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clarke/Documents/DATA ANALYST WORK /PROJECTS /"/>
    </mc:Choice>
  </mc:AlternateContent>
  <xr:revisionPtr revIDLastSave="0" documentId="13_ncr:1_{75464F1F-DF89-EC47-94C9-AE932355F6D8}" xr6:coauthVersionLast="47" xr6:coauthVersionMax="47" xr10:uidLastSave="{00000000-0000-0000-0000-000000000000}"/>
  <bookViews>
    <workbookView xWindow="1660" yWindow="460" windowWidth="33860" windowHeight="21540" activeTab="8" xr2:uid="{BB9F0BBB-2F46-0949-8D20-909A457B30CD}"/>
  </bookViews>
  <sheets>
    <sheet name="EXAMPLE" sheetId="1" r:id="rId1"/>
    <sheet name="Wentz Career Stats" sheetId="3" r:id="rId2"/>
    <sheet name="PASS ATTEMPTS" sheetId="5" r:id="rId3"/>
    <sheet name="TOUCHDOWNS" sheetId="2" r:id="rId4"/>
    <sheet name="INTERCEPTIONS" sheetId="7" r:id="rId5"/>
    <sheet name="YARDS" sheetId="6" r:id="rId6"/>
    <sheet name="CMP %" sheetId="8" r:id="rId7"/>
    <sheet name="Simulated Year" sheetId="11" r:id="rId8"/>
    <sheet name="1000 Simulated Seasons" sheetId="12" r:id="rId9"/>
    <sheet name="NOTES 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2" l="1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410" i="12"/>
  <c r="J411" i="12"/>
  <c r="J412" i="12"/>
  <c r="J413" i="12"/>
  <c r="J414" i="12"/>
  <c r="J415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65" i="12"/>
  <c r="J466" i="12"/>
  <c r="J467" i="12"/>
  <c r="J468" i="12"/>
  <c r="J469" i="12"/>
  <c r="J470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12" i="12"/>
  <c r="J513" i="12"/>
  <c r="J514" i="12"/>
  <c r="J515" i="12"/>
  <c r="J516" i="12"/>
  <c r="J517" i="12"/>
  <c r="J518" i="12"/>
  <c r="J519" i="12"/>
  <c r="J520" i="12"/>
  <c r="J521" i="12"/>
  <c r="J522" i="12"/>
  <c r="J523" i="12"/>
  <c r="J524" i="12"/>
  <c r="J525" i="12"/>
  <c r="J526" i="12"/>
  <c r="J527" i="12"/>
  <c r="J528" i="12"/>
  <c r="J529" i="12"/>
  <c r="J530" i="12"/>
  <c r="J531" i="12"/>
  <c r="J532" i="12"/>
  <c r="J533" i="12"/>
  <c r="J534" i="12"/>
  <c r="J535" i="12"/>
  <c r="J536" i="12"/>
  <c r="J537" i="12"/>
  <c r="J538" i="12"/>
  <c r="J539" i="12"/>
  <c r="J540" i="12"/>
  <c r="J541" i="12"/>
  <c r="J542" i="12"/>
  <c r="J543" i="12"/>
  <c r="J544" i="12"/>
  <c r="J545" i="12"/>
  <c r="J546" i="12"/>
  <c r="J547" i="12"/>
  <c r="J548" i="12"/>
  <c r="J549" i="12"/>
  <c r="J550" i="12"/>
  <c r="J551" i="12"/>
  <c r="J552" i="12"/>
  <c r="J553" i="12"/>
  <c r="J554" i="12"/>
  <c r="J555" i="12"/>
  <c r="J556" i="12"/>
  <c r="J557" i="12"/>
  <c r="J558" i="12"/>
  <c r="J559" i="12"/>
  <c r="J560" i="12"/>
  <c r="J561" i="12"/>
  <c r="J562" i="12"/>
  <c r="J563" i="12"/>
  <c r="J564" i="12"/>
  <c r="J565" i="12"/>
  <c r="J566" i="12"/>
  <c r="J567" i="12"/>
  <c r="J568" i="12"/>
  <c r="J569" i="12"/>
  <c r="J570" i="12"/>
  <c r="J571" i="12"/>
  <c r="J572" i="12"/>
  <c r="J573" i="12"/>
  <c r="J574" i="12"/>
  <c r="J575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J610" i="12"/>
  <c r="J611" i="12"/>
  <c r="J612" i="12"/>
  <c r="J613" i="12"/>
  <c r="J614" i="12"/>
  <c r="J615" i="12"/>
  <c r="J616" i="12"/>
  <c r="J617" i="12"/>
  <c r="J618" i="12"/>
  <c r="J619" i="12"/>
  <c r="J620" i="12"/>
  <c r="J621" i="12"/>
  <c r="J622" i="12"/>
  <c r="J623" i="12"/>
  <c r="J624" i="12"/>
  <c r="J625" i="12"/>
  <c r="J626" i="12"/>
  <c r="J627" i="12"/>
  <c r="J628" i="12"/>
  <c r="J629" i="12"/>
  <c r="J630" i="12"/>
  <c r="J631" i="12"/>
  <c r="J632" i="12"/>
  <c r="J633" i="12"/>
  <c r="J634" i="12"/>
  <c r="J635" i="12"/>
  <c r="J636" i="12"/>
  <c r="J637" i="12"/>
  <c r="J638" i="12"/>
  <c r="J639" i="12"/>
  <c r="J640" i="12"/>
  <c r="J641" i="12"/>
  <c r="J642" i="12"/>
  <c r="J643" i="12"/>
  <c r="J644" i="12"/>
  <c r="J645" i="12"/>
  <c r="J646" i="12"/>
  <c r="J647" i="12"/>
  <c r="J648" i="12"/>
  <c r="J649" i="12"/>
  <c r="J650" i="12"/>
  <c r="J651" i="12"/>
  <c r="J652" i="12"/>
  <c r="J653" i="12"/>
  <c r="J654" i="12"/>
  <c r="J655" i="12"/>
  <c r="J656" i="12"/>
  <c r="J657" i="12"/>
  <c r="J658" i="12"/>
  <c r="J659" i="12"/>
  <c r="J660" i="12"/>
  <c r="J661" i="12"/>
  <c r="J662" i="12"/>
  <c r="J663" i="12"/>
  <c r="J664" i="12"/>
  <c r="J665" i="12"/>
  <c r="J666" i="12"/>
  <c r="J667" i="12"/>
  <c r="J668" i="12"/>
  <c r="J669" i="12"/>
  <c r="J670" i="12"/>
  <c r="J671" i="12"/>
  <c r="J672" i="12"/>
  <c r="J673" i="12"/>
  <c r="J674" i="12"/>
  <c r="J675" i="12"/>
  <c r="J676" i="12"/>
  <c r="J677" i="12"/>
  <c r="J678" i="12"/>
  <c r="J679" i="12"/>
  <c r="J680" i="12"/>
  <c r="J681" i="12"/>
  <c r="J682" i="12"/>
  <c r="J683" i="12"/>
  <c r="J684" i="12"/>
  <c r="J685" i="12"/>
  <c r="J686" i="12"/>
  <c r="J687" i="12"/>
  <c r="J688" i="12"/>
  <c r="J689" i="12"/>
  <c r="J690" i="12"/>
  <c r="J691" i="12"/>
  <c r="J692" i="12"/>
  <c r="J693" i="12"/>
  <c r="J694" i="12"/>
  <c r="J695" i="12"/>
  <c r="J696" i="12"/>
  <c r="J697" i="12"/>
  <c r="J698" i="12"/>
  <c r="J699" i="12"/>
  <c r="J700" i="12"/>
  <c r="J701" i="12"/>
  <c r="J702" i="12"/>
  <c r="J703" i="12"/>
  <c r="J704" i="12"/>
  <c r="J705" i="12"/>
  <c r="J706" i="12"/>
  <c r="J707" i="12"/>
  <c r="J708" i="12"/>
  <c r="J709" i="12"/>
  <c r="J710" i="12"/>
  <c r="J711" i="12"/>
  <c r="J712" i="12"/>
  <c r="J713" i="12"/>
  <c r="J714" i="12"/>
  <c r="J715" i="12"/>
  <c r="J716" i="12"/>
  <c r="J717" i="12"/>
  <c r="J718" i="12"/>
  <c r="J719" i="12"/>
  <c r="J720" i="12"/>
  <c r="J721" i="12"/>
  <c r="J722" i="12"/>
  <c r="J723" i="12"/>
  <c r="J724" i="12"/>
  <c r="J725" i="12"/>
  <c r="J726" i="12"/>
  <c r="J727" i="12"/>
  <c r="J728" i="12"/>
  <c r="J729" i="12"/>
  <c r="J730" i="12"/>
  <c r="J731" i="12"/>
  <c r="J732" i="12"/>
  <c r="J733" i="12"/>
  <c r="J734" i="12"/>
  <c r="J735" i="12"/>
  <c r="J736" i="12"/>
  <c r="J737" i="12"/>
  <c r="J738" i="12"/>
  <c r="J739" i="12"/>
  <c r="J740" i="12"/>
  <c r="J741" i="12"/>
  <c r="J742" i="12"/>
  <c r="J743" i="12"/>
  <c r="J744" i="12"/>
  <c r="J745" i="12"/>
  <c r="J746" i="12"/>
  <c r="J747" i="12"/>
  <c r="J748" i="12"/>
  <c r="J749" i="12"/>
  <c r="J750" i="12"/>
  <c r="J751" i="12"/>
  <c r="J752" i="12"/>
  <c r="J753" i="12"/>
  <c r="J754" i="12"/>
  <c r="J755" i="12"/>
  <c r="J756" i="12"/>
  <c r="J757" i="12"/>
  <c r="J758" i="12"/>
  <c r="J759" i="12"/>
  <c r="J760" i="12"/>
  <c r="J761" i="12"/>
  <c r="J762" i="12"/>
  <c r="J763" i="12"/>
  <c r="J764" i="12"/>
  <c r="J765" i="12"/>
  <c r="J766" i="12"/>
  <c r="J767" i="12"/>
  <c r="J768" i="12"/>
  <c r="J769" i="12"/>
  <c r="J770" i="12"/>
  <c r="J771" i="12"/>
  <c r="J772" i="12"/>
  <c r="J773" i="12"/>
  <c r="J774" i="12"/>
  <c r="J775" i="12"/>
  <c r="J776" i="12"/>
  <c r="J777" i="12"/>
  <c r="J778" i="12"/>
  <c r="J779" i="12"/>
  <c r="J780" i="12"/>
  <c r="J781" i="12"/>
  <c r="J782" i="12"/>
  <c r="J783" i="12"/>
  <c r="J784" i="12"/>
  <c r="J785" i="12"/>
  <c r="J786" i="12"/>
  <c r="J787" i="12"/>
  <c r="J788" i="12"/>
  <c r="J789" i="12"/>
  <c r="J790" i="12"/>
  <c r="J791" i="12"/>
  <c r="J792" i="12"/>
  <c r="J793" i="12"/>
  <c r="J794" i="12"/>
  <c r="J795" i="12"/>
  <c r="J796" i="12"/>
  <c r="J797" i="12"/>
  <c r="J798" i="12"/>
  <c r="J799" i="12"/>
  <c r="J800" i="12"/>
  <c r="J801" i="12"/>
  <c r="J802" i="12"/>
  <c r="J803" i="12"/>
  <c r="J804" i="12"/>
  <c r="J805" i="12"/>
  <c r="J806" i="12"/>
  <c r="J807" i="12"/>
  <c r="J808" i="12"/>
  <c r="J809" i="12"/>
  <c r="J810" i="12"/>
  <c r="J811" i="12"/>
  <c r="J812" i="12"/>
  <c r="J813" i="12"/>
  <c r="J814" i="12"/>
  <c r="J815" i="12"/>
  <c r="J816" i="12"/>
  <c r="J817" i="12"/>
  <c r="J818" i="12"/>
  <c r="J819" i="12"/>
  <c r="J820" i="12"/>
  <c r="J821" i="12"/>
  <c r="J822" i="12"/>
  <c r="J823" i="12"/>
  <c r="J824" i="12"/>
  <c r="J825" i="12"/>
  <c r="J826" i="12"/>
  <c r="J827" i="12"/>
  <c r="J828" i="12"/>
  <c r="J829" i="12"/>
  <c r="J830" i="12"/>
  <c r="J831" i="12"/>
  <c r="J832" i="12"/>
  <c r="J833" i="12"/>
  <c r="J834" i="12"/>
  <c r="J835" i="12"/>
  <c r="J836" i="12"/>
  <c r="J837" i="12"/>
  <c r="J838" i="12"/>
  <c r="J839" i="12"/>
  <c r="J840" i="12"/>
  <c r="J841" i="12"/>
  <c r="J842" i="12"/>
  <c r="J843" i="12"/>
  <c r="J844" i="12"/>
  <c r="J845" i="12"/>
  <c r="J846" i="12"/>
  <c r="J847" i="12"/>
  <c r="J848" i="12"/>
  <c r="J849" i="12"/>
  <c r="J850" i="12"/>
  <c r="J851" i="12"/>
  <c r="J852" i="12"/>
  <c r="J853" i="12"/>
  <c r="J854" i="12"/>
  <c r="J855" i="12"/>
  <c r="J856" i="12"/>
  <c r="J857" i="12"/>
  <c r="J858" i="12"/>
  <c r="J859" i="12"/>
  <c r="J860" i="12"/>
  <c r="J861" i="12"/>
  <c r="J862" i="12"/>
  <c r="J863" i="12"/>
  <c r="J864" i="12"/>
  <c r="J865" i="12"/>
  <c r="J866" i="12"/>
  <c r="J867" i="12"/>
  <c r="J868" i="12"/>
  <c r="J869" i="12"/>
  <c r="J870" i="12"/>
  <c r="J871" i="12"/>
  <c r="J872" i="12"/>
  <c r="J873" i="12"/>
  <c r="J874" i="12"/>
  <c r="J875" i="12"/>
  <c r="J876" i="12"/>
  <c r="J877" i="12"/>
  <c r="J878" i="12"/>
  <c r="J879" i="12"/>
  <c r="J880" i="12"/>
  <c r="J881" i="12"/>
  <c r="J882" i="12"/>
  <c r="J883" i="12"/>
  <c r="J884" i="12"/>
  <c r="J885" i="12"/>
  <c r="J886" i="12"/>
  <c r="J887" i="12"/>
  <c r="J888" i="12"/>
  <c r="J889" i="12"/>
  <c r="J890" i="12"/>
  <c r="J891" i="12"/>
  <c r="J892" i="12"/>
  <c r="J893" i="12"/>
  <c r="J894" i="12"/>
  <c r="J895" i="12"/>
  <c r="J896" i="12"/>
  <c r="J897" i="12"/>
  <c r="J898" i="12"/>
  <c r="J899" i="12"/>
  <c r="J900" i="12"/>
  <c r="J901" i="12"/>
  <c r="J902" i="12"/>
  <c r="J903" i="12"/>
  <c r="J904" i="12"/>
  <c r="J905" i="12"/>
  <c r="J906" i="12"/>
  <c r="J907" i="12"/>
  <c r="J908" i="12"/>
  <c r="J909" i="12"/>
  <c r="J910" i="12"/>
  <c r="J911" i="12"/>
  <c r="J912" i="12"/>
  <c r="J913" i="12"/>
  <c r="J914" i="12"/>
  <c r="J915" i="12"/>
  <c r="J916" i="12"/>
  <c r="J917" i="12"/>
  <c r="J918" i="12"/>
  <c r="J919" i="12"/>
  <c r="J920" i="12"/>
  <c r="J921" i="12"/>
  <c r="J922" i="12"/>
  <c r="J923" i="12"/>
  <c r="J924" i="12"/>
  <c r="J925" i="12"/>
  <c r="J926" i="12"/>
  <c r="J927" i="12"/>
  <c r="J928" i="12"/>
  <c r="J929" i="12"/>
  <c r="J930" i="12"/>
  <c r="J931" i="12"/>
  <c r="J932" i="12"/>
  <c r="J933" i="12"/>
  <c r="J934" i="12"/>
  <c r="J935" i="12"/>
  <c r="J936" i="12"/>
  <c r="J937" i="12"/>
  <c r="J938" i="12"/>
  <c r="J939" i="12"/>
  <c r="J940" i="12"/>
  <c r="J941" i="12"/>
  <c r="J942" i="12"/>
  <c r="J943" i="12"/>
  <c r="J944" i="12"/>
  <c r="J945" i="12"/>
  <c r="J946" i="12"/>
  <c r="J947" i="12"/>
  <c r="J948" i="12"/>
  <c r="J949" i="12"/>
  <c r="J950" i="12"/>
  <c r="J951" i="12"/>
  <c r="J952" i="12"/>
  <c r="J953" i="12"/>
  <c r="J954" i="12"/>
  <c r="J955" i="12"/>
  <c r="J956" i="12"/>
  <c r="J957" i="12"/>
  <c r="J958" i="12"/>
  <c r="J959" i="12"/>
  <c r="J960" i="12"/>
  <c r="J961" i="12"/>
  <c r="J962" i="12"/>
  <c r="J963" i="12"/>
  <c r="J964" i="12"/>
  <c r="J965" i="12"/>
  <c r="J966" i="12"/>
  <c r="J967" i="12"/>
  <c r="J968" i="12"/>
  <c r="J969" i="12"/>
  <c r="J970" i="12"/>
  <c r="J971" i="12"/>
  <c r="J972" i="12"/>
  <c r="J973" i="12"/>
  <c r="J974" i="12"/>
  <c r="J975" i="12"/>
  <c r="J976" i="12"/>
  <c r="J977" i="12"/>
  <c r="J978" i="12"/>
  <c r="J979" i="12"/>
  <c r="J980" i="12"/>
  <c r="J981" i="12"/>
  <c r="J982" i="12"/>
  <c r="J983" i="12"/>
  <c r="J984" i="12"/>
  <c r="J985" i="12"/>
  <c r="J986" i="12"/>
  <c r="J987" i="12"/>
  <c r="J988" i="12"/>
  <c r="J989" i="12"/>
  <c r="J990" i="12"/>
  <c r="J991" i="12"/>
  <c r="J992" i="12"/>
  <c r="J993" i="12"/>
  <c r="J994" i="12"/>
  <c r="J995" i="12"/>
  <c r="J996" i="12"/>
  <c r="J997" i="12"/>
  <c r="J998" i="12"/>
  <c r="J999" i="12"/>
  <c r="J1000" i="12"/>
  <c r="J1001" i="12"/>
  <c r="J2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405" i="12"/>
  <c r="H406" i="12"/>
  <c r="H407" i="12"/>
  <c r="H408" i="12"/>
  <c r="H409" i="12"/>
  <c r="H410" i="12"/>
  <c r="H411" i="12"/>
  <c r="H412" i="12"/>
  <c r="H413" i="12"/>
  <c r="H414" i="12"/>
  <c r="H415" i="12"/>
  <c r="H416" i="12"/>
  <c r="H417" i="12"/>
  <c r="H418" i="12"/>
  <c r="H419" i="12"/>
  <c r="H420" i="12"/>
  <c r="H421" i="12"/>
  <c r="H422" i="12"/>
  <c r="H423" i="12"/>
  <c r="H424" i="12"/>
  <c r="H425" i="12"/>
  <c r="H426" i="12"/>
  <c r="H427" i="12"/>
  <c r="H428" i="12"/>
  <c r="H429" i="12"/>
  <c r="H430" i="12"/>
  <c r="H431" i="12"/>
  <c r="H432" i="12"/>
  <c r="H433" i="12"/>
  <c r="H434" i="12"/>
  <c r="H435" i="12"/>
  <c r="H436" i="12"/>
  <c r="H437" i="12"/>
  <c r="H438" i="12"/>
  <c r="H439" i="12"/>
  <c r="H440" i="12"/>
  <c r="H441" i="12"/>
  <c r="H442" i="12"/>
  <c r="H443" i="12"/>
  <c r="H444" i="12"/>
  <c r="H445" i="12"/>
  <c r="H446" i="12"/>
  <c r="H447" i="12"/>
  <c r="H448" i="12"/>
  <c r="H449" i="12"/>
  <c r="H450" i="12"/>
  <c r="H451" i="12"/>
  <c r="H452" i="12"/>
  <c r="H453" i="12"/>
  <c r="H454" i="12"/>
  <c r="H455" i="12"/>
  <c r="H456" i="12"/>
  <c r="H457" i="12"/>
  <c r="H458" i="12"/>
  <c r="H459" i="12"/>
  <c r="H460" i="12"/>
  <c r="H461" i="12"/>
  <c r="H462" i="12"/>
  <c r="H463" i="12"/>
  <c r="H464" i="12"/>
  <c r="H465" i="12"/>
  <c r="H466" i="12"/>
  <c r="H467" i="12"/>
  <c r="H468" i="12"/>
  <c r="H469" i="12"/>
  <c r="H470" i="12"/>
  <c r="H471" i="12"/>
  <c r="H472" i="12"/>
  <c r="H473" i="12"/>
  <c r="H474" i="12"/>
  <c r="H475" i="12"/>
  <c r="H476" i="12"/>
  <c r="H477" i="12"/>
  <c r="H478" i="12"/>
  <c r="H479" i="12"/>
  <c r="H480" i="12"/>
  <c r="H481" i="12"/>
  <c r="H482" i="12"/>
  <c r="H483" i="12"/>
  <c r="H484" i="12"/>
  <c r="H485" i="12"/>
  <c r="H486" i="12"/>
  <c r="H487" i="12"/>
  <c r="H488" i="12"/>
  <c r="H489" i="12"/>
  <c r="H490" i="12"/>
  <c r="H491" i="12"/>
  <c r="H492" i="12"/>
  <c r="H493" i="12"/>
  <c r="H494" i="12"/>
  <c r="H495" i="12"/>
  <c r="H496" i="12"/>
  <c r="H497" i="12"/>
  <c r="H498" i="12"/>
  <c r="H499" i="12"/>
  <c r="H500" i="12"/>
  <c r="H501" i="12"/>
  <c r="H502" i="12"/>
  <c r="H503" i="12"/>
  <c r="H504" i="12"/>
  <c r="H505" i="12"/>
  <c r="H506" i="12"/>
  <c r="H507" i="12"/>
  <c r="H508" i="12"/>
  <c r="H509" i="12"/>
  <c r="H510" i="12"/>
  <c r="H511" i="12"/>
  <c r="H512" i="12"/>
  <c r="H513" i="12"/>
  <c r="H514" i="12"/>
  <c r="H515" i="12"/>
  <c r="H516" i="12"/>
  <c r="H517" i="12"/>
  <c r="H518" i="12"/>
  <c r="H519" i="12"/>
  <c r="H520" i="12"/>
  <c r="H521" i="12"/>
  <c r="H522" i="12"/>
  <c r="H523" i="12"/>
  <c r="H524" i="12"/>
  <c r="H525" i="12"/>
  <c r="H526" i="12"/>
  <c r="H527" i="12"/>
  <c r="H528" i="12"/>
  <c r="H529" i="12"/>
  <c r="H530" i="12"/>
  <c r="H531" i="12"/>
  <c r="H532" i="12"/>
  <c r="H533" i="12"/>
  <c r="H534" i="12"/>
  <c r="H535" i="12"/>
  <c r="H536" i="12"/>
  <c r="H537" i="12"/>
  <c r="H538" i="12"/>
  <c r="H539" i="12"/>
  <c r="H540" i="12"/>
  <c r="H541" i="12"/>
  <c r="H542" i="12"/>
  <c r="H543" i="12"/>
  <c r="H544" i="12"/>
  <c r="H545" i="12"/>
  <c r="H546" i="12"/>
  <c r="H547" i="12"/>
  <c r="H548" i="12"/>
  <c r="H549" i="12"/>
  <c r="H550" i="12"/>
  <c r="H551" i="12"/>
  <c r="H552" i="12"/>
  <c r="H553" i="12"/>
  <c r="H554" i="12"/>
  <c r="H555" i="12"/>
  <c r="H556" i="12"/>
  <c r="H557" i="12"/>
  <c r="H558" i="12"/>
  <c r="H559" i="12"/>
  <c r="H560" i="12"/>
  <c r="H561" i="12"/>
  <c r="H562" i="12"/>
  <c r="H563" i="12"/>
  <c r="H564" i="12"/>
  <c r="H565" i="12"/>
  <c r="H566" i="12"/>
  <c r="H567" i="12"/>
  <c r="H568" i="12"/>
  <c r="H569" i="12"/>
  <c r="H570" i="12"/>
  <c r="H571" i="12"/>
  <c r="H572" i="12"/>
  <c r="H573" i="12"/>
  <c r="H574" i="12"/>
  <c r="H575" i="12"/>
  <c r="H576" i="12"/>
  <c r="H577" i="12"/>
  <c r="H578" i="12"/>
  <c r="H579" i="12"/>
  <c r="H580" i="12"/>
  <c r="H581" i="12"/>
  <c r="H582" i="12"/>
  <c r="H583" i="12"/>
  <c r="H584" i="12"/>
  <c r="H585" i="12"/>
  <c r="H586" i="12"/>
  <c r="H587" i="12"/>
  <c r="H588" i="12"/>
  <c r="H589" i="12"/>
  <c r="H590" i="12"/>
  <c r="H591" i="12"/>
  <c r="H592" i="12"/>
  <c r="H593" i="12"/>
  <c r="H594" i="12"/>
  <c r="H595" i="12"/>
  <c r="H596" i="12"/>
  <c r="H597" i="12"/>
  <c r="H598" i="12"/>
  <c r="H599" i="12"/>
  <c r="H600" i="12"/>
  <c r="H601" i="12"/>
  <c r="H602" i="12"/>
  <c r="H603" i="12"/>
  <c r="H604" i="12"/>
  <c r="H605" i="12"/>
  <c r="H606" i="12"/>
  <c r="H607" i="12"/>
  <c r="H608" i="12"/>
  <c r="H609" i="12"/>
  <c r="H610" i="12"/>
  <c r="H611" i="12"/>
  <c r="H612" i="12"/>
  <c r="H613" i="12"/>
  <c r="H614" i="12"/>
  <c r="H615" i="12"/>
  <c r="H616" i="12"/>
  <c r="H617" i="12"/>
  <c r="H618" i="12"/>
  <c r="H619" i="12"/>
  <c r="H620" i="12"/>
  <c r="H621" i="12"/>
  <c r="H622" i="12"/>
  <c r="H623" i="12"/>
  <c r="H624" i="12"/>
  <c r="H625" i="12"/>
  <c r="H626" i="12"/>
  <c r="H627" i="12"/>
  <c r="H628" i="12"/>
  <c r="H629" i="12"/>
  <c r="H630" i="12"/>
  <c r="H631" i="12"/>
  <c r="H632" i="12"/>
  <c r="H633" i="12"/>
  <c r="H634" i="12"/>
  <c r="H635" i="12"/>
  <c r="H636" i="12"/>
  <c r="H637" i="12"/>
  <c r="H638" i="12"/>
  <c r="H639" i="12"/>
  <c r="H640" i="12"/>
  <c r="H641" i="12"/>
  <c r="H642" i="12"/>
  <c r="H643" i="12"/>
  <c r="H644" i="12"/>
  <c r="H645" i="12"/>
  <c r="H646" i="12"/>
  <c r="H647" i="12"/>
  <c r="H648" i="12"/>
  <c r="H649" i="12"/>
  <c r="H650" i="12"/>
  <c r="H651" i="12"/>
  <c r="H652" i="12"/>
  <c r="H653" i="12"/>
  <c r="H654" i="12"/>
  <c r="H655" i="12"/>
  <c r="H656" i="12"/>
  <c r="H657" i="12"/>
  <c r="H658" i="12"/>
  <c r="H659" i="12"/>
  <c r="H660" i="12"/>
  <c r="H661" i="12"/>
  <c r="H662" i="12"/>
  <c r="H663" i="12"/>
  <c r="H664" i="12"/>
  <c r="H665" i="12"/>
  <c r="H666" i="12"/>
  <c r="H667" i="12"/>
  <c r="H668" i="12"/>
  <c r="H669" i="12"/>
  <c r="H670" i="12"/>
  <c r="H671" i="12"/>
  <c r="H672" i="12"/>
  <c r="H673" i="12"/>
  <c r="H674" i="12"/>
  <c r="H675" i="12"/>
  <c r="H676" i="12"/>
  <c r="H677" i="12"/>
  <c r="H678" i="12"/>
  <c r="H679" i="12"/>
  <c r="H680" i="12"/>
  <c r="H681" i="12"/>
  <c r="H682" i="12"/>
  <c r="H683" i="12"/>
  <c r="H684" i="12"/>
  <c r="H685" i="12"/>
  <c r="H686" i="12"/>
  <c r="H687" i="12"/>
  <c r="H688" i="12"/>
  <c r="H689" i="12"/>
  <c r="H690" i="12"/>
  <c r="H691" i="12"/>
  <c r="H692" i="12"/>
  <c r="H693" i="12"/>
  <c r="H694" i="12"/>
  <c r="H695" i="12"/>
  <c r="H696" i="12"/>
  <c r="H697" i="12"/>
  <c r="H698" i="12"/>
  <c r="H699" i="12"/>
  <c r="H700" i="12"/>
  <c r="H701" i="12"/>
  <c r="H702" i="12"/>
  <c r="H703" i="12"/>
  <c r="H704" i="12"/>
  <c r="H705" i="12"/>
  <c r="H706" i="12"/>
  <c r="H707" i="12"/>
  <c r="H708" i="12"/>
  <c r="H709" i="12"/>
  <c r="H710" i="12"/>
  <c r="H711" i="12"/>
  <c r="H712" i="12"/>
  <c r="H713" i="12"/>
  <c r="H714" i="12"/>
  <c r="H715" i="12"/>
  <c r="H716" i="12"/>
  <c r="H717" i="12"/>
  <c r="H718" i="12"/>
  <c r="H719" i="12"/>
  <c r="H720" i="12"/>
  <c r="H721" i="12"/>
  <c r="H722" i="12"/>
  <c r="H723" i="12"/>
  <c r="H724" i="12"/>
  <c r="H725" i="12"/>
  <c r="H726" i="12"/>
  <c r="H727" i="12"/>
  <c r="H728" i="12"/>
  <c r="H729" i="12"/>
  <c r="H730" i="12"/>
  <c r="H731" i="12"/>
  <c r="H732" i="12"/>
  <c r="H733" i="12"/>
  <c r="H734" i="12"/>
  <c r="H735" i="12"/>
  <c r="H736" i="12"/>
  <c r="H737" i="12"/>
  <c r="H738" i="12"/>
  <c r="H739" i="12"/>
  <c r="H740" i="12"/>
  <c r="H741" i="12"/>
  <c r="H742" i="12"/>
  <c r="H743" i="12"/>
  <c r="H744" i="12"/>
  <c r="H745" i="12"/>
  <c r="H746" i="12"/>
  <c r="H747" i="12"/>
  <c r="H748" i="12"/>
  <c r="H749" i="12"/>
  <c r="H750" i="12"/>
  <c r="H751" i="12"/>
  <c r="H752" i="12"/>
  <c r="H753" i="12"/>
  <c r="H754" i="12"/>
  <c r="H755" i="12"/>
  <c r="H756" i="12"/>
  <c r="H757" i="12"/>
  <c r="H758" i="12"/>
  <c r="H759" i="12"/>
  <c r="H760" i="12"/>
  <c r="H761" i="12"/>
  <c r="H762" i="12"/>
  <c r="H763" i="12"/>
  <c r="H764" i="12"/>
  <c r="H765" i="12"/>
  <c r="H766" i="12"/>
  <c r="H767" i="12"/>
  <c r="H768" i="12"/>
  <c r="H769" i="12"/>
  <c r="H770" i="12"/>
  <c r="H771" i="12"/>
  <c r="H772" i="12"/>
  <c r="H773" i="12"/>
  <c r="H774" i="12"/>
  <c r="H775" i="12"/>
  <c r="H776" i="12"/>
  <c r="H777" i="12"/>
  <c r="H778" i="12"/>
  <c r="H779" i="12"/>
  <c r="H780" i="12"/>
  <c r="H781" i="12"/>
  <c r="H782" i="12"/>
  <c r="H783" i="12"/>
  <c r="H784" i="12"/>
  <c r="H785" i="12"/>
  <c r="H786" i="12"/>
  <c r="H787" i="12"/>
  <c r="H788" i="12"/>
  <c r="H789" i="12"/>
  <c r="H790" i="12"/>
  <c r="H791" i="12"/>
  <c r="H792" i="12"/>
  <c r="H793" i="12"/>
  <c r="H794" i="12"/>
  <c r="H795" i="12"/>
  <c r="H796" i="12"/>
  <c r="H797" i="12"/>
  <c r="H798" i="12"/>
  <c r="H799" i="12"/>
  <c r="H800" i="12"/>
  <c r="H801" i="12"/>
  <c r="H802" i="12"/>
  <c r="H803" i="12"/>
  <c r="H804" i="12"/>
  <c r="H805" i="12"/>
  <c r="H806" i="12"/>
  <c r="H807" i="12"/>
  <c r="H808" i="12"/>
  <c r="H809" i="12"/>
  <c r="H810" i="12"/>
  <c r="H811" i="12"/>
  <c r="H812" i="12"/>
  <c r="H813" i="12"/>
  <c r="H814" i="12"/>
  <c r="H815" i="12"/>
  <c r="H816" i="12"/>
  <c r="H817" i="12"/>
  <c r="H818" i="12"/>
  <c r="H819" i="12"/>
  <c r="H820" i="12"/>
  <c r="H821" i="12"/>
  <c r="H822" i="12"/>
  <c r="H823" i="12"/>
  <c r="H824" i="12"/>
  <c r="H825" i="12"/>
  <c r="H826" i="12"/>
  <c r="H827" i="12"/>
  <c r="H828" i="12"/>
  <c r="H829" i="12"/>
  <c r="H830" i="12"/>
  <c r="H831" i="12"/>
  <c r="H832" i="12"/>
  <c r="H833" i="12"/>
  <c r="H834" i="12"/>
  <c r="H835" i="12"/>
  <c r="H836" i="12"/>
  <c r="H837" i="12"/>
  <c r="H838" i="12"/>
  <c r="H839" i="12"/>
  <c r="H840" i="12"/>
  <c r="H841" i="12"/>
  <c r="H842" i="12"/>
  <c r="H843" i="12"/>
  <c r="H844" i="12"/>
  <c r="H845" i="12"/>
  <c r="H846" i="12"/>
  <c r="H847" i="12"/>
  <c r="H848" i="12"/>
  <c r="H849" i="12"/>
  <c r="H850" i="12"/>
  <c r="H851" i="12"/>
  <c r="H852" i="12"/>
  <c r="H853" i="12"/>
  <c r="H854" i="12"/>
  <c r="H855" i="12"/>
  <c r="H856" i="12"/>
  <c r="H857" i="12"/>
  <c r="H858" i="12"/>
  <c r="H859" i="12"/>
  <c r="H860" i="12"/>
  <c r="H861" i="12"/>
  <c r="H862" i="12"/>
  <c r="H863" i="12"/>
  <c r="H864" i="12"/>
  <c r="H865" i="12"/>
  <c r="H866" i="12"/>
  <c r="H867" i="12"/>
  <c r="H868" i="12"/>
  <c r="H869" i="12"/>
  <c r="H870" i="12"/>
  <c r="H871" i="12"/>
  <c r="H872" i="12"/>
  <c r="H873" i="12"/>
  <c r="H874" i="12"/>
  <c r="H875" i="12"/>
  <c r="H876" i="12"/>
  <c r="H877" i="12"/>
  <c r="H878" i="12"/>
  <c r="H879" i="12"/>
  <c r="H880" i="12"/>
  <c r="H881" i="12"/>
  <c r="H882" i="12"/>
  <c r="H883" i="12"/>
  <c r="H884" i="12"/>
  <c r="H885" i="12"/>
  <c r="H886" i="12"/>
  <c r="H887" i="12"/>
  <c r="H888" i="12"/>
  <c r="H889" i="12"/>
  <c r="H890" i="12"/>
  <c r="H891" i="12"/>
  <c r="H892" i="12"/>
  <c r="H893" i="12"/>
  <c r="H894" i="12"/>
  <c r="H895" i="12"/>
  <c r="H896" i="12"/>
  <c r="H897" i="12"/>
  <c r="H898" i="12"/>
  <c r="H899" i="12"/>
  <c r="H900" i="12"/>
  <c r="H901" i="12"/>
  <c r="H902" i="12"/>
  <c r="H903" i="12"/>
  <c r="H904" i="12"/>
  <c r="H905" i="12"/>
  <c r="H906" i="12"/>
  <c r="H907" i="12"/>
  <c r="H908" i="12"/>
  <c r="H909" i="12"/>
  <c r="H910" i="12"/>
  <c r="H911" i="12"/>
  <c r="H912" i="12"/>
  <c r="H913" i="12"/>
  <c r="H914" i="12"/>
  <c r="H915" i="12"/>
  <c r="H916" i="12"/>
  <c r="H917" i="12"/>
  <c r="H918" i="12"/>
  <c r="H919" i="12"/>
  <c r="H920" i="12"/>
  <c r="H921" i="12"/>
  <c r="H922" i="12"/>
  <c r="H923" i="12"/>
  <c r="H924" i="12"/>
  <c r="H925" i="12"/>
  <c r="H926" i="12"/>
  <c r="H927" i="12"/>
  <c r="H928" i="12"/>
  <c r="H929" i="12"/>
  <c r="H930" i="12"/>
  <c r="H931" i="12"/>
  <c r="H932" i="12"/>
  <c r="H933" i="12"/>
  <c r="H934" i="12"/>
  <c r="H935" i="12"/>
  <c r="H936" i="12"/>
  <c r="H937" i="12"/>
  <c r="H938" i="12"/>
  <c r="H939" i="12"/>
  <c r="H940" i="12"/>
  <c r="H941" i="12"/>
  <c r="H942" i="12"/>
  <c r="H943" i="12"/>
  <c r="H944" i="12"/>
  <c r="H945" i="12"/>
  <c r="H946" i="12"/>
  <c r="H947" i="12"/>
  <c r="H948" i="12"/>
  <c r="H949" i="12"/>
  <c r="H950" i="12"/>
  <c r="H951" i="12"/>
  <c r="H952" i="12"/>
  <c r="H953" i="12"/>
  <c r="H954" i="12"/>
  <c r="H955" i="12"/>
  <c r="H956" i="12"/>
  <c r="H957" i="12"/>
  <c r="H958" i="12"/>
  <c r="H959" i="12"/>
  <c r="H960" i="12"/>
  <c r="H961" i="12"/>
  <c r="H962" i="12"/>
  <c r="H963" i="12"/>
  <c r="H964" i="12"/>
  <c r="H965" i="12"/>
  <c r="H966" i="12"/>
  <c r="H967" i="12"/>
  <c r="H968" i="12"/>
  <c r="H969" i="12"/>
  <c r="H970" i="12"/>
  <c r="H971" i="12"/>
  <c r="H972" i="12"/>
  <c r="H973" i="12"/>
  <c r="H974" i="12"/>
  <c r="H975" i="12"/>
  <c r="H976" i="12"/>
  <c r="H977" i="12"/>
  <c r="H978" i="12"/>
  <c r="H979" i="12"/>
  <c r="H980" i="12"/>
  <c r="H981" i="12"/>
  <c r="H982" i="12"/>
  <c r="H983" i="12"/>
  <c r="H984" i="12"/>
  <c r="H985" i="12"/>
  <c r="H986" i="12"/>
  <c r="H987" i="12"/>
  <c r="H988" i="12"/>
  <c r="H989" i="12"/>
  <c r="H990" i="12"/>
  <c r="H991" i="12"/>
  <c r="H992" i="12"/>
  <c r="H993" i="12"/>
  <c r="H994" i="12"/>
  <c r="H995" i="12"/>
  <c r="H996" i="12"/>
  <c r="H997" i="12"/>
  <c r="H998" i="12"/>
  <c r="H999" i="12"/>
  <c r="H1000" i="12"/>
  <c r="H1001" i="12"/>
  <c r="H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2" i="12"/>
  <c r="B3" i="12"/>
  <c r="E3" i="12" s="1"/>
  <c r="B4" i="12"/>
  <c r="E4" i="12" s="1"/>
  <c r="B5" i="12"/>
  <c r="E5" i="12" s="1"/>
  <c r="B6" i="12"/>
  <c r="E6" i="12" s="1"/>
  <c r="B7" i="12"/>
  <c r="E7" i="12" s="1"/>
  <c r="B8" i="12"/>
  <c r="E8" i="12" s="1"/>
  <c r="B9" i="12"/>
  <c r="E9" i="12" s="1"/>
  <c r="B10" i="12"/>
  <c r="E10" i="12" s="1"/>
  <c r="B11" i="12"/>
  <c r="E11" i="12" s="1"/>
  <c r="B12" i="12"/>
  <c r="E12" i="12" s="1"/>
  <c r="B13" i="12"/>
  <c r="E13" i="12" s="1"/>
  <c r="B14" i="12"/>
  <c r="E14" i="12" s="1"/>
  <c r="B15" i="12"/>
  <c r="E15" i="12" s="1"/>
  <c r="B16" i="12"/>
  <c r="E16" i="12" s="1"/>
  <c r="B17" i="12"/>
  <c r="E17" i="12" s="1"/>
  <c r="B18" i="12"/>
  <c r="E18" i="12" s="1"/>
  <c r="B19" i="12"/>
  <c r="E19" i="12" s="1"/>
  <c r="B20" i="12"/>
  <c r="E20" i="12" s="1"/>
  <c r="B21" i="12"/>
  <c r="E21" i="12" s="1"/>
  <c r="B22" i="12"/>
  <c r="E22" i="12" s="1"/>
  <c r="B23" i="12"/>
  <c r="E23" i="12" s="1"/>
  <c r="B24" i="12"/>
  <c r="E24" i="12" s="1"/>
  <c r="B25" i="12"/>
  <c r="E25" i="12" s="1"/>
  <c r="B26" i="12"/>
  <c r="E26" i="12" s="1"/>
  <c r="B27" i="12"/>
  <c r="E27" i="12" s="1"/>
  <c r="B28" i="12"/>
  <c r="E28" i="12" s="1"/>
  <c r="B29" i="12"/>
  <c r="E29" i="12" s="1"/>
  <c r="B30" i="12"/>
  <c r="E30" i="12" s="1"/>
  <c r="B31" i="12"/>
  <c r="E31" i="12" s="1"/>
  <c r="B32" i="12"/>
  <c r="E32" i="12" s="1"/>
  <c r="B33" i="12"/>
  <c r="B34" i="12"/>
  <c r="E34" i="12" s="1"/>
  <c r="B35" i="12"/>
  <c r="E35" i="12" s="1"/>
  <c r="B36" i="12"/>
  <c r="E36" i="12" s="1"/>
  <c r="B37" i="12"/>
  <c r="E37" i="12" s="1"/>
  <c r="B38" i="12"/>
  <c r="E38" i="12" s="1"/>
  <c r="B39" i="12"/>
  <c r="E39" i="12" s="1"/>
  <c r="B40" i="12"/>
  <c r="E40" i="12" s="1"/>
  <c r="B41" i="12"/>
  <c r="E41" i="12" s="1"/>
  <c r="B42" i="12"/>
  <c r="E42" i="12" s="1"/>
  <c r="B43" i="12"/>
  <c r="E43" i="12" s="1"/>
  <c r="B44" i="12"/>
  <c r="E44" i="12" s="1"/>
  <c r="B45" i="12"/>
  <c r="E45" i="12" s="1"/>
  <c r="B46" i="12"/>
  <c r="E46" i="12" s="1"/>
  <c r="B47" i="12"/>
  <c r="E47" i="12" s="1"/>
  <c r="B48" i="12"/>
  <c r="E48" i="12" s="1"/>
  <c r="B49" i="12"/>
  <c r="E49" i="12" s="1"/>
  <c r="B50" i="12"/>
  <c r="E50" i="12" s="1"/>
  <c r="B51" i="12"/>
  <c r="E51" i="12" s="1"/>
  <c r="B52" i="12"/>
  <c r="E52" i="12" s="1"/>
  <c r="B53" i="12"/>
  <c r="E53" i="12" s="1"/>
  <c r="B54" i="12"/>
  <c r="E54" i="12" s="1"/>
  <c r="B55" i="12"/>
  <c r="E55" i="12" s="1"/>
  <c r="B56" i="12"/>
  <c r="E56" i="12" s="1"/>
  <c r="B57" i="12"/>
  <c r="E57" i="12" s="1"/>
  <c r="B58" i="12"/>
  <c r="E58" i="12" s="1"/>
  <c r="B59" i="12"/>
  <c r="E59" i="12" s="1"/>
  <c r="B60" i="12"/>
  <c r="E60" i="12" s="1"/>
  <c r="B61" i="12"/>
  <c r="E61" i="12" s="1"/>
  <c r="B62" i="12"/>
  <c r="E62" i="12" s="1"/>
  <c r="B63" i="12"/>
  <c r="E63" i="12" s="1"/>
  <c r="B64" i="12"/>
  <c r="E64" i="12" s="1"/>
  <c r="B65" i="12"/>
  <c r="E65" i="12" s="1"/>
  <c r="B66" i="12"/>
  <c r="E66" i="12" s="1"/>
  <c r="B67" i="12"/>
  <c r="E67" i="12" s="1"/>
  <c r="B68" i="12"/>
  <c r="E68" i="12" s="1"/>
  <c r="B69" i="12"/>
  <c r="E69" i="12" s="1"/>
  <c r="B70" i="12"/>
  <c r="E70" i="12" s="1"/>
  <c r="B71" i="12"/>
  <c r="E71" i="12" s="1"/>
  <c r="B72" i="12"/>
  <c r="E72" i="12" s="1"/>
  <c r="B73" i="12"/>
  <c r="E73" i="12" s="1"/>
  <c r="B74" i="12"/>
  <c r="E74" i="12" s="1"/>
  <c r="B75" i="12"/>
  <c r="E75" i="12" s="1"/>
  <c r="B76" i="12"/>
  <c r="E76" i="12" s="1"/>
  <c r="B77" i="12"/>
  <c r="E77" i="12" s="1"/>
  <c r="B78" i="12"/>
  <c r="E78" i="12" s="1"/>
  <c r="B79" i="12"/>
  <c r="E79" i="12" s="1"/>
  <c r="B80" i="12"/>
  <c r="E80" i="12" s="1"/>
  <c r="B81" i="12"/>
  <c r="E81" i="12" s="1"/>
  <c r="B82" i="12"/>
  <c r="E82" i="12" s="1"/>
  <c r="B83" i="12"/>
  <c r="E83" i="12" s="1"/>
  <c r="B84" i="12"/>
  <c r="E84" i="12" s="1"/>
  <c r="B85" i="12"/>
  <c r="E85" i="12" s="1"/>
  <c r="B86" i="12"/>
  <c r="E86" i="12" s="1"/>
  <c r="B87" i="12"/>
  <c r="E87" i="12" s="1"/>
  <c r="B88" i="12"/>
  <c r="E88" i="12" s="1"/>
  <c r="B89" i="12"/>
  <c r="E89" i="12" s="1"/>
  <c r="B90" i="12"/>
  <c r="E90" i="12" s="1"/>
  <c r="B91" i="12"/>
  <c r="E91" i="12" s="1"/>
  <c r="B92" i="12"/>
  <c r="E92" i="12" s="1"/>
  <c r="B93" i="12"/>
  <c r="E93" i="12" s="1"/>
  <c r="B94" i="12"/>
  <c r="E94" i="12" s="1"/>
  <c r="B95" i="12"/>
  <c r="E95" i="12" s="1"/>
  <c r="B96" i="12"/>
  <c r="E96" i="12" s="1"/>
  <c r="B97" i="12"/>
  <c r="E97" i="12" s="1"/>
  <c r="B98" i="12"/>
  <c r="E98" i="12" s="1"/>
  <c r="B99" i="12"/>
  <c r="E99" i="12" s="1"/>
  <c r="B100" i="12"/>
  <c r="E100" i="12" s="1"/>
  <c r="B101" i="12"/>
  <c r="E101" i="12" s="1"/>
  <c r="B102" i="12"/>
  <c r="E102" i="12" s="1"/>
  <c r="B103" i="12"/>
  <c r="E103" i="12" s="1"/>
  <c r="B104" i="12"/>
  <c r="E104" i="12" s="1"/>
  <c r="B105" i="12"/>
  <c r="E105" i="12" s="1"/>
  <c r="B106" i="12"/>
  <c r="E106" i="12" s="1"/>
  <c r="B107" i="12"/>
  <c r="E107" i="12" s="1"/>
  <c r="B108" i="12"/>
  <c r="E108" i="12" s="1"/>
  <c r="B109" i="12"/>
  <c r="E109" i="12" s="1"/>
  <c r="B110" i="12"/>
  <c r="E110" i="12" s="1"/>
  <c r="B111" i="12"/>
  <c r="E111" i="12" s="1"/>
  <c r="B112" i="12"/>
  <c r="E112" i="12" s="1"/>
  <c r="B113" i="12"/>
  <c r="E113" i="12" s="1"/>
  <c r="B114" i="12"/>
  <c r="E114" i="12" s="1"/>
  <c r="B115" i="12"/>
  <c r="E115" i="12" s="1"/>
  <c r="B116" i="12"/>
  <c r="E116" i="12" s="1"/>
  <c r="B117" i="12"/>
  <c r="E117" i="12" s="1"/>
  <c r="B118" i="12"/>
  <c r="E118" i="12" s="1"/>
  <c r="B119" i="12"/>
  <c r="E119" i="12" s="1"/>
  <c r="B120" i="12"/>
  <c r="E120" i="12" s="1"/>
  <c r="B121" i="12"/>
  <c r="E121" i="12" s="1"/>
  <c r="B122" i="12"/>
  <c r="E122" i="12" s="1"/>
  <c r="B123" i="12"/>
  <c r="E123" i="12" s="1"/>
  <c r="B124" i="12"/>
  <c r="E124" i="12" s="1"/>
  <c r="B125" i="12"/>
  <c r="E125" i="12" s="1"/>
  <c r="B126" i="12"/>
  <c r="E126" i="12" s="1"/>
  <c r="B127" i="12"/>
  <c r="E127" i="12" s="1"/>
  <c r="B128" i="12"/>
  <c r="E128" i="12" s="1"/>
  <c r="B129" i="12"/>
  <c r="E129" i="12" s="1"/>
  <c r="B130" i="12"/>
  <c r="E130" i="12" s="1"/>
  <c r="B131" i="12"/>
  <c r="E131" i="12" s="1"/>
  <c r="B132" i="12"/>
  <c r="E132" i="12" s="1"/>
  <c r="B133" i="12"/>
  <c r="E133" i="12" s="1"/>
  <c r="B134" i="12"/>
  <c r="E134" i="12" s="1"/>
  <c r="B135" i="12"/>
  <c r="E135" i="12" s="1"/>
  <c r="B136" i="12"/>
  <c r="E136" i="12" s="1"/>
  <c r="B137" i="12"/>
  <c r="E137" i="12" s="1"/>
  <c r="B138" i="12"/>
  <c r="E138" i="12" s="1"/>
  <c r="B139" i="12"/>
  <c r="E139" i="12" s="1"/>
  <c r="B140" i="12"/>
  <c r="E140" i="12" s="1"/>
  <c r="B141" i="12"/>
  <c r="E141" i="12" s="1"/>
  <c r="B142" i="12"/>
  <c r="B143" i="12"/>
  <c r="E143" i="12" s="1"/>
  <c r="B144" i="12"/>
  <c r="E144" i="12" s="1"/>
  <c r="B145" i="12"/>
  <c r="E145" i="12" s="1"/>
  <c r="B146" i="12"/>
  <c r="E146" i="12" s="1"/>
  <c r="B147" i="12"/>
  <c r="E147" i="12" s="1"/>
  <c r="B148" i="12"/>
  <c r="E148" i="12" s="1"/>
  <c r="B149" i="12"/>
  <c r="E149" i="12" s="1"/>
  <c r="B150" i="12"/>
  <c r="E150" i="12" s="1"/>
  <c r="B151" i="12"/>
  <c r="E151" i="12" s="1"/>
  <c r="B152" i="12"/>
  <c r="E152" i="12" s="1"/>
  <c r="B153" i="12"/>
  <c r="E153" i="12" s="1"/>
  <c r="B154" i="12"/>
  <c r="E154" i="12" s="1"/>
  <c r="B155" i="12"/>
  <c r="E155" i="12" s="1"/>
  <c r="B156" i="12"/>
  <c r="E156" i="12" s="1"/>
  <c r="B157" i="12"/>
  <c r="E157" i="12" s="1"/>
  <c r="B158" i="12"/>
  <c r="E158" i="12" s="1"/>
  <c r="B159" i="12"/>
  <c r="E159" i="12" s="1"/>
  <c r="B160" i="12"/>
  <c r="E160" i="12" s="1"/>
  <c r="B161" i="12"/>
  <c r="E161" i="12" s="1"/>
  <c r="B162" i="12"/>
  <c r="E162" i="12" s="1"/>
  <c r="B163" i="12"/>
  <c r="E163" i="12" s="1"/>
  <c r="B164" i="12"/>
  <c r="E164" i="12" s="1"/>
  <c r="B165" i="12"/>
  <c r="E165" i="12" s="1"/>
  <c r="B166" i="12"/>
  <c r="E166" i="12" s="1"/>
  <c r="B167" i="12"/>
  <c r="E167" i="12" s="1"/>
  <c r="B168" i="12"/>
  <c r="E168" i="12" s="1"/>
  <c r="B169" i="12"/>
  <c r="E169" i="12" s="1"/>
  <c r="B170" i="12"/>
  <c r="E170" i="12" s="1"/>
  <c r="B171" i="12"/>
  <c r="E171" i="12" s="1"/>
  <c r="B172" i="12"/>
  <c r="E172" i="12" s="1"/>
  <c r="B173" i="12"/>
  <c r="E173" i="12" s="1"/>
  <c r="B174" i="12"/>
  <c r="E174" i="12" s="1"/>
  <c r="B175" i="12"/>
  <c r="E175" i="12" s="1"/>
  <c r="B176" i="12"/>
  <c r="E176" i="12" s="1"/>
  <c r="B177" i="12"/>
  <c r="E177" i="12" s="1"/>
  <c r="B178" i="12"/>
  <c r="B179" i="12"/>
  <c r="E179" i="12" s="1"/>
  <c r="B180" i="12"/>
  <c r="E180" i="12" s="1"/>
  <c r="B181" i="12"/>
  <c r="E181" i="12" s="1"/>
  <c r="B182" i="12"/>
  <c r="E182" i="12" s="1"/>
  <c r="B183" i="12"/>
  <c r="B184" i="12"/>
  <c r="E184" i="12" s="1"/>
  <c r="B185" i="12"/>
  <c r="E185" i="12" s="1"/>
  <c r="B186" i="12"/>
  <c r="E186" i="12" s="1"/>
  <c r="B187" i="12"/>
  <c r="E187" i="12" s="1"/>
  <c r="B188" i="12"/>
  <c r="E188" i="12" s="1"/>
  <c r="B189" i="12"/>
  <c r="E189" i="12" s="1"/>
  <c r="B190" i="12"/>
  <c r="E190" i="12" s="1"/>
  <c r="B191" i="12"/>
  <c r="E191" i="12" s="1"/>
  <c r="B192" i="12"/>
  <c r="E192" i="12" s="1"/>
  <c r="B193" i="12"/>
  <c r="E193" i="12" s="1"/>
  <c r="B194" i="12"/>
  <c r="E194" i="12" s="1"/>
  <c r="B195" i="12"/>
  <c r="E195" i="12" s="1"/>
  <c r="B196" i="12"/>
  <c r="E196" i="12" s="1"/>
  <c r="B197" i="12"/>
  <c r="E197" i="12" s="1"/>
  <c r="B198" i="12"/>
  <c r="E198" i="12" s="1"/>
  <c r="B199" i="12"/>
  <c r="E199" i="12" s="1"/>
  <c r="B200" i="12"/>
  <c r="E200" i="12" s="1"/>
  <c r="B201" i="12"/>
  <c r="E201" i="12" s="1"/>
  <c r="B202" i="12"/>
  <c r="E202" i="12" s="1"/>
  <c r="B203" i="12"/>
  <c r="E203" i="12" s="1"/>
  <c r="B204" i="12"/>
  <c r="E204" i="12" s="1"/>
  <c r="B205" i="12"/>
  <c r="E205" i="12" s="1"/>
  <c r="B206" i="12"/>
  <c r="E206" i="12" s="1"/>
  <c r="B207" i="12"/>
  <c r="E207" i="12" s="1"/>
  <c r="B208" i="12"/>
  <c r="E208" i="12" s="1"/>
  <c r="B209" i="12"/>
  <c r="E209" i="12" s="1"/>
  <c r="B210" i="12"/>
  <c r="E210" i="12" s="1"/>
  <c r="B211" i="12"/>
  <c r="E211" i="12" s="1"/>
  <c r="B212" i="12"/>
  <c r="E212" i="12" s="1"/>
  <c r="B213" i="12"/>
  <c r="E213" i="12" s="1"/>
  <c r="B214" i="12"/>
  <c r="E214" i="12" s="1"/>
  <c r="B215" i="12"/>
  <c r="E215" i="12" s="1"/>
  <c r="B216" i="12"/>
  <c r="E216" i="12" s="1"/>
  <c r="B217" i="12"/>
  <c r="E217" i="12" s="1"/>
  <c r="B218" i="12"/>
  <c r="E218" i="12" s="1"/>
  <c r="B219" i="12"/>
  <c r="E219" i="12" s="1"/>
  <c r="B220" i="12"/>
  <c r="E220" i="12" s="1"/>
  <c r="B221" i="12"/>
  <c r="E221" i="12" s="1"/>
  <c r="B222" i="12"/>
  <c r="E222" i="12" s="1"/>
  <c r="B223" i="12"/>
  <c r="E223" i="12" s="1"/>
  <c r="B224" i="12"/>
  <c r="E224" i="12" s="1"/>
  <c r="B225" i="12"/>
  <c r="E225" i="12" s="1"/>
  <c r="B226" i="12"/>
  <c r="E226" i="12" s="1"/>
  <c r="B227" i="12"/>
  <c r="E227" i="12" s="1"/>
  <c r="B228" i="12"/>
  <c r="E228" i="12" s="1"/>
  <c r="B229" i="12"/>
  <c r="E229" i="12" s="1"/>
  <c r="B230" i="12"/>
  <c r="E230" i="12" s="1"/>
  <c r="B231" i="12"/>
  <c r="E231" i="12" s="1"/>
  <c r="B232" i="12"/>
  <c r="E232" i="12" s="1"/>
  <c r="B233" i="12"/>
  <c r="E233" i="12" s="1"/>
  <c r="B234" i="12"/>
  <c r="E234" i="12" s="1"/>
  <c r="B235" i="12"/>
  <c r="E235" i="12" s="1"/>
  <c r="B236" i="12"/>
  <c r="E236" i="12" s="1"/>
  <c r="B237" i="12"/>
  <c r="E237" i="12" s="1"/>
  <c r="B238" i="12"/>
  <c r="E238" i="12" s="1"/>
  <c r="B239" i="12"/>
  <c r="E239" i="12" s="1"/>
  <c r="B240" i="12"/>
  <c r="E240" i="12" s="1"/>
  <c r="B241" i="12"/>
  <c r="E241" i="12" s="1"/>
  <c r="B242" i="12"/>
  <c r="E242" i="12" s="1"/>
  <c r="B243" i="12"/>
  <c r="E243" i="12" s="1"/>
  <c r="B244" i="12"/>
  <c r="E244" i="12" s="1"/>
  <c r="B245" i="12"/>
  <c r="E245" i="12" s="1"/>
  <c r="B246" i="12"/>
  <c r="E246" i="12" s="1"/>
  <c r="B247" i="12"/>
  <c r="E247" i="12" s="1"/>
  <c r="B248" i="12"/>
  <c r="E248" i="12" s="1"/>
  <c r="B249" i="12"/>
  <c r="E249" i="12" s="1"/>
  <c r="B250" i="12"/>
  <c r="E250" i="12" s="1"/>
  <c r="B251" i="12"/>
  <c r="E251" i="12" s="1"/>
  <c r="B252" i="12"/>
  <c r="E252" i="12" s="1"/>
  <c r="B253" i="12"/>
  <c r="E253" i="12" s="1"/>
  <c r="B254" i="12"/>
  <c r="E254" i="12" s="1"/>
  <c r="B255" i="12"/>
  <c r="E255" i="12" s="1"/>
  <c r="B256" i="12"/>
  <c r="E256" i="12" s="1"/>
  <c r="B257" i="12"/>
  <c r="E257" i="12" s="1"/>
  <c r="B258" i="12"/>
  <c r="E258" i="12" s="1"/>
  <c r="B259" i="12"/>
  <c r="E259" i="12" s="1"/>
  <c r="B260" i="12"/>
  <c r="E260" i="12" s="1"/>
  <c r="B261" i="12"/>
  <c r="E261" i="12" s="1"/>
  <c r="B262" i="12"/>
  <c r="E262" i="12" s="1"/>
  <c r="B263" i="12"/>
  <c r="E263" i="12" s="1"/>
  <c r="B264" i="12"/>
  <c r="E264" i="12" s="1"/>
  <c r="B265" i="12"/>
  <c r="E265" i="12" s="1"/>
  <c r="B266" i="12"/>
  <c r="E266" i="12" s="1"/>
  <c r="B267" i="12"/>
  <c r="E267" i="12" s="1"/>
  <c r="B268" i="12"/>
  <c r="E268" i="12" s="1"/>
  <c r="B269" i="12"/>
  <c r="E269" i="12" s="1"/>
  <c r="B270" i="12"/>
  <c r="E270" i="12" s="1"/>
  <c r="B271" i="12"/>
  <c r="E271" i="12" s="1"/>
  <c r="B272" i="12"/>
  <c r="E272" i="12" s="1"/>
  <c r="B273" i="12"/>
  <c r="E273" i="12" s="1"/>
  <c r="B274" i="12"/>
  <c r="E274" i="12" s="1"/>
  <c r="B275" i="12"/>
  <c r="E275" i="12" s="1"/>
  <c r="B276" i="12"/>
  <c r="E276" i="12" s="1"/>
  <c r="B277" i="12"/>
  <c r="E277" i="12" s="1"/>
  <c r="B278" i="12"/>
  <c r="E278" i="12" s="1"/>
  <c r="B279" i="12"/>
  <c r="E279" i="12" s="1"/>
  <c r="B280" i="12"/>
  <c r="E280" i="12" s="1"/>
  <c r="B281" i="12"/>
  <c r="E281" i="12" s="1"/>
  <c r="B282" i="12"/>
  <c r="E282" i="12" s="1"/>
  <c r="B283" i="12"/>
  <c r="E283" i="12" s="1"/>
  <c r="B284" i="12"/>
  <c r="E284" i="12" s="1"/>
  <c r="B285" i="12"/>
  <c r="E285" i="12" s="1"/>
  <c r="B286" i="12"/>
  <c r="E286" i="12" s="1"/>
  <c r="B287" i="12"/>
  <c r="E287" i="12" s="1"/>
  <c r="B288" i="12"/>
  <c r="E288" i="12" s="1"/>
  <c r="B289" i="12"/>
  <c r="E289" i="12" s="1"/>
  <c r="B290" i="12"/>
  <c r="E290" i="12" s="1"/>
  <c r="B291" i="12"/>
  <c r="E291" i="12" s="1"/>
  <c r="B292" i="12"/>
  <c r="E292" i="12" s="1"/>
  <c r="B293" i="12"/>
  <c r="E293" i="12" s="1"/>
  <c r="B294" i="12"/>
  <c r="E294" i="12" s="1"/>
  <c r="B295" i="12"/>
  <c r="E295" i="12" s="1"/>
  <c r="B296" i="12"/>
  <c r="E296" i="12" s="1"/>
  <c r="B297" i="12"/>
  <c r="E297" i="12" s="1"/>
  <c r="B298" i="12"/>
  <c r="E298" i="12" s="1"/>
  <c r="B299" i="12"/>
  <c r="E299" i="12" s="1"/>
  <c r="B300" i="12"/>
  <c r="E300" i="12" s="1"/>
  <c r="B301" i="12"/>
  <c r="E301" i="12" s="1"/>
  <c r="B302" i="12"/>
  <c r="E302" i="12" s="1"/>
  <c r="B303" i="12"/>
  <c r="E303" i="12" s="1"/>
  <c r="B304" i="12"/>
  <c r="E304" i="12" s="1"/>
  <c r="B305" i="12"/>
  <c r="E305" i="12" s="1"/>
  <c r="B306" i="12"/>
  <c r="E306" i="12" s="1"/>
  <c r="B307" i="12"/>
  <c r="E307" i="12" s="1"/>
  <c r="B308" i="12"/>
  <c r="E308" i="12" s="1"/>
  <c r="B309" i="12"/>
  <c r="E309" i="12" s="1"/>
  <c r="B310" i="12"/>
  <c r="E310" i="12" s="1"/>
  <c r="B311" i="12"/>
  <c r="E311" i="12" s="1"/>
  <c r="B312" i="12"/>
  <c r="E312" i="12" s="1"/>
  <c r="B313" i="12"/>
  <c r="E313" i="12" s="1"/>
  <c r="B314" i="12"/>
  <c r="E314" i="12" s="1"/>
  <c r="B315" i="12"/>
  <c r="E315" i="12" s="1"/>
  <c r="B316" i="12"/>
  <c r="E316" i="12" s="1"/>
  <c r="B317" i="12"/>
  <c r="E317" i="12" s="1"/>
  <c r="B318" i="12"/>
  <c r="E318" i="12" s="1"/>
  <c r="B319" i="12"/>
  <c r="E319" i="12" s="1"/>
  <c r="B320" i="12"/>
  <c r="E320" i="12" s="1"/>
  <c r="B321" i="12"/>
  <c r="E321" i="12" s="1"/>
  <c r="B322" i="12"/>
  <c r="E322" i="12" s="1"/>
  <c r="B323" i="12"/>
  <c r="E323" i="12" s="1"/>
  <c r="B324" i="12"/>
  <c r="E324" i="12" s="1"/>
  <c r="B325" i="12"/>
  <c r="E325" i="12" s="1"/>
  <c r="B326" i="12"/>
  <c r="E326" i="12" s="1"/>
  <c r="B327" i="12"/>
  <c r="E327" i="12" s="1"/>
  <c r="B328" i="12"/>
  <c r="E328" i="12" s="1"/>
  <c r="B329" i="12"/>
  <c r="E329" i="12" s="1"/>
  <c r="B330" i="12"/>
  <c r="E330" i="12" s="1"/>
  <c r="B331" i="12"/>
  <c r="E331" i="12" s="1"/>
  <c r="B332" i="12"/>
  <c r="E332" i="12" s="1"/>
  <c r="B333" i="12"/>
  <c r="E333" i="12" s="1"/>
  <c r="B334" i="12"/>
  <c r="B335" i="12"/>
  <c r="E335" i="12" s="1"/>
  <c r="B336" i="12"/>
  <c r="E336" i="12" s="1"/>
  <c r="B337" i="12"/>
  <c r="E337" i="12" s="1"/>
  <c r="B338" i="12"/>
  <c r="E338" i="12" s="1"/>
  <c r="B339" i="12"/>
  <c r="E339" i="12" s="1"/>
  <c r="B340" i="12"/>
  <c r="E340" i="12" s="1"/>
  <c r="B341" i="12"/>
  <c r="E341" i="12" s="1"/>
  <c r="B342" i="12"/>
  <c r="E342" i="12" s="1"/>
  <c r="B343" i="12"/>
  <c r="E343" i="12" s="1"/>
  <c r="B344" i="12"/>
  <c r="E344" i="12" s="1"/>
  <c r="B345" i="12"/>
  <c r="E345" i="12" s="1"/>
  <c r="B346" i="12"/>
  <c r="E346" i="12" s="1"/>
  <c r="B347" i="12"/>
  <c r="E347" i="12" s="1"/>
  <c r="B348" i="12"/>
  <c r="E348" i="12" s="1"/>
  <c r="B349" i="12"/>
  <c r="E349" i="12" s="1"/>
  <c r="B350" i="12"/>
  <c r="E350" i="12" s="1"/>
  <c r="B351" i="12"/>
  <c r="E351" i="12" s="1"/>
  <c r="B352" i="12"/>
  <c r="E352" i="12" s="1"/>
  <c r="B353" i="12"/>
  <c r="E353" i="12" s="1"/>
  <c r="B354" i="12"/>
  <c r="B355" i="12"/>
  <c r="E355" i="12" s="1"/>
  <c r="B356" i="12"/>
  <c r="E356" i="12" s="1"/>
  <c r="B357" i="12"/>
  <c r="E357" i="12" s="1"/>
  <c r="B358" i="12"/>
  <c r="E358" i="12" s="1"/>
  <c r="B359" i="12"/>
  <c r="E359" i="12" s="1"/>
  <c r="B360" i="12"/>
  <c r="E360" i="12" s="1"/>
  <c r="B361" i="12"/>
  <c r="E361" i="12" s="1"/>
  <c r="B362" i="12"/>
  <c r="E362" i="12" s="1"/>
  <c r="B363" i="12"/>
  <c r="E363" i="12" s="1"/>
  <c r="B364" i="12"/>
  <c r="E364" i="12" s="1"/>
  <c r="B365" i="12"/>
  <c r="E365" i="12" s="1"/>
  <c r="B366" i="12"/>
  <c r="E366" i="12" s="1"/>
  <c r="B367" i="12"/>
  <c r="E367" i="12" s="1"/>
  <c r="B368" i="12"/>
  <c r="E368" i="12" s="1"/>
  <c r="B369" i="12"/>
  <c r="E369" i="12" s="1"/>
  <c r="B370" i="12"/>
  <c r="E370" i="12" s="1"/>
  <c r="B371" i="12"/>
  <c r="E371" i="12" s="1"/>
  <c r="B372" i="12"/>
  <c r="E372" i="12" s="1"/>
  <c r="B373" i="12"/>
  <c r="E373" i="12" s="1"/>
  <c r="B374" i="12"/>
  <c r="E374" i="12" s="1"/>
  <c r="B375" i="12"/>
  <c r="E375" i="12" s="1"/>
  <c r="B376" i="12"/>
  <c r="E376" i="12" s="1"/>
  <c r="B377" i="12"/>
  <c r="E377" i="12" s="1"/>
  <c r="B378" i="12"/>
  <c r="E378" i="12" s="1"/>
  <c r="B379" i="12"/>
  <c r="E379" i="12" s="1"/>
  <c r="B380" i="12"/>
  <c r="E380" i="12" s="1"/>
  <c r="B381" i="12"/>
  <c r="E381" i="12" s="1"/>
  <c r="B382" i="12"/>
  <c r="E382" i="12" s="1"/>
  <c r="B383" i="12"/>
  <c r="E383" i="12" s="1"/>
  <c r="B384" i="12"/>
  <c r="E384" i="12" s="1"/>
  <c r="B385" i="12"/>
  <c r="E385" i="12" s="1"/>
  <c r="B386" i="12"/>
  <c r="E386" i="12" s="1"/>
  <c r="B387" i="12"/>
  <c r="E387" i="12" s="1"/>
  <c r="B388" i="12"/>
  <c r="E388" i="12" s="1"/>
  <c r="B389" i="12"/>
  <c r="E389" i="12" s="1"/>
  <c r="B390" i="12"/>
  <c r="E390" i="12" s="1"/>
  <c r="B391" i="12"/>
  <c r="E391" i="12" s="1"/>
  <c r="B392" i="12"/>
  <c r="E392" i="12" s="1"/>
  <c r="B393" i="12"/>
  <c r="E393" i="12" s="1"/>
  <c r="B394" i="12"/>
  <c r="E394" i="12" s="1"/>
  <c r="B395" i="12"/>
  <c r="E395" i="12" s="1"/>
  <c r="B396" i="12"/>
  <c r="E396" i="12" s="1"/>
  <c r="B397" i="12"/>
  <c r="E397" i="12" s="1"/>
  <c r="B398" i="12"/>
  <c r="E398" i="12" s="1"/>
  <c r="B399" i="12"/>
  <c r="E399" i="12" s="1"/>
  <c r="B400" i="12"/>
  <c r="E400" i="12" s="1"/>
  <c r="B401" i="12"/>
  <c r="E401" i="12" s="1"/>
  <c r="B402" i="12"/>
  <c r="E402" i="12" s="1"/>
  <c r="B403" i="12"/>
  <c r="E403" i="12" s="1"/>
  <c r="B404" i="12"/>
  <c r="E404" i="12" s="1"/>
  <c r="B405" i="12"/>
  <c r="E405" i="12" s="1"/>
  <c r="B406" i="12"/>
  <c r="E406" i="12" s="1"/>
  <c r="B407" i="12"/>
  <c r="E407" i="12" s="1"/>
  <c r="B408" i="12"/>
  <c r="E408" i="12" s="1"/>
  <c r="B409" i="12"/>
  <c r="E409" i="12" s="1"/>
  <c r="B410" i="12"/>
  <c r="E410" i="12" s="1"/>
  <c r="B411" i="12"/>
  <c r="E411" i="12" s="1"/>
  <c r="B412" i="12"/>
  <c r="E412" i="12" s="1"/>
  <c r="B413" i="12"/>
  <c r="E413" i="12" s="1"/>
  <c r="B414" i="12"/>
  <c r="E414" i="12" s="1"/>
  <c r="B415" i="12"/>
  <c r="E415" i="12" s="1"/>
  <c r="B416" i="12"/>
  <c r="E416" i="12" s="1"/>
  <c r="B417" i="12"/>
  <c r="E417" i="12" s="1"/>
  <c r="B418" i="12"/>
  <c r="E418" i="12" s="1"/>
  <c r="B419" i="12"/>
  <c r="E419" i="12" s="1"/>
  <c r="B420" i="12"/>
  <c r="E420" i="12" s="1"/>
  <c r="B421" i="12"/>
  <c r="E421" i="12" s="1"/>
  <c r="B422" i="12"/>
  <c r="E422" i="12" s="1"/>
  <c r="B423" i="12"/>
  <c r="E423" i="12" s="1"/>
  <c r="B424" i="12"/>
  <c r="E424" i="12" s="1"/>
  <c r="B425" i="12"/>
  <c r="E425" i="12" s="1"/>
  <c r="B426" i="12"/>
  <c r="E426" i="12" s="1"/>
  <c r="B427" i="12"/>
  <c r="E427" i="12" s="1"/>
  <c r="B428" i="12"/>
  <c r="E428" i="12" s="1"/>
  <c r="B429" i="12"/>
  <c r="E429" i="12" s="1"/>
  <c r="B430" i="12"/>
  <c r="E430" i="12" s="1"/>
  <c r="B431" i="12"/>
  <c r="E431" i="12" s="1"/>
  <c r="B432" i="12"/>
  <c r="E432" i="12" s="1"/>
  <c r="B433" i="12"/>
  <c r="E433" i="12" s="1"/>
  <c r="B434" i="12"/>
  <c r="E434" i="12" s="1"/>
  <c r="B435" i="12"/>
  <c r="E435" i="12" s="1"/>
  <c r="B436" i="12"/>
  <c r="E436" i="12" s="1"/>
  <c r="B437" i="12"/>
  <c r="E437" i="12" s="1"/>
  <c r="B438" i="12"/>
  <c r="E438" i="12" s="1"/>
  <c r="B439" i="12"/>
  <c r="E439" i="12" s="1"/>
  <c r="B440" i="12"/>
  <c r="E440" i="12" s="1"/>
  <c r="B441" i="12"/>
  <c r="E441" i="12" s="1"/>
  <c r="B442" i="12"/>
  <c r="E442" i="12" s="1"/>
  <c r="B443" i="12"/>
  <c r="E443" i="12" s="1"/>
  <c r="B444" i="12"/>
  <c r="E444" i="12" s="1"/>
  <c r="B445" i="12"/>
  <c r="E445" i="12" s="1"/>
  <c r="B446" i="12"/>
  <c r="E446" i="12" s="1"/>
  <c r="B447" i="12"/>
  <c r="E447" i="12" s="1"/>
  <c r="B448" i="12"/>
  <c r="E448" i="12" s="1"/>
  <c r="B449" i="12"/>
  <c r="E449" i="12" s="1"/>
  <c r="B450" i="12"/>
  <c r="E450" i="12" s="1"/>
  <c r="B451" i="12"/>
  <c r="E451" i="12" s="1"/>
  <c r="B452" i="12"/>
  <c r="E452" i="12" s="1"/>
  <c r="B453" i="12"/>
  <c r="E453" i="12" s="1"/>
  <c r="B454" i="12"/>
  <c r="E454" i="12" s="1"/>
  <c r="B455" i="12"/>
  <c r="E455" i="12" s="1"/>
  <c r="B456" i="12"/>
  <c r="E456" i="12" s="1"/>
  <c r="B457" i="12"/>
  <c r="E457" i="12" s="1"/>
  <c r="B458" i="12"/>
  <c r="E458" i="12" s="1"/>
  <c r="B459" i="12"/>
  <c r="E459" i="12" s="1"/>
  <c r="B460" i="12"/>
  <c r="E460" i="12" s="1"/>
  <c r="B461" i="12"/>
  <c r="E461" i="12" s="1"/>
  <c r="B462" i="12"/>
  <c r="E462" i="12" s="1"/>
  <c r="B463" i="12"/>
  <c r="E463" i="12" s="1"/>
  <c r="B464" i="12"/>
  <c r="E464" i="12" s="1"/>
  <c r="B465" i="12"/>
  <c r="E465" i="12" s="1"/>
  <c r="B466" i="12"/>
  <c r="E466" i="12" s="1"/>
  <c r="B467" i="12"/>
  <c r="E467" i="12" s="1"/>
  <c r="B468" i="12"/>
  <c r="E468" i="12" s="1"/>
  <c r="B469" i="12"/>
  <c r="E469" i="12" s="1"/>
  <c r="B470" i="12"/>
  <c r="E470" i="12" s="1"/>
  <c r="B471" i="12"/>
  <c r="E471" i="12" s="1"/>
  <c r="B472" i="12"/>
  <c r="E472" i="12" s="1"/>
  <c r="B473" i="12"/>
  <c r="E473" i="12" s="1"/>
  <c r="B474" i="12"/>
  <c r="E474" i="12" s="1"/>
  <c r="B475" i="12"/>
  <c r="E475" i="12" s="1"/>
  <c r="B476" i="12"/>
  <c r="E476" i="12" s="1"/>
  <c r="B477" i="12"/>
  <c r="E477" i="12" s="1"/>
  <c r="B478" i="12"/>
  <c r="E478" i="12" s="1"/>
  <c r="B479" i="12"/>
  <c r="E479" i="12" s="1"/>
  <c r="B480" i="12"/>
  <c r="E480" i="12" s="1"/>
  <c r="B481" i="12"/>
  <c r="E481" i="12" s="1"/>
  <c r="B482" i="12"/>
  <c r="E482" i="12" s="1"/>
  <c r="B483" i="12"/>
  <c r="E483" i="12" s="1"/>
  <c r="B484" i="12"/>
  <c r="E484" i="12" s="1"/>
  <c r="B485" i="12"/>
  <c r="E485" i="12" s="1"/>
  <c r="B486" i="12"/>
  <c r="E486" i="12" s="1"/>
  <c r="B487" i="12"/>
  <c r="E487" i="12" s="1"/>
  <c r="B488" i="12"/>
  <c r="E488" i="12" s="1"/>
  <c r="B489" i="12"/>
  <c r="E489" i="12" s="1"/>
  <c r="B490" i="12"/>
  <c r="E490" i="12" s="1"/>
  <c r="B491" i="12"/>
  <c r="E491" i="12" s="1"/>
  <c r="B492" i="12"/>
  <c r="E492" i="12" s="1"/>
  <c r="B493" i="12"/>
  <c r="E493" i="12" s="1"/>
  <c r="B494" i="12"/>
  <c r="E494" i="12" s="1"/>
  <c r="B495" i="12"/>
  <c r="E495" i="12" s="1"/>
  <c r="B496" i="12"/>
  <c r="E496" i="12" s="1"/>
  <c r="B497" i="12"/>
  <c r="E497" i="12" s="1"/>
  <c r="B498" i="12"/>
  <c r="E498" i="12" s="1"/>
  <c r="B499" i="12"/>
  <c r="E499" i="12" s="1"/>
  <c r="B500" i="12"/>
  <c r="E500" i="12" s="1"/>
  <c r="B501" i="12"/>
  <c r="E501" i="12" s="1"/>
  <c r="B502" i="12"/>
  <c r="E502" i="12" s="1"/>
  <c r="B503" i="12"/>
  <c r="E503" i="12" s="1"/>
  <c r="B504" i="12"/>
  <c r="E504" i="12" s="1"/>
  <c r="B505" i="12"/>
  <c r="E505" i="12" s="1"/>
  <c r="B506" i="12"/>
  <c r="E506" i="12" s="1"/>
  <c r="B507" i="12"/>
  <c r="E507" i="12" s="1"/>
  <c r="B508" i="12"/>
  <c r="E508" i="12" s="1"/>
  <c r="B509" i="12"/>
  <c r="E509" i="12" s="1"/>
  <c r="B510" i="12"/>
  <c r="E510" i="12" s="1"/>
  <c r="B511" i="12"/>
  <c r="E511" i="12" s="1"/>
  <c r="B512" i="12"/>
  <c r="E512" i="12" s="1"/>
  <c r="B513" i="12"/>
  <c r="E513" i="12" s="1"/>
  <c r="B514" i="12"/>
  <c r="E514" i="12" s="1"/>
  <c r="B515" i="12"/>
  <c r="E515" i="12" s="1"/>
  <c r="B516" i="12"/>
  <c r="E516" i="12" s="1"/>
  <c r="B517" i="12"/>
  <c r="E517" i="12" s="1"/>
  <c r="B518" i="12"/>
  <c r="E518" i="12" s="1"/>
  <c r="B519" i="12"/>
  <c r="E519" i="12" s="1"/>
  <c r="B520" i="12"/>
  <c r="E520" i="12" s="1"/>
  <c r="B521" i="12"/>
  <c r="E521" i="12" s="1"/>
  <c r="B522" i="12"/>
  <c r="E522" i="12" s="1"/>
  <c r="B523" i="12"/>
  <c r="E523" i="12" s="1"/>
  <c r="B524" i="12"/>
  <c r="E524" i="12" s="1"/>
  <c r="B525" i="12"/>
  <c r="E525" i="12" s="1"/>
  <c r="B526" i="12"/>
  <c r="E526" i="12" s="1"/>
  <c r="B527" i="12"/>
  <c r="E527" i="12" s="1"/>
  <c r="B528" i="12"/>
  <c r="E528" i="12" s="1"/>
  <c r="B529" i="12"/>
  <c r="E529" i="12" s="1"/>
  <c r="B530" i="12"/>
  <c r="B531" i="12"/>
  <c r="E531" i="12" s="1"/>
  <c r="B532" i="12"/>
  <c r="E532" i="12" s="1"/>
  <c r="B533" i="12"/>
  <c r="E533" i="12" s="1"/>
  <c r="B534" i="12"/>
  <c r="E534" i="12" s="1"/>
  <c r="B535" i="12"/>
  <c r="E535" i="12" s="1"/>
  <c r="B536" i="12"/>
  <c r="E536" i="12" s="1"/>
  <c r="B537" i="12"/>
  <c r="E537" i="12" s="1"/>
  <c r="B538" i="12"/>
  <c r="E538" i="12" s="1"/>
  <c r="B539" i="12"/>
  <c r="E539" i="12" s="1"/>
  <c r="B540" i="12"/>
  <c r="E540" i="12" s="1"/>
  <c r="B541" i="12"/>
  <c r="E541" i="12" s="1"/>
  <c r="B542" i="12"/>
  <c r="E542" i="12" s="1"/>
  <c r="B543" i="12"/>
  <c r="E543" i="12" s="1"/>
  <c r="B544" i="12"/>
  <c r="E544" i="12" s="1"/>
  <c r="B545" i="12"/>
  <c r="E545" i="12" s="1"/>
  <c r="B546" i="12"/>
  <c r="E546" i="12" s="1"/>
  <c r="B547" i="12"/>
  <c r="E547" i="12" s="1"/>
  <c r="B548" i="12"/>
  <c r="E548" i="12" s="1"/>
  <c r="B549" i="12"/>
  <c r="E549" i="12" s="1"/>
  <c r="B550" i="12"/>
  <c r="E550" i="12" s="1"/>
  <c r="B551" i="12"/>
  <c r="E551" i="12" s="1"/>
  <c r="B552" i="12"/>
  <c r="E552" i="12" s="1"/>
  <c r="B553" i="12"/>
  <c r="E553" i="12" s="1"/>
  <c r="B554" i="12"/>
  <c r="E554" i="12" s="1"/>
  <c r="B555" i="12"/>
  <c r="E555" i="12" s="1"/>
  <c r="B556" i="12"/>
  <c r="E556" i="12" s="1"/>
  <c r="B557" i="12"/>
  <c r="E557" i="12" s="1"/>
  <c r="B558" i="12"/>
  <c r="E558" i="12" s="1"/>
  <c r="B559" i="12"/>
  <c r="E559" i="12" s="1"/>
  <c r="B560" i="12"/>
  <c r="E560" i="12" s="1"/>
  <c r="B561" i="12"/>
  <c r="E561" i="12" s="1"/>
  <c r="B562" i="12"/>
  <c r="E562" i="12" s="1"/>
  <c r="B563" i="12"/>
  <c r="E563" i="12" s="1"/>
  <c r="B564" i="12"/>
  <c r="E564" i="12" s="1"/>
  <c r="B565" i="12"/>
  <c r="B566" i="12"/>
  <c r="E566" i="12" s="1"/>
  <c r="B567" i="12"/>
  <c r="E567" i="12" s="1"/>
  <c r="B568" i="12"/>
  <c r="E568" i="12" s="1"/>
  <c r="B569" i="12"/>
  <c r="E569" i="12" s="1"/>
  <c r="B570" i="12"/>
  <c r="E570" i="12" s="1"/>
  <c r="B571" i="12"/>
  <c r="E571" i="12" s="1"/>
  <c r="B572" i="12"/>
  <c r="E572" i="12" s="1"/>
  <c r="B573" i="12"/>
  <c r="E573" i="12" s="1"/>
  <c r="B574" i="12"/>
  <c r="E574" i="12" s="1"/>
  <c r="B575" i="12"/>
  <c r="E575" i="12" s="1"/>
  <c r="B576" i="12"/>
  <c r="E576" i="12" s="1"/>
  <c r="B577" i="12"/>
  <c r="E577" i="12" s="1"/>
  <c r="B578" i="12"/>
  <c r="E578" i="12" s="1"/>
  <c r="B579" i="12"/>
  <c r="E579" i="12" s="1"/>
  <c r="B580" i="12"/>
  <c r="E580" i="12" s="1"/>
  <c r="B581" i="12"/>
  <c r="E581" i="12" s="1"/>
  <c r="B582" i="12"/>
  <c r="E582" i="12" s="1"/>
  <c r="B583" i="12"/>
  <c r="E583" i="12" s="1"/>
  <c r="B584" i="12"/>
  <c r="E584" i="12" s="1"/>
  <c r="B585" i="12"/>
  <c r="E585" i="12" s="1"/>
  <c r="B586" i="12"/>
  <c r="E586" i="12" s="1"/>
  <c r="B587" i="12"/>
  <c r="E587" i="12" s="1"/>
  <c r="B588" i="12"/>
  <c r="E588" i="12" s="1"/>
  <c r="B589" i="12"/>
  <c r="E589" i="12" s="1"/>
  <c r="B590" i="12"/>
  <c r="E590" i="12" s="1"/>
  <c r="B591" i="12"/>
  <c r="E591" i="12" s="1"/>
  <c r="B592" i="12"/>
  <c r="E592" i="12" s="1"/>
  <c r="B593" i="12"/>
  <c r="E593" i="12" s="1"/>
  <c r="B594" i="12"/>
  <c r="E594" i="12" s="1"/>
  <c r="B595" i="12"/>
  <c r="E595" i="12" s="1"/>
  <c r="B596" i="12"/>
  <c r="E596" i="12" s="1"/>
  <c r="B597" i="12"/>
  <c r="E597" i="12" s="1"/>
  <c r="B598" i="12"/>
  <c r="E598" i="12" s="1"/>
  <c r="B599" i="12"/>
  <c r="E599" i="12" s="1"/>
  <c r="B600" i="12"/>
  <c r="E600" i="12" s="1"/>
  <c r="B601" i="12"/>
  <c r="E601" i="12" s="1"/>
  <c r="B602" i="12"/>
  <c r="E602" i="12" s="1"/>
  <c r="B603" i="12"/>
  <c r="E603" i="12" s="1"/>
  <c r="B604" i="12"/>
  <c r="E604" i="12" s="1"/>
  <c r="B605" i="12"/>
  <c r="E605" i="12" s="1"/>
  <c r="B606" i="12"/>
  <c r="E606" i="12" s="1"/>
  <c r="B607" i="12"/>
  <c r="E607" i="12" s="1"/>
  <c r="B608" i="12"/>
  <c r="E608" i="12" s="1"/>
  <c r="B609" i="12"/>
  <c r="E609" i="12" s="1"/>
  <c r="B610" i="12"/>
  <c r="E610" i="12" s="1"/>
  <c r="B611" i="12"/>
  <c r="E611" i="12" s="1"/>
  <c r="B612" i="12"/>
  <c r="E612" i="12" s="1"/>
  <c r="B613" i="12"/>
  <c r="E613" i="12" s="1"/>
  <c r="B614" i="12"/>
  <c r="B615" i="12"/>
  <c r="E615" i="12" s="1"/>
  <c r="B616" i="12"/>
  <c r="E616" i="12" s="1"/>
  <c r="B617" i="12"/>
  <c r="E617" i="12" s="1"/>
  <c r="B618" i="12"/>
  <c r="E618" i="12" s="1"/>
  <c r="B619" i="12"/>
  <c r="E619" i="12" s="1"/>
  <c r="B620" i="12"/>
  <c r="E620" i="12" s="1"/>
  <c r="B621" i="12"/>
  <c r="E621" i="12" s="1"/>
  <c r="B622" i="12"/>
  <c r="E622" i="12" s="1"/>
  <c r="B623" i="12"/>
  <c r="E623" i="12" s="1"/>
  <c r="B624" i="12"/>
  <c r="E624" i="12" s="1"/>
  <c r="B625" i="12"/>
  <c r="E625" i="12" s="1"/>
  <c r="B626" i="12"/>
  <c r="E626" i="12" s="1"/>
  <c r="B627" i="12"/>
  <c r="E627" i="12" s="1"/>
  <c r="B628" i="12"/>
  <c r="E628" i="12" s="1"/>
  <c r="B629" i="12"/>
  <c r="E629" i="12" s="1"/>
  <c r="B630" i="12"/>
  <c r="E630" i="12" s="1"/>
  <c r="B631" i="12"/>
  <c r="E631" i="12" s="1"/>
  <c r="B632" i="12"/>
  <c r="E632" i="12" s="1"/>
  <c r="B633" i="12"/>
  <c r="E633" i="12" s="1"/>
  <c r="B634" i="12"/>
  <c r="E634" i="12" s="1"/>
  <c r="B635" i="12"/>
  <c r="E635" i="12" s="1"/>
  <c r="B636" i="12"/>
  <c r="E636" i="12" s="1"/>
  <c r="B637" i="12"/>
  <c r="E637" i="12" s="1"/>
  <c r="B638" i="12"/>
  <c r="E638" i="12" s="1"/>
  <c r="B639" i="12"/>
  <c r="E639" i="12" s="1"/>
  <c r="B640" i="12"/>
  <c r="E640" i="12" s="1"/>
  <c r="B641" i="12"/>
  <c r="E641" i="12" s="1"/>
  <c r="B642" i="12"/>
  <c r="B643" i="12"/>
  <c r="E643" i="12" s="1"/>
  <c r="B644" i="12"/>
  <c r="E644" i="12" s="1"/>
  <c r="B645" i="12"/>
  <c r="E645" i="12" s="1"/>
  <c r="B646" i="12"/>
  <c r="E646" i="12" s="1"/>
  <c r="B647" i="12"/>
  <c r="E647" i="12" s="1"/>
  <c r="B648" i="12"/>
  <c r="E648" i="12" s="1"/>
  <c r="B649" i="12"/>
  <c r="E649" i="12" s="1"/>
  <c r="B650" i="12"/>
  <c r="E650" i="12" s="1"/>
  <c r="B651" i="12"/>
  <c r="E651" i="12" s="1"/>
  <c r="B652" i="12"/>
  <c r="E652" i="12" s="1"/>
  <c r="B653" i="12"/>
  <c r="E653" i="12" s="1"/>
  <c r="B654" i="12"/>
  <c r="E654" i="12" s="1"/>
  <c r="B655" i="12"/>
  <c r="E655" i="12" s="1"/>
  <c r="B656" i="12"/>
  <c r="E656" i="12" s="1"/>
  <c r="B657" i="12"/>
  <c r="E657" i="12" s="1"/>
  <c r="B658" i="12"/>
  <c r="E658" i="12" s="1"/>
  <c r="B659" i="12"/>
  <c r="E659" i="12" s="1"/>
  <c r="B660" i="12"/>
  <c r="E660" i="12" s="1"/>
  <c r="B661" i="12"/>
  <c r="E661" i="12" s="1"/>
  <c r="B662" i="12"/>
  <c r="E662" i="12" s="1"/>
  <c r="B663" i="12"/>
  <c r="E663" i="12" s="1"/>
  <c r="B664" i="12"/>
  <c r="E664" i="12" s="1"/>
  <c r="B665" i="12"/>
  <c r="E665" i="12" s="1"/>
  <c r="B666" i="12"/>
  <c r="E666" i="12" s="1"/>
  <c r="B667" i="12"/>
  <c r="E667" i="12" s="1"/>
  <c r="B668" i="12"/>
  <c r="E668" i="12" s="1"/>
  <c r="B669" i="12"/>
  <c r="E669" i="12" s="1"/>
  <c r="B670" i="12"/>
  <c r="E670" i="12" s="1"/>
  <c r="B671" i="12"/>
  <c r="E671" i="12" s="1"/>
  <c r="B672" i="12"/>
  <c r="E672" i="12" s="1"/>
  <c r="B673" i="12"/>
  <c r="E673" i="12" s="1"/>
  <c r="B674" i="12"/>
  <c r="E674" i="12" s="1"/>
  <c r="B675" i="12"/>
  <c r="E675" i="12" s="1"/>
  <c r="B676" i="12"/>
  <c r="E676" i="12" s="1"/>
  <c r="B677" i="12"/>
  <c r="E677" i="12" s="1"/>
  <c r="B678" i="12"/>
  <c r="E678" i="12" s="1"/>
  <c r="B679" i="12"/>
  <c r="E679" i="12" s="1"/>
  <c r="B680" i="12"/>
  <c r="E680" i="12" s="1"/>
  <c r="B681" i="12"/>
  <c r="E681" i="12" s="1"/>
  <c r="B682" i="12"/>
  <c r="E682" i="12" s="1"/>
  <c r="B683" i="12"/>
  <c r="E683" i="12" s="1"/>
  <c r="B684" i="12"/>
  <c r="E684" i="12" s="1"/>
  <c r="B685" i="12"/>
  <c r="E685" i="12" s="1"/>
  <c r="B686" i="12"/>
  <c r="E686" i="12" s="1"/>
  <c r="B687" i="12"/>
  <c r="E687" i="12" s="1"/>
  <c r="B688" i="12"/>
  <c r="E688" i="12" s="1"/>
  <c r="B689" i="12"/>
  <c r="E689" i="12" s="1"/>
  <c r="B690" i="12"/>
  <c r="E690" i="12" s="1"/>
  <c r="B691" i="12"/>
  <c r="E691" i="12" s="1"/>
  <c r="B692" i="12"/>
  <c r="E692" i="12" s="1"/>
  <c r="B693" i="12"/>
  <c r="E693" i="12" s="1"/>
  <c r="B694" i="12"/>
  <c r="E694" i="12" s="1"/>
  <c r="B695" i="12"/>
  <c r="E695" i="12" s="1"/>
  <c r="B696" i="12"/>
  <c r="E696" i="12" s="1"/>
  <c r="B697" i="12"/>
  <c r="E697" i="12" s="1"/>
  <c r="B698" i="12"/>
  <c r="E698" i="12" s="1"/>
  <c r="B699" i="12"/>
  <c r="E699" i="12" s="1"/>
  <c r="B700" i="12"/>
  <c r="E700" i="12" s="1"/>
  <c r="B701" i="12"/>
  <c r="E701" i="12" s="1"/>
  <c r="B702" i="12"/>
  <c r="E702" i="12" s="1"/>
  <c r="B703" i="12"/>
  <c r="E703" i="12" s="1"/>
  <c r="B704" i="12"/>
  <c r="E704" i="12" s="1"/>
  <c r="B705" i="12"/>
  <c r="E705" i="12" s="1"/>
  <c r="B706" i="12"/>
  <c r="E706" i="12" s="1"/>
  <c r="B707" i="12"/>
  <c r="E707" i="12" s="1"/>
  <c r="B708" i="12"/>
  <c r="E708" i="12" s="1"/>
  <c r="B709" i="12"/>
  <c r="E709" i="12" s="1"/>
  <c r="B710" i="12"/>
  <c r="E710" i="12" s="1"/>
  <c r="B711" i="12"/>
  <c r="E711" i="12" s="1"/>
  <c r="B712" i="12"/>
  <c r="E712" i="12" s="1"/>
  <c r="B713" i="12"/>
  <c r="E713" i="12" s="1"/>
  <c r="B714" i="12"/>
  <c r="E714" i="12" s="1"/>
  <c r="B715" i="12"/>
  <c r="E715" i="12" s="1"/>
  <c r="B716" i="12"/>
  <c r="E716" i="12" s="1"/>
  <c r="B717" i="12"/>
  <c r="E717" i="12" s="1"/>
  <c r="B718" i="12"/>
  <c r="E718" i="12" s="1"/>
  <c r="B719" i="12"/>
  <c r="E719" i="12" s="1"/>
  <c r="B720" i="12"/>
  <c r="E720" i="12" s="1"/>
  <c r="B721" i="12"/>
  <c r="E721" i="12" s="1"/>
  <c r="B722" i="12"/>
  <c r="E722" i="12" s="1"/>
  <c r="B723" i="12"/>
  <c r="E723" i="12" s="1"/>
  <c r="B724" i="12"/>
  <c r="E724" i="12" s="1"/>
  <c r="B725" i="12"/>
  <c r="E725" i="12" s="1"/>
  <c r="B726" i="12"/>
  <c r="E726" i="12" s="1"/>
  <c r="B727" i="12"/>
  <c r="E727" i="12" s="1"/>
  <c r="B728" i="12"/>
  <c r="E728" i="12" s="1"/>
  <c r="B729" i="12"/>
  <c r="E729" i="12" s="1"/>
  <c r="B730" i="12"/>
  <c r="E730" i="12" s="1"/>
  <c r="B731" i="12"/>
  <c r="E731" i="12" s="1"/>
  <c r="B732" i="12"/>
  <c r="E732" i="12" s="1"/>
  <c r="B733" i="12"/>
  <c r="E733" i="12" s="1"/>
  <c r="B734" i="12"/>
  <c r="E734" i="12" s="1"/>
  <c r="B735" i="12"/>
  <c r="E735" i="12" s="1"/>
  <c r="B736" i="12"/>
  <c r="E736" i="12" s="1"/>
  <c r="B737" i="12"/>
  <c r="B738" i="12"/>
  <c r="E738" i="12" s="1"/>
  <c r="B739" i="12"/>
  <c r="E739" i="12" s="1"/>
  <c r="B740" i="12"/>
  <c r="E740" i="12" s="1"/>
  <c r="B741" i="12"/>
  <c r="E741" i="12" s="1"/>
  <c r="B742" i="12"/>
  <c r="E742" i="12" s="1"/>
  <c r="B743" i="12"/>
  <c r="E743" i="12" s="1"/>
  <c r="B744" i="12"/>
  <c r="E744" i="12" s="1"/>
  <c r="B745" i="12"/>
  <c r="E745" i="12" s="1"/>
  <c r="B746" i="12"/>
  <c r="E746" i="12" s="1"/>
  <c r="B747" i="12"/>
  <c r="E747" i="12" s="1"/>
  <c r="B748" i="12"/>
  <c r="E748" i="12" s="1"/>
  <c r="B749" i="12"/>
  <c r="E749" i="12" s="1"/>
  <c r="B750" i="12"/>
  <c r="E750" i="12" s="1"/>
  <c r="B751" i="12"/>
  <c r="E751" i="12" s="1"/>
  <c r="B752" i="12"/>
  <c r="E752" i="12" s="1"/>
  <c r="B753" i="12"/>
  <c r="E753" i="12" s="1"/>
  <c r="B754" i="12"/>
  <c r="E754" i="12" s="1"/>
  <c r="B755" i="12"/>
  <c r="E755" i="12" s="1"/>
  <c r="B756" i="12"/>
  <c r="E756" i="12" s="1"/>
  <c r="B757" i="12"/>
  <c r="E757" i="12" s="1"/>
  <c r="B758" i="12"/>
  <c r="E758" i="12" s="1"/>
  <c r="B759" i="12"/>
  <c r="E759" i="12" s="1"/>
  <c r="B760" i="12"/>
  <c r="E760" i="12" s="1"/>
  <c r="B761" i="12"/>
  <c r="E761" i="12" s="1"/>
  <c r="B762" i="12"/>
  <c r="E762" i="12" s="1"/>
  <c r="B763" i="12"/>
  <c r="E763" i="12" s="1"/>
  <c r="B764" i="12"/>
  <c r="E764" i="12" s="1"/>
  <c r="B765" i="12"/>
  <c r="E765" i="12" s="1"/>
  <c r="B766" i="12"/>
  <c r="E766" i="12" s="1"/>
  <c r="B767" i="12"/>
  <c r="E767" i="12" s="1"/>
  <c r="B768" i="12"/>
  <c r="E768" i="12" s="1"/>
  <c r="B769" i="12"/>
  <c r="E769" i="12" s="1"/>
  <c r="B770" i="12"/>
  <c r="B771" i="12"/>
  <c r="E771" i="12" s="1"/>
  <c r="B772" i="12"/>
  <c r="E772" i="12" s="1"/>
  <c r="B773" i="12"/>
  <c r="E773" i="12" s="1"/>
  <c r="B774" i="12"/>
  <c r="E774" i="12" s="1"/>
  <c r="B775" i="12"/>
  <c r="E775" i="12" s="1"/>
  <c r="B776" i="12"/>
  <c r="E776" i="12" s="1"/>
  <c r="B777" i="12"/>
  <c r="E777" i="12" s="1"/>
  <c r="B778" i="12"/>
  <c r="E778" i="12" s="1"/>
  <c r="B779" i="12"/>
  <c r="E779" i="12" s="1"/>
  <c r="B780" i="12"/>
  <c r="E780" i="12" s="1"/>
  <c r="B781" i="12"/>
  <c r="E781" i="12" s="1"/>
  <c r="B782" i="12"/>
  <c r="E782" i="12" s="1"/>
  <c r="B783" i="12"/>
  <c r="E783" i="12" s="1"/>
  <c r="B784" i="12"/>
  <c r="E784" i="12" s="1"/>
  <c r="B785" i="12"/>
  <c r="E785" i="12" s="1"/>
  <c r="B786" i="12"/>
  <c r="E786" i="12" s="1"/>
  <c r="B787" i="12"/>
  <c r="E787" i="12" s="1"/>
  <c r="B788" i="12"/>
  <c r="E788" i="12" s="1"/>
  <c r="B789" i="12"/>
  <c r="E789" i="12" s="1"/>
  <c r="B790" i="12"/>
  <c r="E790" i="12" s="1"/>
  <c r="B791" i="12"/>
  <c r="E791" i="12" s="1"/>
  <c r="B792" i="12"/>
  <c r="E792" i="12" s="1"/>
  <c r="B793" i="12"/>
  <c r="E793" i="12" s="1"/>
  <c r="B794" i="12"/>
  <c r="E794" i="12" s="1"/>
  <c r="B795" i="12"/>
  <c r="E795" i="12" s="1"/>
  <c r="B796" i="12"/>
  <c r="E796" i="12" s="1"/>
  <c r="B797" i="12"/>
  <c r="E797" i="12" s="1"/>
  <c r="B798" i="12"/>
  <c r="E798" i="12" s="1"/>
  <c r="B799" i="12"/>
  <c r="E799" i="12" s="1"/>
  <c r="B800" i="12"/>
  <c r="E800" i="12" s="1"/>
  <c r="B801" i="12"/>
  <c r="E801" i="12" s="1"/>
  <c r="B802" i="12"/>
  <c r="E802" i="12" s="1"/>
  <c r="B803" i="12"/>
  <c r="E803" i="12" s="1"/>
  <c r="B804" i="12"/>
  <c r="E804" i="12" s="1"/>
  <c r="B805" i="12"/>
  <c r="E805" i="12" s="1"/>
  <c r="B806" i="12"/>
  <c r="E806" i="12" s="1"/>
  <c r="B807" i="12"/>
  <c r="E807" i="12" s="1"/>
  <c r="B808" i="12"/>
  <c r="E808" i="12" s="1"/>
  <c r="B809" i="12"/>
  <c r="E809" i="12" s="1"/>
  <c r="B810" i="12"/>
  <c r="E810" i="12" s="1"/>
  <c r="B811" i="12"/>
  <c r="E811" i="12" s="1"/>
  <c r="B812" i="12"/>
  <c r="E812" i="12" s="1"/>
  <c r="B813" i="12"/>
  <c r="E813" i="12" s="1"/>
  <c r="B814" i="12"/>
  <c r="E814" i="12" s="1"/>
  <c r="B815" i="12"/>
  <c r="E815" i="12" s="1"/>
  <c r="B816" i="12"/>
  <c r="E816" i="12" s="1"/>
  <c r="B817" i="12"/>
  <c r="E817" i="12" s="1"/>
  <c r="B818" i="12"/>
  <c r="E818" i="12" s="1"/>
  <c r="B819" i="12"/>
  <c r="E819" i="12" s="1"/>
  <c r="B820" i="12"/>
  <c r="E820" i="12" s="1"/>
  <c r="B821" i="12"/>
  <c r="E821" i="12" s="1"/>
  <c r="B822" i="12"/>
  <c r="E822" i="12" s="1"/>
  <c r="B823" i="12"/>
  <c r="E823" i="12" s="1"/>
  <c r="B824" i="12"/>
  <c r="E824" i="12" s="1"/>
  <c r="B825" i="12"/>
  <c r="E825" i="12" s="1"/>
  <c r="B826" i="12"/>
  <c r="E826" i="12" s="1"/>
  <c r="B827" i="12"/>
  <c r="E827" i="12" s="1"/>
  <c r="B828" i="12"/>
  <c r="E828" i="12" s="1"/>
  <c r="B829" i="12"/>
  <c r="E829" i="12" s="1"/>
  <c r="B830" i="12"/>
  <c r="E830" i="12" s="1"/>
  <c r="B831" i="12"/>
  <c r="E831" i="12" s="1"/>
  <c r="B832" i="12"/>
  <c r="E832" i="12" s="1"/>
  <c r="B833" i="12"/>
  <c r="E833" i="12" s="1"/>
  <c r="B834" i="12"/>
  <c r="E834" i="12" s="1"/>
  <c r="B835" i="12"/>
  <c r="E835" i="12" s="1"/>
  <c r="B836" i="12"/>
  <c r="E836" i="12" s="1"/>
  <c r="B837" i="12"/>
  <c r="E837" i="12" s="1"/>
  <c r="B838" i="12"/>
  <c r="E838" i="12" s="1"/>
  <c r="B839" i="12"/>
  <c r="E839" i="12" s="1"/>
  <c r="B840" i="12"/>
  <c r="E840" i="12" s="1"/>
  <c r="B841" i="12"/>
  <c r="E841" i="12" s="1"/>
  <c r="B842" i="12"/>
  <c r="E842" i="12" s="1"/>
  <c r="B843" i="12"/>
  <c r="E843" i="12" s="1"/>
  <c r="B844" i="12"/>
  <c r="E844" i="12" s="1"/>
  <c r="B845" i="12"/>
  <c r="E845" i="12" s="1"/>
  <c r="B846" i="12"/>
  <c r="E846" i="12" s="1"/>
  <c r="B847" i="12"/>
  <c r="E847" i="12" s="1"/>
  <c r="B848" i="12"/>
  <c r="E848" i="12" s="1"/>
  <c r="B849" i="12"/>
  <c r="B850" i="12"/>
  <c r="B851" i="12"/>
  <c r="E851" i="12" s="1"/>
  <c r="B852" i="12"/>
  <c r="E852" i="12" s="1"/>
  <c r="B853" i="12"/>
  <c r="E853" i="12" s="1"/>
  <c r="B854" i="12"/>
  <c r="E854" i="12" s="1"/>
  <c r="B855" i="12"/>
  <c r="E855" i="12" s="1"/>
  <c r="B856" i="12"/>
  <c r="E856" i="12" s="1"/>
  <c r="B857" i="12"/>
  <c r="E857" i="12" s="1"/>
  <c r="B858" i="12"/>
  <c r="E858" i="12" s="1"/>
  <c r="B859" i="12"/>
  <c r="E859" i="12" s="1"/>
  <c r="B860" i="12"/>
  <c r="E860" i="12" s="1"/>
  <c r="B861" i="12"/>
  <c r="E861" i="12" s="1"/>
  <c r="B862" i="12"/>
  <c r="E862" i="12" s="1"/>
  <c r="B863" i="12"/>
  <c r="E863" i="12" s="1"/>
  <c r="B864" i="12"/>
  <c r="E864" i="12" s="1"/>
  <c r="B865" i="12"/>
  <c r="E865" i="12" s="1"/>
  <c r="B866" i="12"/>
  <c r="E866" i="12" s="1"/>
  <c r="B867" i="12"/>
  <c r="E867" i="12" s="1"/>
  <c r="B868" i="12"/>
  <c r="E868" i="12" s="1"/>
  <c r="B869" i="12"/>
  <c r="E869" i="12" s="1"/>
  <c r="B870" i="12"/>
  <c r="E870" i="12" s="1"/>
  <c r="B871" i="12"/>
  <c r="E871" i="12" s="1"/>
  <c r="B872" i="12"/>
  <c r="E872" i="12" s="1"/>
  <c r="B873" i="12"/>
  <c r="E873" i="12" s="1"/>
  <c r="B874" i="12"/>
  <c r="E874" i="12" s="1"/>
  <c r="B875" i="12"/>
  <c r="E875" i="12" s="1"/>
  <c r="B876" i="12"/>
  <c r="E876" i="12" s="1"/>
  <c r="B877" i="12"/>
  <c r="E877" i="12" s="1"/>
  <c r="B878" i="12"/>
  <c r="E878" i="12" s="1"/>
  <c r="B879" i="12"/>
  <c r="E879" i="12" s="1"/>
  <c r="B880" i="12"/>
  <c r="E880" i="12" s="1"/>
  <c r="B881" i="12"/>
  <c r="E881" i="12" s="1"/>
  <c r="B882" i="12"/>
  <c r="E882" i="12" s="1"/>
  <c r="B883" i="12"/>
  <c r="E883" i="12" s="1"/>
  <c r="B884" i="12"/>
  <c r="E884" i="12" s="1"/>
  <c r="B885" i="12"/>
  <c r="E885" i="12" s="1"/>
  <c r="B886" i="12"/>
  <c r="E886" i="12" s="1"/>
  <c r="B887" i="12"/>
  <c r="E887" i="12" s="1"/>
  <c r="B888" i="12"/>
  <c r="E888" i="12" s="1"/>
  <c r="B889" i="12"/>
  <c r="E889" i="12" s="1"/>
  <c r="B890" i="12"/>
  <c r="E890" i="12" s="1"/>
  <c r="B891" i="12"/>
  <c r="E891" i="12" s="1"/>
  <c r="B892" i="12"/>
  <c r="E892" i="12" s="1"/>
  <c r="B893" i="12"/>
  <c r="E893" i="12" s="1"/>
  <c r="B894" i="12"/>
  <c r="E894" i="12" s="1"/>
  <c r="B895" i="12"/>
  <c r="E895" i="12" s="1"/>
  <c r="B896" i="12"/>
  <c r="E896" i="12" s="1"/>
  <c r="B897" i="12"/>
  <c r="E897" i="12" s="1"/>
  <c r="B898" i="12"/>
  <c r="E898" i="12" s="1"/>
  <c r="B899" i="12"/>
  <c r="E899" i="12" s="1"/>
  <c r="B900" i="12"/>
  <c r="E900" i="12" s="1"/>
  <c r="B901" i="12"/>
  <c r="E901" i="12" s="1"/>
  <c r="B902" i="12"/>
  <c r="E902" i="12" s="1"/>
  <c r="B903" i="12"/>
  <c r="E903" i="12" s="1"/>
  <c r="B904" i="12"/>
  <c r="E904" i="12" s="1"/>
  <c r="B905" i="12"/>
  <c r="E905" i="12" s="1"/>
  <c r="B906" i="12"/>
  <c r="E906" i="12" s="1"/>
  <c r="B907" i="12"/>
  <c r="E907" i="12" s="1"/>
  <c r="B908" i="12"/>
  <c r="E908" i="12" s="1"/>
  <c r="B909" i="12"/>
  <c r="E909" i="12" s="1"/>
  <c r="B910" i="12"/>
  <c r="E910" i="12" s="1"/>
  <c r="B911" i="12"/>
  <c r="E911" i="12" s="1"/>
  <c r="B912" i="12"/>
  <c r="E912" i="12" s="1"/>
  <c r="B913" i="12"/>
  <c r="E913" i="12" s="1"/>
  <c r="B914" i="12"/>
  <c r="E914" i="12" s="1"/>
  <c r="B915" i="12"/>
  <c r="E915" i="12" s="1"/>
  <c r="B916" i="12"/>
  <c r="E916" i="12" s="1"/>
  <c r="B917" i="12"/>
  <c r="E917" i="12" s="1"/>
  <c r="B918" i="12"/>
  <c r="E918" i="12" s="1"/>
  <c r="B919" i="12"/>
  <c r="E919" i="12" s="1"/>
  <c r="B920" i="12"/>
  <c r="E920" i="12" s="1"/>
  <c r="B921" i="12"/>
  <c r="E921" i="12" s="1"/>
  <c r="B922" i="12"/>
  <c r="E922" i="12" s="1"/>
  <c r="B923" i="12"/>
  <c r="E923" i="12" s="1"/>
  <c r="B924" i="12"/>
  <c r="E924" i="12" s="1"/>
  <c r="B925" i="12"/>
  <c r="E925" i="12" s="1"/>
  <c r="B926" i="12"/>
  <c r="E926" i="12" s="1"/>
  <c r="B927" i="12"/>
  <c r="E927" i="12" s="1"/>
  <c r="B928" i="12"/>
  <c r="E928" i="12" s="1"/>
  <c r="B929" i="12"/>
  <c r="E929" i="12" s="1"/>
  <c r="B930" i="12"/>
  <c r="E930" i="12" s="1"/>
  <c r="B931" i="12"/>
  <c r="E931" i="12" s="1"/>
  <c r="B932" i="12"/>
  <c r="E932" i="12" s="1"/>
  <c r="B933" i="12"/>
  <c r="E933" i="12" s="1"/>
  <c r="B934" i="12"/>
  <c r="E934" i="12" s="1"/>
  <c r="B935" i="12"/>
  <c r="E935" i="12" s="1"/>
  <c r="B936" i="12"/>
  <c r="E936" i="12" s="1"/>
  <c r="B937" i="12"/>
  <c r="E937" i="12" s="1"/>
  <c r="B938" i="12"/>
  <c r="E938" i="12" s="1"/>
  <c r="B939" i="12"/>
  <c r="E939" i="12" s="1"/>
  <c r="B940" i="12"/>
  <c r="E940" i="12" s="1"/>
  <c r="B941" i="12"/>
  <c r="E941" i="12" s="1"/>
  <c r="B942" i="12"/>
  <c r="E942" i="12" s="1"/>
  <c r="B943" i="12"/>
  <c r="E943" i="12" s="1"/>
  <c r="B944" i="12"/>
  <c r="E944" i="12" s="1"/>
  <c r="B945" i="12"/>
  <c r="E945" i="12" s="1"/>
  <c r="B946" i="12"/>
  <c r="E946" i="12" s="1"/>
  <c r="B947" i="12"/>
  <c r="E947" i="12" s="1"/>
  <c r="B948" i="12"/>
  <c r="E948" i="12" s="1"/>
  <c r="B949" i="12"/>
  <c r="E949" i="12" s="1"/>
  <c r="B950" i="12"/>
  <c r="E950" i="12" s="1"/>
  <c r="B951" i="12"/>
  <c r="E951" i="12" s="1"/>
  <c r="B952" i="12"/>
  <c r="E952" i="12" s="1"/>
  <c r="B953" i="12"/>
  <c r="E953" i="12" s="1"/>
  <c r="B954" i="12"/>
  <c r="E954" i="12" s="1"/>
  <c r="B955" i="12"/>
  <c r="E955" i="12" s="1"/>
  <c r="B956" i="12"/>
  <c r="E956" i="12" s="1"/>
  <c r="B957" i="12"/>
  <c r="E957" i="12" s="1"/>
  <c r="B958" i="12"/>
  <c r="E958" i="12" s="1"/>
  <c r="B959" i="12"/>
  <c r="E959" i="12" s="1"/>
  <c r="B960" i="12"/>
  <c r="E960" i="12" s="1"/>
  <c r="B961" i="12"/>
  <c r="E961" i="12" s="1"/>
  <c r="B962" i="12"/>
  <c r="E962" i="12" s="1"/>
  <c r="B963" i="12"/>
  <c r="E963" i="12" s="1"/>
  <c r="B964" i="12"/>
  <c r="E964" i="12" s="1"/>
  <c r="B965" i="12"/>
  <c r="E965" i="12" s="1"/>
  <c r="B966" i="12"/>
  <c r="E966" i="12" s="1"/>
  <c r="B967" i="12"/>
  <c r="E967" i="12" s="1"/>
  <c r="B968" i="12"/>
  <c r="E968" i="12" s="1"/>
  <c r="B969" i="12"/>
  <c r="E969" i="12" s="1"/>
  <c r="B970" i="12"/>
  <c r="E970" i="12" s="1"/>
  <c r="B971" i="12"/>
  <c r="E971" i="12" s="1"/>
  <c r="B972" i="12"/>
  <c r="E972" i="12" s="1"/>
  <c r="B973" i="12"/>
  <c r="E973" i="12" s="1"/>
  <c r="B974" i="12"/>
  <c r="E974" i="12" s="1"/>
  <c r="B975" i="12"/>
  <c r="E975" i="12" s="1"/>
  <c r="B976" i="12"/>
  <c r="E976" i="12" s="1"/>
  <c r="B977" i="12"/>
  <c r="E977" i="12" s="1"/>
  <c r="B978" i="12"/>
  <c r="E978" i="12" s="1"/>
  <c r="B979" i="12"/>
  <c r="E979" i="12" s="1"/>
  <c r="B980" i="12"/>
  <c r="E980" i="12" s="1"/>
  <c r="B981" i="12"/>
  <c r="E981" i="12" s="1"/>
  <c r="B982" i="12"/>
  <c r="E982" i="12" s="1"/>
  <c r="B983" i="12"/>
  <c r="E983" i="12" s="1"/>
  <c r="B984" i="12"/>
  <c r="E984" i="12" s="1"/>
  <c r="B985" i="12"/>
  <c r="E985" i="12" s="1"/>
  <c r="B986" i="12"/>
  <c r="E986" i="12" s="1"/>
  <c r="B987" i="12"/>
  <c r="E987" i="12" s="1"/>
  <c r="B988" i="12"/>
  <c r="E988" i="12" s="1"/>
  <c r="B989" i="12"/>
  <c r="E989" i="12" s="1"/>
  <c r="B990" i="12"/>
  <c r="E990" i="12" s="1"/>
  <c r="B991" i="12"/>
  <c r="E991" i="12" s="1"/>
  <c r="B992" i="12"/>
  <c r="E992" i="12" s="1"/>
  <c r="B993" i="12"/>
  <c r="E993" i="12" s="1"/>
  <c r="B994" i="12"/>
  <c r="E994" i="12" s="1"/>
  <c r="B995" i="12"/>
  <c r="E995" i="12" s="1"/>
  <c r="B996" i="12"/>
  <c r="E996" i="12" s="1"/>
  <c r="B997" i="12"/>
  <c r="E997" i="12" s="1"/>
  <c r="B998" i="12"/>
  <c r="E998" i="12" s="1"/>
  <c r="B999" i="12"/>
  <c r="E999" i="12" s="1"/>
  <c r="B1000" i="12"/>
  <c r="E1000" i="12" s="1"/>
  <c r="B1001" i="12"/>
  <c r="E1001" i="12" s="1"/>
  <c r="B2" i="12"/>
  <c r="E2" i="12" s="1"/>
  <c r="H8" i="2"/>
  <c r="B10" i="2" s="1"/>
  <c r="C2" i="11" s="1"/>
  <c r="B10" i="5"/>
  <c r="B2" i="11" s="1"/>
  <c r="K22" i="11" s="1"/>
  <c r="D3" i="5"/>
  <c r="D6" i="5" s="1"/>
  <c r="D4" i="5"/>
  <c r="H10" i="8"/>
  <c r="H9" i="8"/>
  <c r="H8" i="8"/>
  <c r="H7" i="8"/>
  <c r="C3" i="8"/>
  <c r="B17" i="8" s="1"/>
  <c r="F11" i="11" s="1"/>
  <c r="C2" i="8"/>
  <c r="B16" i="8" s="1"/>
  <c r="F10" i="11" s="1"/>
  <c r="B19" i="8"/>
  <c r="F13" i="11" s="1"/>
  <c r="B21" i="8"/>
  <c r="F15" i="11" s="1"/>
  <c r="B22" i="8"/>
  <c r="F16" i="11" s="1"/>
  <c r="B23" i="8"/>
  <c r="F17" i="11" s="1"/>
  <c r="G14" i="6"/>
  <c r="G13" i="6"/>
  <c r="G12" i="6"/>
  <c r="G11" i="6"/>
  <c r="F4" i="6"/>
  <c r="F3" i="6"/>
  <c r="C4" i="6"/>
  <c r="C3" i="6"/>
  <c r="I10" i="7"/>
  <c r="I9" i="7"/>
  <c r="I8" i="7"/>
  <c r="I7" i="7"/>
  <c r="B7" i="7"/>
  <c r="D3" i="11" s="1"/>
  <c r="B10" i="7"/>
  <c r="D6" i="11" s="1"/>
  <c r="B11" i="7"/>
  <c r="D7" i="11" s="1"/>
  <c r="B12" i="7"/>
  <c r="D8" i="11" s="1"/>
  <c r="B13" i="7"/>
  <c r="D9" i="11" s="1"/>
  <c r="B14" i="7"/>
  <c r="D10" i="11" s="1"/>
  <c r="B18" i="7"/>
  <c r="D14" i="11" s="1"/>
  <c r="B19" i="7"/>
  <c r="D15" i="11" s="1"/>
  <c r="B20" i="7"/>
  <c r="D16" i="11" s="1"/>
  <c r="B21" i="7"/>
  <c r="D17" i="11" s="1"/>
  <c r="B22" i="7"/>
  <c r="D18" i="11" s="1"/>
  <c r="B6" i="7"/>
  <c r="C6" i="7" s="1"/>
  <c r="B4" i="7"/>
  <c r="B16" i="7" s="1"/>
  <c r="D12" i="11" s="1"/>
  <c r="I11" i="5"/>
  <c r="K8" i="2" s="1"/>
  <c r="I10" i="5"/>
  <c r="D58" i="7" s="1"/>
  <c r="D5" i="5"/>
  <c r="D7" i="5" s="1"/>
  <c r="J16" i="2"/>
  <c r="J15" i="2"/>
  <c r="J17" i="2"/>
  <c r="J18" i="2"/>
  <c r="H9" i="1"/>
  <c r="H8" i="1"/>
  <c r="H7" i="1"/>
  <c r="C8" i="1"/>
  <c r="C9" i="1"/>
  <c r="C10" i="1"/>
  <c r="C11" i="1"/>
  <c r="C7" i="1"/>
  <c r="D7" i="1" s="1"/>
  <c r="E334" i="12" l="1"/>
  <c r="E142" i="12"/>
  <c r="R16" i="12"/>
  <c r="E642" i="12"/>
  <c r="E849" i="12"/>
  <c r="E770" i="12"/>
  <c r="E614" i="12"/>
  <c r="E565" i="12"/>
  <c r="E530" i="12"/>
  <c r="S7" i="12"/>
  <c r="Q7" i="12"/>
  <c r="W6" i="12"/>
  <c r="U6" i="12"/>
  <c r="W7" i="12"/>
  <c r="U7" i="12"/>
  <c r="O7" i="12"/>
  <c r="S6" i="12"/>
  <c r="Q6" i="12"/>
  <c r="S5" i="12"/>
  <c r="O6" i="12"/>
  <c r="U5" i="12"/>
  <c r="Q5" i="12"/>
  <c r="W5" i="12"/>
  <c r="O5" i="12"/>
  <c r="W4" i="12"/>
  <c r="U4" i="12"/>
  <c r="S4" i="12"/>
  <c r="E183" i="12"/>
  <c r="Q4" i="12"/>
  <c r="O4" i="12"/>
  <c r="E354" i="12"/>
  <c r="E33" i="12"/>
  <c r="E850" i="12"/>
  <c r="R14" i="12"/>
  <c r="E737" i="12"/>
  <c r="E178" i="12"/>
  <c r="I17" i="12"/>
  <c r="I987" i="12"/>
  <c r="I971" i="12"/>
  <c r="I955" i="12"/>
  <c r="I939" i="12"/>
  <c r="I923" i="12"/>
  <c r="I907" i="12"/>
  <c r="I891" i="12"/>
  <c r="I875" i="12"/>
  <c r="I859" i="12"/>
  <c r="I843" i="12"/>
  <c r="I827" i="12"/>
  <c r="I811" i="12"/>
  <c r="I795" i="12"/>
  <c r="I779" i="12"/>
  <c r="I763" i="12"/>
  <c r="I747" i="12"/>
  <c r="I731" i="12"/>
  <c r="I715" i="12"/>
  <c r="I699" i="12"/>
  <c r="I683" i="12"/>
  <c r="I667" i="12"/>
  <c r="I651" i="12"/>
  <c r="I635" i="12"/>
  <c r="I619" i="12"/>
  <c r="I603" i="12"/>
  <c r="I587" i="12"/>
  <c r="I571" i="12"/>
  <c r="I555" i="12"/>
  <c r="I539" i="12"/>
  <c r="I523" i="12"/>
  <c r="I507" i="12"/>
  <c r="I491" i="12"/>
  <c r="I475" i="12"/>
  <c r="I459" i="12"/>
  <c r="I443" i="12"/>
  <c r="I427" i="12"/>
  <c r="I411" i="12"/>
  <c r="I395" i="12"/>
  <c r="I379" i="12"/>
  <c r="I363" i="12"/>
  <c r="I347" i="12"/>
  <c r="I331" i="12"/>
  <c r="I315" i="12"/>
  <c r="I299" i="12"/>
  <c r="I283" i="12"/>
  <c r="I267" i="12"/>
  <c r="I251" i="12"/>
  <c r="I235" i="12"/>
  <c r="I219" i="12"/>
  <c r="I203" i="12"/>
  <c r="I187" i="12"/>
  <c r="I171" i="12"/>
  <c r="I155" i="12"/>
  <c r="I139" i="12"/>
  <c r="I123" i="12"/>
  <c r="I107" i="12"/>
  <c r="I91" i="12"/>
  <c r="I75" i="12"/>
  <c r="I59" i="12"/>
  <c r="I43" i="12"/>
  <c r="I27" i="12"/>
  <c r="I11" i="12"/>
  <c r="I986" i="12"/>
  <c r="I970" i="12"/>
  <c r="I954" i="12"/>
  <c r="I938" i="12"/>
  <c r="I922" i="12"/>
  <c r="I906" i="12"/>
  <c r="I890" i="12"/>
  <c r="I874" i="12"/>
  <c r="I858" i="12"/>
  <c r="I842" i="12"/>
  <c r="I826" i="12"/>
  <c r="I810" i="12"/>
  <c r="I794" i="12"/>
  <c r="I778" i="12"/>
  <c r="I762" i="12"/>
  <c r="I746" i="12"/>
  <c r="I730" i="12"/>
  <c r="I714" i="12"/>
  <c r="I698" i="12"/>
  <c r="I682" i="12"/>
  <c r="I666" i="12"/>
  <c r="I650" i="12"/>
  <c r="I634" i="12"/>
  <c r="I618" i="12"/>
  <c r="I602" i="12"/>
  <c r="I586" i="12"/>
  <c r="I570" i="12"/>
  <c r="I554" i="12"/>
  <c r="I538" i="12"/>
  <c r="I522" i="12"/>
  <c r="I506" i="12"/>
  <c r="I490" i="12"/>
  <c r="I474" i="12"/>
  <c r="I458" i="12"/>
  <c r="I442" i="12"/>
  <c r="I426" i="12"/>
  <c r="I410" i="12"/>
  <c r="I394" i="12"/>
  <c r="I378" i="12"/>
  <c r="I362" i="12"/>
  <c r="I346" i="12"/>
  <c r="I330" i="12"/>
  <c r="I314" i="12"/>
  <c r="I298" i="12"/>
  <c r="I282" i="12"/>
  <c r="I266" i="12"/>
  <c r="I250" i="12"/>
  <c r="I234" i="12"/>
  <c r="I218" i="12"/>
  <c r="I202" i="12"/>
  <c r="I186" i="12"/>
  <c r="I170" i="12"/>
  <c r="I154" i="12"/>
  <c r="I138" i="12"/>
  <c r="I122" i="12"/>
  <c r="I106" i="12"/>
  <c r="I90" i="12"/>
  <c r="I74" i="12"/>
  <c r="I58" i="12"/>
  <c r="I42" i="12"/>
  <c r="I26" i="12"/>
  <c r="I10" i="12"/>
  <c r="I1001" i="12"/>
  <c r="I985" i="12"/>
  <c r="I969" i="12"/>
  <c r="I953" i="12"/>
  <c r="I937" i="12"/>
  <c r="I921" i="12"/>
  <c r="I905" i="12"/>
  <c r="I889" i="12"/>
  <c r="I873" i="12"/>
  <c r="I857" i="12"/>
  <c r="I841" i="12"/>
  <c r="I825" i="12"/>
  <c r="I809" i="12"/>
  <c r="I793" i="12"/>
  <c r="I777" i="12"/>
  <c r="I761" i="12"/>
  <c r="I745" i="12"/>
  <c r="I729" i="12"/>
  <c r="I713" i="12"/>
  <c r="I697" i="12"/>
  <c r="I681" i="12"/>
  <c r="I665" i="12"/>
  <c r="I649" i="12"/>
  <c r="I633" i="12"/>
  <c r="I617" i="12"/>
  <c r="I601" i="12"/>
  <c r="I585" i="12"/>
  <c r="I569" i="12"/>
  <c r="I553" i="12"/>
  <c r="I537" i="12"/>
  <c r="I521" i="12"/>
  <c r="I505" i="12"/>
  <c r="I489" i="12"/>
  <c r="I473" i="12"/>
  <c r="I457" i="12"/>
  <c r="I441" i="12"/>
  <c r="I425" i="12"/>
  <c r="I409" i="12"/>
  <c r="I393" i="12"/>
  <c r="I377" i="12"/>
  <c r="I361" i="12"/>
  <c r="I345" i="12"/>
  <c r="I329" i="12"/>
  <c r="I313" i="12"/>
  <c r="I297" i="12"/>
  <c r="I281" i="12"/>
  <c r="I265" i="12"/>
  <c r="I249" i="12"/>
  <c r="I233" i="12"/>
  <c r="I217" i="12"/>
  <c r="I201" i="12"/>
  <c r="I185" i="12"/>
  <c r="I169" i="12"/>
  <c r="I153" i="12"/>
  <c r="I137" i="12"/>
  <c r="I121" i="12"/>
  <c r="I105" i="12"/>
  <c r="I89" i="12"/>
  <c r="I73" i="12"/>
  <c r="I57" i="12"/>
  <c r="I41" i="12"/>
  <c r="I25" i="12"/>
  <c r="I9" i="12"/>
  <c r="I1000" i="12"/>
  <c r="I984" i="12"/>
  <c r="I968" i="12"/>
  <c r="I952" i="12"/>
  <c r="I936" i="12"/>
  <c r="I920" i="12"/>
  <c r="I904" i="12"/>
  <c r="I888" i="12"/>
  <c r="I872" i="12"/>
  <c r="I856" i="12"/>
  <c r="I840" i="12"/>
  <c r="I824" i="12"/>
  <c r="I808" i="12"/>
  <c r="I792" i="12"/>
  <c r="I776" i="12"/>
  <c r="I760" i="12"/>
  <c r="I744" i="12"/>
  <c r="I728" i="12"/>
  <c r="I712" i="12"/>
  <c r="I696" i="12"/>
  <c r="I680" i="12"/>
  <c r="I664" i="12"/>
  <c r="I648" i="12"/>
  <c r="I632" i="12"/>
  <c r="I616" i="12"/>
  <c r="I600" i="12"/>
  <c r="I584" i="12"/>
  <c r="I568" i="12"/>
  <c r="I552" i="12"/>
  <c r="I536" i="12"/>
  <c r="I520" i="12"/>
  <c r="I504" i="12"/>
  <c r="I488" i="12"/>
  <c r="I472" i="12"/>
  <c r="I456" i="12"/>
  <c r="I440" i="12"/>
  <c r="I424" i="12"/>
  <c r="I408" i="12"/>
  <c r="I392" i="12"/>
  <c r="I376" i="12"/>
  <c r="I360" i="12"/>
  <c r="I344" i="12"/>
  <c r="I328" i="12"/>
  <c r="I312" i="12"/>
  <c r="I296" i="12"/>
  <c r="I280" i="12"/>
  <c r="I264" i="12"/>
  <c r="I248" i="12"/>
  <c r="I232" i="12"/>
  <c r="I216" i="12"/>
  <c r="I200" i="12"/>
  <c r="I184" i="12"/>
  <c r="I168" i="12"/>
  <c r="I152" i="12"/>
  <c r="I136" i="12"/>
  <c r="I120" i="12"/>
  <c r="I104" i="12"/>
  <c r="I88" i="12"/>
  <c r="I72" i="12"/>
  <c r="I56" i="12"/>
  <c r="I40" i="12"/>
  <c r="I24" i="12"/>
  <c r="I8" i="12"/>
  <c r="I999" i="12"/>
  <c r="I983" i="12"/>
  <c r="I967" i="12"/>
  <c r="I951" i="12"/>
  <c r="I935" i="12"/>
  <c r="I919" i="12"/>
  <c r="I903" i="12"/>
  <c r="I887" i="12"/>
  <c r="I871" i="12"/>
  <c r="I855" i="12"/>
  <c r="I839" i="12"/>
  <c r="I823" i="12"/>
  <c r="I807" i="12"/>
  <c r="I791" i="12"/>
  <c r="I775" i="12"/>
  <c r="I759" i="12"/>
  <c r="I743" i="12"/>
  <c r="I727" i="12"/>
  <c r="I711" i="12"/>
  <c r="I695" i="12"/>
  <c r="I679" i="12"/>
  <c r="I663" i="12"/>
  <c r="I647" i="12"/>
  <c r="I631" i="12"/>
  <c r="I615" i="12"/>
  <c r="I599" i="12"/>
  <c r="I583" i="12"/>
  <c r="I567" i="12"/>
  <c r="I551" i="12"/>
  <c r="I535" i="12"/>
  <c r="I519" i="12"/>
  <c r="I503" i="12"/>
  <c r="I487" i="12"/>
  <c r="I471" i="12"/>
  <c r="I455" i="12"/>
  <c r="I439" i="12"/>
  <c r="I423" i="12"/>
  <c r="I407" i="12"/>
  <c r="I391" i="12"/>
  <c r="I375" i="12"/>
  <c r="I359" i="12"/>
  <c r="I343" i="12"/>
  <c r="I327" i="12"/>
  <c r="I311" i="12"/>
  <c r="I295" i="12"/>
  <c r="I279" i="12"/>
  <c r="I263" i="12"/>
  <c r="I247" i="12"/>
  <c r="I231" i="12"/>
  <c r="I215" i="12"/>
  <c r="I199" i="12"/>
  <c r="I183" i="12"/>
  <c r="I167" i="12"/>
  <c r="I151" i="12"/>
  <c r="I135" i="12"/>
  <c r="I119" i="12"/>
  <c r="I103" i="12"/>
  <c r="I87" i="12"/>
  <c r="I71" i="12"/>
  <c r="I55" i="12"/>
  <c r="I39" i="12"/>
  <c r="I23" i="12"/>
  <c r="I7" i="12"/>
  <c r="I998" i="12"/>
  <c r="I982" i="12"/>
  <c r="I966" i="12"/>
  <c r="I950" i="12"/>
  <c r="I934" i="12"/>
  <c r="I918" i="12"/>
  <c r="I902" i="12"/>
  <c r="I886" i="12"/>
  <c r="I870" i="12"/>
  <c r="I854" i="12"/>
  <c r="I838" i="12"/>
  <c r="I822" i="12"/>
  <c r="I806" i="12"/>
  <c r="I790" i="12"/>
  <c r="I774" i="12"/>
  <c r="I758" i="12"/>
  <c r="I742" i="12"/>
  <c r="I726" i="12"/>
  <c r="I710" i="12"/>
  <c r="I694" i="12"/>
  <c r="I678" i="12"/>
  <c r="I662" i="12"/>
  <c r="I646" i="12"/>
  <c r="I630" i="12"/>
  <c r="I614" i="12"/>
  <c r="I598" i="12"/>
  <c r="I582" i="12"/>
  <c r="I566" i="12"/>
  <c r="I550" i="12"/>
  <c r="I534" i="12"/>
  <c r="I518" i="12"/>
  <c r="I502" i="12"/>
  <c r="I486" i="12"/>
  <c r="I470" i="12"/>
  <c r="I454" i="12"/>
  <c r="I438" i="12"/>
  <c r="I422" i="12"/>
  <c r="I406" i="12"/>
  <c r="I390" i="12"/>
  <c r="I374" i="12"/>
  <c r="I358" i="12"/>
  <c r="I342" i="12"/>
  <c r="I326" i="12"/>
  <c r="I310" i="12"/>
  <c r="I294" i="12"/>
  <c r="I278" i="12"/>
  <c r="I262" i="12"/>
  <c r="I246" i="12"/>
  <c r="I230" i="12"/>
  <c r="I214" i="12"/>
  <c r="I198" i="12"/>
  <c r="I182" i="12"/>
  <c r="I166" i="12"/>
  <c r="I150" i="12"/>
  <c r="I134" i="12"/>
  <c r="I118" i="12"/>
  <c r="I102" i="12"/>
  <c r="I86" i="12"/>
  <c r="I70" i="12"/>
  <c r="I54" i="12"/>
  <c r="I38" i="12"/>
  <c r="I22" i="12"/>
  <c r="I6" i="12"/>
  <c r="I997" i="12"/>
  <c r="I981" i="12"/>
  <c r="I965" i="12"/>
  <c r="I949" i="12"/>
  <c r="I933" i="12"/>
  <c r="I917" i="12"/>
  <c r="I901" i="12"/>
  <c r="I885" i="12"/>
  <c r="I869" i="12"/>
  <c r="I853" i="12"/>
  <c r="I837" i="12"/>
  <c r="I821" i="12"/>
  <c r="I805" i="12"/>
  <c r="I789" i="12"/>
  <c r="I773" i="12"/>
  <c r="I757" i="12"/>
  <c r="I741" i="12"/>
  <c r="I725" i="12"/>
  <c r="I709" i="12"/>
  <c r="I693" i="12"/>
  <c r="I677" i="12"/>
  <c r="I661" i="12"/>
  <c r="I645" i="12"/>
  <c r="I629" i="12"/>
  <c r="I613" i="12"/>
  <c r="I597" i="12"/>
  <c r="I581" i="12"/>
  <c r="I565" i="12"/>
  <c r="I549" i="12"/>
  <c r="I533" i="12"/>
  <c r="I517" i="12"/>
  <c r="I501" i="12"/>
  <c r="I485" i="12"/>
  <c r="I469" i="12"/>
  <c r="I453" i="12"/>
  <c r="I437" i="12"/>
  <c r="I421" i="12"/>
  <c r="I405" i="12"/>
  <c r="I389" i="12"/>
  <c r="I373" i="12"/>
  <c r="I357" i="12"/>
  <c r="I341" i="12"/>
  <c r="I325" i="12"/>
  <c r="I309" i="12"/>
  <c r="I293" i="12"/>
  <c r="I277" i="12"/>
  <c r="I261" i="12"/>
  <c r="I245" i="12"/>
  <c r="I229" i="12"/>
  <c r="I213" i="12"/>
  <c r="I197" i="12"/>
  <c r="I181" i="12"/>
  <c r="I165" i="12"/>
  <c r="I149" i="12"/>
  <c r="I133" i="12"/>
  <c r="I117" i="12"/>
  <c r="I101" i="12"/>
  <c r="I85" i="12"/>
  <c r="I69" i="12"/>
  <c r="I53" i="12"/>
  <c r="I37" i="12"/>
  <c r="I21" i="12"/>
  <c r="I5" i="12"/>
  <c r="I996" i="12"/>
  <c r="I980" i="12"/>
  <c r="I964" i="12"/>
  <c r="I948" i="12"/>
  <c r="I932" i="12"/>
  <c r="I916" i="12"/>
  <c r="I900" i="12"/>
  <c r="I884" i="12"/>
  <c r="I868" i="12"/>
  <c r="I852" i="12"/>
  <c r="I836" i="12"/>
  <c r="I820" i="12"/>
  <c r="I804" i="12"/>
  <c r="I788" i="12"/>
  <c r="I772" i="12"/>
  <c r="I756" i="12"/>
  <c r="I740" i="12"/>
  <c r="I724" i="12"/>
  <c r="I708" i="12"/>
  <c r="I692" i="12"/>
  <c r="I676" i="12"/>
  <c r="I660" i="12"/>
  <c r="I644" i="12"/>
  <c r="I628" i="12"/>
  <c r="I612" i="12"/>
  <c r="I596" i="12"/>
  <c r="I580" i="12"/>
  <c r="I564" i="12"/>
  <c r="I548" i="12"/>
  <c r="I532" i="12"/>
  <c r="I516" i="12"/>
  <c r="I500" i="12"/>
  <c r="I484" i="12"/>
  <c r="I468" i="12"/>
  <c r="I452" i="12"/>
  <c r="I436" i="12"/>
  <c r="I420" i="12"/>
  <c r="I404" i="12"/>
  <c r="I388" i="12"/>
  <c r="I372" i="12"/>
  <c r="I356" i="12"/>
  <c r="I340" i="12"/>
  <c r="I324" i="12"/>
  <c r="I308" i="12"/>
  <c r="I292" i="12"/>
  <c r="I276" i="12"/>
  <c r="I260" i="12"/>
  <c r="I244" i="12"/>
  <c r="I228" i="12"/>
  <c r="I212" i="12"/>
  <c r="I196" i="12"/>
  <c r="I180" i="12"/>
  <c r="I164" i="12"/>
  <c r="I148" i="12"/>
  <c r="I132" i="12"/>
  <c r="I116" i="12"/>
  <c r="I100" i="12"/>
  <c r="I84" i="12"/>
  <c r="I68" i="12"/>
  <c r="I52" i="12"/>
  <c r="I36" i="12"/>
  <c r="I20" i="12"/>
  <c r="I4" i="12"/>
  <c r="I995" i="12"/>
  <c r="I979" i="12"/>
  <c r="I963" i="12"/>
  <c r="I947" i="12"/>
  <c r="I931" i="12"/>
  <c r="I915" i="12"/>
  <c r="I899" i="12"/>
  <c r="I883" i="12"/>
  <c r="I867" i="12"/>
  <c r="I851" i="12"/>
  <c r="I835" i="12"/>
  <c r="I819" i="12"/>
  <c r="I803" i="12"/>
  <c r="I787" i="12"/>
  <c r="I771" i="12"/>
  <c r="I755" i="12"/>
  <c r="I739" i="12"/>
  <c r="I723" i="12"/>
  <c r="I707" i="12"/>
  <c r="I691" i="12"/>
  <c r="I675" i="12"/>
  <c r="I659" i="12"/>
  <c r="I643" i="12"/>
  <c r="I627" i="12"/>
  <c r="I611" i="12"/>
  <c r="I595" i="12"/>
  <c r="I579" i="12"/>
  <c r="I563" i="12"/>
  <c r="I547" i="12"/>
  <c r="I531" i="12"/>
  <c r="I515" i="12"/>
  <c r="I499" i="12"/>
  <c r="I483" i="12"/>
  <c r="I467" i="12"/>
  <c r="I451" i="12"/>
  <c r="I435" i="12"/>
  <c r="I419" i="12"/>
  <c r="I403" i="12"/>
  <c r="I387" i="12"/>
  <c r="I371" i="12"/>
  <c r="I355" i="12"/>
  <c r="I339" i="12"/>
  <c r="I323" i="12"/>
  <c r="I307" i="12"/>
  <c r="I291" i="12"/>
  <c r="I275" i="12"/>
  <c r="I259" i="12"/>
  <c r="I243" i="12"/>
  <c r="I227" i="12"/>
  <c r="I211" i="12"/>
  <c r="I195" i="12"/>
  <c r="I179" i="12"/>
  <c r="I163" i="12"/>
  <c r="I147" i="12"/>
  <c r="I131" i="12"/>
  <c r="I115" i="12"/>
  <c r="I99" i="12"/>
  <c r="I83" i="12"/>
  <c r="I67" i="12"/>
  <c r="I51" i="12"/>
  <c r="I35" i="12"/>
  <c r="I19" i="12"/>
  <c r="I3" i="12"/>
  <c r="I994" i="12"/>
  <c r="I978" i="12"/>
  <c r="I962" i="12"/>
  <c r="I946" i="12"/>
  <c r="I930" i="12"/>
  <c r="I914" i="12"/>
  <c r="I898" i="12"/>
  <c r="I882" i="12"/>
  <c r="I866" i="12"/>
  <c r="I850" i="12"/>
  <c r="I834" i="12"/>
  <c r="I818" i="12"/>
  <c r="I802" i="12"/>
  <c r="I786" i="12"/>
  <c r="I770" i="12"/>
  <c r="I754" i="12"/>
  <c r="I738" i="12"/>
  <c r="I722" i="12"/>
  <c r="I706" i="12"/>
  <c r="I690" i="12"/>
  <c r="I674" i="12"/>
  <c r="I658" i="12"/>
  <c r="I642" i="12"/>
  <c r="I626" i="12"/>
  <c r="I610" i="12"/>
  <c r="I594" i="12"/>
  <c r="I578" i="12"/>
  <c r="I562" i="12"/>
  <c r="I546" i="12"/>
  <c r="I530" i="12"/>
  <c r="I514" i="12"/>
  <c r="I498" i="12"/>
  <c r="I482" i="12"/>
  <c r="I466" i="12"/>
  <c r="I450" i="12"/>
  <c r="I434" i="12"/>
  <c r="I418" i="12"/>
  <c r="I402" i="12"/>
  <c r="I386" i="12"/>
  <c r="I370" i="12"/>
  <c r="I354" i="12"/>
  <c r="I338" i="12"/>
  <c r="I322" i="12"/>
  <c r="I306" i="12"/>
  <c r="I290" i="12"/>
  <c r="I274" i="12"/>
  <c r="I258" i="12"/>
  <c r="I242" i="12"/>
  <c r="I226" i="12"/>
  <c r="I210" i="12"/>
  <c r="I194" i="12"/>
  <c r="I178" i="12"/>
  <c r="I162" i="12"/>
  <c r="I146" i="12"/>
  <c r="I130" i="12"/>
  <c r="I114" i="12"/>
  <c r="I98" i="12"/>
  <c r="I82" i="12"/>
  <c r="I66" i="12"/>
  <c r="I50" i="12"/>
  <c r="I34" i="12"/>
  <c r="I18" i="12"/>
  <c r="I993" i="12"/>
  <c r="I977" i="12"/>
  <c r="I961" i="12"/>
  <c r="I945" i="12"/>
  <c r="I929" i="12"/>
  <c r="I913" i="12"/>
  <c r="I897" i="12"/>
  <c r="I881" i="12"/>
  <c r="I865" i="12"/>
  <c r="I849" i="12"/>
  <c r="I833" i="12"/>
  <c r="I817" i="12"/>
  <c r="I801" i="12"/>
  <c r="I785" i="12"/>
  <c r="I769" i="12"/>
  <c r="I753" i="12"/>
  <c r="I737" i="12"/>
  <c r="I721" i="12"/>
  <c r="I705" i="12"/>
  <c r="I689" i="12"/>
  <c r="I673" i="12"/>
  <c r="I657" i="12"/>
  <c r="I641" i="12"/>
  <c r="I625" i="12"/>
  <c r="I609" i="12"/>
  <c r="I593" i="12"/>
  <c r="I577" i="12"/>
  <c r="I561" i="12"/>
  <c r="I545" i="12"/>
  <c r="I529" i="12"/>
  <c r="I513" i="12"/>
  <c r="I497" i="12"/>
  <c r="I481" i="12"/>
  <c r="I465" i="12"/>
  <c r="I449" i="12"/>
  <c r="I433" i="12"/>
  <c r="I417" i="12"/>
  <c r="I401" i="12"/>
  <c r="I385" i="12"/>
  <c r="I369" i="12"/>
  <c r="I353" i="12"/>
  <c r="I337" i="12"/>
  <c r="I321" i="12"/>
  <c r="I305" i="12"/>
  <c r="I289" i="12"/>
  <c r="I273" i="12"/>
  <c r="I257" i="12"/>
  <c r="I241" i="12"/>
  <c r="I225" i="12"/>
  <c r="I209" i="12"/>
  <c r="I193" i="12"/>
  <c r="I177" i="12"/>
  <c r="I161" i="12"/>
  <c r="I145" i="12"/>
  <c r="I129" i="12"/>
  <c r="I113" i="12"/>
  <c r="I97" i="12"/>
  <c r="I81" i="12"/>
  <c r="I65" i="12"/>
  <c r="I49" i="12"/>
  <c r="I33" i="12"/>
  <c r="I992" i="12"/>
  <c r="I976" i="12"/>
  <c r="I960" i="12"/>
  <c r="I944" i="12"/>
  <c r="I928" i="12"/>
  <c r="I912" i="12"/>
  <c r="I896" i="12"/>
  <c r="I880" i="12"/>
  <c r="I864" i="12"/>
  <c r="I848" i="12"/>
  <c r="I832" i="12"/>
  <c r="I816" i="12"/>
  <c r="I800" i="12"/>
  <c r="I784" i="12"/>
  <c r="I768" i="12"/>
  <c r="I752" i="12"/>
  <c r="I736" i="12"/>
  <c r="I720" i="12"/>
  <c r="I704" i="12"/>
  <c r="I688" i="12"/>
  <c r="I672" i="12"/>
  <c r="I656" i="12"/>
  <c r="I640" i="12"/>
  <c r="I624" i="12"/>
  <c r="I608" i="12"/>
  <c r="I592" i="12"/>
  <c r="I576" i="12"/>
  <c r="I560" i="12"/>
  <c r="I544" i="12"/>
  <c r="I528" i="12"/>
  <c r="I512" i="12"/>
  <c r="I496" i="12"/>
  <c r="I480" i="12"/>
  <c r="I464" i="12"/>
  <c r="I448" i="12"/>
  <c r="I432" i="12"/>
  <c r="I416" i="12"/>
  <c r="I400" i="12"/>
  <c r="I384" i="12"/>
  <c r="I368" i="12"/>
  <c r="I352" i="12"/>
  <c r="I336" i="12"/>
  <c r="I320" i="12"/>
  <c r="I304" i="12"/>
  <c r="I288" i="12"/>
  <c r="I272" i="12"/>
  <c r="I256" i="12"/>
  <c r="I240" i="12"/>
  <c r="I224" i="12"/>
  <c r="I208" i="12"/>
  <c r="I192" i="12"/>
  <c r="I176" i="12"/>
  <c r="I160" i="12"/>
  <c r="I144" i="12"/>
  <c r="I128" i="12"/>
  <c r="I112" i="12"/>
  <c r="I96" i="12"/>
  <c r="I80" i="12"/>
  <c r="I64" i="12"/>
  <c r="I48" i="12"/>
  <c r="I32" i="12"/>
  <c r="I16" i="12"/>
  <c r="I991" i="12"/>
  <c r="I975" i="12"/>
  <c r="I959" i="12"/>
  <c r="I943" i="12"/>
  <c r="I927" i="12"/>
  <c r="I911" i="12"/>
  <c r="I895" i="12"/>
  <c r="I879" i="12"/>
  <c r="I863" i="12"/>
  <c r="I847" i="12"/>
  <c r="I831" i="12"/>
  <c r="I815" i="12"/>
  <c r="I799" i="12"/>
  <c r="I783" i="12"/>
  <c r="I767" i="12"/>
  <c r="I751" i="12"/>
  <c r="I735" i="12"/>
  <c r="I719" i="12"/>
  <c r="I703" i="12"/>
  <c r="I687" i="12"/>
  <c r="I671" i="12"/>
  <c r="I655" i="12"/>
  <c r="I639" i="12"/>
  <c r="I623" i="12"/>
  <c r="I607" i="12"/>
  <c r="I591" i="12"/>
  <c r="I575" i="12"/>
  <c r="I559" i="12"/>
  <c r="I543" i="12"/>
  <c r="I527" i="12"/>
  <c r="I511" i="12"/>
  <c r="I495" i="12"/>
  <c r="I479" i="12"/>
  <c r="I463" i="12"/>
  <c r="I447" i="12"/>
  <c r="I431" i="12"/>
  <c r="I415" i="12"/>
  <c r="I399" i="12"/>
  <c r="I383" i="12"/>
  <c r="I367" i="12"/>
  <c r="I351" i="12"/>
  <c r="I335" i="12"/>
  <c r="I319" i="12"/>
  <c r="I303" i="12"/>
  <c r="I287" i="12"/>
  <c r="I271" i="12"/>
  <c r="I255" i="12"/>
  <c r="I239" i="12"/>
  <c r="I223" i="12"/>
  <c r="I207" i="12"/>
  <c r="I191" i="12"/>
  <c r="I175" i="12"/>
  <c r="I159" i="12"/>
  <c r="I143" i="12"/>
  <c r="I127" i="12"/>
  <c r="I111" i="12"/>
  <c r="I95" i="12"/>
  <c r="I79" i="12"/>
  <c r="I63" i="12"/>
  <c r="I47" i="12"/>
  <c r="I31" i="12"/>
  <c r="I15" i="12"/>
  <c r="I990" i="12"/>
  <c r="I974" i="12"/>
  <c r="I958" i="12"/>
  <c r="I942" i="12"/>
  <c r="I926" i="12"/>
  <c r="I910" i="12"/>
  <c r="I894" i="12"/>
  <c r="I878" i="12"/>
  <c r="I862" i="12"/>
  <c r="I846" i="12"/>
  <c r="I830" i="12"/>
  <c r="I814" i="12"/>
  <c r="I798" i="12"/>
  <c r="I782" i="12"/>
  <c r="I766" i="12"/>
  <c r="I750" i="12"/>
  <c r="I734" i="12"/>
  <c r="I718" i="12"/>
  <c r="I702" i="12"/>
  <c r="I686" i="12"/>
  <c r="I670" i="12"/>
  <c r="I654" i="12"/>
  <c r="I638" i="12"/>
  <c r="I622" i="12"/>
  <c r="I606" i="12"/>
  <c r="I590" i="12"/>
  <c r="I574" i="12"/>
  <c r="I558" i="12"/>
  <c r="I542" i="12"/>
  <c r="I526" i="12"/>
  <c r="I510" i="12"/>
  <c r="I494" i="12"/>
  <c r="I478" i="12"/>
  <c r="I462" i="12"/>
  <c r="I446" i="12"/>
  <c r="I430" i="12"/>
  <c r="I414" i="12"/>
  <c r="I398" i="12"/>
  <c r="I382" i="12"/>
  <c r="I366" i="12"/>
  <c r="I350" i="12"/>
  <c r="I334" i="12"/>
  <c r="I318" i="12"/>
  <c r="I302" i="12"/>
  <c r="I286" i="12"/>
  <c r="I270" i="12"/>
  <c r="I254" i="12"/>
  <c r="I238" i="12"/>
  <c r="I222" i="12"/>
  <c r="I206" i="12"/>
  <c r="I190" i="12"/>
  <c r="I174" i="12"/>
  <c r="I158" i="12"/>
  <c r="I142" i="12"/>
  <c r="I126" i="12"/>
  <c r="I110" i="12"/>
  <c r="I94" i="12"/>
  <c r="I78" i="12"/>
  <c r="I62" i="12"/>
  <c r="I46" i="12"/>
  <c r="I30" i="12"/>
  <c r="I14" i="12"/>
  <c r="I989" i="12"/>
  <c r="I973" i="12"/>
  <c r="I957" i="12"/>
  <c r="I941" i="12"/>
  <c r="I925" i="12"/>
  <c r="I909" i="12"/>
  <c r="I893" i="12"/>
  <c r="I877" i="12"/>
  <c r="I861" i="12"/>
  <c r="I845" i="12"/>
  <c r="I829" i="12"/>
  <c r="I813" i="12"/>
  <c r="I797" i="12"/>
  <c r="I781" i="12"/>
  <c r="I765" i="12"/>
  <c r="I749" i="12"/>
  <c r="I733" i="12"/>
  <c r="I717" i="12"/>
  <c r="I701" i="12"/>
  <c r="I685" i="12"/>
  <c r="I669" i="12"/>
  <c r="I653" i="12"/>
  <c r="I637" i="12"/>
  <c r="I621" i="12"/>
  <c r="I605" i="12"/>
  <c r="I589" i="12"/>
  <c r="I573" i="12"/>
  <c r="I557" i="12"/>
  <c r="I541" i="12"/>
  <c r="I525" i="12"/>
  <c r="I509" i="12"/>
  <c r="I493" i="12"/>
  <c r="I477" i="12"/>
  <c r="I461" i="12"/>
  <c r="I445" i="12"/>
  <c r="I429" i="12"/>
  <c r="I413" i="12"/>
  <c r="I397" i="12"/>
  <c r="I381" i="12"/>
  <c r="I365" i="12"/>
  <c r="I349" i="12"/>
  <c r="I333" i="12"/>
  <c r="I317" i="12"/>
  <c r="I301" i="12"/>
  <c r="I285" i="12"/>
  <c r="I269" i="12"/>
  <c r="I253" i="12"/>
  <c r="I237" i="12"/>
  <c r="I221" i="12"/>
  <c r="I205" i="12"/>
  <c r="I189" i="12"/>
  <c r="I173" i="12"/>
  <c r="I157" i="12"/>
  <c r="I141" i="12"/>
  <c r="I125" i="12"/>
  <c r="I109" i="12"/>
  <c r="I93" i="12"/>
  <c r="I77" i="12"/>
  <c r="I61" i="12"/>
  <c r="I45" i="12"/>
  <c r="I29" i="12"/>
  <c r="I13" i="12"/>
  <c r="I988" i="12"/>
  <c r="I972" i="12"/>
  <c r="I956" i="12"/>
  <c r="I940" i="12"/>
  <c r="I924" i="12"/>
  <c r="I908" i="12"/>
  <c r="I892" i="12"/>
  <c r="I876" i="12"/>
  <c r="I860" i="12"/>
  <c r="I844" i="12"/>
  <c r="I828" i="12"/>
  <c r="I812" i="12"/>
  <c r="I796" i="12"/>
  <c r="I780" i="12"/>
  <c r="I764" i="12"/>
  <c r="I748" i="12"/>
  <c r="I732" i="12"/>
  <c r="I716" i="12"/>
  <c r="I700" i="12"/>
  <c r="I684" i="12"/>
  <c r="I668" i="12"/>
  <c r="I652" i="12"/>
  <c r="I636" i="12"/>
  <c r="I620" i="12"/>
  <c r="I604" i="12"/>
  <c r="I588" i="12"/>
  <c r="I572" i="12"/>
  <c r="I556" i="12"/>
  <c r="I540" i="12"/>
  <c r="I524" i="12"/>
  <c r="I508" i="12"/>
  <c r="I492" i="12"/>
  <c r="I476" i="12"/>
  <c r="I460" i="12"/>
  <c r="I444" i="12"/>
  <c r="I428" i="12"/>
  <c r="I412" i="12"/>
  <c r="I396" i="12"/>
  <c r="I380" i="12"/>
  <c r="I364" i="12"/>
  <c r="I348" i="12"/>
  <c r="I332" i="12"/>
  <c r="I316" i="12"/>
  <c r="I300" i="12"/>
  <c r="I284" i="12"/>
  <c r="I268" i="12"/>
  <c r="I252" i="12"/>
  <c r="I236" i="12"/>
  <c r="I220" i="12"/>
  <c r="I204" i="12"/>
  <c r="I188" i="12"/>
  <c r="I172" i="12"/>
  <c r="I156" i="12"/>
  <c r="I140" i="12"/>
  <c r="I124" i="12"/>
  <c r="I108" i="12"/>
  <c r="I92" i="12"/>
  <c r="I76" i="12"/>
  <c r="I60" i="12"/>
  <c r="I44" i="12"/>
  <c r="I28" i="12"/>
  <c r="I12" i="12"/>
  <c r="I2" i="12"/>
  <c r="G994" i="12"/>
  <c r="G978" i="12"/>
  <c r="G962" i="12"/>
  <c r="G946" i="12"/>
  <c r="G930" i="12"/>
  <c r="G914" i="12"/>
  <c r="G898" i="12"/>
  <c r="G882" i="12"/>
  <c r="G866" i="12"/>
  <c r="G850" i="12"/>
  <c r="G834" i="12"/>
  <c r="G818" i="12"/>
  <c r="G802" i="12"/>
  <c r="G786" i="12"/>
  <c r="G770" i="12"/>
  <c r="G754" i="12"/>
  <c r="G738" i="12"/>
  <c r="G722" i="12"/>
  <c r="G706" i="12"/>
  <c r="G690" i="12"/>
  <c r="G674" i="12"/>
  <c r="G658" i="12"/>
  <c r="G642" i="12"/>
  <c r="G626" i="12"/>
  <c r="G610" i="12"/>
  <c r="G594" i="12"/>
  <c r="G578" i="12"/>
  <c r="G562" i="12"/>
  <c r="G546" i="12"/>
  <c r="G530" i="12"/>
  <c r="G514" i="12"/>
  <c r="G498" i="12"/>
  <c r="G482" i="12"/>
  <c r="G466" i="12"/>
  <c r="G450" i="12"/>
  <c r="G434" i="12"/>
  <c r="G418" i="12"/>
  <c r="G402" i="12"/>
  <c r="G386" i="12"/>
  <c r="G370" i="12"/>
  <c r="G354" i="12"/>
  <c r="G338" i="12"/>
  <c r="G322" i="12"/>
  <c r="G306" i="12"/>
  <c r="G290" i="12"/>
  <c r="G274" i="12"/>
  <c r="G258" i="12"/>
  <c r="G242" i="12"/>
  <c r="G226" i="12"/>
  <c r="G210" i="12"/>
  <c r="G194" i="12"/>
  <c r="G178" i="12"/>
  <c r="G162" i="12"/>
  <c r="G146" i="12"/>
  <c r="G130" i="12"/>
  <c r="G114" i="12"/>
  <c r="G98" i="12"/>
  <c r="G82" i="12"/>
  <c r="G66" i="12"/>
  <c r="G50" i="12"/>
  <c r="G34" i="12"/>
  <c r="G18" i="12"/>
  <c r="G993" i="12"/>
  <c r="G977" i="12"/>
  <c r="G961" i="12"/>
  <c r="G945" i="12"/>
  <c r="G929" i="12"/>
  <c r="G913" i="12"/>
  <c r="G897" i="12"/>
  <c r="G881" i="12"/>
  <c r="G865" i="12"/>
  <c r="G849" i="12"/>
  <c r="G833" i="12"/>
  <c r="G817" i="12"/>
  <c r="G801" i="12"/>
  <c r="G785" i="12"/>
  <c r="G769" i="12"/>
  <c r="G753" i="12"/>
  <c r="G737" i="12"/>
  <c r="G721" i="12"/>
  <c r="G705" i="12"/>
  <c r="G689" i="12"/>
  <c r="G673" i="12"/>
  <c r="G657" i="12"/>
  <c r="G641" i="12"/>
  <c r="G625" i="12"/>
  <c r="G609" i="12"/>
  <c r="G593" i="12"/>
  <c r="G577" i="12"/>
  <c r="G561" i="12"/>
  <c r="G545" i="12"/>
  <c r="G529" i="12"/>
  <c r="G513" i="12"/>
  <c r="G497" i="12"/>
  <c r="G481" i="12"/>
  <c r="G465" i="12"/>
  <c r="G449" i="12"/>
  <c r="G433" i="12"/>
  <c r="G417" i="12"/>
  <c r="G401" i="12"/>
  <c r="G385" i="12"/>
  <c r="G369" i="12"/>
  <c r="G353" i="12"/>
  <c r="G337" i="12"/>
  <c r="G321" i="12"/>
  <c r="G305" i="12"/>
  <c r="G289" i="12"/>
  <c r="G273" i="12"/>
  <c r="G257" i="12"/>
  <c r="G241" i="12"/>
  <c r="G225" i="12"/>
  <c r="G209" i="12"/>
  <c r="G193" i="12"/>
  <c r="G177" i="12"/>
  <c r="G161" i="12"/>
  <c r="G145" i="12"/>
  <c r="G129" i="12"/>
  <c r="G113" i="12"/>
  <c r="G97" i="12"/>
  <c r="G81" i="12"/>
  <c r="G65" i="12"/>
  <c r="G49" i="12"/>
  <c r="G33" i="12"/>
  <c r="G17" i="12"/>
  <c r="G992" i="12"/>
  <c r="G976" i="12"/>
  <c r="G960" i="12"/>
  <c r="G944" i="12"/>
  <c r="G928" i="12"/>
  <c r="G912" i="12"/>
  <c r="G896" i="12"/>
  <c r="G880" i="12"/>
  <c r="G864" i="12"/>
  <c r="G848" i="12"/>
  <c r="G832" i="12"/>
  <c r="G816" i="12"/>
  <c r="G800" i="12"/>
  <c r="G784" i="12"/>
  <c r="G768" i="12"/>
  <c r="G752" i="12"/>
  <c r="G736" i="12"/>
  <c r="G720" i="12"/>
  <c r="G704" i="12"/>
  <c r="G688" i="12"/>
  <c r="G672" i="12"/>
  <c r="G656" i="12"/>
  <c r="G640" i="12"/>
  <c r="G624" i="12"/>
  <c r="G608" i="12"/>
  <c r="G592" i="12"/>
  <c r="G576" i="12"/>
  <c r="G560" i="12"/>
  <c r="G544" i="12"/>
  <c r="G528" i="12"/>
  <c r="G512" i="12"/>
  <c r="G496" i="12"/>
  <c r="G480" i="12"/>
  <c r="G464" i="12"/>
  <c r="G448" i="12"/>
  <c r="G432" i="12"/>
  <c r="G416" i="12"/>
  <c r="G400" i="12"/>
  <c r="G384" i="12"/>
  <c r="G368" i="12"/>
  <c r="G352" i="12"/>
  <c r="G336" i="12"/>
  <c r="G320" i="12"/>
  <c r="G304" i="12"/>
  <c r="G288" i="12"/>
  <c r="G272" i="12"/>
  <c r="G256" i="12"/>
  <c r="G240" i="12"/>
  <c r="G224" i="12"/>
  <c r="G208" i="12"/>
  <c r="G192" i="12"/>
  <c r="G176" i="12"/>
  <c r="G160" i="12"/>
  <c r="G144" i="12"/>
  <c r="G128" i="12"/>
  <c r="G112" i="12"/>
  <c r="G96" i="12"/>
  <c r="G80" i="12"/>
  <c r="G64" i="12"/>
  <c r="G48" i="12"/>
  <c r="G32" i="12"/>
  <c r="G16" i="12"/>
  <c r="G991" i="12"/>
  <c r="G975" i="12"/>
  <c r="G959" i="12"/>
  <c r="G943" i="12"/>
  <c r="G927" i="12"/>
  <c r="G911" i="12"/>
  <c r="G895" i="12"/>
  <c r="G879" i="12"/>
  <c r="G863" i="12"/>
  <c r="G847" i="12"/>
  <c r="G831" i="12"/>
  <c r="G815" i="12"/>
  <c r="G799" i="12"/>
  <c r="G783" i="12"/>
  <c r="G767" i="12"/>
  <c r="G751" i="12"/>
  <c r="G735" i="12"/>
  <c r="G719" i="12"/>
  <c r="G703" i="12"/>
  <c r="G687" i="12"/>
  <c r="G671" i="12"/>
  <c r="G655" i="12"/>
  <c r="G639" i="12"/>
  <c r="G623" i="12"/>
  <c r="G607" i="12"/>
  <c r="G591" i="12"/>
  <c r="G575" i="12"/>
  <c r="G559" i="12"/>
  <c r="G543" i="12"/>
  <c r="G527" i="12"/>
  <c r="G511" i="12"/>
  <c r="G495" i="12"/>
  <c r="G479" i="12"/>
  <c r="G463" i="12"/>
  <c r="G447" i="12"/>
  <c r="G431" i="12"/>
  <c r="G415" i="12"/>
  <c r="G399" i="12"/>
  <c r="G383" i="12"/>
  <c r="G367" i="12"/>
  <c r="G351" i="12"/>
  <c r="G335" i="12"/>
  <c r="G319" i="12"/>
  <c r="G303" i="12"/>
  <c r="G287" i="12"/>
  <c r="G271" i="12"/>
  <c r="G255" i="12"/>
  <c r="G239" i="12"/>
  <c r="G223" i="12"/>
  <c r="G207" i="12"/>
  <c r="G191" i="12"/>
  <c r="G175" i="12"/>
  <c r="G159" i="12"/>
  <c r="G143" i="12"/>
  <c r="G127" i="12"/>
  <c r="G111" i="12"/>
  <c r="G95" i="12"/>
  <c r="G79" i="12"/>
  <c r="G63" i="12"/>
  <c r="G47" i="12"/>
  <c r="G31" i="12"/>
  <c r="G15" i="12"/>
  <c r="G990" i="12"/>
  <c r="G974" i="12"/>
  <c r="G958" i="12"/>
  <c r="G942" i="12"/>
  <c r="G926" i="12"/>
  <c r="G910" i="12"/>
  <c r="G894" i="12"/>
  <c r="G878" i="12"/>
  <c r="G862" i="12"/>
  <c r="G846" i="12"/>
  <c r="G830" i="12"/>
  <c r="G814" i="12"/>
  <c r="G798" i="12"/>
  <c r="G782" i="12"/>
  <c r="G766" i="12"/>
  <c r="G750" i="12"/>
  <c r="G734" i="12"/>
  <c r="G718" i="12"/>
  <c r="G702" i="12"/>
  <c r="G686" i="12"/>
  <c r="G670" i="12"/>
  <c r="G654" i="12"/>
  <c r="G638" i="12"/>
  <c r="G622" i="12"/>
  <c r="G606" i="12"/>
  <c r="G590" i="12"/>
  <c r="G574" i="12"/>
  <c r="G558" i="12"/>
  <c r="G542" i="12"/>
  <c r="G526" i="12"/>
  <c r="G510" i="12"/>
  <c r="G494" i="12"/>
  <c r="G478" i="12"/>
  <c r="G462" i="12"/>
  <c r="G446" i="12"/>
  <c r="G430" i="12"/>
  <c r="G414" i="12"/>
  <c r="G398" i="12"/>
  <c r="G382" i="12"/>
  <c r="G366" i="12"/>
  <c r="G350" i="12"/>
  <c r="G334" i="12"/>
  <c r="G318" i="12"/>
  <c r="G302" i="12"/>
  <c r="G286" i="12"/>
  <c r="G270" i="12"/>
  <c r="G254" i="12"/>
  <c r="G238" i="12"/>
  <c r="G222" i="12"/>
  <c r="G206" i="12"/>
  <c r="G190" i="12"/>
  <c r="G174" i="12"/>
  <c r="G158" i="12"/>
  <c r="G142" i="12"/>
  <c r="G126" i="12"/>
  <c r="G110" i="12"/>
  <c r="G94" i="12"/>
  <c r="G78" i="12"/>
  <c r="G62" i="12"/>
  <c r="G46" i="12"/>
  <c r="G30" i="12"/>
  <c r="G14" i="12"/>
  <c r="G989" i="12"/>
  <c r="G973" i="12"/>
  <c r="G957" i="12"/>
  <c r="G941" i="12"/>
  <c r="G925" i="12"/>
  <c r="G909" i="12"/>
  <c r="G893" i="12"/>
  <c r="G877" i="12"/>
  <c r="G861" i="12"/>
  <c r="G845" i="12"/>
  <c r="G829" i="12"/>
  <c r="G813" i="12"/>
  <c r="G797" i="12"/>
  <c r="G781" i="12"/>
  <c r="G765" i="12"/>
  <c r="G749" i="12"/>
  <c r="G733" i="12"/>
  <c r="G717" i="12"/>
  <c r="G701" i="12"/>
  <c r="G685" i="12"/>
  <c r="G669" i="12"/>
  <c r="G653" i="12"/>
  <c r="G637" i="12"/>
  <c r="G621" i="12"/>
  <c r="G605" i="12"/>
  <c r="G589" i="12"/>
  <c r="G573" i="12"/>
  <c r="G557" i="12"/>
  <c r="G541" i="12"/>
  <c r="G525" i="12"/>
  <c r="G509" i="12"/>
  <c r="G493" i="12"/>
  <c r="G477" i="12"/>
  <c r="G461" i="12"/>
  <c r="G445" i="12"/>
  <c r="G429" i="12"/>
  <c r="G413" i="12"/>
  <c r="G397" i="12"/>
  <c r="G381" i="12"/>
  <c r="G365" i="12"/>
  <c r="G349" i="12"/>
  <c r="G333" i="12"/>
  <c r="G317" i="12"/>
  <c r="G301" i="12"/>
  <c r="G285" i="12"/>
  <c r="G269" i="12"/>
  <c r="G253" i="12"/>
  <c r="G237" i="12"/>
  <c r="G221" i="12"/>
  <c r="G205" i="12"/>
  <c r="G189" i="12"/>
  <c r="G173" i="12"/>
  <c r="G157" i="12"/>
  <c r="G141" i="12"/>
  <c r="G125" i="12"/>
  <c r="G109" i="12"/>
  <c r="G93" i="12"/>
  <c r="G77" i="12"/>
  <c r="G61" i="12"/>
  <c r="G45" i="12"/>
  <c r="G29" i="12"/>
  <c r="G13" i="12"/>
  <c r="G988" i="12"/>
  <c r="G972" i="12"/>
  <c r="G956" i="12"/>
  <c r="G940" i="12"/>
  <c r="G924" i="12"/>
  <c r="G908" i="12"/>
  <c r="G892" i="12"/>
  <c r="G876" i="12"/>
  <c r="G860" i="12"/>
  <c r="G844" i="12"/>
  <c r="G828" i="12"/>
  <c r="G812" i="12"/>
  <c r="G796" i="12"/>
  <c r="G780" i="12"/>
  <c r="G764" i="12"/>
  <c r="G748" i="12"/>
  <c r="G732" i="12"/>
  <c r="G716" i="12"/>
  <c r="G700" i="12"/>
  <c r="G684" i="12"/>
  <c r="G668" i="12"/>
  <c r="G652" i="12"/>
  <c r="G636" i="12"/>
  <c r="G620" i="12"/>
  <c r="G604" i="12"/>
  <c r="G588" i="12"/>
  <c r="G572" i="12"/>
  <c r="G556" i="12"/>
  <c r="G540" i="12"/>
  <c r="G524" i="12"/>
  <c r="G508" i="12"/>
  <c r="G492" i="12"/>
  <c r="G476" i="12"/>
  <c r="G460" i="12"/>
  <c r="G444" i="12"/>
  <c r="G428" i="12"/>
  <c r="G412" i="12"/>
  <c r="G396" i="12"/>
  <c r="G380" i="12"/>
  <c r="G364" i="12"/>
  <c r="G348" i="12"/>
  <c r="G332" i="12"/>
  <c r="G316" i="12"/>
  <c r="G300" i="12"/>
  <c r="G284" i="12"/>
  <c r="G268" i="12"/>
  <c r="G252" i="12"/>
  <c r="G236" i="12"/>
  <c r="G220" i="12"/>
  <c r="G204" i="12"/>
  <c r="G188" i="12"/>
  <c r="G172" i="12"/>
  <c r="G156" i="12"/>
  <c r="G140" i="12"/>
  <c r="G124" i="12"/>
  <c r="G108" i="12"/>
  <c r="G92" i="12"/>
  <c r="G76" i="12"/>
  <c r="G60" i="12"/>
  <c r="G44" i="12"/>
  <c r="G28" i="12"/>
  <c r="G12" i="12"/>
  <c r="G987" i="12"/>
  <c r="G971" i="12"/>
  <c r="G955" i="12"/>
  <c r="G939" i="12"/>
  <c r="G923" i="12"/>
  <c r="G907" i="12"/>
  <c r="G891" i="12"/>
  <c r="G875" i="12"/>
  <c r="G859" i="12"/>
  <c r="G843" i="12"/>
  <c r="G827" i="12"/>
  <c r="G811" i="12"/>
  <c r="G795" i="12"/>
  <c r="G779" i="12"/>
  <c r="G763" i="12"/>
  <c r="G747" i="12"/>
  <c r="G731" i="12"/>
  <c r="G715" i="12"/>
  <c r="G699" i="12"/>
  <c r="G683" i="12"/>
  <c r="G667" i="12"/>
  <c r="G651" i="12"/>
  <c r="G635" i="12"/>
  <c r="G619" i="12"/>
  <c r="G603" i="12"/>
  <c r="G587" i="12"/>
  <c r="G571" i="12"/>
  <c r="G555" i="12"/>
  <c r="G539" i="12"/>
  <c r="G523" i="12"/>
  <c r="G507" i="12"/>
  <c r="G491" i="12"/>
  <c r="G475" i="12"/>
  <c r="G459" i="12"/>
  <c r="G443" i="12"/>
  <c r="G427" i="12"/>
  <c r="G411" i="12"/>
  <c r="G395" i="12"/>
  <c r="G379" i="12"/>
  <c r="G363" i="12"/>
  <c r="G347" i="12"/>
  <c r="G331" i="12"/>
  <c r="G315" i="12"/>
  <c r="G299" i="12"/>
  <c r="G283" i="12"/>
  <c r="G267" i="12"/>
  <c r="G251" i="12"/>
  <c r="G235" i="12"/>
  <c r="G219" i="12"/>
  <c r="G203" i="12"/>
  <c r="G187" i="12"/>
  <c r="G171" i="12"/>
  <c r="G155" i="12"/>
  <c r="G139" i="12"/>
  <c r="G123" i="12"/>
  <c r="G107" i="12"/>
  <c r="G91" i="12"/>
  <c r="G75" i="12"/>
  <c r="G59" i="12"/>
  <c r="G43" i="12"/>
  <c r="G27" i="12"/>
  <c r="G11" i="12"/>
  <c r="G986" i="12"/>
  <c r="G970" i="12"/>
  <c r="G954" i="12"/>
  <c r="G938" i="12"/>
  <c r="G922" i="12"/>
  <c r="G906" i="12"/>
  <c r="G890" i="12"/>
  <c r="G874" i="12"/>
  <c r="G858" i="12"/>
  <c r="G842" i="12"/>
  <c r="G826" i="12"/>
  <c r="G810" i="12"/>
  <c r="G794" i="12"/>
  <c r="G778" i="12"/>
  <c r="G762" i="12"/>
  <c r="G746" i="12"/>
  <c r="G730" i="12"/>
  <c r="G714" i="12"/>
  <c r="G698" i="12"/>
  <c r="G682" i="12"/>
  <c r="G666" i="12"/>
  <c r="G650" i="12"/>
  <c r="G634" i="12"/>
  <c r="G618" i="12"/>
  <c r="G602" i="12"/>
  <c r="G586" i="12"/>
  <c r="G570" i="12"/>
  <c r="G554" i="12"/>
  <c r="G538" i="12"/>
  <c r="G522" i="12"/>
  <c r="G506" i="12"/>
  <c r="G490" i="12"/>
  <c r="G474" i="12"/>
  <c r="G458" i="12"/>
  <c r="G442" i="12"/>
  <c r="G426" i="12"/>
  <c r="G410" i="12"/>
  <c r="G394" i="12"/>
  <c r="G378" i="12"/>
  <c r="G362" i="12"/>
  <c r="G346" i="12"/>
  <c r="G330" i="12"/>
  <c r="G314" i="12"/>
  <c r="G298" i="12"/>
  <c r="G282" i="12"/>
  <c r="G266" i="12"/>
  <c r="G250" i="12"/>
  <c r="G234" i="12"/>
  <c r="G218" i="12"/>
  <c r="G202" i="12"/>
  <c r="G186" i="12"/>
  <c r="G170" i="12"/>
  <c r="G154" i="12"/>
  <c r="G138" i="12"/>
  <c r="G122" i="12"/>
  <c r="G106" i="12"/>
  <c r="G90" i="12"/>
  <c r="G74" i="12"/>
  <c r="G58" i="12"/>
  <c r="G42" i="12"/>
  <c r="G26" i="12"/>
  <c r="G10" i="12"/>
  <c r="G1001" i="12"/>
  <c r="G985" i="12"/>
  <c r="G969" i="12"/>
  <c r="G953" i="12"/>
  <c r="G937" i="12"/>
  <c r="G921" i="12"/>
  <c r="G905" i="12"/>
  <c r="G889" i="12"/>
  <c r="G873" i="12"/>
  <c r="G857" i="12"/>
  <c r="G841" i="12"/>
  <c r="G825" i="12"/>
  <c r="G809" i="12"/>
  <c r="G793" i="12"/>
  <c r="G777" i="12"/>
  <c r="G761" i="12"/>
  <c r="G745" i="12"/>
  <c r="G729" i="12"/>
  <c r="G713" i="12"/>
  <c r="G697" i="12"/>
  <c r="G681" i="12"/>
  <c r="G665" i="12"/>
  <c r="G649" i="12"/>
  <c r="G633" i="12"/>
  <c r="G617" i="12"/>
  <c r="G601" i="12"/>
  <c r="G585" i="12"/>
  <c r="G569" i="12"/>
  <c r="G553" i="12"/>
  <c r="G537" i="12"/>
  <c r="G521" i="12"/>
  <c r="G505" i="12"/>
  <c r="G489" i="12"/>
  <c r="G473" i="12"/>
  <c r="G457" i="12"/>
  <c r="G441" i="12"/>
  <c r="G425" i="12"/>
  <c r="G409" i="12"/>
  <c r="G393" i="12"/>
  <c r="G377" i="12"/>
  <c r="G361" i="12"/>
  <c r="G345" i="12"/>
  <c r="G329" i="12"/>
  <c r="G313" i="12"/>
  <c r="G297" i="12"/>
  <c r="G281" i="12"/>
  <c r="G265" i="12"/>
  <c r="G249" i="12"/>
  <c r="G233" i="12"/>
  <c r="G217" i="12"/>
  <c r="G201" i="12"/>
  <c r="G185" i="12"/>
  <c r="G169" i="12"/>
  <c r="G153" i="12"/>
  <c r="G137" i="12"/>
  <c r="G121" i="12"/>
  <c r="G105" i="12"/>
  <c r="G89" i="12"/>
  <c r="G73" i="12"/>
  <c r="G57" i="12"/>
  <c r="G41" i="12"/>
  <c r="G25" i="12"/>
  <c r="G9" i="12"/>
  <c r="G1000" i="12"/>
  <c r="G984" i="12"/>
  <c r="G968" i="12"/>
  <c r="G952" i="12"/>
  <c r="G936" i="12"/>
  <c r="G920" i="12"/>
  <c r="G904" i="12"/>
  <c r="G888" i="12"/>
  <c r="G872" i="12"/>
  <c r="G856" i="12"/>
  <c r="G840" i="12"/>
  <c r="G824" i="12"/>
  <c r="G808" i="12"/>
  <c r="G792" i="12"/>
  <c r="G776" i="12"/>
  <c r="G760" i="12"/>
  <c r="G744" i="12"/>
  <c r="G728" i="12"/>
  <c r="G712" i="12"/>
  <c r="G696" i="12"/>
  <c r="G680" i="12"/>
  <c r="G664" i="12"/>
  <c r="G648" i="12"/>
  <c r="G632" i="12"/>
  <c r="G616" i="12"/>
  <c r="G600" i="12"/>
  <c r="G584" i="12"/>
  <c r="G568" i="12"/>
  <c r="G552" i="12"/>
  <c r="G536" i="12"/>
  <c r="G520" i="12"/>
  <c r="G504" i="12"/>
  <c r="G488" i="12"/>
  <c r="G472" i="12"/>
  <c r="G456" i="12"/>
  <c r="G440" i="12"/>
  <c r="G424" i="12"/>
  <c r="G408" i="12"/>
  <c r="G392" i="12"/>
  <c r="G376" i="12"/>
  <c r="G360" i="12"/>
  <c r="G344" i="12"/>
  <c r="G328" i="12"/>
  <c r="G312" i="12"/>
  <c r="G296" i="12"/>
  <c r="G280" i="12"/>
  <c r="G264" i="12"/>
  <c r="G248" i="12"/>
  <c r="G232" i="12"/>
  <c r="G216" i="12"/>
  <c r="G200" i="12"/>
  <c r="G184" i="12"/>
  <c r="G168" i="12"/>
  <c r="G152" i="12"/>
  <c r="G136" i="12"/>
  <c r="G120" i="12"/>
  <c r="G104" i="12"/>
  <c r="G88" i="12"/>
  <c r="G72" i="12"/>
  <c r="G56" i="12"/>
  <c r="G40" i="12"/>
  <c r="G24" i="12"/>
  <c r="G8" i="12"/>
  <c r="G999" i="12"/>
  <c r="G983" i="12"/>
  <c r="G967" i="12"/>
  <c r="G951" i="12"/>
  <c r="G935" i="12"/>
  <c r="G919" i="12"/>
  <c r="G903" i="12"/>
  <c r="G887" i="12"/>
  <c r="G871" i="12"/>
  <c r="G855" i="12"/>
  <c r="G839" i="12"/>
  <c r="G823" i="12"/>
  <c r="G807" i="12"/>
  <c r="G791" i="12"/>
  <c r="G775" i="12"/>
  <c r="G759" i="12"/>
  <c r="G743" i="12"/>
  <c r="G727" i="12"/>
  <c r="G711" i="12"/>
  <c r="G695" i="12"/>
  <c r="G679" i="12"/>
  <c r="G663" i="12"/>
  <c r="G647" i="12"/>
  <c r="G631" i="12"/>
  <c r="G615" i="12"/>
  <c r="G599" i="12"/>
  <c r="G583" i="12"/>
  <c r="G567" i="12"/>
  <c r="G551" i="12"/>
  <c r="G535" i="12"/>
  <c r="G519" i="12"/>
  <c r="G503" i="12"/>
  <c r="G487" i="12"/>
  <c r="G471" i="12"/>
  <c r="G455" i="12"/>
  <c r="G439" i="12"/>
  <c r="G423" i="12"/>
  <c r="G407" i="12"/>
  <c r="G391" i="12"/>
  <c r="G375" i="12"/>
  <c r="G359" i="12"/>
  <c r="G343" i="12"/>
  <c r="G327" i="12"/>
  <c r="G311" i="12"/>
  <c r="G295" i="12"/>
  <c r="G279" i="12"/>
  <c r="G263" i="12"/>
  <c r="G247" i="12"/>
  <c r="G231" i="12"/>
  <c r="G215" i="12"/>
  <c r="G199" i="12"/>
  <c r="G183" i="12"/>
  <c r="G167" i="12"/>
  <c r="G151" i="12"/>
  <c r="G135" i="12"/>
  <c r="G119" i="12"/>
  <c r="G103" i="12"/>
  <c r="G87" i="12"/>
  <c r="G71" i="12"/>
  <c r="G55" i="12"/>
  <c r="G39" i="12"/>
  <c r="G23" i="12"/>
  <c r="G7" i="12"/>
  <c r="G998" i="12"/>
  <c r="G982" i="12"/>
  <c r="G966" i="12"/>
  <c r="G950" i="12"/>
  <c r="G934" i="12"/>
  <c r="G918" i="12"/>
  <c r="G902" i="12"/>
  <c r="G886" i="12"/>
  <c r="G870" i="12"/>
  <c r="G854" i="12"/>
  <c r="G838" i="12"/>
  <c r="G822" i="12"/>
  <c r="G806" i="12"/>
  <c r="G790" i="12"/>
  <c r="G774" i="12"/>
  <c r="G758" i="12"/>
  <c r="G742" i="12"/>
  <c r="G726" i="12"/>
  <c r="G710" i="12"/>
  <c r="G694" i="12"/>
  <c r="G678" i="12"/>
  <c r="G662" i="12"/>
  <c r="G646" i="12"/>
  <c r="G630" i="12"/>
  <c r="G614" i="12"/>
  <c r="G598" i="12"/>
  <c r="G582" i="12"/>
  <c r="G566" i="12"/>
  <c r="G550" i="12"/>
  <c r="G534" i="12"/>
  <c r="G518" i="12"/>
  <c r="G502" i="12"/>
  <c r="G486" i="12"/>
  <c r="G470" i="12"/>
  <c r="G454" i="12"/>
  <c r="G438" i="12"/>
  <c r="G422" i="12"/>
  <c r="G406" i="12"/>
  <c r="G390" i="12"/>
  <c r="G374" i="12"/>
  <c r="G358" i="12"/>
  <c r="G342" i="12"/>
  <c r="G326" i="12"/>
  <c r="G310" i="12"/>
  <c r="G294" i="12"/>
  <c r="G278" i="12"/>
  <c r="G262" i="12"/>
  <c r="G246" i="12"/>
  <c r="G230" i="12"/>
  <c r="G214" i="12"/>
  <c r="G198" i="12"/>
  <c r="G182" i="12"/>
  <c r="G166" i="12"/>
  <c r="G150" i="12"/>
  <c r="G134" i="12"/>
  <c r="G118" i="12"/>
  <c r="G102" i="12"/>
  <c r="G86" i="12"/>
  <c r="G70" i="12"/>
  <c r="G54" i="12"/>
  <c r="G38" i="12"/>
  <c r="G22" i="12"/>
  <c r="G6" i="12"/>
  <c r="G997" i="12"/>
  <c r="G981" i="12"/>
  <c r="G965" i="12"/>
  <c r="G949" i="12"/>
  <c r="G933" i="12"/>
  <c r="G917" i="12"/>
  <c r="G901" i="12"/>
  <c r="G885" i="12"/>
  <c r="G869" i="12"/>
  <c r="G853" i="12"/>
  <c r="G837" i="12"/>
  <c r="G821" i="12"/>
  <c r="G805" i="12"/>
  <c r="G789" i="12"/>
  <c r="G773" i="12"/>
  <c r="G757" i="12"/>
  <c r="G741" i="12"/>
  <c r="G725" i="12"/>
  <c r="G709" i="12"/>
  <c r="G693" i="12"/>
  <c r="G677" i="12"/>
  <c r="G661" i="12"/>
  <c r="G645" i="12"/>
  <c r="G629" i="12"/>
  <c r="G613" i="12"/>
  <c r="G597" i="12"/>
  <c r="G581" i="12"/>
  <c r="G565" i="12"/>
  <c r="G549" i="12"/>
  <c r="G533" i="12"/>
  <c r="G517" i="12"/>
  <c r="G501" i="12"/>
  <c r="G485" i="12"/>
  <c r="G469" i="12"/>
  <c r="G453" i="12"/>
  <c r="G437" i="12"/>
  <c r="G421" i="12"/>
  <c r="G405" i="12"/>
  <c r="G389" i="12"/>
  <c r="G373" i="12"/>
  <c r="G357" i="12"/>
  <c r="G341" i="12"/>
  <c r="G325" i="12"/>
  <c r="G309" i="12"/>
  <c r="G293" i="12"/>
  <c r="G277" i="12"/>
  <c r="G261" i="12"/>
  <c r="G245" i="12"/>
  <c r="G229" i="12"/>
  <c r="G213" i="12"/>
  <c r="G197" i="12"/>
  <c r="G181" i="12"/>
  <c r="G165" i="12"/>
  <c r="G149" i="12"/>
  <c r="G133" i="12"/>
  <c r="G117" i="12"/>
  <c r="G101" i="12"/>
  <c r="G85" i="12"/>
  <c r="G69" i="12"/>
  <c r="G53" i="12"/>
  <c r="G37" i="12"/>
  <c r="G21" i="12"/>
  <c r="G5" i="12"/>
  <c r="G996" i="12"/>
  <c r="G980" i="12"/>
  <c r="G964" i="12"/>
  <c r="G948" i="12"/>
  <c r="G932" i="12"/>
  <c r="G916" i="12"/>
  <c r="G900" i="12"/>
  <c r="G884" i="12"/>
  <c r="G868" i="12"/>
  <c r="G852" i="12"/>
  <c r="G836" i="12"/>
  <c r="G820" i="12"/>
  <c r="G804" i="12"/>
  <c r="G788" i="12"/>
  <c r="G772" i="12"/>
  <c r="G756" i="12"/>
  <c r="G740" i="12"/>
  <c r="G724" i="12"/>
  <c r="G708" i="12"/>
  <c r="G692" i="12"/>
  <c r="G676" i="12"/>
  <c r="G660" i="12"/>
  <c r="G644" i="12"/>
  <c r="G628" i="12"/>
  <c r="G612" i="12"/>
  <c r="G596" i="12"/>
  <c r="G580" i="12"/>
  <c r="G564" i="12"/>
  <c r="G548" i="12"/>
  <c r="G532" i="12"/>
  <c r="G516" i="12"/>
  <c r="G500" i="12"/>
  <c r="G484" i="12"/>
  <c r="G468" i="12"/>
  <c r="G452" i="12"/>
  <c r="G436" i="12"/>
  <c r="G420" i="12"/>
  <c r="G404" i="12"/>
  <c r="G388" i="12"/>
  <c r="G372" i="12"/>
  <c r="G356" i="12"/>
  <c r="G340" i="12"/>
  <c r="G324" i="12"/>
  <c r="G308" i="12"/>
  <c r="G292" i="12"/>
  <c r="G276" i="12"/>
  <c r="G260" i="12"/>
  <c r="G244" i="12"/>
  <c r="G228" i="12"/>
  <c r="G212" i="12"/>
  <c r="G196" i="12"/>
  <c r="G180" i="12"/>
  <c r="G164" i="12"/>
  <c r="G148" i="12"/>
  <c r="G132" i="12"/>
  <c r="G116" i="12"/>
  <c r="G100" i="12"/>
  <c r="G84" i="12"/>
  <c r="G68" i="12"/>
  <c r="G52" i="12"/>
  <c r="G36" i="12"/>
  <c r="G20" i="12"/>
  <c r="G4" i="12"/>
  <c r="G995" i="12"/>
  <c r="G979" i="12"/>
  <c r="G963" i="12"/>
  <c r="G947" i="12"/>
  <c r="G931" i="12"/>
  <c r="G915" i="12"/>
  <c r="G899" i="12"/>
  <c r="G883" i="12"/>
  <c r="G867" i="12"/>
  <c r="G851" i="12"/>
  <c r="G835" i="12"/>
  <c r="G819" i="12"/>
  <c r="G803" i="12"/>
  <c r="G787" i="12"/>
  <c r="G771" i="12"/>
  <c r="G755" i="12"/>
  <c r="G739" i="12"/>
  <c r="G723" i="12"/>
  <c r="G707" i="12"/>
  <c r="G691" i="12"/>
  <c r="G675" i="12"/>
  <c r="G659" i="12"/>
  <c r="G643" i="12"/>
  <c r="G627" i="12"/>
  <c r="G611" i="12"/>
  <c r="G595" i="12"/>
  <c r="G579" i="12"/>
  <c r="G563" i="12"/>
  <c r="G547" i="12"/>
  <c r="G531" i="12"/>
  <c r="G515" i="12"/>
  <c r="G499" i="12"/>
  <c r="G483" i="12"/>
  <c r="G467" i="12"/>
  <c r="G451" i="12"/>
  <c r="G435" i="12"/>
  <c r="G419" i="12"/>
  <c r="G403" i="12"/>
  <c r="G387" i="12"/>
  <c r="G371" i="12"/>
  <c r="G355" i="12"/>
  <c r="G339" i="12"/>
  <c r="G323" i="12"/>
  <c r="G307" i="12"/>
  <c r="G291" i="12"/>
  <c r="G275" i="12"/>
  <c r="G259" i="12"/>
  <c r="G243" i="12"/>
  <c r="G227" i="12"/>
  <c r="G211" i="12"/>
  <c r="G195" i="12"/>
  <c r="G179" i="12"/>
  <c r="G163" i="12"/>
  <c r="G147" i="12"/>
  <c r="G131" i="12"/>
  <c r="G115" i="12"/>
  <c r="G99" i="12"/>
  <c r="G83" i="12"/>
  <c r="G67" i="12"/>
  <c r="G51" i="12"/>
  <c r="G35" i="12"/>
  <c r="G19" i="12"/>
  <c r="G3" i="12"/>
  <c r="G2" i="12"/>
  <c r="C994" i="12"/>
  <c r="C978" i="12"/>
  <c r="C962" i="12"/>
  <c r="C930" i="12"/>
  <c r="C914" i="12"/>
  <c r="C898" i="12"/>
  <c r="C882" i="12"/>
  <c r="C866" i="12"/>
  <c r="C850" i="12"/>
  <c r="C834" i="12"/>
  <c r="C818" i="12"/>
  <c r="C802" i="12"/>
  <c r="C786" i="12"/>
  <c r="C770" i="12"/>
  <c r="C754" i="12"/>
  <c r="C738" i="12"/>
  <c r="C722" i="12"/>
  <c r="C706" i="12"/>
  <c r="C690" i="12"/>
  <c r="C674" i="12"/>
  <c r="C658" i="12"/>
  <c r="C642" i="12"/>
  <c r="C626" i="12"/>
  <c r="C610" i="12"/>
  <c r="C594" i="12"/>
  <c r="C578" i="12"/>
  <c r="C562" i="12"/>
  <c r="C546" i="12"/>
  <c r="C530" i="12"/>
  <c r="C514" i="12"/>
  <c r="C498" i="12"/>
  <c r="C482" i="12"/>
  <c r="C466" i="12"/>
  <c r="C450" i="12"/>
  <c r="C434" i="12"/>
  <c r="C418" i="12"/>
  <c r="C402" i="12"/>
  <c r="C386" i="12"/>
  <c r="C370" i="12"/>
  <c r="C354" i="12"/>
  <c r="C338" i="12"/>
  <c r="C322" i="12"/>
  <c r="C306" i="12"/>
  <c r="C290" i="12"/>
  <c r="C274" i="12"/>
  <c r="C258" i="12"/>
  <c r="C242" i="12"/>
  <c r="C226" i="12"/>
  <c r="C210" i="12"/>
  <c r="C194" i="12"/>
  <c r="C178" i="12"/>
  <c r="C162" i="12"/>
  <c r="C146" i="12"/>
  <c r="C130" i="12"/>
  <c r="C114" i="12"/>
  <c r="C98" i="12"/>
  <c r="C82" i="12"/>
  <c r="C946" i="12"/>
  <c r="C988" i="12"/>
  <c r="C972" i="12"/>
  <c r="C956" i="12"/>
  <c r="C940" i="12"/>
  <c r="C924" i="12"/>
  <c r="C908" i="12"/>
  <c r="C66" i="12"/>
  <c r="C50" i="12"/>
  <c r="C34" i="12"/>
  <c r="C18" i="12"/>
  <c r="C993" i="12"/>
  <c r="C977" i="12"/>
  <c r="C961" i="12"/>
  <c r="C945" i="12"/>
  <c r="C929" i="12"/>
  <c r="C913" i="12"/>
  <c r="C897" i="12"/>
  <c r="C881" i="12"/>
  <c r="C865" i="12"/>
  <c r="C849" i="12"/>
  <c r="C833" i="12"/>
  <c r="C817" i="12"/>
  <c r="C801" i="12"/>
  <c r="C785" i="12"/>
  <c r="C769" i="12"/>
  <c r="C753" i="12"/>
  <c r="C737" i="12"/>
  <c r="C721" i="12"/>
  <c r="C705" i="12"/>
  <c r="C689" i="12"/>
  <c r="C673" i="12"/>
  <c r="C657" i="12"/>
  <c r="C641" i="12"/>
  <c r="C625" i="12"/>
  <c r="C609" i="12"/>
  <c r="C593" i="12"/>
  <c r="C577" i="12"/>
  <c r="C561" i="12"/>
  <c r="C545" i="12"/>
  <c r="C529" i="12"/>
  <c r="C513" i="12"/>
  <c r="C497" i="12"/>
  <c r="C481" i="12"/>
  <c r="C465" i="12"/>
  <c r="C449" i="12"/>
  <c r="C433" i="12"/>
  <c r="C417" i="12"/>
  <c r="C401" i="12"/>
  <c r="C385" i="12"/>
  <c r="C369" i="12"/>
  <c r="C353" i="12"/>
  <c r="C337" i="12"/>
  <c r="C321" i="12"/>
  <c r="C305" i="12"/>
  <c r="C289" i="12"/>
  <c r="C273" i="12"/>
  <c r="C257" i="12"/>
  <c r="C241" i="12"/>
  <c r="C225" i="12"/>
  <c r="C209" i="12"/>
  <c r="C193" i="12"/>
  <c r="C177" i="12"/>
  <c r="C161" i="12"/>
  <c r="C145" i="12"/>
  <c r="C129" i="12"/>
  <c r="C113" i="12"/>
  <c r="C97" i="12"/>
  <c r="C81" i="12"/>
  <c r="C65" i="12"/>
  <c r="C49" i="12"/>
  <c r="C33" i="12"/>
  <c r="C17" i="12"/>
  <c r="C992" i="12"/>
  <c r="C976" i="12"/>
  <c r="C960" i="12"/>
  <c r="C944" i="12"/>
  <c r="C928" i="12"/>
  <c r="C912" i="12"/>
  <c r="C896" i="12"/>
  <c r="C880" i="12"/>
  <c r="C864" i="12"/>
  <c r="C848" i="12"/>
  <c r="C832" i="12"/>
  <c r="C816" i="12"/>
  <c r="C800" i="12"/>
  <c r="C784" i="12"/>
  <c r="C768" i="12"/>
  <c r="C752" i="12"/>
  <c r="C736" i="12"/>
  <c r="C720" i="12"/>
  <c r="C704" i="12"/>
  <c r="C688" i="12"/>
  <c r="C672" i="12"/>
  <c r="C656" i="12"/>
  <c r="C640" i="12"/>
  <c r="C624" i="12"/>
  <c r="C608" i="12"/>
  <c r="C592" i="12"/>
  <c r="C576" i="12"/>
  <c r="C560" i="12"/>
  <c r="C544" i="12"/>
  <c r="C528" i="12"/>
  <c r="C512" i="12"/>
  <c r="C496" i="12"/>
  <c r="C480" i="12"/>
  <c r="C464" i="12"/>
  <c r="C448" i="12"/>
  <c r="C432" i="12"/>
  <c r="C416" i="12"/>
  <c r="C400" i="12"/>
  <c r="C384" i="12"/>
  <c r="C368" i="12"/>
  <c r="C352" i="12"/>
  <c r="C336" i="12"/>
  <c r="C320" i="12"/>
  <c r="C304" i="12"/>
  <c r="C288" i="12"/>
  <c r="C272" i="12"/>
  <c r="C256" i="12"/>
  <c r="C240" i="12"/>
  <c r="C224" i="12"/>
  <c r="C208" i="12"/>
  <c r="C192" i="12"/>
  <c r="C176" i="12"/>
  <c r="C160" i="12"/>
  <c r="C144" i="12"/>
  <c r="C128" i="12"/>
  <c r="C112" i="12"/>
  <c r="C96" i="12"/>
  <c r="C80" i="12"/>
  <c r="C64" i="12"/>
  <c r="C48" i="12"/>
  <c r="C32" i="12"/>
  <c r="C16" i="12"/>
  <c r="C991" i="12"/>
  <c r="C975" i="12"/>
  <c r="C959" i="12"/>
  <c r="C943" i="12"/>
  <c r="C927" i="12"/>
  <c r="C911" i="12"/>
  <c r="C895" i="12"/>
  <c r="C879" i="12"/>
  <c r="C863" i="12"/>
  <c r="C847" i="12"/>
  <c r="C831" i="12"/>
  <c r="C815" i="12"/>
  <c r="C799" i="12"/>
  <c r="C783" i="12"/>
  <c r="C767" i="12"/>
  <c r="C751" i="12"/>
  <c r="C735" i="12"/>
  <c r="C719" i="12"/>
  <c r="C703" i="12"/>
  <c r="C687" i="12"/>
  <c r="C671" i="12"/>
  <c r="C655" i="12"/>
  <c r="C639" i="12"/>
  <c r="C623" i="12"/>
  <c r="C607" i="12"/>
  <c r="C591" i="12"/>
  <c r="C575" i="12"/>
  <c r="C559" i="12"/>
  <c r="C543" i="12"/>
  <c r="C527" i="12"/>
  <c r="C511" i="12"/>
  <c r="C495" i="12"/>
  <c r="C479" i="12"/>
  <c r="C463" i="12"/>
  <c r="C447" i="12"/>
  <c r="C431" i="12"/>
  <c r="C415" i="12"/>
  <c r="C399" i="12"/>
  <c r="C383" i="12"/>
  <c r="C367" i="12"/>
  <c r="C351" i="12"/>
  <c r="C335" i="12"/>
  <c r="C319" i="12"/>
  <c r="C303" i="12"/>
  <c r="C287" i="12"/>
  <c r="C271" i="12"/>
  <c r="C255" i="12"/>
  <c r="C239" i="12"/>
  <c r="C223" i="12"/>
  <c r="C207" i="12"/>
  <c r="C191" i="12"/>
  <c r="C175" i="12"/>
  <c r="C159" i="12"/>
  <c r="C143" i="12"/>
  <c r="C127" i="12"/>
  <c r="C111" i="12"/>
  <c r="C95" i="12"/>
  <c r="C79" i="12"/>
  <c r="C63" i="12"/>
  <c r="C47" i="12"/>
  <c r="C31" i="12"/>
  <c r="C15" i="12"/>
  <c r="C990" i="12"/>
  <c r="C974" i="12"/>
  <c r="C958" i="12"/>
  <c r="C942" i="12"/>
  <c r="C926" i="12"/>
  <c r="C910" i="12"/>
  <c r="C894" i="12"/>
  <c r="C878" i="12"/>
  <c r="C862" i="12"/>
  <c r="C846" i="12"/>
  <c r="C830" i="12"/>
  <c r="C814" i="12"/>
  <c r="C798" i="12"/>
  <c r="C782" i="12"/>
  <c r="C766" i="12"/>
  <c r="C750" i="12"/>
  <c r="C734" i="12"/>
  <c r="C718" i="12"/>
  <c r="C702" i="12"/>
  <c r="C686" i="12"/>
  <c r="C670" i="12"/>
  <c r="C654" i="12"/>
  <c r="C638" i="12"/>
  <c r="C622" i="12"/>
  <c r="C606" i="12"/>
  <c r="C590" i="12"/>
  <c r="C574" i="12"/>
  <c r="C558" i="12"/>
  <c r="C542" i="12"/>
  <c r="C526" i="12"/>
  <c r="C510" i="12"/>
  <c r="C494" i="12"/>
  <c r="C478" i="12"/>
  <c r="C462" i="12"/>
  <c r="C446" i="12"/>
  <c r="C430" i="12"/>
  <c r="C414" i="12"/>
  <c r="C398" i="12"/>
  <c r="C382" i="12"/>
  <c r="C366" i="12"/>
  <c r="C350" i="12"/>
  <c r="C334" i="12"/>
  <c r="C318" i="12"/>
  <c r="C302" i="12"/>
  <c r="C286" i="12"/>
  <c r="C270" i="12"/>
  <c r="C254" i="12"/>
  <c r="C238" i="12"/>
  <c r="C222" i="12"/>
  <c r="C206" i="12"/>
  <c r="C190" i="12"/>
  <c r="C174" i="12"/>
  <c r="C158" i="12"/>
  <c r="C142" i="12"/>
  <c r="C126" i="12"/>
  <c r="C110" i="12"/>
  <c r="C94" i="12"/>
  <c r="C78" i="12"/>
  <c r="C62" i="12"/>
  <c r="C46" i="12"/>
  <c r="C30" i="12"/>
  <c r="C14" i="12"/>
  <c r="C989" i="12"/>
  <c r="C973" i="12"/>
  <c r="C957" i="12"/>
  <c r="C941" i="12"/>
  <c r="C925" i="12"/>
  <c r="C909" i="12"/>
  <c r="C893" i="12"/>
  <c r="C877" i="12"/>
  <c r="C861" i="12"/>
  <c r="C845" i="12"/>
  <c r="C829" i="12"/>
  <c r="C813" i="12"/>
  <c r="C797" i="12"/>
  <c r="C781" i="12"/>
  <c r="C765" i="12"/>
  <c r="C749" i="12"/>
  <c r="C733" i="12"/>
  <c r="C717" i="12"/>
  <c r="C701" i="12"/>
  <c r="C685" i="12"/>
  <c r="C669" i="12"/>
  <c r="C653" i="12"/>
  <c r="C637" i="12"/>
  <c r="C621" i="12"/>
  <c r="C605" i="12"/>
  <c r="C589" i="12"/>
  <c r="C573" i="12"/>
  <c r="C557" i="12"/>
  <c r="C541" i="12"/>
  <c r="C525" i="12"/>
  <c r="C509" i="12"/>
  <c r="C493" i="12"/>
  <c r="C477" i="12"/>
  <c r="C461" i="12"/>
  <c r="C445" i="12"/>
  <c r="C429" i="12"/>
  <c r="C413" i="12"/>
  <c r="C397" i="12"/>
  <c r="C381" i="12"/>
  <c r="C365" i="12"/>
  <c r="C349" i="12"/>
  <c r="C333" i="12"/>
  <c r="C317" i="12"/>
  <c r="C301" i="12"/>
  <c r="C285" i="12"/>
  <c r="C269" i="12"/>
  <c r="C253" i="12"/>
  <c r="C237" i="12"/>
  <c r="C221" i="12"/>
  <c r="C205" i="12"/>
  <c r="C189" i="12"/>
  <c r="C173" i="12"/>
  <c r="C157" i="12"/>
  <c r="C141" i="12"/>
  <c r="C125" i="12"/>
  <c r="C109" i="12"/>
  <c r="C93" i="12"/>
  <c r="C77" i="12"/>
  <c r="C61" i="12"/>
  <c r="C45" i="12"/>
  <c r="C29" i="12"/>
  <c r="C13" i="12"/>
  <c r="C892" i="12"/>
  <c r="C876" i="12"/>
  <c r="C860" i="12"/>
  <c r="C844" i="12"/>
  <c r="C828" i="12"/>
  <c r="C812" i="12"/>
  <c r="C796" i="12"/>
  <c r="C780" i="12"/>
  <c r="C764" i="12"/>
  <c r="C748" i="12"/>
  <c r="C732" i="12"/>
  <c r="C716" i="12"/>
  <c r="C700" i="12"/>
  <c r="C684" i="12"/>
  <c r="C668" i="12"/>
  <c r="C652" i="12"/>
  <c r="C636" i="12"/>
  <c r="C620" i="12"/>
  <c r="C604" i="12"/>
  <c r="C588" i="12"/>
  <c r="C572" i="12"/>
  <c r="C556" i="12"/>
  <c r="C540" i="12"/>
  <c r="C524" i="12"/>
  <c r="C508" i="12"/>
  <c r="C492" i="12"/>
  <c r="C476" i="12"/>
  <c r="C460" i="12"/>
  <c r="C444" i="12"/>
  <c r="C428" i="12"/>
  <c r="C412" i="12"/>
  <c r="C396" i="12"/>
  <c r="C380" i="12"/>
  <c r="C364" i="12"/>
  <c r="C348" i="12"/>
  <c r="C332" i="12"/>
  <c r="C316" i="12"/>
  <c r="C300" i="12"/>
  <c r="C284" i="12"/>
  <c r="C268" i="12"/>
  <c r="C252" i="12"/>
  <c r="C236" i="12"/>
  <c r="C220" i="12"/>
  <c r="C204" i="12"/>
  <c r="C188" i="12"/>
  <c r="C172" i="12"/>
  <c r="C156" i="12"/>
  <c r="C140" i="12"/>
  <c r="C124" i="12"/>
  <c r="C108" i="12"/>
  <c r="C92" i="12"/>
  <c r="C76" i="12"/>
  <c r="C60" i="12"/>
  <c r="C44" i="12"/>
  <c r="C28" i="12"/>
  <c r="C12" i="12"/>
  <c r="C987" i="12"/>
  <c r="C971" i="12"/>
  <c r="C955" i="12"/>
  <c r="C939" i="12"/>
  <c r="C923" i="12"/>
  <c r="C907" i="12"/>
  <c r="C891" i="12"/>
  <c r="C875" i="12"/>
  <c r="C859" i="12"/>
  <c r="C843" i="12"/>
  <c r="C827" i="12"/>
  <c r="C811" i="12"/>
  <c r="C795" i="12"/>
  <c r="C779" i="12"/>
  <c r="C763" i="12"/>
  <c r="C747" i="12"/>
  <c r="C731" i="12"/>
  <c r="C715" i="12"/>
  <c r="C699" i="12"/>
  <c r="C683" i="12"/>
  <c r="C667" i="12"/>
  <c r="C651" i="12"/>
  <c r="C635" i="12"/>
  <c r="C619" i="12"/>
  <c r="C603" i="12"/>
  <c r="C587" i="12"/>
  <c r="C571" i="12"/>
  <c r="C555" i="12"/>
  <c r="C539" i="12"/>
  <c r="C523" i="12"/>
  <c r="C507" i="12"/>
  <c r="C491" i="12"/>
  <c r="C475" i="12"/>
  <c r="C459" i="12"/>
  <c r="C443" i="12"/>
  <c r="C427" i="12"/>
  <c r="C411" i="12"/>
  <c r="C395" i="12"/>
  <c r="C379" i="12"/>
  <c r="C363" i="12"/>
  <c r="C347" i="12"/>
  <c r="C331" i="12"/>
  <c r="C315" i="12"/>
  <c r="C299" i="12"/>
  <c r="C283" i="12"/>
  <c r="C267" i="12"/>
  <c r="C251" i="12"/>
  <c r="C235" i="12"/>
  <c r="C219" i="12"/>
  <c r="C203" i="12"/>
  <c r="C187" i="12"/>
  <c r="C171" i="12"/>
  <c r="C155" i="12"/>
  <c r="C139" i="12"/>
  <c r="C123" i="12"/>
  <c r="C107" i="12"/>
  <c r="C91" i="12"/>
  <c r="C75" i="12"/>
  <c r="C59" i="12"/>
  <c r="C43" i="12"/>
  <c r="C27" i="12"/>
  <c r="C11" i="12"/>
  <c r="C986" i="12"/>
  <c r="C970" i="12"/>
  <c r="C954" i="12"/>
  <c r="C938" i="12"/>
  <c r="C922" i="12"/>
  <c r="C906" i="12"/>
  <c r="C890" i="12"/>
  <c r="C874" i="12"/>
  <c r="C858" i="12"/>
  <c r="C842" i="12"/>
  <c r="C826" i="12"/>
  <c r="C810" i="12"/>
  <c r="C794" i="12"/>
  <c r="C778" i="12"/>
  <c r="C762" i="12"/>
  <c r="C746" i="12"/>
  <c r="C730" i="12"/>
  <c r="C714" i="12"/>
  <c r="C698" i="12"/>
  <c r="C682" i="12"/>
  <c r="C666" i="12"/>
  <c r="C650" i="12"/>
  <c r="C634" i="12"/>
  <c r="C618" i="12"/>
  <c r="C602" i="12"/>
  <c r="C586" i="12"/>
  <c r="C570" i="12"/>
  <c r="C554" i="12"/>
  <c r="C538" i="12"/>
  <c r="C522" i="12"/>
  <c r="C506" i="12"/>
  <c r="C490" i="12"/>
  <c r="C474" i="12"/>
  <c r="C458" i="12"/>
  <c r="C442" i="12"/>
  <c r="C426" i="12"/>
  <c r="C410" i="12"/>
  <c r="C394" i="12"/>
  <c r="C378" i="12"/>
  <c r="C362" i="12"/>
  <c r="C346" i="12"/>
  <c r="C330" i="12"/>
  <c r="C314" i="12"/>
  <c r="C298" i="12"/>
  <c r="C282" i="12"/>
  <c r="C266" i="12"/>
  <c r="C250" i="12"/>
  <c r="C234" i="12"/>
  <c r="C218" i="12"/>
  <c r="C202" i="12"/>
  <c r="C186" i="12"/>
  <c r="C170" i="12"/>
  <c r="C154" i="12"/>
  <c r="C138" i="12"/>
  <c r="C122" i="12"/>
  <c r="C106" i="12"/>
  <c r="C90" i="12"/>
  <c r="C74" i="12"/>
  <c r="C58" i="12"/>
  <c r="C42" i="12"/>
  <c r="C26" i="12"/>
  <c r="C10" i="12"/>
  <c r="C1001" i="12"/>
  <c r="C985" i="12"/>
  <c r="C969" i="12"/>
  <c r="C953" i="12"/>
  <c r="C937" i="12"/>
  <c r="C921" i="12"/>
  <c r="C905" i="12"/>
  <c r="C889" i="12"/>
  <c r="C873" i="12"/>
  <c r="C857" i="12"/>
  <c r="C841" i="12"/>
  <c r="C825" i="12"/>
  <c r="C809" i="12"/>
  <c r="C793" i="12"/>
  <c r="C777" i="12"/>
  <c r="C761" i="12"/>
  <c r="C745" i="12"/>
  <c r="C729" i="12"/>
  <c r="C713" i="12"/>
  <c r="C697" i="12"/>
  <c r="C681" i="12"/>
  <c r="C665" i="12"/>
  <c r="C649" i="12"/>
  <c r="C633" i="12"/>
  <c r="C617" i="12"/>
  <c r="C601" i="12"/>
  <c r="C585" i="12"/>
  <c r="C569" i="12"/>
  <c r="C553" i="12"/>
  <c r="C537" i="12"/>
  <c r="C521" i="12"/>
  <c r="C505" i="12"/>
  <c r="C489" i="12"/>
  <c r="C473" i="12"/>
  <c r="C457" i="12"/>
  <c r="C441" i="12"/>
  <c r="C425" i="12"/>
  <c r="C409" i="12"/>
  <c r="C393" i="12"/>
  <c r="C377" i="12"/>
  <c r="C361" i="12"/>
  <c r="C345" i="12"/>
  <c r="C329" i="12"/>
  <c r="C313" i="12"/>
  <c r="C297" i="12"/>
  <c r="C281" i="12"/>
  <c r="C265" i="12"/>
  <c r="C249" i="12"/>
  <c r="C233" i="12"/>
  <c r="C217" i="12"/>
  <c r="C201" i="12"/>
  <c r="C185" i="12"/>
  <c r="C169" i="12"/>
  <c r="C153" i="12"/>
  <c r="C137" i="12"/>
  <c r="C121" i="12"/>
  <c r="C105" i="12"/>
  <c r="C89" i="12"/>
  <c r="C73" i="12"/>
  <c r="C57" i="12"/>
  <c r="C41" i="12"/>
  <c r="C25" i="12"/>
  <c r="C9" i="12"/>
  <c r="C1000" i="12"/>
  <c r="C984" i="12"/>
  <c r="C968" i="12"/>
  <c r="C952" i="12"/>
  <c r="C936" i="12"/>
  <c r="C920" i="12"/>
  <c r="C904" i="12"/>
  <c r="C888" i="12"/>
  <c r="C872" i="12"/>
  <c r="C856" i="12"/>
  <c r="C840" i="12"/>
  <c r="C824" i="12"/>
  <c r="C808" i="12"/>
  <c r="C792" i="12"/>
  <c r="C776" i="12"/>
  <c r="C760" i="12"/>
  <c r="C744" i="12"/>
  <c r="C728" i="12"/>
  <c r="C712" i="12"/>
  <c r="C696" i="12"/>
  <c r="C680" i="12"/>
  <c r="C664" i="12"/>
  <c r="C648" i="12"/>
  <c r="C632" i="12"/>
  <c r="C616" i="12"/>
  <c r="C600" i="12"/>
  <c r="C584" i="12"/>
  <c r="C568" i="12"/>
  <c r="C552" i="12"/>
  <c r="C536" i="12"/>
  <c r="C520" i="12"/>
  <c r="C504" i="12"/>
  <c r="C488" i="12"/>
  <c r="C472" i="12"/>
  <c r="C456" i="12"/>
  <c r="C440" i="12"/>
  <c r="C424" i="12"/>
  <c r="C408" i="12"/>
  <c r="C392" i="12"/>
  <c r="C376" i="12"/>
  <c r="C360" i="12"/>
  <c r="C344" i="12"/>
  <c r="C328" i="12"/>
  <c r="C312" i="12"/>
  <c r="C296" i="12"/>
  <c r="C280" i="12"/>
  <c r="C264" i="12"/>
  <c r="C248" i="12"/>
  <c r="C232" i="12"/>
  <c r="C216" i="12"/>
  <c r="C200" i="12"/>
  <c r="C184" i="12"/>
  <c r="C168" i="12"/>
  <c r="C152" i="12"/>
  <c r="C136" i="12"/>
  <c r="C120" i="12"/>
  <c r="C104" i="12"/>
  <c r="C88" i="12"/>
  <c r="C72" i="12"/>
  <c r="C56" i="12"/>
  <c r="C40" i="12"/>
  <c r="C24" i="12"/>
  <c r="C8" i="12"/>
  <c r="C999" i="12"/>
  <c r="C983" i="12"/>
  <c r="C967" i="12"/>
  <c r="C951" i="12"/>
  <c r="C935" i="12"/>
  <c r="C919" i="12"/>
  <c r="C903" i="12"/>
  <c r="C887" i="12"/>
  <c r="C871" i="12"/>
  <c r="C855" i="12"/>
  <c r="C839" i="12"/>
  <c r="C823" i="12"/>
  <c r="C807" i="12"/>
  <c r="C791" i="12"/>
  <c r="C775" i="12"/>
  <c r="C759" i="12"/>
  <c r="C743" i="12"/>
  <c r="C727" i="12"/>
  <c r="C711" i="12"/>
  <c r="C695" i="12"/>
  <c r="C679" i="12"/>
  <c r="C663" i="12"/>
  <c r="C647" i="12"/>
  <c r="C631" i="12"/>
  <c r="C615" i="12"/>
  <c r="C599" i="12"/>
  <c r="C583" i="12"/>
  <c r="C567" i="12"/>
  <c r="C551" i="12"/>
  <c r="C535" i="12"/>
  <c r="C519" i="12"/>
  <c r="C503" i="12"/>
  <c r="C487" i="12"/>
  <c r="C471" i="12"/>
  <c r="C455" i="12"/>
  <c r="C439" i="12"/>
  <c r="C423" i="12"/>
  <c r="C407" i="12"/>
  <c r="C391" i="12"/>
  <c r="C375" i="12"/>
  <c r="C359" i="12"/>
  <c r="C343" i="12"/>
  <c r="C327" i="12"/>
  <c r="C311" i="12"/>
  <c r="C295" i="12"/>
  <c r="C279" i="12"/>
  <c r="C263" i="12"/>
  <c r="C247" i="12"/>
  <c r="C231" i="12"/>
  <c r="C215" i="12"/>
  <c r="C199" i="12"/>
  <c r="C183" i="12"/>
  <c r="C167" i="12"/>
  <c r="C151" i="12"/>
  <c r="C135" i="12"/>
  <c r="C119" i="12"/>
  <c r="C103" i="12"/>
  <c r="C87" i="12"/>
  <c r="C71" i="12"/>
  <c r="C55" i="12"/>
  <c r="C39" i="12"/>
  <c r="C23" i="12"/>
  <c r="C7" i="12"/>
  <c r="C998" i="12"/>
  <c r="C982" i="12"/>
  <c r="C966" i="12"/>
  <c r="C950" i="12"/>
  <c r="C934" i="12"/>
  <c r="C918" i="12"/>
  <c r="C902" i="12"/>
  <c r="C886" i="12"/>
  <c r="C870" i="12"/>
  <c r="C854" i="12"/>
  <c r="C838" i="12"/>
  <c r="C822" i="12"/>
  <c r="C806" i="12"/>
  <c r="C790" i="12"/>
  <c r="C774" i="12"/>
  <c r="C758" i="12"/>
  <c r="C742" i="12"/>
  <c r="C726" i="12"/>
  <c r="C710" i="12"/>
  <c r="C694" i="12"/>
  <c r="C678" i="12"/>
  <c r="C662" i="12"/>
  <c r="C646" i="12"/>
  <c r="C630" i="12"/>
  <c r="C614" i="12"/>
  <c r="C598" i="12"/>
  <c r="C582" i="12"/>
  <c r="C566" i="12"/>
  <c r="C550" i="12"/>
  <c r="C534" i="12"/>
  <c r="C518" i="12"/>
  <c r="C502" i="12"/>
  <c r="C486" i="12"/>
  <c r="C470" i="12"/>
  <c r="C454" i="12"/>
  <c r="C438" i="12"/>
  <c r="C422" i="12"/>
  <c r="C406" i="12"/>
  <c r="C390" i="12"/>
  <c r="C374" i="12"/>
  <c r="C358" i="12"/>
  <c r="C342" i="12"/>
  <c r="C326" i="12"/>
  <c r="C310" i="12"/>
  <c r="C294" i="12"/>
  <c r="C278" i="12"/>
  <c r="C262" i="12"/>
  <c r="C246" i="12"/>
  <c r="C230" i="12"/>
  <c r="C214" i="12"/>
  <c r="C198" i="12"/>
  <c r="C182" i="12"/>
  <c r="C166" i="12"/>
  <c r="C150" i="12"/>
  <c r="C134" i="12"/>
  <c r="C118" i="12"/>
  <c r="C102" i="12"/>
  <c r="C86" i="12"/>
  <c r="C70" i="12"/>
  <c r="C54" i="12"/>
  <c r="C38" i="12"/>
  <c r="C22" i="12"/>
  <c r="C6" i="12"/>
  <c r="C997" i="12"/>
  <c r="C981" i="12"/>
  <c r="C965" i="12"/>
  <c r="C949" i="12"/>
  <c r="C933" i="12"/>
  <c r="C917" i="12"/>
  <c r="C901" i="12"/>
  <c r="C885" i="12"/>
  <c r="C869" i="12"/>
  <c r="C853" i="12"/>
  <c r="C837" i="12"/>
  <c r="C821" i="12"/>
  <c r="C805" i="12"/>
  <c r="C789" i="12"/>
  <c r="C773" i="12"/>
  <c r="C757" i="12"/>
  <c r="C741" i="12"/>
  <c r="C725" i="12"/>
  <c r="C709" i="12"/>
  <c r="C693" i="12"/>
  <c r="C677" i="12"/>
  <c r="C661" i="12"/>
  <c r="C645" i="12"/>
  <c r="C629" i="12"/>
  <c r="C613" i="12"/>
  <c r="C597" i="12"/>
  <c r="C581" i="12"/>
  <c r="C565" i="12"/>
  <c r="C549" i="12"/>
  <c r="C533" i="12"/>
  <c r="C517" i="12"/>
  <c r="C501" i="12"/>
  <c r="C485" i="12"/>
  <c r="C469" i="12"/>
  <c r="C453" i="12"/>
  <c r="C437" i="12"/>
  <c r="C421" i="12"/>
  <c r="C405" i="12"/>
  <c r="C389" i="12"/>
  <c r="C373" i="12"/>
  <c r="C357" i="12"/>
  <c r="C341" i="12"/>
  <c r="C325" i="12"/>
  <c r="C309" i="12"/>
  <c r="C293" i="12"/>
  <c r="C277" i="12"/>
  <c r="C261" i="12"/>
  <c r="C245" i="12"/>
  <c r="C229" i="12"/>
  <c r="C213" i="12"/>
  <c r="C197" i="12"/>
  <c r="C181" i="12"/>
  <c r="C165" i="12"/>
  <c r="C149" i="12"/>
  <c r="C133" i="12"/>
  <c r="C117" i="12"/>
  <c r="C101" i="12"/>
  <c r="C85" i="12"/>
  <c r="C69" i="12"/>
  <c r="C53" i="12"/>
  <c r="C37" i="12"/>
  <c r="C21" i="12"/>
  <c r="C5" i="12"/>
  <c r="C996" i="12"/>
  <c r="C980" i="12"/>
  <c r="C964" i="12"/>
  <c r="C948" i="12"/>
  <c r="C932" i="12"/>
  <c r="C916" i="12"/>
  <c r="C900" i="12"/>
  <c r="C884" i="12"/>
  <c r="C868" i="12"/>
  <c r="C852" i="12"/>
  <c r="C836" i="12"/>
  <c r="C820" i="12"/>
  <c r="C804" i="12"/>
  <c r="C788" i="12"/>
  <c r="C772" i="12"/>
  <c r="C756" i="12"/>
  <c r="C740" i="12"/>
  <c r="C724" i="12"/>
  <c r="C708" i="12"/>
  <c r="C692" i="12"/>
  <c r="C676" i="12"/>
  <c r="C660" i="12"/>
  <c r="C644" i="12"/>
  <c r="C628" i="12"/>
  <c r="C612" i="12"/>
  <c r="C596" i="12"/>
  <c r="C580" i="12"/>
  <c r="C564" i="12"/>
  <c r="C548" i="12"/>
  <c r="C532" i="12"/>
  <c r="C516" i="12"/>
  <c r="C500" i="12"/>
  <c r="C484" i="12"/>
  <c r="C468" i="12"/>
  <c r="C452" i="12"/>
  <c r="C436" i="12"/>
  <c r="C420" i="12"/>
  <c r="C404" i="12"/>
  <c r="C388" i="12"/>
  <c r="C372" i="12"/>
  <c r="C356" i="12"/>
  <c r="C340" i="12"/>
  <c r="C324" i="12"/>
  <c r="C308" i="12"/>
  <c r="C292" i="12"/>
  <c r="C276" i="12"/>
  <c r="C260" i="12"/>
  <c r="C244" i="12"/>
  <c r="C228" i="12"/>
  <c r="C212" i="12"/>
  <c r="C196" i="12"/>
  <c r="C180" i="12"/>
  <c r="C164" i="12"/>
  <c r="C148" i="12"/>
  <c r="C132" i="12"/>
  <c r="C116" i="12"/>
  <c r="C100" i="12"/>
  <c r="C84" i="12"/>
  <c r="C68" i="12"/>
  <c r="C52" i="12"/>
  <c r="C36" i="12"/>
  <c r="C20" i="12"/>
  <c r="C4" i="12"/>
  <c r="C995" i="12"/>
  <c r="C979" i="12"/>
  <c r="C963" i="12"/>
  <c r="C947" i="12"/>
  <c r="C931" i="12"/>
  <c r="C915" i="12"/>
  <c r="C899" i="12"/>
  <c r="C883" i="12"/>
  <c r="C867" i="12"/>
  <c r="C851" i="12"/>
  <c r="C835" i="12"/>
  <c r="C819" i="12"/>
  <c r="C803" i="12"/>
  <c r="C787" i="12"/>
  <c r="C771" i="12"/>
  <c r="C755" i="12"/>
  <c r="C739" i="12"/>
  <c r="C723" i="12"/>
  <c r="C707" i="12"/>
  <c r="C691" i="12"/>
  <c r="C675" i="12"/>
  <c r="C659" i="12"/>
  <c r="C643" i="12"/>
  <c r="C627" i="12"/>
  <c r="C611" i="12"/>
  <c r="C595" i="12"/>
  <c r="C579" i="12"/>
  <c r="C563" i="12"/>
  <c r="C547" i="12"/>
  <c r="C531" i="12"/>
  <c r="C515" i="12"/>
  <c r="C499" i="12"/>
  <c r="C483" i="12"/>
  <c r="C467" i="12"/>
  <c r="C451" i="12"/>
  <c r="C435" i="12"/>
  <c r="C419" i="12"/>
  <c r="C403" i="12"/>
  <c r="C387" i="12"/>
  <c r="C371" i="12"/>
  <c r="C355" i="12"/>
  <c r="C339" i="12"/>
  <c r="C323" i="12"/>
  <c r="C307" i="12"/>
  <c r="C291" i="12"/>
  <c r="C275" i="12"/>
  <c r="C259" i="12"/>
  <c r="C243" i="12"/>
  <c r="C227" i="12"/>
  <c r="C211" i="12"/>
  <c r="C195" i="12"/>
  <c r="C179" i="12"/>
  <c r="C163" i="12"/>
  <c r="C147" i="12"/>
  <c r="C131" i="12"/>
  <c r="C115" i="12"/>
  <c r="C99" i="12"/>
  <c r="C83" i="12"/>
  <c r="C67" i="12"/>
  <c r="C51" i="12"/>
  <c r="C35" i="12"/>
  <c r="C19" i="12"/>
  <c r="C3" i="12"/>
  <c r="C2" i="12"/>
  <c r="O22" i="11"/>
  <c r="V22" i="11" s="1"/>
  <c r="D2" i="11"/>
  <c r="P22" i="11" s="1"/>
  <c r="W22" i="11" s="1"/>
  <c r="B15" i="7"/>
  <c r="D11" i="11" s="1"/>
  <c r="B15" i="8"/>
  <c r="F9" i="11" s="1"/>
  <c r="B14" i="8"/>
  <c r="F8" i="11" s="1"/>
  <c r="B13" i="8"/>
  <c r="F7" i="11" s="1"/>
  <c r="B12" i="8"/>
  <c r="F6" i="11" s="1"/>
  <c r="B11" i="8"/>
  <c r="F5" i="11" s="1"/>
  <c r="B10" i="8"/>
  <c r="F4" i="11" s="1"/>
  <c r="B9" i="7"/>
  <c r="D5" i="11" s="1"/>
  <c r="B8" i="8"/>
  <c r="F2" i="11" s="1"/>
  <c r="L22" i="11" s="1"/>
  <c r="B9" i="8"/>
  <c r="F3" i="11" s="1"/>
  <c r="B8" i="7"/>
  <c r="D4" i="11" s="1"/>
  <c r="B24" i="8"/>
  <c r="F18" i="11" s="1"/>
  <c r="B20" i="8"/>
  <c r="F14" i="11" s="1"/>
  <c r="B18" i="8"/>
  <c r="F12" i="11" s="1"/>
  <c r="B17" i="7"/>
  <c r="D13" i="11" s="1"/>
  <c r="B19" i="5"/>
  <c r="B11" i="11" s="1"/>
  <c r="K31" i="11" s="1"/>
  <c r="B26" i="5"/>
  <c r="B18" i="11" s="1"/>
  <c r="K38" i="11" s="1"/>
  <c r="B12" i="5"/>
  <c r="B4" i="11" s="1"/>
  <c r="K24" i="11" s="1"/>
  <c r="B13" i="5"/>
  <c r="B5" i="11" s="1"/>
  <c r="K25" i="11" s="1"/>
  <c r="B15" i="5"/>
  <c r="B7" i="11" s="1"/>
  <c r="K27" i="11" s="1"/>
  <c r="B20" i="5"/>
  <c r="B12" i="11" s="1"/>
  <c r="K32" i="11" s="1"/>
  <c r="B16" i="5"/>
  <c r="B8" i="11" s="1"/>
  <c r="K28" i="11" s="1"/>
  <c r="B21" i="5"/>
  <c r="B13" i="11" s="1"/>
  <c r="K33" i="11" s="1"/>
  <c r="B11" i="5"/>
  <c r="B3" i="11" s="1"/>
  <c r="K23" i="11" s="1"/>
  <c r="B14" i="5"/>
  <c r="B6" i="11" s="1"/>
  <c r="K26" i="11" s="1"/>
  <c r="B22" i="5"/>
  <c r="B14" i="11" s="1"/>
  <c r="K34" i="11" s="1"/>
  <c r="B23" i="5"/>
  <c r="B15" i="11" s="1"/>
  <c r="K35" i="11" s="1"/>
  <c r="B24" i="5"/>
  <c r="B16" i="11" s="1"/>
  <c r="K36" i="11" s="1"/>
  <c r="B17" i="5"/>
  <c r="B9" i="11" s="1"/>
  <c r="K29" i="11" s="1"/>
  <c r="B25" i="5"/>
  <c r="B17" i="11" s="1"/>
  <c r="K37" i="11" s="1"/>
  <c r="B18" i="5"/>
  <c r="B10" i="11" s="1"/>
  <c r="K30" i="11" s="1"/>
  <c r="C5" i="8"/>
  <c r="D982" i="7"/>
  <c r="D746" i="7"/>
  <c r="D633" i="7"/>
  <c r="D506" i="7"/>
  <c r="D872" i="7"/>
  <c r="D921" i="7"/>
  <c r="D521" i="7"/>
  <c r="D873" i="7"/>
  <c r="D474" i="7"/>
  <c r="D266" i="7"/>
  <c r="D777" i="7"/>
  <c r="D650" i="7"/>
  <c r="D936" i="7"/>
  <c r="D935" i="7"/>
  <c r="D934" i="7"/>
  <c r="D922" i="7"/>
  <c r="D522" i="7"/>
  <c r="D490" i="7"/>
  <c r="D1018" i="7"/>
  <c r="D282" i="7"/>
  <c r="D1017" i="7"/>
  <c r="D984" i="7"/>
  <c r="D762" i="7"/>
  <c r="D234" i="7"/>
  <c r="D970" i="7"/>
  <c r="D649" i="7"/>
  <c r="D634" i="7"/>
  <c r="D618" i="7"/>
  <c r="D874" i="7"/>
  <c r="D870" i="7"/>
  <c r="D858" i="7"/>
  <c r="D778" i="7"/>
  <c r="D985" i="7"/>
  <c r="D250" i="7"/>
  <c r="D983" i="7"/>
  <c r="D761" i="7"/>
  <c r="D218" i="7"/>
  <c r="D1016" i="7"/>
  <c r="D458" i="7"/>
  <c r="D919" i="7"/>
  <c r="D602" i="7"/>
  <c r="D729" i="7"/>
  <c r="D1013" i="7"/>
  <c r="D154" i="7"/>
  <c r="D905" i="7"/>
  <c r="D841" i="7"/>
  <c r="D713" i="7"/>
  <c r="D953" i="7"/>
  <c r="D904" i="7"/>
  <c r="D826" i="7"/>
  <c r="D698" i="7"/>
  <c r="D570" i="7"/>
  <c r="D378" i="7"/>
  <c r="D122" i="7"/>
  <c r="D857" i="7"/>
  <c r="D745" i="7"/>
  <c r="D968" i="7"/>
  <c r="D186" i="7"/>
  <c r="D918" i="7"/>
  <c r="D170" i="7"/>
  <c r="D842" i="7"/>
  <c r="D714" i="7"/>
  <c r="D1002" i="7"/>
  <c r="D394" i="7"/>
  <c r="D952" i="7"/>
  <c r="D362" i="7"/>
  <c r="D920" i="7"/>
  <c r="D202" i="7"/>
  <c r="D856" i="7"/>
  <c r="D442" i="7"/>
  <c r="D1014" i="7"/>
  <c r="D854" i="7"/>
  <c r="D426" i="7"/>
  <c r="D906" i="7"/>
  <c r="D586" i="7"/>
  <c r="D138" i="7"/>
  <c r="D999" i="7"/>
  <c r="D951" i="7"/>
  <c r="D890" i="7"/>
  <c r="D810" i="7"/>
  <c r="D682" i="7"/>
  <c r="D554" i="7"/>
  <c r="D346" i="7"/>
  <c r="D90" i="7"/>
  <c r="D969" i="7"/>
  <c r="D617" i="7"/>
  <c r="D1015" i="7"/>
  <c r="D730" i="7"/>
  <c r="D967" i="7"/>
  <c r="D601" i="7"/>
  <c r="D966" i="7"/>
  <c r="D410" i="7"/>
  <c r="D954" i="7"/>
  <c r="D585" i="7"/>
  <c r="D1001" i="7"/>
  <c r="D1000" i="7"/>
  <c r="D902" i="7"/>
  <c r="D825" i="7"/>
  <c r="D697" i="7"/>
  <c r="D569" i="7"/>
  <c r="D106" i="7"/>
  <c r="D950" i="7"/>
  <c r="D809" i="7"/>
  <c r="D553" i="7"/>
  <c r="D74" i="7"/>
  <c r="D997" i="7"/>
  <c r="D938" i="7"/>
  <c r="D888" i="7"/>
  <c r="D794" i="7"/>
  <c r="D666" i="7"/>
  <c r="D538" i="7"/>
  <c r="D314" i="7"/>
  <c r="K7" i="2"/>
  <c r="D27" i="7"/>
  <c r="D43" i="7"/>
  <c r="D59" i="7"/>
  <c r="D75" i="7"/>
  <c r="D91" i="7"/>
  <c r="D107" i="7"/>
  <c r="D123" i="7"/>
  <c r="D139" i="7"/>
  <c r="D155" i="7"/>
  <c r="D171" i="7"/>
  <c r="D187" i="7"/>
  <c r="D203" i="7"/>
  <c r="D219" i="7"/>
  <c r="D235" i="7"/>
  <c r="D251" i="7"/>
  <c r="D267" i="7"/>
  <c r="D283" i="7"/>
  <c r="D299" i="7"/>
  <c r="D315" i="7"/>
  <c r="D331" i="7"/>
  <c r="D347" i="7"/>
  <c r="D363" i="7"/>
  <c r="D379" i="7"/>
  <c r="D395" i="7"/>
  <c r="D411" i="7"/>
  <c r="D427" i="7"/>
  <c r="D443" i="7"/>
  <c r="D459" i="7"/>
  <c r="D475" i="7"/>
  <c r="D491" i="7"/>
  <c r="D507" i="7"/>
  <c r="D523" i="7"/>
  <c r="D539" i="7"/>
  <c r="D555" i="7"/>
  <c r="D571" i="7"/>
  <c r="D587" i="7"/>
  <c r="D603" i="7"/>
  <c r="D619" i="7"/>
  <c r="D635" i="7"/>
  <c r="D651" i="7"/>
  <c r="D667" i="7"/>
  <c r="D683" i="7"/>
  <c r="D699" i="7"/>
  <c r="D715" i="7"/>
  <c r="D731" i="7"/>
  <c r="D747" i="7"/>
  <c r="D763" i="7"/>
  <c r="D779" i="7"/>
  <c r="D795" i="7"/>
  <c r="D811" i="7"/>
  <c r="D827" i="7"/>
  <c r="D843" i="7"/>
  <c r="D859" i="7"/>
  <c r="D875" i="7"/>
  <c r="D891" i="7"/>
  <c r="D907" i="7"/>
  <c r="D923" i="7"/>
  <c r="D939" i="7"/>
  <c r="D955" i="7"/>
  <c r="D971" i="7"/>
  <c r="D987" i="7"/>
  <c r="D1003" i="7"/>
  <c r="D1019" i="7"/>
  <c r="D492" i="7"/>
  <c r="D588" i="7"/>
  <c r="D636" i="7"/>
  <c r="D668" i="7"/>
  <c r="D700" i="7"/>
  <c r="D732" i="7"/>
  <c r="D748" i="7"/>
  <c r="D780" i="7"/>
  <c r="D812" i="7"/>
  <c r="D844" i="7"/>
  <c r="D876" i="7"/>
  <c r="D892" i="7"/>
  <c r="D924" i="7"/>
  <c r="D956" i="7"/>
  <c r="D988" i="7"/>
  <c r="D592" i="7"/>
  <c r="D832" i="7"/>
  <c r="D976" i="7"/>
  <c r="D913" i="7"/>
  <c r="D1009" i="7"/>
  <c r="D1011" i="7"/>
  <c r="D773" i="7"/>
  <c r="D28" i="7"/>
  <c r="D44" i="7"/>
  <c r="D60" i="7"/>
  <c r="D76" i="7"/>
  <c r="D92" i="7"/>
  <c r="D108" i="7"/>
  <c r="D124" i="7"/>
  <c r="D140" i="7"/>
  <c r="D156" i="7"/>
  <c r="D172" i="7"/>
  <c r="D188" i="7"/>
  <c r="D204" i="7"/>
  <c r="D220" i="7"/>
  <c r="D236" i="7"/>
  <c r="D252" i="7"/>
  <c r="D268" i="7"/>
  <c r="D284" i="7"/>
  <c r="D300" i="7"/>
  <c r="D316" i="7"/>
  <c r="D332" i="7"/>
  <c r="D348" i="7"/>
  <c r="D364" i="7"/>
  <c r="D380" i="7"/>
  <c r="D396" i="7"/>
  <c r="D412" i="7"/>
  <c r="D428" i="7"/>
  <c r="D444" i="7"/>
  <c r="D460" i="7"/>
  <c r="D476" i="7"/>
  <c r="D508" i="7"/>
  <c r="D524" i="7"/>
  <c r="D540" i="7"/>
  <c r="D556" i="7"/>
  <c r="D572" i="7"/>
  <c r="D604" i="7"/>
  <c r="D620" i="7"/>
  <c r="D652" i="7"/>
  <c r="D684" i="7"/>
  <c r="D716" i="7"/>
  <c r="D764" i="7"/>
  <c r="D796" i="7"/>
  <c r="D828" i="7"/>
  <c r="D860" i="7"/>
  <c r="D908" i="7"/>
  <c r="D940" i="7"/>
  <c r="D972" i="7"/>
  <c r="D1004" i="7"/>
  <c r="D1020" i="7"/>
  <c r="D797" i="7"/>
  <c r="D861" i="7"/>
  <c r="D909" i="7"/>
  <c r="D957" i="7"/>
  <c r="D989" i="7"/>
  <c r="D1021" i="7"/>
  <c r="D608" i="7"/>
  <c r="D704" i="7"/>
  <c r="D784" i="7"/>
  <c r="D848" i="7"/>
  <c r="D912" i="7"/>
  <c r="D960" i="7"/>
  <c r="D1024" i="7"/>
  <c r="D881" i="7"/>
  <c r="D1025" i="7"/>
  <c r="D709" i="7"/>
  <c r="D981" i="7"/>
  <c r="D29" i="7"/>
  <c r="D45" i="7"/>
  <c r="D61" i="7"/>
  <c r="D77" i="7"/>
  <c r="D93" i="7"/>
  <c r="D109" i="7"/>
  <c r="D125" i="7"/>
  <c r="D141" i="7"/>
  <c r="D157" i="7"/>
  <c r="D173" i="7"/>
  <c r="D189" i="7"/>
  <c r="D205" i="7"/>
  <c r="D221" i="7"/>
  <c r="D237" i="7"/>
  <c r="D253" i="7"/>
  <c r="D269" i="7"/>
  <c r="D285" i="7"/>
  <c r="D301" i="7"/>
  <c r="D317" i="7"/>
  <c r="D333" i="7"/>
  <c r="D349" i="7"/>
  <c r="D365" i="7"/>
  <c r="D381" i="7"/>
  <c r="D397" i="7"/>
  <c r="D413" i="7"/>
  <c r="D429" i="7"/>
  <c r="D445" i="7"/>
  <c r="D461" i="7"/>
  <c r="D477" i="7"/>
  <c r="D493" i="7"/>
  <c r="D509" i="7"/>
  <c r="D525" i="7"/>
  <c r="D541" i="7"/>
  <c r="D557" i="7"/>
  <c r="D573" i="7"/>
  <c r="D589" i="7"/>
  <c r="D605" i="7"/>
  <c r="D621" i="7"/>
  <c r="D637" i="7"/>
  <c r="D653" i="7"/>
  <c r="D669" i="7"/>
  <c r="D685" i="7"/>
  <c r="D701" i="7"/>
  <c r="D717" i="7"/>
  <c r="D733" i="7"/>
  <c r="D749" i="7"/>
  <c r="D765" i="7"/>
  <c r="D781" i="7"/>
  <c r="D813" i="7"/>
  <c r="D829" i="7"/>
  <c r="D845" i="7"/>
  <c r="D877" i="7"/>
  <c r="D893" i="7"/>
  <c r="D925" i="7"/>
  <c r="D941" i="7"/>
  <c r="D973" i="7"/>
  <c r="D1005" i="7"/>
  <c r="D720" i="7"/>
  <c r="D880" i="7"/>
  <c r="D1008" i="7"/>
  <c r="D929" i="7"/>
  <c r="D853" i="7"/>
  <c r="D30" i="7"/>
  <c r="D46" i="7"/>
  <c r="D62" i="7"/>
  <c r="D78" i="7"/>
  <c r="D94" i="7"/>
  <c r="D110" i="7"/>
  <c r="D126" i="7"/>
  <c r="D142" i="7"/>
  <c r="D158" i="7"/>
  <c r="D174" i="7"/>
  <c r="D190" i="7"/>
  <c r="D206" i="7"/>
  <c r="D222" i="7"/>
  <c r="D238" i="7"/>
  <c r="D254" i="7"/>
  <c r="D270" i="7"/>
  <c r="D286" i="7"/>
  <c r="D302" i="7"/>
  <c r="D318" i="7"/>
  <c r="D334" i="7"/>
  <c r="D350" i="7"/>
  <c r="D366" i="7"/>
  <c r="D382" i="7"/>
  <c r="D398" i="7"/>
  <c r="D414" i="7"/>
  <c r="D430" i="7"/>
  <c r="D446" i="7"/>
  <c r="D462" i="7"/>
  <c r="D478" i="7"/>
  <c r="D494" i="7"/>
  <c r="D510" i="7"/>
  <c r="D526" i="7"/>
  <c r="D542" i="7"/>
  <c r="D558" i="7"/>
  <c r="D574" i="7"/>
  <c r="D590" i="7"/>
  <c r="D606" i="7"/>
  <c r="D622" i="7"/>
  <c r="D638" i="7"/>
  <c r="D654" i="7"/>
  <c r="D670" i="7"/>
  <c r="D686" i="7"/>
  <c r="D702" i="7"/>
  <c r="D718" i="7"/>
  <c r="D734" i="7"/>
  <c r="D750" i="7"/>
  <c r="D766" i="7"/>
  <c r="D782" i="7"/>
  <c r="D798" i="7"/>
  <c r="D814" i="7"/>
  <c r="D830" i="7"/>
  <c r="D846" i="7"/>
  <c r="D862" i="7"/>
  <c r="D878" i="7"/>
  <c r="D894" i="7"/>
  <c r="D910" i="7"/>
  <c r="D926" i="7"/>
  <c r="D942" i="7"/>
  <c r="D958" i="7"/>
  <c r="D974" i="7"/>
  <c r="D990" i="7"/>
  <c r="D1006" i="7"/>
  <c r="D1022" i="7"/>
  <c r="D576" i="7"/>
  <c r="D736" i="7"/>
  <c r="D816" i="7"/>
  <c r="D896" i="7"/>
  <c r="D992" i="7"/>
  <c r="D977" i="7"/>
  <c r="D805" i="7"/>
  <c r="D933" i="7"/>
  <c r="D31" i="7"/>
  <c r="D47" i="7"/>
  <c r="D63" i="7"/>
  <c r="D79" i="7"/>
  <c r="D95" i="7"/>
  <c r="D111" i="7"/>
  <c r="D127" i="7"/>
  <c r="D143" i="7"/>
  <c r="D159" i="7"/>
  <c r="D175" i="7"/>
  <c r="D191" i="7"/>
  <c r="D207" i="7"/>
  <c r="D223" i="7"/>
  <c r="D239" i="7"/>
  <c r="D255" i="7"/>
  <c r="D271" i="7"/>
  <c r="D287" i="7"/>
  <c r="D303" i="7"/>
  <c r="D319" i="7"/>
  <c r="D335" i="7"/>
  <c r="D351" i="7"/>
  <c r="D367" i="7"/>
  <c r="D383" i="7"/>
  <c r="D399" i="7"/>
  <c r="D415" i="7"/>
  <c r="D431" i="7"/>
  <c r="D447" i="7"/>
  <c r="D463" i="7"/>
  <c r="D479" i="7"/>
  <c r="D495" i="7"/>
  <c r="D511" i="7"/>
  <c r="D527" i="7"/>
  <c r="D543" i="7"/>
  <c r="D559" i="7"/>
  <c r="D575" i="7"/>
  <c r="D591" i="7"/>
  <c r="D607" i="7"/>
  <c r="D623" i="7"/>
  <c r="D639" i="7"/>
  <c r="D655" i="7"/>
  <c r="D671" i="7"/>
  <c r="D687" i="7"/>
  <c r="D703" i="7"/>
  <c r="D719" i="7"/>
  <c r="D735" i="7"/>
  <c r="D751" i="7"/>
  <c r="D767" i="7"/>
  <c r="D783" i="7"/>
  <c r="D799" i="7"/>
  <c r="D815" i="7"/>
  <c r="D831" i="7"/>
  <c r="D847" i="7"/>
  <c r="D863" i="7"/>
  <c r="D879" i="7"/>
  <c r="D895" i="7"/>
  <c r="D911" i="7"/>
  <c r="D927" i="7"/>
  <c r="D943" i="7"/>
  <c r="D959" i="7"/>
  <c r="D975" i="7"/>
  <c r="D991" i="7"/>
  <c r="D1007" i="7"/>
  <c r="D1023" i="7"/>
  <c r="D768" i="7"/>
  <c r="D928" i="7"/>
  <c r="D961" i="7"/>
  <c r="D741" i="7"/>
  <c r="D32" i="7"/>
  <c r="D48" i="7"/>
  <c r="D64" i="7"/>
  <c r="D80" i="7"/>
  <c r="D96" i="7"/>
  <c r="D112" i="7"/>
  <c r="D128" i="7"/>
  <c r="D144" i="7"/>
  <c r="D160" i="7"/>
  <c r="D176" i="7"/>
  <c r="D192" i="7"/>
  <c r="D208" i="7"/>
  <c r="D224" i="7"/>
  <c r="D240" i="7"/>
  <c r="D256" i="7"/>
  <c r="D272" i="7"/>
  <c r="D288" i="7"/>
  <c r="D304" i="7"/>
  <c r="D320" i="7"/>
  <c r="D336" i="7"/>
  <c r="D352" i="7"/>
  <c r="D368" i="7"/>
  <c r="D384" i="7"/>
  <c r="D400" i="7"/>
  <c r="D416" i="7"/>
  <c r="D432" i="7"/>
  <c r="D448" i="7"/>
  <c r="D464" i="7"/>
  <c r="D480" i="7"/>
  <c r="D496" i="7"/>
  <c r="D512" i="7"/>
  <c r="D528" i="7"/>
  <c r="D544" i="7"/>
  <c r="D560" i="7"/>
  <c r="D624" i="7"/>
  <c r="D640" i="7"/>
  <c r="D656" i="7"/>
  <c r="D672" i="7"/>
  <c r="D688" i="7"/>
  <c r="D752" i="7"/>
  <c r="D800" i="7"/>
  <c r="D864" i="7"/>
  <c r="D944" i="7"/>
  <c r="D995" i="7"/>
  <c r="D837" i="7"/>
  <c r="D965" i="7"/>
  <c r="D33" i="7"/>
  <c r="D49" i="7"/>
  <c r="D65" i="7"/>
  <c r="D81" i="7"/>
  <c r="D97" i="7"/>
  <c r="D113" i="7"/>
  <c r="D129" i="7"/>
  <c r="D145" i="7"/>
  <c r="D161" i="7"/>
  <c r="D177" i="7"/>
  <c r="D193" i="7"/>
  <c r="D209" i="7"/>
  <c r="D225" i="7"/>
  <c r="D241" i="7"/>
  <c r="D257" i="7"/>
  <c r="D273" i="7"/>
  <c r="D289" i="7"/>
  <c r="D305" i="7"/>
  <c r="D321" i="7"/>
  <c r="D337" i="7"/>
  <c r="D353" i="7"/>
  <c r="D369" i="7"/>
  <c r="D385" i="7"/>
  <c r="D401" i="7"/>
  <c r="D417" i="7"/>
  <c r="D433" i="7"/>
  <c r="D449" i="7"/>
  <c r="D465" i="7"/>
  <c r="D481" i="7"/>
  <c r="D497" i="7"/>
  <c r="D513" i="7"/>
  <c r="D529" i="7"/>
  <c r="D545" i="7"/>
  <c r="D561" i="7"/>
  <c r="D577" i="7"/>
  <c r="D593" i="7"/>
  <c r="D609" i="7"/>
  <c r="D625" i="7"/>
  <c r="D641" i="7"/>
  <c r="D657" i="7"/>
  <c r="D673" i="7"/>
  <c r="D689" i="7"/>
  <c r="D705" i="7"/>
  <c r="D721" i="7"/>
  <c r="D737" i="7"/>
  <c r="D753" i="7"/>
  <c r="D769" i="7"/>
  <c r="D785" i="7"/>
  <c r="D801" i="7"/>
  <c r="D817" i="7"/>
  <c r="D833" i="7"/>
  <c r="D849" i="7"/>
  <c r="D865" i="7"/>
  <c r="D897" i="7"/>
  <c r="D945" i="7"/>
  <c r="D993" i="7"/>
  <c r="D917" i="7"/>
  <c r="D34" i="7"/>
  <c r="D50" i="7"/>
  <c r="D66" i="7"/>
  <c r="D82" i="7"/>
  <c r="D98" i="7"/>
  <c r="D114" i="7"/>
  <c r="D130" i="7"/>
  <c r="D146" i="7"/>
  <c r="D162" i="7"/>
  <c r="D178" i="7"/>
  <c r="D194" i="7"/>
  <c r="D210" i="7"/>
  <c r="D226" i="7"/>
  <c r="D242" i="7"/>
  <c r="D258" i="7"/>
  <c r="D274" i="7"/>
  <c r="D290" i="7"/>
  <c r="D306" i="7"/>
  <c r="D322" i="7"/>
  <c r="D338" i="7"/>
  <c r="D354" i="7"/>
  <c r="D370" i="7"/>
  <c r="D386" i="7"/>
  <c r="D402" i="7"/>
  <c r="D418" i="7"/>
  <c r="D434" i="7"/>
  <c r="D450" i="7"/>
  <c r="D466" i="7"/>
  <c r="D482" i="7"/>
  <c r="D498" i="7"/>
  <c r="D514" i="7"/>
  <c r="D530" i="7"/>
  <c r="D546" i="7"/>
  <c r="D562" i="7"/>
  <c r="D578" i="7"/>
  <c r="D594" i="7"/>
  <c r="D610" i="7"/>
  <c r="D626" i="7"/>
  <c r="D642" i="7"/>
  <c r="D658" i="7"/>
  <c r="D674" i="7"/>
  <c r="D690" i="7"/>
  <c r="D706" i="7"/>
  <c r="D722" i="7"/>
  <c r="D738" i="7"/>
  <c r="D754" i="7"/>
  <c r="D770" i="7"/>
  <c r="D786" i="7"/>
  <c r="D802" i="7"/>
  <c r="D818" i="7"/>
  <c r="D834" i="7"/>
  <c r="D850" i="7"/>
  <c r="D866" i="7"/>
  <c r="D882" i="7"/>
  <c r="D898" i="7"/>
  <c r="D914" i="7"/>
  <c r="D930" i="7"/>
  <c r="D946" i="7"/>
  <c r="D962" i="7"/>
  <c r="D978" i="7"/>
  <c r="D994" i="7"/>
  <c r="D1010" i="7"/>
  <c r="D789" i="7"/>
  <c r="D949" i="7"/>
  <c r="D35" i="7"/>
  <c r="D51" i="7"/>
  <c r="D67" i="7"/>
  <c r="D83" i="7"/>
  <c r="D99" i="7"/>
  <c r="D115" i="7"/>
  <c r="D131" i="7"/>
  <c r="D147" i="7"/>
  <c r="D163" i="7"/>
  <c r="D179" i="7"/>
  <c r="D195" i="7"/>
  <c r="D211" i="7"/>
  <c r="D227" i="7"/>
  <c r="D243" i="7"/>
  <c r="D259" i="7"/>
  <c r="D275" i="7"/>
  <c r="D291" i="7"/>
  <c r="D307" i="7"/>
  <c r="D323" i="7"/>
  <c r="D339" i="7"/>
  <c r="D355" i="7"/>
  <c r="D371" i="7"/>
  <c r="D387" i="7"/>
  <c r="D403" i="7"/>
  <c r="D419" i="7"/>
  <c r="D435" i="7"/>
  <c r="D451" i="7"/>
  <c r="D467" i="7"/>
  <c r="D483" i="7"/>
  <c r="D499" i="7"/>
  <c r="D515" i="7"/>
  <c r="D531" i="7"/>
  <c r="D547" i="7"/>
  <c r="D563" i="7"/>
  <c r="D579" i="7"/>
  <c r="D595" i="7"/>
  <c r="D611" i="7"/>
  <c r="D627" i="7"/>
  <c r="D643" i="7"/>
  <c r="D659" i="7"/>
  <c r="D675" i="7"/>
  <c r="D691" i="7"/>
  <c r="D707" i="7"/>
  <c r="D723" i="7"/>
  <c r="D739" i="7"/>
  <c r="D755" i="7"/>
  <c r="D771" i="7"/>
  <c r="D787" i="7"/>
  <c r="D803" i="7"/>
  <c r="D819" i="7"/>
  <c r="D835" i="7"/>
  <c r="D851" i="7"/>
  <c r="D867" i="7"/>
  <c r="D883" i="7"/>
  <c r="D899" i="7"/>
  <c r="D915" i="7"/>
  <c r="D931" i="7"/>
  <c r="D947" i="7"/>
  <c r="D963" i="7"/>
  <c r="D979" i="7"/>
  <c r="D901" i="7"/>
  <c r="D36" i="7"/>
  <c r="D52" i="7"/>
  <c r="D68" i="7"/>
  <c r="D84" i="7"/>
  <c r="D100" i="7"/>
  <c r="D116" i="7"/>
  <c r="D132" i="7"/>
  <c r="D148" i="7"/>
  <c r="D164" i="7"/>
  <c r="D180" i="7"/>
  <c r="D196" i="7"/>
  <c r="D212" i="7"/>
  <c r="D228" i="7"/>
  <c r="D244" i="7"/>
  <c r="D260" i="7"/>
  <c r="D276" i="7"/>
  <c r="D292" i="7"/>
  <c r="D308" i="7"/>
  <c r="D324" i="7"/>
  <c r="D340" i="7"/>
  <c r="D356" i="7"/>
  <c r="D372" i="7"/>
  <c r="D388" i="7"/>
  <c r="D404" i="7"/>
  <c r="D420" i="7"/>
  <c r="D436" i="7"/>
  <c r="D452" i="7"/>
  <c r="D468" i="7"/>
  <c r="D484" i="7"/>
  <c r="D500" i="7"/>
  <c r="D516" i="7"/>
  <c r="D532" i="7"/>
  <c r="D548" i="7"/>
  <c r="D564" i="7"/>
  <c r="D580" i="7"/>
  <c r="D596" i="7"/>
  <c r="D612" i="7"/>
  <c r="D628" i="7"/>
  <c r="D644" i="7"/>
  <c r="D660" i="7"/>
  <c r="D676" i="7"/>
  <c r="D692" i="7"/>
  <c r="D708" i="7"/>
  <c r="D724" i="7"/>
  <c r="D740" i="7"/>
  <c r="D756" i="7"/>
  <c r="D772" i="7"/>
  <c r="D788" i="7"/>
  <c r="D804" i="7"/>
  <c r="D820" i="7"/>
  <c r="D836" i="7"/>
  <c r="D852" i="7"/>
  <c r="D868" i="7"/>
  <c r="D884" i="7"/>
  <c r="D900" i="7"/>
  <c r="D916" i="7"/>
  <c r="D932" i="7"/>
  <c r="D948" i="7"/>
  <c r="D964" i="7"/>
  <c r="D980" i="7"/>
  <c r="D996" i="7"/>
  <c r="D1012" i="7"/>
  <c r="D725" i="7"/>
  <c r="D37" i="7"/>
  <c r="D53" i="7"/>
  <c r="D69" i="7"/>
  <c r="D85" i="7"/>
  <c r="D101" i="7"/>
  <c r="D117" i="7"/>
  <c r="D133" i="7"/>
  <c r="D149" i="7"/>
  <c r="D165" i="7"/>
  <c r="D181" i="7"/>
  <c r="D197" i="7"/>
  <c r="D213" i="7"/>
  <c r="D229" i="7"/>
  <c r="D245" i="7"/>
  <c r="D261" i="7"/>
  <c r="D277" i="7"/>
  <c r="D293" i="7"/>
  <c r="D309" i="7"/>
  <c r="D325" i="7"/>
  <c r="D341" i="7"/>
  <c r="D357" i="7"/>
  <c r="D373" i="7"/>
  <c r="D389" i="7"/>
  <c r="D405" i="7"/>
  <c r="D421" i="7"/>
  <c r="D437" i="7"/>
  <c r="D453" i="7"/>
  <c r="D469" i="7"/>
  <c r="D485" i="7"/>
  <c r="D501" i="7"/>
  <c r="D517" i="7"/>
  <c r="D533" i="7"/>
  <c r="D549" i="7"/>
  <c r="D565" i="7"/>
  <c r="D581" i="7"/>
  <c r="D597" i="7"/>
  <c r="D613" i="7"/>
  <c r="D629" i="7"/>
  <c r="D645" i="7"/>
  <c r="D661" i="7"/>
  <c r="D677" i="7"/>
  <c r="D693" i="7"/>
  <c r="D757" i="7"/>
  <c r="D821" i="7"/>
  <c r="D869" i="7"/>
  <c r="D885" i="7"/>
  <c r="D38" i="7"/>
  <c r="D54" i="7"/>
  <c r="D70" i="7"/>
  <c r="D86" i="7"/>
  <c r="D102" i="7"/>
  <c r="D118" i="7"/>
  <c r="D134" i="7"/>
  <c r="D150" i="7"/>
  <c r="D166" i="7"/>
  <c r="D182" i="7"/>
  <c r="D198" i="7"/>
  <c r="D214" i="7"/>
  <c r="D230" i="7"/>
  <c r="D246" i="7"/>
  <c r="D262" i="7"/>
  <c r="D278" i="7"/>
  <c r="D294" i="7"/>
  <c r="D310" i="7"/>
  <c r="D326" i="7"/>
  <c r="D342" i="7"/>
  <c r="D358" i="7"/>
  <c r="D374" i="7"/>
  <c r="D390" i="7"/>
  <c r="D406" i="7"/>
  <c r="D422" i="7"/>
  <c r="D438" i="7"/>
  <c r="D454" i="7"/>
  <c r="D470" i="7"/>
  <c r="D486" i="7"/>
  <c r="D502" i="7"/>
  <c r="D518" i="7"/>
  <c r="D534" i="7"/>
  <c r="D550" i="7"/>
  <c r="D566" i="7"/>
  <c r="D582" i="7"/>
  <c r="D598" i="7"/>
  <c r="D614" i="7"/>
  <c r="D630" i="7"/>
  <c r="D646" i="7"/>
  <c r="D662" i="7"/>
  <c r="D678" i="7"/>
  <c r="D694" i="7"/>
  <c r="D710" i="7"/>
  <c r="D726" i="7"/>
  <c r="D742" i="7"/>
  <c r="D758" i="7"/>
  <c r="D774" i="7"/>
  <c r="D790" i="7"/>
  <c r="D806" i="7"/>
  <c r="D822" i="7"/>
  <c r="D838" i="7"/>
  <c r="D39" i="7"/>
  <c r="D55" i="7"/>
  <c r="D71" i="7"/>
  <c r="D87" i="7"/>
  <c r="D103" i="7"/>
  <c r="D119" i="7"/>
  <c r="D135" i="7"/>
  <c r="D151" i="7"/>
  <c r="D167" i="7"/>
  <c r="D183" i="7"/>
  <c r="D199" i="7"/>
  <c r="D215" i="7"/>
  <c r="D231" i="7"/>
  <c r="D247" i="7"/>
  <c r="D263" i="7"/>
  <c r="D279" i="7"/>
  <c r="D295" i="7"/>
  <c r="D311" i="7"/>
  <c r="D327" i="7"/>
  <c r="D343" i="7"/>
  <c r="D359" i="7"/>
  <c r="D375" i="7"/>
  <c r="D391" i="7"/>
  <c r="D407" i="7"/>
  <c r="D423" i="7"/>
  <c r="D439" i="7"/>
  <c r="D455" i="7"/>
  <c r="D471" i="7"/>
  <c r="D487" i="7"/>
  <c r="D503" i="7"/>
  <c r="D519" i="7"/>
  <c r="D535" i="7"/>
  <c r="D551" i="7"/>
  <c r="D567" i="7"/>
  <c r="D583" i="7"/>
  <c r="D599" i="7"/>
  <c r="D615" i="7"/>
  <c r="D631" i="7"/>
  <c r="D647" i="7"/>
  <c r="D663" i="7"/>
  <c r="D679" i="7"/>
  <c r="D695" i="7"/>
  <c r="D711" i="7"/>
  <c r="D727" i="7"/>
  <c r="D743" i="7"/>
  <c r="D759" i="7"/>
  <c r="D775" i="7"/>
  <c r="D791" i="7"/>
  <c r="D807" i="7"/>
  <c r="D823" i="7"/>
  <c r="D839" i="7"/>
  <c r="D855" i="7"/>
  <c r="D871" i="7"/>
  <c r="D887" i="7"/>
  <c r="D903" i="7"/>
  <c r="D40" i="7"/>
  <c r="D56" i="7"/>
  <c r="D72" i="7"/>
  <c r="D88" i="7"/>
  <c r="D104" i="7"/>
  <c r="D120" i="7"/>
  <c r="D136" i="7"/>
  <c r="D152" i="7"/>
  <c r="D168" i="7"/>
  <c r="D184" i="7"/>
  <c r="D200" i="7"/>
  <c r="D216" i="7"/>
  <c r="D232" i="7"/>
  <c r="D248" i="7"/>
  <c r="D264" i="7"/>
  <c r="D280" i="7"/>
  <c r="D296" i="7"/>
  <c r="D312" i="7"/>
  <c r="D328" i="7"/>
  <c r="D344" i="7"/>
  <c r="D360" i="7"/>
  <c r="D376" i="7"/>
  <c r="D392" i="7"/>
  <c r="D408" i="7"/>
  <c r="D424" i="7"/>
  <c r="D440" i="7"/>
  <c r="D456" i="7"/>
  <c r="D472" i="7"/>
  <c r="D488" i="7"/>
  <c r="D504" i="7"/>
  <c r="D520" i="7"/>
  <c r="D536" i="7"/>
  <c r="D552" i="7"/>
  <c r="D568" i="7"/>
  <c r="D584" i="7"/>
  <c r="D600" i="7"/>
  <c r="D616" i="7"/>
  <c r="D632" i="7"/>
  <c r="D648" i="7"/>
  <c r="D664" i="7"/>
  <c r="D680" i="7"/>
  <c r="D696" i="7"/>
  <c r="D712" i="7"/>
  <c r="D728" i="7"/>
  <c r="D744" i="7"/>
  <c r="D760" i="7"/>
  <c r="D776" i="7"/>
  <c r="D792" i="7"/>
  <c r="D808" i="7"/>
  <c r="D824" i="7"/>
  <c r="D840" i="7"/>
  <c r="D41" i="7"/>
  <c r="D57" i="7"/>
  <c r="D73" i="7"/>
  <c r="D89" i="7"/>
  <c r="D105" i="7"/>
  <c r="D121" i="7"/>
  <c r="D137" i="7"/>
  <c r="D153" i="7"/>
  <c r="D169" i="7"/>
  <c r="D185" i="7"/>
  <c r="D201" i="7"/>
  <c r="D217" i="7"/>
  <c r="D233" i="7"/>
  <c r="D249" i="7"/>
  <c r="D265" i="7"/>
  <c r="D281" i="7"/>
  <c r="D297" i="7"/>
  <c r="D313" i="7"/>
  <c r="D329" i="7"/>
  <c r="D345" i="7"/>
  <c r="D361" i="7"/>
  <c r="D377" i="7"/>
  <c r="D393" i="7"/>
  <c r="D409" i="7"/>
  <c r="D425" i="7"/>
  <c r="D441" i="7"/>
  <c r="D457" i="7"/>
  <c r="D473" i="7"/>
  <c r="D489" i="7"/>
  <c r="D505" i="7"/>
  <c r="D998" i="7"/>
  <c r="D889" i="7"/>
  <c r="D681" i="7"/>
  <c r="D330" i="7"/>
  <c r="D986" i="7"/>
  <c r="D937" i="7"/>
  <c r="D886" i="7"/>
  <c r="D793" i="7"/>
  <c r="D665" i="7"/>
  <c r="D537" i="7"/>
  <c r="D298" i="7"/>
  <c r="D42" i="7"/>
  <c r="D26" i="7"/>
  <c r="I13" i="5"/>
  <c r="I12" i="5"/>
  <c r="C7" i="7"/>
  <c r="L11" i="2"/>
  <c r="B26" i="2"/>
  <c r="C18" i="11" s="1"/>
  <c r="B11" i="2"/>
  <c r="C3" i="11" s="1"/>
  <c r="B12" i="2"/>
  <c r="C4" i="11" s="1"/>
  <c r="B13" i="2"/>
  <c r="C5" i="11" s="1"/>
  <c r="B14" i="2"/>
  <c r="C6" i="11" s="1"/>
  <c r="B15" i="2"/>
  <c r="C7" i="11" s="1"/>
  <c r="B16" i="2"/>
  <c r="C8" i="11" s="1"/>
  <c r="B17" i="2"/>
  <c r="C9" i="11" s="1"/>
  <c r="B18" i="2"/>
  <c r="C10" i="11" s="1"/>
  <c r="B19" i="2"/>
  <c r="C11" i="11" s="1"/>
  <c r="B20" i="2"/>
  <c r="C12" i="11" s="1"/>
  <c r="B21" i="2"/>
  <c r="C13" i="11" s="1"/>
  <c r="B22" i="2"/>
  <c r="C14" i="11" s="1"/>
  <c r="B23" i="2"/>
  <c r="C15" i="11" s="1"/>
  <c r="B24" i="2"/>
  <c r="C16" i="11" s="1"/>
  <c r="B25" i="2"/>
  <c r="C17" i="11" s="1"/>
  <c r="D8" i="1"/>
  <c r="D9" i="1" s="1"/>
  <c r="D10" i="1" s="1"/>
  <c r="D11" i="1" s="1"/>
  <c r="C18" i="1" s="1"/>
  <c r="R19" i="12" l="1"/>
  <c r="R7" i="12"/>
  <c r="T7" i="12"/>
  <c r="V7" i="12"/>
  <c r="P7" i="12"/>
  <c r="R5" i="12"/>
  <c r="R13" i="12"/>
  <c r="V6" i="12"/>
  <c r="T6" i="12"/>
  <c r="R6" i="12"/>
  <c r="P6" i="12"/>
  <c r="T5" i="12"/>
  <c r="V5" i="12"/>
  <c r="P5" i="12"/>
  <c r="V4" i="12"/>
  <c r="T4" i="12"/>
  <c r="R4" i="12"/>
  <c r="P4" i="12"/>
  <c r="R12" i="12"/>
  <c r="R15" i="12"/>
  <c r="R11" i="12"/>
  <c r="R10" i="12"/>
  <c r="L36" i="11"/>
  <c r="L35" i="11"/>
  <c r="L33" i="11"/>
  <c r="L31" i="11"/>
  <c r="L30" i="11"/>
  <c r="M22" i="11"/>
  <c r="T22" i="11"/>
  <c r="O34" i="11"/>
  <c r="V34" i="11" s="1"/>
  <c r="O36" i="11"/>
  <c r="V36" i="11" s="1"/>
  <c r="O31" i="11"/>
  <c r="V31" i="11" s="1"/>
  <c r="O23" i="11"/>
  <c r="V23" i="11" s="1"/>
  <c r="P33" i="11"/>
  <c r="W33" i="11" s="1"/>
  <c r="P35" i="11"/>
  <c r="W35" i="11" s="1"/>
  <c r="O38" i="11"/>
  <c r="P34" i="11"/>
  <c r="W34" i="11" s="1"/>
  <c r="L38" i="11"/>
  <c r="P38" i="11"/>
  <c r="P31" i="11"/>
  <c r="L37" i="11"/>
  <c r="P37" i="11"/>
  <c r="P36" i="11"/>
  <c r="W36" i="11" s="1"/>
  <c r="L29" i="11"/>
  <c r="P32" i="11"/>
  <c r="W32" i="11" s="1"/>
  <c r="P26" i="11"/>
  <c r="W26" i="11" s="1"/>
  <c r="P24" i="11"/>
  <c r="W24" i="11" s="1"/>
  <c r="P27" i="11"/>
  <c r="W27" i="11" s="1"/>
  <c r="P28" i="11"/>
  <c r="W28" i="11" s="1"/>
  <c r="P29" i="11"/>
  <c r="W29" i="11" s="1"/>
  <c r="O32" i="11"/>
  <c r="V32" i="11" s="1"/>
  <c r="P25" i="11"/>
  <c r="W25" i="11" s="1"/>
  <c r="P30" i="11"/>
  <c r="P23" i="11"/>
  <c r="W23" i="11" s="1"/>
  <c r="O25" i="11"/>
  <c r="V25" i="11" s="1"/>
  <c r="O33" i="11"/>
  <c r="O24" i="11"/>
  <c r="V24" i="11" s="1"/>
  <c r="O27" i="11"/>
  <c r="V27" i="11" s="1"/>
  <c r="O35" i="11"/>
  <c r="V35" i="11" s="1"/>
  <c r="O28" i="11"/>
  <c r="V28" i="11" s="1"/>
  <c r="O26" i="11"/>
  <c r="V26" i="11" s="1"/>
  <c r="O37" i="11"/>
  <c r="O30" i="11"/>
  <c r="V30" i="11" s="1"/>
  <c r="O29" i="11"/>
  <c r="V29" i="11" s="1"/>
  <c r="L26" i="11"/>
  <c r="L23" i="11"/>
  <c r="L27" i="11"/>
  <c r="L25" i="11"/>
  <c r="L34" i="11"/>
  <c r="L28" i="11"/>
  <c r="L32" i="11"/>
  <c r="L24" i="11"/>
  <c r="C19" i="7"/>
  <c r="C22" i="7"/>
  <c r="B25" i="7" s="1"/>
  <c r="C20" i="7"/>
  <c r="C21" i="7"/>
  <c r="C18" i="7"/>
  <c r="C8" i="7"/>
  <c r="C9" i="7"/>
  <c r="C11" i="7"/>
  <c r="C12" i="7"/>
  <c r="C13" i="7"/>
  <c r="C10" i="7"/>
  <c r="C14" i="7"/>
  <c r="C15" i="7"/>
  <c r="C16" i="7"/>
  <c r="C17" i="7"/>
  <c r="B25" i="8"/>
  <c r="B28" i="8" s="1"/>
  <c r="B27" i="5"/>
  <c r="B31" i="5" s="1"/>
  <c r="D29" i="8"/>
  <c r="D30" i="8"/>
  <c r="D46" i="8"/>
  <c r="D62" i="8"/>
  <c r="D78" i="8"/>
  <c r="D94" i="8"/>
  <c r="D110" i="8"/>
  <c r="D126" i="8"/>
  <c r="D142" i="8"/>
  <c r="D158" i="8"/>
  <c r="D174" i="8"/>
  <c r="D190" i="8"/>
  <c r="D206" i="8"/>
  <c r="D222" i="8"/>
  <c r="D238" i="8"/>
  <c r="D254" i="8"/>
  <c r="D270" i="8"/>
  <c r="D286" i="8"/>
  <c r="D302" i="8"/>
  <c r="D318" i="8"/>
  <c r="D334" i="8"/>
  <c r="D350" i="8"/>
  <c r="D366" i="8"/>
  <c r="D382" i="8"/>
  <c r="D398" i="8"/>
  <c r="D414" i="8"/>
  <c r="D430" i="8"/>
  <c r="D446" i="8"/>
  <c r="D462" i="8"/>
  <c r="D478" i="8"/>
  <c r="D494" i="8"/>
  <c r="D510" i="8"/>
  <c r="D526" i="8"/>
  <c r="D542" i="8"/>
  <c r="D558" i="8"/>
  <c r="D574" i="8"/>
  <c r="D590" i="8"/>
  <c r="D606" i="8"/>
  <c r="D622" i="8"/>
  <c r="D638" i="8"/>
  <c r="D654" i="8"/>
  <c r="D670" i="8"/>
  <c r="D686" i="8"/>
  <c r="D702" i="8"/>
  <c r="D718" i="8"/>
  <c r="D734" i="8"/>
  <c r="D750" i="8"/>
  <c r="D766" i="8"/>
  <c r="D782" i="8"/>
  <c r="D798" i="8"/>
  <c r="D814" i="8"/>
  <c r="D830" i="8"/>
  <c r="D846" i="8"/>
  <c r="D862" i="8"/>
  <c r="D878" i="8"/>
  <c r="D894" i="8"/>
  <c r="D910" i="8"/>
  <c r="D926" i="8"/>
  <c r="D942" i="8"/>
  <c r="D958" i="8"/>
  <c r="D974" i="8"/>
  <c r="D990" i="8"/>
  <c r="D1006" i="8"/>
  <c r="D1022" i="8"/>
  <c r="D383" i="8"/>
  <c r="D399" i="8"/>
  <c r="D415" i="8"/>
  <c r="D431" i="8"/>
  <c r="D447" i="8"/>
  <c r="D463" i="8"/>
  <c r="D479" i="8"/>
  <c r="D495" i="8"/>
  <c r="D511" i="8"/>
  <c r="D527" i="8"/>
  <c r="D543" i="8"/>
  <c r="D559" i="8"/>
  <c r="D575" i="8"/>
  <c r="D591" i="8"/>
  <c r="D607" i="8"/>
  <c r="D639" i="8"/>
  <c r="D655" i="8"/>
  <c r="D671" i="8"/>
  <c r="D687" i="8"/>
  <c r="D703" i="8"/>
  <c r="D719" i="8"/>
  <c r="D735" i="8"/>
  <c r="D31" i="8"/>
  <c r="D47" i="8"/>
  <c r="D63" i="8"/>
  <c r="D79" i="8"/>
  <c r="D95" i="8"/>
  <c r="D111" i="8"/>
  <c r="D127" i="8"/>
  <c r="D143" i="8"/>
  <c r="D159" i="8"/>
  <c r="D175" i="8"/>
  <c r="D191" i="8"/>
  <c r="D207" i="8"/>
  <c r="D223" i="8"/>
  <c r="D239" i="8"/>
  <c r="D255" i="8"/>
  <c r="D271" i="8"/>
  <c r="D287" i="8"/>
  <c r="D303" i="8"/>
  <c r="D319" i="8"/>
  <c r="D335" i="8"/>
  <c r="D351" i="8"/>
  <c r="D367" i="8"/>
  <c r="D623" i="8"/>
  <c r="D751" i="8"/>
  <c r="D32" i="8"/>
  <c r="D48" i="8"/>
  <c r="D64" i="8"/>
  <c r="D80" i="8"/>
  <c r="D96" i="8"/>
  <c r="D112" i="8"/>
  <c r="D128" i="8"/>
  <c r="D144" i="8"/>
  <c r="D160" i="8"/>
  <c r="D176" i="8"/>
  <c r="D192" i="8"/>
  <c r="D208" i="8"/>
  <c r="D224" i="8"/>
  <c r="D240" i="8"/>
  <c r="D256" i="8"/>
  <c r="D272" i="8"/>
  <c r="D288" i="8"/>
  <c r="D304" i="8"/>
  <c r="D320" i="8"/>
  <c r="D336" i="8"/>
  <c r="D352" i="8"/>
  <c r="D368" i="8"/>
  <c r="D384" i="8"/>
  <c r="D400" i="8"/>
  <c r="D416" i="8"/>
  <c r="D432" i="8"/>
  <c r="D448" i="8"/>
  <c r="D464" i="8"/>
  <c r="D480" i="8"/>
  <c r="D496" i="8"/>
  <c r="D512" i="8"/>
  <c r="D528" i="8"/>
  <c r="D544" i="8"/>
  <c r="D560" i="8"/>
  <c r="D576" i="8"/>
  <c r="D592" i="8"/>
  <c r="D608" i="8"/>
  <c r="D624" i="8"/>
  <c r="D640" i="8"/>
  <c r="D656" i="8"/>
  <c r="D672" i="8"/>
  <c r="D688" i="8"/>
  <c r="D704" i="8"/>
  <c r="D720" i="8"/>
  <c r="D736" i="8"/>
  <c r="D752" i="8"/>
  <c r="D768" i="8"/>
  <c r="D784" i="8"/>
  <c r="D800" i="8"/>
  <c r="D816" i="8"/>
  <c r="D832" i="8"/>
  <c r="D848" i="8"/>
  <c r="D864" i="8"/>
  <c r="D880" i="8"/>
  <c r="D896" i="8"/>
  <c r="D912" i="8"/>
  <c r="D928" i="8"/>
  <c r="D944" i="8"/>
  <c r="D960" i="8"/>
  <c r="D976" i="8"/>
  <c r="D992" i="8"/>
  <c r="D1008" i="8"/>
  <c r="D1024" i="8"/>
  <c r="D481" i="8"/>
  <c r="D33" i="8"/>
  <c r="D49" i="8"/>
  <c r="D65" i="8"/>
  <c r="D81" i="8"/>
  <c r="D97" i="8"/>
  <c r="D113" i="8"/>
  <c r="D129" i="8"/>
  <c r="D145" i="8"/>
  <c r="D161" i="8"/>
  <c r="D177" i="8"/>
  <c r="D193" i="8"/>
  <c r="D209" i="8"/>
  <c r="D225" i="8"/>
  <c r="D241" i="8"/>
  <c r="D257" i="8"/>
  <c r="D273" i="8"/>
  <c r="D289" i="8"/>
  <c r="D305" i="8"/>
  <c r="D321" i="8"/>
  <c r="D337" i="8"/>
  <c r="D353" i="8"/>
  <c r="D369" i="8"/>
  <c r="D385" i="8"/>
  <c r="D401" i="8"/>
  <c r="D417" i="8"/>
  <c r="D433" i="8"/>
  <c r="D449" i="8"/>
  <c r="D465" i="8"/>
  <c r="D497" i="8"/>
  <c r="D513" i="8"/>
  <c r="D529" i="8"/>
  <c r="D545" i="8"/>
  <c r="D561" i="8"/>
  <c r="D577" i="8"/>
  <c r="D593" i="8"/>
  <c r="D609" i="8"/>
  <c r="D625" i="8"/>
  <c r="D34" i="8"/>
  <c r="D50" i="8"/>
  <c r="D66" i="8"/>
  <c r="D82" i="8"/>
  <c r="D98" i="8"/>
  <c r="D114" i="8"/>
  <c r="D130" i="8"/>
  <c r="D146" i="8"/>
  <c r="D162" i="8"/>
  <c r="D178" i="8"/>
  <c r="D194" i="8"/>
  <c r="D210" i="8"/>
  <c r="D226" i="8"/>
  <c r="D242" i="8"/>
  <c r="D258" i="8"/>
  <c r="D274" i="8"/>
  <c r="D290" i="8"/>
  <c r="D306" i="8"/>
  <c r="D322" i="8"/>
  <c r="D338" i="8"/>
  <c r="D354" i="8"/>
  <c r="D370" i="8"/>
  <c r="D386" i="8"/>
  <c r="D402" i="8"/>
  <c r="D418" i="8"/>
  <c r="D434" i="8"/>
  <c r="D450" i="8"/>
  <c r="D466" i="8"/>
  <c r="D482" i="8"/>
  <c r="D498" i="8"/>
  <c r="D514" i="8"/>
  <c r="D530" i="8"/>
  <c r="D546" i="8"/>
  <c r="D562" i="8"/>
  <c r="D578" i="8"/>
  <c r="D594" i="8"/>
  <c r="D610" i="8"/>
  <c r="D626" i="8"/>
  <c r="D35" i="8"/>
  <c r="D51" i="8"/>
  <c r="D67" i="8"/>
  <c r="D83" i="8"/>
  <c r="D99" i="8"/>
  <c r="D115" i="8"/>
  <c r="D131" i="8"/>
  <c r="D147" i="8"/>
  <c r="D163" i="8"/>
  <c r="D179" i="8"/>
  <c r="D195" i="8"/>
  <c r="D211" i="8"/>
  <c r="D227" i="8"/>
  <c r="D243" i="8"/>
  <c r="D259" i="8"/>
  <c r="D275" i="8"/>
  <c r="D291" i="8"/>
  <c r="D307" i="8"/>
  <c r="D323" i="8"/>
  <c r="D339" i="8"/>
  <c r="D355" i="8"/>
  <c r="D371" i="8"/>
  <c r="D36" i="8"/>
  <c r="D52" i="8"/>
  <c r="D68" i="8"/>
  <c r="D84" i="8"/>
  <c r="D100" i="8"/>
  <c r="D116" i="8"/>
  <c r="D132" i="8"/>
  <c r="D148" i="8"/>
  <c r="D164" i="8"/>
  <c r="D180" i="8"/>
  <c r="D196" i="8"/>
  <c r="D212" i="8"/>
  <c r="D228" i="8"/>
  <c r="D244" i="8"/>
  <c r="D260" i="8"/>
  <c r="D276" i="8"/>
  <c r="D292" i="8"/>
  <c r="D308" i="8"/>
  <c r="D324" i="8"/>
  <c r="D340" i="8"/>
  <c r="D356" i="8"/>
  <c r="D372" i="8"/>
  <c r="D388" i="8"/>
  <c r="D404" i="8"/>
  <c r="D420" i="8"/>
  <c r="D436" i="8"/>
  <c r="D452" i="8"/>
  <c r="D468" i="8"/>
  <c r="D484" i="8"/>
  <c r="D500" i="8"/>
  <c r="D516" i="8"/>
  <c r="D532" i="8"/>
  <c r="D548" i="8"/>
  <c r="D38" i="8"/>
  <c r="D54" i="8"/>
  <c r="D70" i="8"/>
  <c r="D86" i="8"/>
  <c r="D102" i="8"/>
  <c r="D118" i="8"/>
  <c r="D134" i="8"/>
  <c r="D150" i="8"/>
  <c r="D166" i="8"/>
  <c r="D182" i="8"/>
  <c r="D198" i="8"/>
  <c r="D214" i="8"/>
  <c r="D230" i="8"/>
  <c r="D246" i="8"/>
  <c r="D40" i="8"/>
  <c r="D56" i="8"/>
  <c r="D72" i="8"/>
  <c r="D42" i="8"/>
  <c r="D43" i="8"/>
  <c r="D37" i="8"/>
  <c r="D75" i="8"/>
  <c r="D107" i="8"/>
  <c r="D139" i="8"/>
  <c r="D171" i="8"/>
  <c r="D203" i="8"/>
  <c r="D235" i="8"/>
  <c r="D266" i="8"/>
  <c r="D296" i="8"/>
  <c r="D326" i="8"/>
  <c r="D349" i="8"/>
  <c r="D379" i="8"/>
  <c r="D407" i="8"/>
  <c r="D429" i="8"/>
  <c r="D457" i="8"/>
  <c r="D485" i="8"/>
  <c r="D507" i="8"/>
  <c r="D535" i="8"/>
  <c r="D557" i="8"/>
  <c r="D583" i="8"/>
  <c r="D604" i="8"/>
  <c r="D630" i="8"/>
  <c r="D649" i="8"/>
  <c r="D668" i="8"/>
  <c r="D690" i="8"/>
  <c r="D709" i="8"/>
  <c r="D728" i="8"/>
  <c r="D747" i="8"/>
  <c r="D767" i="8"/>
  <c r="D786" i="8"/>
  <c r="D804" i="8"/>
  <c r="D822" i="8"/>
  <c r="D840" i="8"/>
  <c r="D858" i="8"/>
  <c r="D876" i="8"/>
  <c r="D895" i="8"/>
  <c r="D914" i="8"/>
  <c r="D932" i="8"/>
  <c r="D950" i="8"/>
  <c r="D968" i="8"/>
  <c r="D986" i="8"/>
  <c r="D1004" i="8"/>
  <c r="D1023" i="8"/>
  <c r="D860" i="8"/>
  <c r="D970" i="8"/>
  <c r="D613" i="8"/>
  <c r="D675" i="8"/>
  <c r="D732" i="8"/>
  <c r="D790" i="8"/>
  <c r="D844" i="8"/>
  <c r="D900" i="8"/>
  <c r="D972" i="8"/>
  <c r="D901" i="8"/>
  <c r="D39" i="8"/>
  <c r="D76" i="8"/>
  <c r="D108" i="8"/>
  <c r="D140" i="8"/>
  <c r="D172" i="8"/>
  <c r="D204" i="8"/>
  <c r="D236" i="8"/>
  <c r="D267" i="8"/>
  <c r="D297" i="8"/>
  <c r="D327" i="8"/>
  <c r="D357" i="8"/>
  <c r="D380" i="8"/>
  <c r="D408" i="8"/>
  <c r="D435" i="8"/>
  <c r="D458" i="8"/>
  <c r="D486" i="8"/>
  <c r="D508" i="8"/>
  <c r="D536" i="8"/>
  <c r="D563" i="8"/>
  <c r="D584" i="8"/>
  <c r="D605" i="8"/>
  <c r="D631" i="8"/>
  <c r="D650" i="8"/>
  <c r="D669" i="8"/>
  <c r="D691" i="8"/>
  <c r="D710" i="8"/>
  <c r="D729" i="8"/>
  <c r="D748" i="8"/>
  <c r="D769" i="8"/>
  <c r="D787" i="8"/>
  <c r="D805" i="8"/>
  <c r="D823" i="8"/>
  <c r="D841" i="8"/>
  <c r="D859" i="8"/>
  <c r="D877" i="8"/>
  <c r="D897" i="8"/>
  <c r="D915" i="8"/>
  <c r="D933" i="8"/>
  <c r="D951" i="8"/>
  <c r="D969" i="8"/>
  <c r="D987" i="8"/>
  <c r="D1005" i="8"/>
  <c r="D1025" i="8"/>
  <c r="D842" i="8"/>
  <c r="D916" i="8"/>
  <c r="D988" i="8"/>
  <c r="D587" i="8"/>
  <c r="D653" i="8"/>
  <c r="D694" i="8"/>
  <c r="D713" i="8"/>
  <c r="D754" i="8"/>
  <c r="D808" i="8"/>
  <c r="D863" i="8"/>
  <c r="D882" i="8"/>
  <c r="D936" i="8"/>
  <c r="D991" i="8"/>
  <c r="D1028" i="8"/>
  <c r="D827" i="8"/>
  <c r="D993" i="8"/>
  <c r="D759" i="8"/>
  <c r="D1015" i="8"/>
  <c r="D981" i="8"/>
  <c r="D41" i="8"/>
  <c r="D77" i="8"/>
  <c r="D109" i="8"/>
  <c r="D141" i="8"/>
  <c r="D173" i="8"/>
  <c r="D205" i="8"/>
  <c r="D237" i="8"/>
  <c r="D268" i="8"/>
  <c r="D298" i="8"/>
  <c r="D328" i="8"/>
  <c r="D358" i="8"/>
  <c r="D381" i="8"/>
  <c r="D409" i="8"/>
  <c r="D437" i="8"/>
  <c r="D459" i="8"/>
  <c r="D487" i="8"/>
  <c r="D509" i="8"/>
  <c r="D537" i="8"/>
  <c r="D564" i="8"/>
  <c r="D585" i="8"/>
  <c r="D611" i="8"/>
  <c r="D632" i="8"/>
  <c r="D651" i="8"/>
  <c r="D673" i="8"/>
  <c r="D692" i="8"/>
  <c r="D711" i="8"/>
  <c r="D730" i="8"/>
  <c r="D749" i="8"/>
  <c r="D770" i="8"/>
  <c r="D788" i="8"/>
  <c r="D806" i="8"/>
  <c r="D824" i="8"/>
  <c r="D879" i="8"/>
  <c r="D898" i="8"/>
  <c r="D934" i="8"/>
  <c r="D952" i="8"/>
  <c r="D1007" i="8"/>
  <c r="D1026" i="8"/>
  <c r="D634" i="8"/>
  <c r="D826" i="8"/>
  <c r="D918" i="8"/>
  <c r="D1010" i="8"/>
  <c r="D865" i="8"/>
  <c r="D1011" i="8"/>
  <c r="D1014" i="8"/>
  <c r="D887" i="8"/>
  <c r="D44" i="8"/>
  <c r="D85" i="8"/>
  <c r="D117" i="8"/>
  <c r="D149" i="8"/>
  <c r="D181" i="8"/>
  <c r="D213" i="8"/>
  <c r="D245" i="8"/>
  <c r="D269" i="8"/>
  <c r="D299" i="8"/>
  <c r="D329" i="8"/>
  <c r="D359" i="8"/>
  <c r="D387" i="8"/>
  <c r="D410" i="8"/>
  <c r="D438" i="8"/>
  <c r="D460" i="8"/>
  <c r="D488" i="8"/>
  <c r="D515" i="8"/>
  <c r="D538" i="8"/>
  <c r="D565" i="8"/>
  <c r="D586" i="8"/>
  <c r="D612" i="8"/>
  <c r="D633" i="8"/>
  <c r="D652" i="8"/>
  <c r="D674" i="8"/>
  <c r="D693" i="8"/>
  <c r="D712" i="8"/>
  <c r="D731" i="8"/>
  <c r="D753" i="8"/>
  <c r="D771" i="8"/>
  <c r="D789" i="8"/>
  <c r="D807" i="8"/>
  <c r="D825" i="8"/>
  <c r="D843" i="8"/>
  <c r="D861" i="8"/>
  <c r="D881" i="8"/>
  <c r="D899" i="8"/>
  <c r="D917" i="8"/>
  <c r="D935" i="8"/>
  <c r="D953" i="8"/>
  <c r="D971" i="8"/>
  <c r="D989" i="8"/>
  <c r="D1009" i="8"/>
  <c r="D1027" i="8"/>
  <c r="D772" i="8"/>
  <c r="D954" i="8"/>
  <c r="D883" i="8"/>
  <c r="D937" i="8"/>
  <c r="D955" i="8"/>
  <c r="D777" i="8"/>
  <c r="D945" i="8"/>
  <c r="D45" i="8"/>
  <c r="D87" i="8"/>
  <c r="D119" i="8"/>
  <c r="D151" i="8"/>
  <c r="D183" i="8"/>
  <c r="D215" i="8"/>
  <c r="D247" i="8"/>
  <c r="D277" i="8"/>
  <c r="D300" i="8"/>
  <c r="D330" i="8"/>
  <c r="D360" i="8"/>
  <c r="D389" i="8"/>
  <c r="D411" i="8"/>
  <c r="D439" i="8"/>
  <c r="D461" i="8"/>
  <c r="D489" i="8"/>
  <c r="D517" i="8"/>
  <c r="D539" i="8"/>
  <c r="D566" i="8"/>
  <c r="D795" i="8"/>
  <c r="D961" i="8"/>
  <c r="D1016" i="8"/>
  <c r="D999" i="8"/>
  <c r="D1019" i="8"/>
  <c r="D53" i="8"/>
  <c r="D88" i="8"/>
  <c r="D120" i="8"/>
  <c r="D152" i="8"/>
  <c r="D184" i="8"/>
  <c r="D216" i="8"/>
  <c r="D248" i="8"/>
  <c r="D278" i="8"/>
  <c r="D301" i="8"/>
  <c r="D331" i="8"/>
  <c r="D361" i="8"/>
  <c r="D390" i="8"/>
  <c r="D412" i="8"/>
  <c r="D440" i="8"/>
  <c r="D467" i="8"/>
  <c r="D490" i="8"/>
  <c r="D518" i="8"/>
  <c r="D540" i="8"/>
  <c r="D567" i="8"/>
  <c r="D588" i="8"/>
  <c r="D614" i="8"/>
  <c r="D635" i="8"/>
  <c r="D657" i="8"/>
  <c r="D676" i="8"/>
  <c r="D695" i="8"/>
  <c r="D714" i="8"/>
  <c r="D733" i="8"/>
  <c r="D755" i="8"/>
  <c r="D773" i="8"/>
  <c r="D791" i="8"/>
  <c r="D809" i="8"/>
  <c r="D845" i="8"/>
  <c r="D919" i="8"/>
  <c r="D973" i="8"/>
  <c r="D833" i="8"/>
  <c r="D941" i="8"/>
  <c r="D962" i="8"/>
  <c r="D55" i="8"/>
  <c r="D89" i="8"/>
  <c r="D121" i="8"/>
  <c r="D153" i="8"/>
  <c r="D185" i="8"/>
  <c r="D217" i="8"/>
  <c r="D249" i="8"/>
  <c r="D279" i="8"/>
  <c r="D309" i="8"/>
  <c r="D332" i="8"/>
  <c r="D362" i="8"/>
  <c r="D391" i="8"/>
  <c r="D413" i="8"/>
  <c r="D441" i="8"/>
  <c r="D469" i="8"/>
  <c r="D491" i="8"/>
  <c r="D519" i="8"/>
  <c r="D541" i="8"/>
  <c r="D568" i="8"/>
  <c r="D589" i="8"/>
  <c r="D615" i="8"/>
  <c r="D636" i="8"/>
  <c r="D658" i="8"/>
  <c r="D677" i="8"/>
  <c r="D696" i="8"/>
  <c r="D715" i="8"/>
  <c r="D737" i="8"/>
  <c r="D756" i="8"/>
  <c r="D774" i="8"/>
  <c r="D792" i="8"/>
  <c r="D810" i="8"/>
  <c r="D828" i="8"/>
  <c r="D847" i="8"/>
  <c r="D866" i="8"/>
  <c r="D884" i="8"/>
  <c r="D902" i="8"/>
  <c r="D920" i="8"/>
  <c r="D938" i="8"/>
  <c r="D956" i="8"/>
  <c r="D975" i="8"/>
  <c r="D994" i="8"/>
  <c r="D1012" i="8"/>
  <c r="D57" i="8"/>
  <c r="D90" i="8"/>
  <c r="D122" i="8"/>
  <c r="D154" i="8"/>
  <c r="D186" i="8"/>
  <c r="D218" i="8"/>
  <c r="D250" i="8"/>
  <c r="D280" i="8"/>
  <c r="D310" i="8"/>
  <c r="D333" i="8"/>
  <c r="D363" i="8"/>
  <c r="D392" i="8"/>
  <c r="D419" i="8"/>
  <c r="D442" i="8"/>
  <c r="D470" i="8"/>
  <c r="D492" i="8"/>
  <c r="D520" i="8"/>
  <c r="D547" i="8"/>
  <c r="D569" i="8"/>
  <c r="D595" i="8"/>
  <c r="D616" i="8"/>
  <c r="D637" i="8"/>
  <c r="D659" i="8"/>
  <c r="D678" i="8"/>
  <c r="D697" i="8"/>
  <c r="D716" i="8"/>
  <c r="D738" i="8"/>
  <c r="D757" i="8"/>
  <c r="D775" i="8"/>
  <c r="D793" i="8"/>
  <c r="D811" i="8"/>
  <c r="D829" i="8"/>
  <c r="D849" i="8"/>
  <c r="D867" i="8"/>
  <c r="D885" i="8"/>
  <c r="D903" i="8"/>
  <c r="D921" i="8"/>
  <c r="D939" i="8"/>
  <c r="D957" i="8"/>
  <c r="D977" i="8"/>
  <c r="D995" i="8"/>
  <c r="D1013" i="8"/>
  <c r="D869" i="8"/>
  <c r="D979" i="8"/>
  <c r="D1000" i="8"/>
  <c r="D58" i="8"/>
  <c r="D91" i="8"/>
  <c r="D123" i="8"/>
  <c r="D155" i="8"/>
  <c r="D187" i="8"/>
  <c r="D219" i="8"/>
  <c r="D251" i="8"/>
  <c r="D281" i="8"/>
  <c r="D311" i="8"/>
  <c r="D341" i="8"/>
  <c r="D364" i="8"/>
  <c r="D393" i="8"/>
  <c r="D421" i="8"/>
  <c r="D443" i="8"/>
  <c r="D471" i="8"/>
  <c r="D493" i="8"/>
  <c r="D521" i="8"/>
  <c r="D549" i="8"/>
  <c r="D570" i="8"/>
  <c r="D596" i="8"/>
  <c r="D617" i="8"/>
  <c r="D641" i="8"/>
  <c r="D660" i="8"/>
  <c r="D679" i="8"/>
  <c r="D698" i="8"/>
  <c r="D717" i="8"/>
  <c r="D739" i="8"/>
  <c r="D758" i="8"/>
  <c r="D776" i="8"/>
  <c r="D794" i="8"/>
  <c r="D812" i="8"/>
  <c r="D831" i="8"/>
  <c r="D850" i="8"/>
  <c r="D868" i="8"/>
  <c r="D886" i="8"/>
  <c r="D904" i="8"/>
  <c r="D922" i="8"/>
  <c r="D940" i="8"/>
  <c r="D959" i="8"/>
  <c r="D978" i="8"/>
  <c r="D996" i="8"/>
  <c r="D905" i="8"/>
  <c r="D980" i="8"/>
  <c r="D59" i="8"/>
  <c r="D92" i="8"/>
  <c r="D124" i="8"/>
  <c r="D156" i="8"/>
  <c r="D188" i="8"/>
  <c r="D220" i="8"/>
  <c r="D252" i="8"/>
  <c r="D282" i="8"/>
  <c r="D312" i="8"/>
  <c r="D342" i="8"/>
  <c r="D365" i="8"/>
  <c r="D394" i="8"/>
  <c r="D422" i="8"/>
  <c r="D444" i="8"/>
  <c r="D472" i="8"/>
  <c r="D499" i="8"/>
  <c r="D522" i="8"/>
  <c r="D550" i="8"/>
  <c r="D571" i="8"/>
  <c r="D597" i="8"/>
  <c r="D618" i="8"/>
  <c r="D642" i="8"/>
  <c r="D661" i="8"/>
  <c r="D680" i="8"/>
  <c r="D699" i="8"/>
  <c r="D721" i="8"/>
  <c r="D740" i="8"/>
  <c r="D813" i="8"/>
  <c r="D851" i="8"/>
  <c r="D923" i="8"/>
  <c r="D997" i="8"/>
  <c r="D60" i="8"/>
  <c r="D93" i="8"/>
  <c r="D125" i="8"/>
  <c r="D157" i="8"/>
  <c r="D189" i="8"/>
  <c r="D221" i="8"/>
  <c r="D253" i="8"/>
  <c r="D283" i="8"/>
  <c r="D313" i="8"/>
  <c r="D343" i="8"/>
  <c r="D373" i="8"/>
  <c r="D395" i="8"/>
  <c r="D423" i="8"/>
  <c r="D445" i="8"/>
  <c r="D473" i="8"/>
  <c r="D501" i="8"/>
  <c r="D523" i="8"/>
  <c r="D551" i="8"/>
  <c r="D572" i="8"/>
  <c r="D598" i="8"/>
  <c r="D619" i="8"/>
  <c r="D643" i="8"/>
  <c r="D662" i="8"/>
  <c r="D681" i="8"/>
  <c r="D700" i="8"/>
  <c r="D722" i="8"/>
  <c r="D741" i="8"/>
  <c r="D760" i="8"/>
  <c r="D778" i="8"/>
  <c r="D796" i="8"/>
  <c r="D815" i="8"/>
  <c r="D834" i="8"/>
  <c r="D852" i="8"/>
  <c r="D870" i="8"/>
  <c r="D888" i="8"/>
  <c r="D906" i="8"/>
  <c r="D924" i="8"/>
  <c r="D943" i="8"/>
  <c r="D998" i="8"/>
  <c r="D1021" i="8"/>
  <c r="D61" i="8"/>
  <c r="D101" i="8"/>
  <c r="D133" i="8"/>
  <c r="D165" i="8"/>
  <c r="D197" i="8"/>
  <c r="D229" i="8"/>
  <c r="D261" i="8"/>
  <c r="D284" i="8"/>
  <c r="D314" i="8"/>
  <c r="D344" i="8"/>
  <c r="D374" i="8"/>
  <c r="D396" i="8"/>
  <c r="D424" i="8"/>
  <c r="D451" i="8"/>
  <c r="D474" i="8"/>
  <c r="D502" i="8"/>
  <c r="D524" i="8"/>
  <c r="D552" i="8"/>
  <c r="D573" i="8"/>
  <c r="D599" i="8"/>
  <c r="D620" i="8"/>
  <c r="D644" i="8"/>
  <c r="D663" i="8"/>
  <c r="D682" i="8"/>
  <c r="D701" i="8"/>
  <c r="D723" i="8"/>
  <c r="D742" i="8"/>
  <c r="D761" i="8"/>
  <c r="D779" i="8"/>
  <c r="D797" i="8"/>
  <c r="D817" i="8"/>
  <c r="D835" i="8"/>
  <c r="D853" i="8"/>
  <c r="D871" i="8"/>
  <c r="D889" i="8"/>
  <c r="D907" i="8"/>
  <c r="D925" i="8"/>
  <c r="D963" i="8"/>
  <c r="D1017" i="8"/>
  <c r="D69" i="8"/>
  <c r="D103" i="8"/>
  <c r="D135" i="8"/>
  <c r="D167" i="8"/>
  <c r="D199" i="8"/>
  <c r="D231" i="8"/>
  <c r="D262" i="8"/>
  <c r="D285" i="8"/>
  <c r="D315" i="8"/>
  <c r="D345" i="8"/>
  <c r="D375" i="8"/>
  <c r="D397" i="8"/>
  <c r="D425" i="8"/>
  <c r="D453" i="8"/>
  <c r="D475" i="8"/>
  <c r="D503" i="8"/>
  <c r="D525" i="8"/>
  <c r="D553" i="8"/>
  <c r="D579" i="8"/>
  <c r="D600" i="8"/>
  <c r="D621" i="8"/>
  <c r="D645" i="8"/>
  <c r="D664" i="8"/>
  <c r="D683" i="8"/>
  <c r="D705" i="8"/>
  <c r="D724" i="8"/>
  <c r="D743" i="8"/>
  <c r="D762" i="8"/>
  <c r="D780" i="8"/>
  <c r="D799" i="8"/>
  <c r="D818" i="8"/>
  <c r="D836" i="8"/>
  <c r="D854" i="8"/>
  <c r="D872" i="8"/>
  <c r="D890" i="8"/>
  <c r="D908" i="8"/>
  <c r="D927" i="8"/>
  <c r="D946" i="8"/>
  <c r="D964" i="8"/>
  <c r="D982" i="8"/>
  <c r="D1018" i="8"/>
  <c r="D71" i="8"/>
  <c r="D104" i="8"/>
  <c r="D136" i="8"/>
  <c r="D168" i="8"/>
  <c r="D200" i="8"/>
  <c r="D232" i="8"/>
  <c r="D263" i="8"/>
  <c r="D293" i="8"/>
  <c r="D316" i="8"/>
  <c r="D346" i="8"/>
  <c r="D376" i="8"/>
  <c r="D403" i="8"/>
  <c r="D426" i="8"/>
  <c r="D454" i="8"/>
  <c r="D476" i="8"/>
  <c r="D504" i="8"/>
  <c r="D531" i="8"/>
  <c r="D554" i="8"/>
  <c r="D580" i="8"/>
  <c r="D601" i="8"/>
  <c r="D627" i="8"/>
  <c r="D646" i="8"/>
  <c r="D665" i="8"/>
  <c r="D684" i="8"/>
  <c r="D706" i="8"/>
  <c r="D725" i="8"/>
  <c r="D744" i="8"/>
  <c r="D763" i="8"/>
  <c r="D781" i="8"/>
  <c r="D801" i="8"/>
  <c r="D819" i="8"/>
  <c r="D837" i="8"/>
  <c r="D855" i="8"/>
  <c r="D873" i="8"/>
  <c r="D891" i="8"/>
  <c r="D909" i="8"/>
  <c r="D929" i="8"/>
  <c r="D947" i="8"/>
  <c r="D965" i="8"/>
  <c r="D983" i="8"/>
  <c r="D1001" i="8"/>
  <c r="D73" i="8"/>
  <c r="D105" i="8"/>
  <c r="D137" i="8"/>
  <c r="D169" i="8"/>
  <c r="D201" i="8"/>
  <c r="D233" i="8"/>
  <c r="D264" i="8"/>
  <c r="D294" i="8"/>
  <c r="D317" i="8"/>
  <c r="D347" i="8"/>
  <c r="D377" i="8"/>
  <c r="D405" i="8"/>
  <c r="D427" i="8"/>
  <c r="D455" i="8"/>
  <c r="D477" i="8"/>
  <c r="D505" i="8"/>
  <c r="D533" i="8"/>
  <c r="D555" i="8"/>
  <c r="D581" i="8"/>
  <c r="D602" i="8"/>
  <c r="D628" i="8"/>
  <c r="D647" i="8"/>
  <c r="D666" i="8"/>
  <c r="D685" i="8"/>
  <c r="D707" i="8"/>
  <c r="D726" i="8"/>
  <c r="D745" i="8"/>
  <c r="D764" i="8"/>
  <c r="D783" i="8"/>
  <c r="D802" i="8"/>
  <c r="D820" i="8"/>
  <c r="D838" i="8"/>
  <c r="D856" i="8"/>
  <c r="D874" i="8"/>
  <c r="D892" i="8"/>
  <c r="D911" i="8"/>
  <c r="D930" i="8"/>
  <c r="D948" i="8"/>
  <c r="D966" i="8"/>
  <c r="D984" i="8"/>
  <c r="D1002" i="8"/>
  <c r="D1020" i="8"/>
  <c r="D74" i="8"/>
  <c r="D106" i="8"/>
  <c r="D138" i="8"/>
  <c r="D170" i="8"/>
  <c r="D202" i="8"/>
  <c r="D234" i="8"/>
  <c r="D265" i="8"/>
  <c r="D295" i="8"/>
  <c r="D325" i="8"/>
  <c r="D348" i="8"/>
  <c r="D378" i="8"/>
  <c r="D406" i="8"/>
  <c r="D428" i="8"/>
  <c r="D456" i="8"/>
  <c r="D483" i="8"/>
  <c r="D506" i="8"/>
  <c r="D534" i="8"/>
  <c r="D556" i="8"/>
  <c r="D582" i="8"/>
  <c r="D603" i="8"/>
  <c r="D629" i="8"/>
  <c r="D648" i="8"/>
  <c r="D667" i="8"/>
  <c r="D689" i="8"/>
  <c r="D708" i="8"/>
  <c r="D727" i="8"/>
  <c r="D746" i="8"/>
  <c r="D765" i="8"/>
  <c r="D785" i="8"/>
  <c r="D803" i="8"/>
  <c r="D821" i="8"/>
  <c r="D839" i="8"/>
  <c r="D857" i="8"/>
  <c r="D875" i="8"/>
  <c r="D893" i="8"/>
  <c r="D913" i="8"/>
  <c r="D931" i="8"/>
  <c r="D949" i="8"/>
  <c r="D967" i="8"/>
  <c r="D985" i="8"/>
  <c r="D1003" i="8"/>
  <c r="J5" i="6"/>
  <c r="J3" i="6" s="1"/>
  <c r="C4" i="8"/>
  <c r="C8" i="8" s="1"/>
  <c r="J12" i="7"/>
  <c r="J11" i="7"/>
  <c r="J10" i="7"/>
  <c r="J9" i="7"/>
  <c r="J8" i="7"/>
  <c r="J7" i="7"/>
  <c r="D6" i="7"/>
  <c r="E6" i="7" s="1"/>
  <c r="D8" i="7"/>
  <c r="D15" i="7"/>
  <c r="D12" i="7"/>
  <c r="D9" i="7"/>
  <c r="D7" i="7"/>
  <c r="D10" i="7"/>
  <c r="D14" i="7"/>
  <c r="D22" i="7"/>
  <c r="D13" i="7"/>
  <c r="D21" i="7"/>
  <c r="D11" i="7"/>
  <c r="D16" i="7"/>
  <c r="D20" i="7"/>
  <c r="D19" i="7"/>
  <c r="D17" i="7"/>
  <c r="D18" i="7"/>
  <c r="C10" i="2"/>
  <c r="C11" i="2"/>
  <c r="C12" i="2"/>
  <c r="C13" i="2"/>
  <c r="C14" i="2"/>
  <c r="C20" i="2"/>
  <c r="C21" i="2"/>
  <c r="C18" i="2"/>
  <c r="C19" i="2"/>
  <c r="C23" i="2"/>
  <c r="C26" i="2"/>
  <c r="B29" i="2" s="1"/>
  <c r="C22" i="2"/>
  <c r="C24" i="2"/>
  <c r="C25" i="2"/>
  <c r="C15" i="2"/>
  <c r="C16" i="2"/>
  <c r="C17" i="2"/>
  <c r="M36" i="11" l="1"/>
  <c r="T36" i="11"/>
  <c r="W30" i="11"/>
  <c r="M30" i="11"/>
  <c r="T30" i="11"/>
  <c r="M31" i="11"/>
  <c r="T31" i="11"/>
  <c r="M33" i="11"/>
  <c r="T33" i="11"/>
  <c r="M35" i="11"/>
  <c r="T35" i="11"/>
  <c r="V33" i="11"/>
  <c r="W31" i="11"/>
  <c r="V37" i="11"/>
  <c r="W38" i="11"/>
  <c r="W37" i="11"/>
  <c r="V38" i="11"/>
  <c r="M29" i="11"/>
  <c r="T29" i="11"/>
  <c r="M26" i="11"/>
  <c r="T26" i="11"/>
  <c r="M37" i="11"/>
  <c r="T37" i="11"/>
  <c r="M24" i="11"/>
  <c r="T24" i="11"/>
  <c r="M32" i="11"/>
  <c r="T32" i="11"/>
  <c r="M38" i="11"/>
  <c r="T38" i="11"/>
  <c r="M34" i="11"/>
  <c r="T34" i="11"/>
  <c r="M25" i="11"/>
  <c r="T25" i="11"/>
  <c r="M28" i="11"/>
  <c r="T28" i="11"/>
  <c r="M27" i="11"/>
  <c r="T27" i="11"/>
  <c r="M23" i="11"/>
  <c r="T23" i="11"/>
  <c r="P40" i="11"/>
  <c r="O40" i="11"/>
  <c r="I10" i="8"/>
  <c r="I9" i="8"/>
  <c r="I8" i="8"/>
  <c r="I7" i="8"/>
  <c r="J4" i="6"/>
  <c r="B8" i="6" s="1"/>
  <c r="E3" i="11" s="1"/>
  <c r="C18" i="8"/>
  <c r="C14" i="8"/>
  <c r="C21" i="8"/>
  <c r="C20" i="8"/>
  <c r="C19" i="8"/>
  <c r="C16" i="8"/>
  <c r="C22" i="8"/>
  <c r="C17" i="8"/>
  <c r="C10" i="8"/>
  <c r="C15" i="8"/>
  <c r="C13" i="8"/>
  <c r="C12" i="8"/>
  <c r="C11" i="8"/>
  <c r="C24" i="8"/>
  <c r="C9" i="8"/>
  <c r="C23" i="8"/>
  <c r="E7" i="7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D46" i="2"/>
  <c r="D896" i="2"/>
  <c r="D1017" i="2"/>
  <c r="D991" i="2"/>
  <c r="D537" i="2"/>
  <c r="D512" i="2"/>
  <c r="D590" i="2"/>
  <c r="D1027" i="2"/>
  <c r="D899" i="2"/>
  <c r="D1016" i="2"/>
  <c r="D384" i="2"/>
  <c r="D351" i="2"/>
  <c r="D350" i="2"/>
  <c r="D587" i="2"/>
  <c r="D963" i="2"/>
  <c r="D585" i="2"/>
  <c r="D827" i="2"/>
  <c r="D607" i="2"/>
  <c r="D76" i="2"/>
  <c r="D751" i="2"/>
  <c r="D304" i="2"/>
  <c r="D866" i="2"/>
  <c r="D463" i="2"/>
  <c r="D462" i="2"/>
  <c r="D936" i="2"/>
  <c r="D546" i="2"/>
  <c r="D956" i="2"/>
  <c r="D722" i="2"/>
  <c r="D108" i="2"/>
  <c r="D699" i="2"/>
  <c r="D223" i="2"/>
  <c r="D765" i="2"/>
  <c r="D329" i="2"/>
  <c r="D832" i="2"/>
  <c r="D418" i="2"/>
  <c r="D129" i="2"/>
  <c r="D385" i="2"/>
  <c r="D641" i="2"/>
  <c r="D897" i="2"/>
  <c r="D146" i="2"/>
  <c r="D67" i="2"/>
  <c r="D100" i="2"/>
  <c r="D356" i="2"/>
  <c r="D612" i="2"/>
  <c r="D868" i="2"/>
  <c r="D983" i="2"/>
  <c r="D277" i="2"/>
  <c r="D533" i="2"/>
  <c r="D789" i="2"/>
  <c r="D902" i="2"/>
  <c r="D214" i="2"/>
  <c r="D470" i="2"/>
  <c r="D726" i="2"/>
  <c r="D103" i="2"/>
  <c r="D359" i="2"/>
  <c r="D615" i="2"/>
  <c r="D871" i="2"/>
  <c r="D184" i="2"/>
  <c r="D440" i="2"/>
  <c r="D121" i="2"/>
  <c r="D266" i="2"/>
  <c r="D522" i="2"/>
  <c r="D345" i="2"/>
  <c r="D733" i="2"/>
  <c r="D49" i="2"/>
  <c r="D279" i="2"/>
  <c r="D787" i="2"/>
  <c r="D84" i="2"/>
  <c r="D710" i="2"/>
  <c r="D371" i="2"/>
  <c r="D416" i="2"/>
  <c r="D882" i="2"/>
  <c r="D639" i="2"/>
  <c r="D942" i="2"/>
  <c r="D355" i="2"/>
  <c r="D320" i="2"/>
  <c r="D482" i="2"/>
  <c r="D1022" i="2"/>
  <c r="D782" i="2"/>
  <c r="D958" i="2"/>
  <c r="D352" i="2"/>
  <c r="D318" i="2"/>
  <c r="D317" i="2"/>
  <c r="D558" i="2"/>
  <c r="D941" i="2"/>
  <c r="D557" i="2"/>
  <c r="D712" i="2"/>
  <c r="D579" i="2"/>
  <c r="D1008" i="2"/>
  <c r="D730" i="2"/>
  <c r="D271" i="2"/>
  <c r="D844" i="2"/>
  <c r="D432" i="2"/>
  <c r="D431" i="2"/>
  <c r="D910" i="2"/>
  <c r="D521" i="2"/>
  <c r="D909" i="2"/>
  <c r="D700" i="2"/>
  <c r="D61" i="2"/>
  <c r="D674" i="2"/>
  <c r="D188" i="2"/>
  <c r="D744" i="2"/>
  <c r="D291" i="2"/>
  <c r="D811" i="2"/>
  <c r="D387" i="2"/>
  <c r="D145" i="2"/>
  <c r="D401" i="2"/>
  <c r="D657" i="2"/>
  <c r="D913" i="2"/>
  <c r="D162" i="2"/>
  <c r="D83" i="2"/>
  <c r="D116" i="2"/>
  <c r="D372" i="2"/>
  <c r="D628" i="2"/>
  <c r="D884" i="2"/>
  <c r="D37" i="2"/>
  <c r="D293" i="2"/>
  <c r="D549" i="2"/>
  <c r="D805" i="2"/>
  <c r="D950" i="2"/>
  <c r="D230" i="2"/>
  <c r="D486" i="2"/>
  <c r="D742" i="2"/>
  <c r="D119" i="2"/>
  <c r="D375" i="2"/>
  <c r="D631" i="2"/>
  <c r="D887" i="2"/>
  <c r="D200" i="2"/>
  <c r="D456" i="2"/>
  <c r="D137" i="2"/>
  <c r="D282" i="2"/>
  <c r="D538" i="2"/>
  <c r="D313" i="2"/>
  <c r="D731" i="2"/>
  <c r="D130" i="2"/>
  <c r="D250" i="2"/>
  <c r="D143" i="2"/>
  <c r="D876" i="2"/>
  <c r="D638" i="2"/>
  <c r="D878" i="2"/>
  <c r="D45" i="2"/>
  <c r="D738" i="2"/>
  <c r="D259" i="2"/>
  <c r="D857" i="2"/>
  <c r="D651" i="2"/>
  <c r="D843" i="2"/>
  <c r="D319" i="2"/>
  <c r="D285" i="2"/>
  <c r="D284" i="2"/>
  <c r="D473" i="2"/>
  <c r="D920" i="2"/>
  <c r="D527" i="2"/>
  <c r="D412" i="2"/>
  <c r="D556" i="2"/>
  <c r="D962" i="2"/>
  <c r="D704" i="2"/>
  <c r="D237" i="2"/>
  <c r="D819" i="2"/>
  <c r="D402" i="2"/>
  <c r="D399" i="2"/>
  <c r="D889" i="2"/>
  <c r="D492" i="2"/>
  <c r="D841" i="2"/>
  <c r="D653" i="2"/>
  <c r="D1023" i="2"/>
  <c r="D652" i="2"/>
  <c r="D144" i="2"/>
  <c r="D718" i="2"/>
  <c r="D256" i="2"/>
  <c r="D786" i="2"/>
  <c r="D361" i="2"/>
  <c r="D161" i="2"/>
  <c r="D417" i="2"/>
  <c r="D673" i="2"/>
  <c r="D929" i="2"/>
  <c r="D178" i="2"/>
  <c r="D99" i="2"/>
  <c r="D132" i="2"/>
  <c r="D388" i="2"/>
  <c r="D644" i="2"/>
  <c r="D900" i="2"/>
  <c r="D53" i="2"/>
  <c r="D309" i="2"/>
  <c r="D565" i="2"/>
  <c r="D821" i="2"/>
  <c r="D982" i="2"/>
  <c r="D246" i="2"/>
  <c r="D502" i="2"/>
  <c r="D758" i="2"/>
  <c r="D135" i="2"/>
  <c r="D391" i="2"/>
  <c r="D647" i="2"/>
  <c r="D903" i="2"/>
  <c r="D216" i="2"/>
  <c r="D472" i="2"/>
  <c r="D42" i="2"/>
  <c r="D298" i="2"/>
  <c r="D554" i="2"/>
  <c r="D281" i="2"/>
  <c r="D707" i="2"/>
  <c r="D568" i="2"/>
  <c r="D453" i="2"/>
  <c r="D186" i="2"/>
  <c r="D153" i="2"/>
  <c r="D596" i="2"/>
  <c r="D168" i="2"/>
  <c r="D763" i="2"/>
  <c r="D831" i="2"/>
  <c r="D622" i="2"/>
  <c r="D818" i="2"/>
  <c r="D810" i="2"/>
  <c r="D681" i="2"/>
  <c r="D297" i="2"/>
  <c r="D796" i="2"/>
  <c r="D571" i="2"/>
  <c r="D716" i="2"/>
  <c r="D286" i="2"/>
  <c r="D252" i="2"/>
  <c r="D251" i="2"/>
  <c r="D381" i="2"/>
  <c r="D894" i="2"/>
  <c r="D498" i="2"/>
  <c r="D987" i="2"/>
  <c r="D526" i="2"/>
  <c r="D915" i="2"/>
  <c r="D683" i="2"/>
  <c r="D201" i="2"/>
  <c r="D797" i="2"/>
  <c r="D370" i="2"/>
  <c r="D368" i="2"/>
  <c r="D863" i="2"/>
  <c r="D461" i="2"/>
  <c r="D794" i="2"/>
  <c r="D601" i="2"/>
  <c r="D1002" i="2"/>
  <c r="D623" i="2"/>
  <c r="D107" i="2"/>
  <c r="D697" i="2"/>
  <c r="D221" i="2"/>
  <c r="D764" i="2"/>
  <c r="D323" i="2"/>
  <c r="D177" i="2"/>
  <c r="D433" i="2"/>
  <c r="D689" i="2"/>
  <c r="D945" i="2"/>
  <c r="D194" i="2"/>
  <c r="D115" i="2"/>
  <c r="D148" i="2"/>
  <c r="D404" i="2"/>
  <c r="D660" i="2"/>
  <c r="D916" i="2"/>
  <c r="D69" i="2"/>
  <c r="D325" i="2"/>
  <c r="D581" i="2"/>
  <c r="D837" i="2"/>
  <c r="D30" i="2"/>
  <c r="D262" i="2"/>
  <c r="D518" i="2"/>
  <c r="D774" i="2"/>
  <c r="D151" i="2"/>
  <c r="D407" i="2"/>
  <c r="D663" i="2"/>
  <c r="D919" i="2"/>
  <c r="D232" i="2"/>
  <c r="D488" i="2"/>
  <c r="D58" i="2"/>
  <c r="D314" i="2"/>
  <c r="D570" i="2"/>
  <c r="D249" i="2"/>
  <c r="D74" i="2"/>
  <c r="D207" i="2"/>
  <c r="D784" i="2"/>
  <c r="D680" i="2"/>
  <c r="D817" i="2"/>
  <c r="D646" i="2"/>
  <c r="D363" i="2"/>
  <c r="D870" i="2"/>
  <c r="D762" i="2"/>
  <c r="D560" i="2"/>
  <c r="D994" i="2"/>
  <c r="D761" i="2"/>
  <c r="D749" i="2"/>
  <c r="D972" i="2"/>
  <c r="D860" i="2"/>
  <c r="D970" i="2"/>
  <c r="D447" i="2"/>
  <c r="D1011" i="2"/>
  <c r="D253" i="2"/>
  <c r="D208" i="2"/>
  <c r="D206" i="2"/>
  <c r="D349" i="2"/>
  <c r="D873" i="2"/>
  <c r="D467" i="2"/>
  <c r="D940" i="2"/>
  <c r="D496" i="2"/>
  <c r="D846" i="2"/>
  <c r="D658" i="2"/>
  <c r="D158" i="2"/>
  <c r="D776" i="2"/>
  <c r="D336" i="2"/>
  <c r="D335" i="2"/>
  <c r="D842" i="2"/>
  <c r="D429" i="2"/>
  <c r="D747" i="2"/>
  <c r="D573" i="2"/>
  <c r="D976" i="2"/>
  <c r="D600" i="2"/>
  <c r="D60" i="2"/>
  <c r="D671" i="2"/>
  <c r="D185" i="2"/>
  <c r="D739" i="2"/>
  <c r="D288" i="2"/>
  <c r="D193" i="2"/>
  <c r="D449" i="2"/>
  <c r="D705" i="2"/>
  <c r="D961" i="2"/>
  <c r="D210" i="2"/>
  <c r="D131" i="2"/>
  <c r="D164" i="2"/>
  <c r="D420" i="2"/>
  <c r="D676" i="2"/>
  <c r="D932" i="2"/>
  <c r="D85" i="2"/>
  <c r="D341" i="2"/>
  <c r="D597" i="2"/>
  <c r="D853" i="2"/>
  <c r="D967" i="2"/>
  <c r="D278" i="2"/>
  <c r="D534" i="2"/>
  <c r="D822" i="2"/>
  <c r="D167" i="2"/>
  <c r="D423" i="2"/>
  <c r="D679" i="2"/>
  <c r="D935" i="2"/>
  <c r="D248" i="2"/>
  <c r="D504" i="2"/>
  <c r="D330" i="2"/>
  <c r="D586" i="2"/>
  <c r="D505" i="2"/>
  <c r="D305" i="2"/>
  <c r="D791" i="2"/>
  <c r="D265" i="2"/>
  <c r="D340" i="2"/>
  <c r="D87" i="2"/>
  <c r="D943" i="2"/>
  <c r="D946" i="2"/>
  <c r="D562" i="2"/>
  <c r="D691" i="2"/>
  <c r="D616" i="2"/>
  <c r="D803" i="2"/>
  <c r="D922" i="2"/>
  <c r="D911" i="2"/>
  <c r="D187" i="2"/>
  <c r="D954" i="2"/>
  <c r="D217" i="2"/>
  <c r="D172" i="2"/>
  <c r="D171" i="2"/>
  <c r="D316" i="2"/>
  <c r="D847" i="2"/>
  <c r="D441" i="2"/>
  <c r="D893" i="2"/>
  <c r="D466" i="2"/>
  <c r="D1007" i="2"/>
  <c r="D633" i="2"/>
  <c r="D112" i="2"/>
  <c r="D750" i="2"/>
  <c r="D303" i="2"/>
  <c r="D302" i="2"/>
  <c r="D816" i="2"/>
  <c r="D398" i="2"/>
  <c r="D675" i="2"/>
  <c r="D544" i="2"/>
  <c r="D955" i="2"/>
  <c r="D572" i="2"/>
  <c r="D1021" i="2"/>
  <c r="D649" i="2"/>
  <c r="D142" i="2"/>
  <c r="D717" i="2"/>
  <c r="D255" i="2"/>
  <c r="D209" i="2"/>
  <c r="D465" i="2"/>
  <c r="D721" i="2"/>
  <c r="D977" i="2"/>
  <c r="D226" i="2"/>
  <c r="D147" i="2"/>
  <c r="D180" i="2"/>
  <c r="D436" i="2"/>
  <c r="D692" i="2"/>
  <c r="D948" i="2"/>
  <c r="D101" i="2"/>
  <c r="D357" i="2"/>
  <c r="D613" i="2"/>
  <c r="D869" i="2"/>
  <c r="D38" i="2"/>
  <c r="D294" i="2"/>
  <c r="D550" i="2"/>
  <c r="D838" i="2"/>
  <c r="D183" i="2"/>
  <c r="D439" i="2"/>
  <c r="D695" i="2"/>
  <c r="D951" i="2"/>
  <c r="D264" i="2"/>
  <c r="D520" i="2"/>
  <c r="D90" i="2"/>
  <c r="D346" i="2"/>
  <c r="D602" i="2"/>
  <c r="D173" i="2"/>
  <c r="D170" i="2"/>
  <c r="D864" i="2"/>
  <c r="D985" i="2"/>
  <c r="D880" i="2"/>
  <c r="D66" i="2"/>
  <c r="D197" i="2"/>
  <c r="D390" i="2"/>
  <c r="D442" i="2"/>
  <c r="D493" i="2"/>
  <c r="D855" i="2"/>
  <c r="D714" i="2"/>
  <c r="D944" i="2"/>
  <c r="D992" i="2"/>
  <c r="D619" i="2"/>
  <c r="D523" i="2"/>
  <c r="D736" i="2"/>
  <c r="D1019" i="2"/>
  <c r="D734" i="2"/>
  <c r="D808" i="2"/>
  <c r="D898" i="2"/>
  <c r="D174" i="2"/>
  <c r="D127" i="2"/>
  <c r="D126" i="2"/>
  <c r="D283" i="2"/>
  <c r="D826" i="2"/>
  <c r="D411" i="2"/>
  <c r="D872" i="2"/>
  <c r="D435" i="2"/>
  <c r="D986" i="2"/>
  <c r="D606" i="2"/>
  <c r="D75" i="2"/>
  <c r="D729" i="2"/>
  <c r="D270" i="2"/>
  <c r="D269" i="2"/>
  <c r="D795" i="2"/>
  <c r="D367" i="2"/>
  <c r="D624" i="2"/>
  <c r="D491" i="2"/>
  <c r="D930" i="2"/>
  <c r="D543" i="2"/>
  <c r="D1000" i="2"/>
  <c r="D621" i="2"/>
  <c r="D95" i="2"/>
  <c r="D696" i="2"/>
  <c r="D220" i="2"/>
  <c r="D225" i="2"/>
  <c r="D481" i="2"/>
  <c r="D737" i="2"/>
  <c r="D993" i="2"/>
  <c r="D242" i="2"/>
  <c r="D163" i="2"/>
  <c r="D196" i="2"/>
  <c r="D452" i="2"/>
  <c r="D708" i="2"/>
  <c r="D964" i="2"/>
  <c r="D117" i="2"/>
  <c r="D373" i="2"/>
  <c r="D629" i="2"/>
  <c r="D885" i="2"/>
  <c r="D54" i="2"/>
  <c r="D310" i="2"/>
  <c r="D566" i="2"/>
  <c r="D854" i="2"/>
  <c r="D199" i="2"/>
  <c r="D455" i="2"/>
  <c r="D711" i="2"/>
  <c r="D999" i="2"/>
  <c r="D280" i="2"/>
  <c r="D536" i="2"/>
  <c r="D106" i="2"/>
  <c r="D362" i="2"/>
  <c r="D618" i="2"/>
  <c r="D139" i="2"/>
  <c r="D426" i="2"/>
  <c r="D507" i="2"/>
  <c r="D272" i="2"/>
  <c r="D63" i="2"/>
  <c r="D931" i="2"/>
  <c r="D952" i="2"/>
  <c r="D532" i="2"/>
  <c r="D965" i="2"/>
  <c r="D104" i="2"/>
  <c r="D140" i="2"/>
  <c r="D928" i="2"/>
  <c r="D830" i="2"/>
  <c r="D539" i="2"/>
  <c r="D331" i="2"/>
  <c r="D672" i="2"/>
  <c r="D792" i="2"/>
  <c r="D668" i="2"/>
  <c r="D509" i="2"/>
  <c r="D835" i="2"/>
  <c r="D128" i="2"/>
  <c r="D80" i="2"/>
  <c r="D79" i="2"/>
  <c r="D240" i="2"/>
  <c r="D800" i="2"/>
  <c r="D380" i="2"/>
  <c r="D825" i="2"/>
  <c r="D409" i="2"/>
  <c r="D960" i="2"/>
  <c r="D578" i="2"/>
  <c r="D874" i="2"/>
  <c r="D703" i="2"/>
  <c r="D236" i="2"/>
  <c r="D235" i="2"/>
  <c r="D770" i="2"/>
  <c r="D334" i="2"/>
  <c r="D515" i="2"/>
  <c r="D459" i="2"/>
  <c r="D908" i="2"/>
  <c r="D514" i="2"/>
  <c r="D974" i="2"/>
  <c r="D594" i="2"/>
  <c r="D48" i="2"/>
  <c r="D670" i="2"/>
  <c r="D176" i="2"/>
  <c r="D241" i="2"/>
  <c r="D497" i="2"/>
  <c r="D753" i="2"/>
  <c r="D1009" i="2"/>
  <c r="D258" i="2"/>
  <c r="D179" i="2"/>
  <c r="D212" i="2"/>
  <c r="D468" i="2"/>
  <c r="D724" i="2"/>
  <c r="D980" i="2"/>
  <c r="D133" i="2"/>
  <c r="D389" i="2"/>
  <c r="D645" i="2"/>
  <c r="D901" i="2"/>
  <c r="D70" i="2"/>
  <c r="D326" i="2"/>
  <c r="D582" i="2"/>
  <c r="D886" i="2"/>
  <c r="D215" i="2"/>
  <c r="D471" i="2"/>
  <c r="D727" i="2"/>
  <c r="D40" i="2"/>
  <c r="D296" i="2"/>
  <c r="D552" i="2"/>
  <c r="D122" i="2"/>
  <c r="D378" i="2"/>
  <c r="D634" i="2"/>
  <c r="D93" i="2"/>
  <c r="D563" i="2"/>
  <c r="D605" i="2"/>
  <c r="D814" i="2"/>
  <c r="D561" i="2"/>
  <c r="D788" i="2"/>
  <c r="D134" i="2"/>
  <c r="D41" i="2"/>
  <c r="D1003" i="2"/>
  <c r="D261" i="2"/>
  <c r="D947" i="2"/>
  <c r="D924" i="2"/>
  <c r="D990" i="2"/>
  <c r="D364" i="2"/>
  <c r="D688" i="2"/>
  <c r="D591" i="2"/>
  <c r="D478" i="2"/>
  <c r="D589" i="2"/>
  <c r="D923" i="2"/>
  <c r="D781" i="2"/>
  <c r="D91" i="2"/>
  <c r="D31" i="2"/>
  <c r="D921" i="2"/>
  <c r="D205" i="2"/>
  <c r="D779" i="2"/>
  <c r="D348" i="2"/>
  <c r="D799" i="2"/>
  <c r="D379" i="2"/>
  <c r="D939" i="2"/>
  <c r="D555" i="2"/>
  <c r="D755" i="2"/>
  <c r="D682" i="2"/>
  <c r="D192" i="2"/>
  <c r="D191" i="2"/>
  <c r="D748" i="2"/>
  <c r="D301" i="2"/>
  <c r="D224" i="2"/>
  <c r="D428" i="2"/>
  <c r="D883" i="2"/>
  <c r="D483" i="2"/>
  <c r="D953" i="2"/>
  <c r="D569" i="2"/>
  <c r="D1020" i="2"/>
  <c r="D643" i="2"/>
  <c r="D141" i="2"/>
  <c r="D257" i="2"/>
  <c r="D513" i="2"/>
  <c r="D769" i="2"/>
  <c r="D1025" i="2"/>
  <c r="D274" i="2"/>
  <c r="D195" i="2"/>
  <c r="D228" i="2"/>
  <c r="D484" i="2"/>
  <c r="D740" i="2"/>
  <c r="D996" i="2"/>
  <c r="D149" i="2"/>
  <c r="D405" i="2"/>
  <c r="D661" i="2"/>
  <c r="D917" i="2"/>
  <c r="D86" i="2"/>
  <c r="D342" i="2"/>
  <c r="D598" i="2"/>
  <c r="D918" i="2"/>
  <c r="D231" i="2"/>
  <c r="D487" i="2"/>
  <c r="D743" i="2"/>
  <c r="D56" i="2"/>
  <c r="D312" i="2"/>
  <c r="D584" i="2"/>
  <c r="D138" i="2"/>
  <c r="D394" i="2"/>
  <c r="D650" i="2"/>
  <c r="D47" i="2"/>
  <c r="D875" i="2"/>
  <c r="D867" i="2"/>
  <c r="D333" i="2"/>
  <c r="D322" i="2"/>
  <c r="D1015" i="2"/>
  <c r="D448" i="2"/>
  <c r="D343" i="2"/>
  <c r="D975" i="2"/>
  <c r="D698" i="2"/>
  <c r="D829" i="2"/>
  <c r="D59" i="2"/>
  <c r="D984" i="2"/>
  <c r="D508" i="2"/>
  <c r="D907" i="2"/>
  <c r="D254" i="2"/>
  <c r="D856" i="2"/>
  <c r="D715" i="2"/>
  <c r="D32" i="2"/>
  <c r="D559" i="2"/>
  <c r="D848" i="2"/>
  <c r="D169" i="2"/>
  <c r="D754" i="2"/>
  <c r="D315" i="2"/>
  <c r="D778" i="2"/>
  <c r="D347" i="2"/>
  <c r="D914" i="2"/>
  <c r="D525" i="2"/>
  <c r="D528" i="2"/>
  <c r="D656" i="2"/>
  <c r="D157" i="2"/>
  <c r="D156" i="2"/>
  <c r="D723" i="2"/>
  <c r="D268" i="2"/>
  <c r="D1024" i="2"/>
  <c r="D397" i="2"/>
  <c r="D861" i="2"/>
  <c r="D457" i="2"/>
  <c r="D927" i="2"/>
  <c r="D541" i="2"/>
  <c r="D995" i="2"/>
  <c r="D620" i="2"/>
  <c r="D94" i="2"/>
  <c r="D273" i="2"/>
  <c r="D529" i="2"/>
  <c r="D785" i="2"/>
  <c r="D34" i="2"/>
  <c r="D290" i="2"/>
  <c r="D211" i="2"/>
  <c r="D244" i="2"/>
  <c r="D500" i="2"/>
  <c r="D756" i="2"/>
  <c r="D1012" i="2"/>
  <c r="D165" i="2"/>
  <c r="D421" i="2"/>
  <c r="D677" i="2"/>
  <c r="D933" i="2"/>
  <c r="D102" i="2"/>
  <c r="D358" i="2"/>
  <c r="D614" i="2"/>
  <c r="D966" i="2"/>
  <c r="D247" i="2"/>
  <c r="D503" i="2"/>
  <c r="D759" i="2"/>
  <c r="D72" i="2"/>
  <c r="D328" i="2"/>
  <c r="D648" i="2"/>
  <c r="D154" i="2"/>
  <c r="D410" i="2"/>
  <c r="D43" i="2"/>
  <c r="D851" i="2"/>
  <c r="D64" i="2"/>
  <c r="D480" i="2"/>
  <c r="D243" i="2"/>
  <c r="D709" i="2"/>
  <c r="D360" i="2"/>
  <c r="D574" i="2"/>
  <c r="D773" i="2"/>
  <c r="D425" i="2"/>
  <c r="D640" i="2"/>
  <c r="D547" i="2"/>
  <c r="D937" i="2"/>
  <c r="D925" i="2"/>
  <c r="D287" i="2"/>
  <c r="D588" i="2"/>
  <c r="D1018" i="2"/>
  <c r="D969" i="2"/>
  <c r="D642" i="2"/>
  <c r="D531" i="2"/>
  <c r="D530" i="2"/>
  <c r="D780" i="2"/>
  <c r="D125" i="2"/>
  <c r="D732" i="2"/>
  <c r="D275" i="2"/>
  <c r="D752" i="2"/>
  <c r="D307" i="2"/>
  <c r="D892" i="2"/>
  <c r="D495" i="2"/>
  <c r="D1006" i="2"/>
  <c r="D632" i="2"/>
  <c r="D111" i="2"/>
  <c r="D110" i="2"/>
  <c r="D701" i="2"/>
  <c r="D233" i="2"/>
  <c r="D978" i="2"/>
  <c r="D366" i="2"/>
  <c r="D840" i="2"/>
  <c r="D427" i="2"/>
  <c r="D906" i="2"/>
  <c r="D511" i="2"/>
  <c r="D973" i="2"/>
  <c r="D592" i="2"/>
  <c r="D33" i="2"/>
  <c r="D289" i="2"/>
  <c r="D545" i="2"/>
  <c r="D801" i="2"/>
  <c r="D50" i="2"/>
  <c r="D306" i="2"/>
  <c r="D227" i="2"/>
  <c r="D260" i="2"/>
  <c r="D516" i="2"/>
  <c r="D772" i="2"/>
  <c r="D1028" i="2"/>
  <c r="D181" i="2"/>
  <c r="D437" i="2"/>
  <c r="D693" i="2"/>
  <c r="D949" i="2"/>
  <c r="D118" i="2"/>
  <c r="D374" i="2"/>
  <c r="D630" i="2"/>
  <c r="D1014" i="2"/>
  <c r="D263" i="2"/>
  <c r="D519" i="2"/>
  <c r="D775" i="2"/>
  <c r="D88" i="2"/>
  <c r="D344" i="2"/>
  <c r="L10" i="2"/>
  <c r="D44" i="2"/>
  <c r="D222" i="2"/>
  <c r="D190" i="2"/>
  <c r="D276" i="2"/>
  <c r="D535" i="2"/>
  <c r="D768" i="2"/>
  <c r="D998" i="2"/>
  <c r="D105" i="2"/>
  <c r="D766" i="2"/>
  <c r="D890" i="2"/>
  <c r="D989" i="2"/>
  <c r="D877" i="2"/>
  <c r="D78" i="2"/>
  <c r="D239" i="2"/>
  <c r="D464" i="2"/>
  <c r="D396" i="2"/>
  <c r="D997" i="2"/>
  <c r="D489" i="2"/>
  <c r="D113" i="2"/>
  <c r="D517" i="2"/>
  <c r="D506" i="2"/>
  <c r="D713" i="2"/>
  <c r="D1005" i="2"/>
  <c r="D828" i="2"/>
  <c r="D813" i="2"/>
  <c r="D809" i="2"/>
  <c r="D595" i="2"/>
  <c r="D783" i="2"/>
  <c r="D477" i="2"/>
  <c r="D728" i="2"/>
  <c r="D443" i="2"/>
  <c r="D476" i="2"/>
  <c r="D475" i="2"/>
  <c r="D686" i="2"/>
  <c r="D802" i="2"/>
  <c r="D685" i="2"/>
  <c r="D204" i="2"/>
  <c r="D706" i="2"/>
  <c r="D238" i="2"/>
  <c r="D845" i="2"/>
  <c r="D434" i="2"/>
  <c r="D959" i="2"/>
  <c r="D576" i="2"/>
  <c r="D655" i="2"/>
  <c r="D1026" i="2"/>
  <c r="D654" i="2"/>
  <c r="D155" i="2"/>
  <c r="D888" i="2"/>
  <c r="D300" i="2"/>
  <c r="D793" i="2"/>
  <c r="D365" i="2"/>
  <c r="D859" i="2"/>
  <c r="D450" i="2"/>
  <c r="D926" i="2"/>
  <c r="D540" i="2"/>
  <c r="D65" i="2"/>
  <c r="D321" i="2"/>
  <c r="D577" i="2"/>
  <c r="D833" i="2"/>
  <c r="D82" i="2"/>
  <c r="D338" i="2"/>
  <c r="D36" i="2"/>
  <c r="D292" i="2"/>
  <c r="D548" i="2"/>
  <c r="D804" i="2"/>
  <c r="D1029" i="2"/>
  <c r="D213" i="2"/>
  <c r="D469" i="2"/>
  <c r="D725" i="2"/>
  <c r="D981" i="2"/>
  <c r="D150" i="2"/>
  <c r="D406" i="2"/>
  <c r="D662" i="2"/>
  <c r="D39" i="2"/>
  <c r="D295" i="2"/>
  <c r="D551" i="2"/>
  <c r="D807" i="2"/>
  <c r="D120" i="2"/>
  <c r="D376" i="2"/>
  <c r="D57" i="2"/>
  <c r="D202" i="2"/>
  <c r="D458" i="2"/>
  <c r="D460" i="2"/>
  <c r="D702" i="2"/>
  <c r="D1001" i="2"/>
  <c r="D542" i="2"/>
  <c r="D760" i="2"/>
  <c r="D745" i="2"/>
  <c r="D971" i="2"/>
  <c r="D575" i="2"/>
  <c r="D968" i="2"/>
  <c r="D667" i="2"/>
  <c r="D175" i="2"/>
  <c r="D445" i="2"/>
  <c r="D444" i="2"/>
  <c r="D665" i="2"/>
  <c r="D499" i="2"/>
  <c r="D664" i="2"/>
  <c r="D160" i="2"/>
  <c r="D684" i="2"/>
  <c r="D203" i="2"/>
  <c r="D824" i="2"/>
  <c r="D403" i="2"/>
  <c r="D938" i="2"/>
  <c r="D553" i="2"/>
  <c r="D627" i="2"/>
  <c r="D1004" i="2"/>
  <c r="D626" i="2"/>
  <c r="D109" i="2"/>
  <c r="D862" i="2"/>
  <c r="D267" i="2"/>
  <c r="D767" i="2"/>
  <c r="D332" i="2"/>
  <c r="D834" i="2"/>
  <c r="D419" i="2"/>
  <c r="D905" i="2"/>
  <c r="D510" i="2"/>
  <c r="D81" i="2"/>
  <c r="D337" i="2"/>
  <c r="D593" i="2"/>
  <c r="D849" i="2"/>
  <c r="D98" i="2"/>
  <c r="D354" i="2"/>
  <c r="D52" i="2"/>
  <c r="D308" i="2"/>
  <c r="D564" i="2"/>
  <c r="D820" i="2"/>
  <c r="D790" i="2"/>
  <c r="D229" i="2"/>
  <c r="D485" i="2"/>
  <c r="D741" i="2"/>
  <c r="D1013" i="2"/>
  <c r="D166" i="2"/>
  <c r="D422" i="2"/>
  <c r="D678" i="2"/>
  <c r="D55" i="2"/>
  <c r="D311" i="2"/>
  <c r="D567" i="2"/>
  <c r="D823" i="2"/>
  <c r="D136" i="2"/>
  <c r="D392" i="2"/>
  <c r="D73" i="2"/>
  <c r="D218" i="2"/>
  <c r="D474" i="2"/>
  <c r="D430" i="2"/>
  <c r="D382" i="2"/>
  <c r="D625" i="2"/>
  <c r="D599" i="2"/>
  <c r="D771" i="2"/>
  <c r="D395" i="2"/>
  <c r="D386" i="2"/>
  <c r="D690" i="2"/>
  <c r="D687" i="2"/>
  <c r="D735" i="2"/>
  <c r="D451" i="2"/>
  <c r="D850" i="2"/>
  <c r="D904" i="2"/>
  <c r="D446" i="2"/>
  <c r="D414" i="2"/>
  <c r="D413" i="2"/>
  <c r="D637" i="2"/>
  <c r="D1010" i="2"/>
  <c r="D636" i="2"/>
  <c r="D124" i="2"/>
  <c r="D659" i="2"/>
  <c r="D159" i="2"/>
  <c r="D798" i="2"/>
  <c r="D377" i="2"/>
  <c r="D912" i="2"/>
  <c r="D524" i="2"/>
  <c r="D604" i="2"/>
  <c r="D979" i="2"/>
  <c r="D603" i="2"/>
  <c r="D62" i="2"/>
  <c r="D815" i="2"/>
  <c r="D189" i="2"/>
  <c r="D746" i="2"/>
  <c r="D299" i="2"/>
  <c r="D812" i="2"/>
  <c r="D393" i="2"/>
  <c r="D879" i="2"/>
  <c r="D479" i="2"/>
  <c r="D97" i="2"/>
  <c r="D353" i="2"/>
  <c r="D609" i="2"/>
  <c r="D865" i="2"/>
  <c r="D114" i="2"/>
  <c r="D35" i="2"/>
  <c r="D68" i="2"/>
  <c r="D324" i="2"/>
  <c r="D580" i="2"/>
  <c r="D836" i="2"/>
  <c r="D934" i="2"/>
  <c r="D245" i="2"/>
  <c r="D501" i="2"/>
  <c r="D757" i="2"/>
  <c r="D806" i="2"/>
  <c r="D182" i="2"/>
  <c r="D438" i="2"/>
  <c r="D694" i="2"/>
  <c r="D71" i="2"/>
  <c r="D327" i="2"/>
  <c r="D583" i="2"/>
  <c r="D839" i="2"/>
  <c r="D152" i="2"/>
  <c r="D408" i="2"/>
  <c r="D89" i="2"/>
  <c r="D234" i="2"/>
  <c r="D490" i="2"/>
  <c r="D400" i="2"/>
  <c r="D666" i="2"/>
  <c r="D858" i="2"/>
  <c r="D198" i="2"/>
  <c r="D96" i="2"/>
  <c r="D895" i="2"/>
  <c r="D92" i="2"/>
  <c r="D617" i="2"/>
  <c r="D611" i="2"/>
  <c r="D669" i="2"/>
  <c r="D219" i="2"/>
  <c r="D719" i="2"/>
  <c r="D415" i="2"/>
  <c r="D383" i="2"/>
  <c r="D610" i="2"/>
  <c r="D988" i="2"/>
  <c r="D608" i="2"/>
  <c r="D77" i="2"/>
  <c r="D635" i="2"/>
  <c r="D123" i="2"/>
  <c r="D777" i="2"/>
  <c r="D339" i="2"/>
  <c r="D891" i="2"/>
  <c r="D494" i="2"/>
  <c r="D957" i="2"/>
  <c r="D720" i="2"/>
  <c r="D369" i="2"/>
  <c r="D881" i="2"/>
  <c r="D51" i="2"/>
  <c r="D852" i="2"/>
  <c r="D454" i="2"/>
  <c r="D424" i="2"/>
  <c r="K19" i="2" l="1"/>
  <c r="K20" i="2"/>
  <c r="M40" i="11"/>
  <c r="C8" i="6"/>
  <c r="N23" i="11"/>
  <c r="Q23" i="11" s="1"/>
  <c r="U23" i="11" s="1"/>
  <c r="R23" i="11" s="1"/>
  <c r="B23" i="6"/>
  <c r="E18" i="11" s="1"/>
  <c r="B22" i="6"/>
  <c r="E17" i="11" s="1"/>
  <c r="B21" i="6"/>
  <c r="E16" i="11" s="1"/>
  <c r="B18" i="6"/>
  <c r="E13" i="11" s="1"/>
  <c r="B20" i="6"/>
  <c r="E15" i="11" s="1"/>
  <c r="B19" i="6"/>
  <c r="E14" i="11" s="1"/>
  <c r="B17" i="6"/>
  <c r="E12" i="11" s="1"/>
  <c r="B16" i="6"/>
  <c r="E11" i="11" s="1"/>
  <c r="B15" i="6"/>
  <c r="E10" i="11" s="1"/>
  <c r="B13" i="6"/>
  <c r="E8" i="11" s="1"/>
  <c r="B14" i="6"/>
  <c r="E9" i="11" s="1"/>
  <c r="B12" i="6"/>
  <c r="E7" i="11" s="1"/>
  <c r="B11" i="6"/>
  <c r="E6" i="11" s="1"/>
  <c r="B10" i="6"/>
  <c r="E5" i="11" s="1"/>
  <c r="B9" i="6"/>
  <c r="E4" i="11" s="1"/>
  <c r="B7" i="6"/>
  <c r="C25" i="8"/>
  <c r="K16" i="2"/>
  <c r="K18" i="2"/>
  <c r="K15" i="2"/>
  <c r="K17" i="2"/>
  <c r="D14" i="2"/>
  <c r="D22" i="2"/>
  <c r="D15" i="2"/>
  <c r="D16" i="2"/>
  <c r="D24" i="2"/>
  <c r="D23" i="2"/>
  <c r="D18" i="2"/>
  <c r="D26" i="2"/>
  <c r="D13" i="2"/>
  <c r="D19" i="2"/>
  <c r="D25" i="2"/>
  <c r="D11" i="2"/>
  <c r="D12" i="2"/>
  <c r="D10" i="2"/>
  <c r="E10" i="2" s="1"/>
  <c r="D20" i="2"/>
  <c r="D21" i="2"/>
  <c r="D17" i="2"/>
  <c r="A24" i="6" l="1"/>
  <c r="F25" i="6" s="1"/>
  <c r="E2" i="11"/>
  <c r="N22" i="11" s="1"/>
  <c r="Q22" i="11" s="1"/>
  <c r="U22" i="11" s="1"/>
  <c r="R22" i="11" s="1"/>
  <c r="C12" i="6"/>
  <c r="N27" i="11"/>
  <c r="Q27" i="11" s="1"/>
  <c r="U27" i="11" s="1"/>
  <c r="R27" i="11" s="1"/>
  <c r="C21" i="6"/>
  <c r="N36" i="11"/>
  <c r="Q36" i="11" s="1"/>
  <c r="U36" i="11" s="1"/>
  <c r="R36" i="11" s="1"/>
  <c r="C17" i="6"/>
  <c r="N32" i="11"/>
  <c r="Q32" i="11" s="1"/>
  <c r="U32" i="11" s="1"/>
  <c r="R32" i="11" s="1"/>
  <c r="C23" i="6"/>
  <c r="N38" i="11"/>
  <c r="Q38" i="11" s="1"/>
  <c r="U38" i="11" s="1"/>
  <c r="R38" i="11" s="1"/>
  <c r="C14" i="6"/>
  <c r="N29" i="11"/>
  <c r="Q29" i="11" s="1"/>
  <c r="U29" i="11" s="1"/>
  <c r="R29" i="11" s="1"/>
  <c r="C15" i="6"/>
  <c r="N30" i="11"/>
  <c r="Q30" i="11" s="1"/>
  <c r="U30" i="11" s="1"/>
  <c r="R30" i="11" s="1"/>
  <c r="C16" i="6"/>
  <c r="N31" i="11"/>
  <c r="Q31" i="11" s="1"/>
  <c r="U31" i="11" s="1"/>
  <c r="R31" i="11" s="1"/>
  <c r="C19" i="6"/>
  <c r="N34" i="11"/>
  <c r="Q34" i="11" s="1"/>
  <c r="U34" i="11" s="1"/>
  <c r="R34" i="11" s="1"/>
  <c r="C10" i="6"/>
  <c r="N25" i="11"/>
  <c r="Q25" i="11" s="1"/>
  <c r="U25" i="11" s="1"/>
  <c r="R25" i="11" s="1"/>
  <c r="C13" i="6"/>
  <c r="N28" i="11"/>
  <c r="Q28" i="11" s="1"/>
  <c r="U28" i="11" s="1"/>
  <c r="R28" i="11" s="1"/>
  <c r="C20" i="6"/>
  <c r="N35" i="11"/>
  <c r="Q35" i="11" s="1"/>
  <c r="U35" i="11" s="1"/>
  <c r="R35" i="11" s="1"/>
  <c r="C18" i="6"/>
  <c r="N33" i="11"/>
  <c r="Q33" i="11" s="1"/>
  <c r="U33" i="11" s="1"/>
  <c r="R33" i="11" s="1"/>
  <c r="C22" i="6"/>
  <c r="N37" i="11"/>
  <c r="Q37" i="11" s="1"/>
  <c r="U37" i="11" s="1"/>
  <c r="R37" i="11" s="1"/>
  <c r="C9" i="6"/>
  <c r="N24" i="11"/>
  <c r="Q24" i="11" s="1"/>
  <c r="U24" i="11" s="1"/>
  <c r="R24" i="11" s="1"/>
  <c r="C11" i="6"/>
  <c r="N26" i="11"/>
  <c r="Q26" i="11" s="1"/>
  <c r="U26" i="11" s="1"/>
  <c r="R26" i="11" s="1"/>
  <c r="C7" i="6"/>
  <c r="D7" i="6" s="1"/>
  <c r="D8" i="6" s="1"/>
  <c r="E11" i="2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R40" i="11" l="1"/>
  <c r="N40" i="11"/>
  <c r="Q40" i="11"/>
  <c r="D9" i="6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B26" i="6" s="1"/>
</calcChain>
</file>

<file path=xl/sharedStrings.xml><?xml version="1.0" encoding="utf-8"?>
<sst xmlns="http://schemas.openxmlformats.org/spreadsheetml/2006/main" count="320" uniqueCount="186">
  <si>
    <t xml:space="preserve">S&amp;P Average </t>
  </si>
  <si>
    <t>Daily STD</t>
  </si>
  <si>
    <t xml:space="preserve">Daily </t>
  </si>
  <si>
    <t xml:space="preserve">Monday </t>
  </si>
  <si>
    <t>Tuesday</t>
  </si>
  <si>
    <t>Wednesday</t>
  </si>
  <si>
    <t>Thursday</t>
  </si>
  <si>
    <t>Friday</t>
  </si>
  <si>
    <t xml:space="preserve">Cumlative </t>
  </si>
  <si>
    <t>Avg Trials</t>
  </si>
  <si>
    <t>STD Trials</t>
  </si>
  <si>
    <t>Prob &gt; ".05"</t>
  </si>
  <si>
    <t>Trial 1</t>
  </si>
  <si>
    <t xml:space="preserve">Analysis Question </t>
  </si>
  <si>
    <t xml:space="preserve">What wil do? </t>
  </si>
  <si>
    <t>Run a simulation based on  1000 possible 2021 seasons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</si>
  <si>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</si>
  <si>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</si>
  <si>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</si>
  <si>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</si>
  <si>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</si>
  <si>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</si>
  <si>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</si>
  <si>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</si>
  <si>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</si>
  <si>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</si>
  <si>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</si>
  <si>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</si>
  <si>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</si>
  <si>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</si>
  <si>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</si>
  <si>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</si>
  <si>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</si>
  <si>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 xml:space="preserve">Avg </t>
  </si>
  <si>
    <t xml:space="preserve">What will Wentz Touchdown %  be? </t>
  </si>
  <si>
    <t>IND</t>
  </si>
  <si>
    <t>1 yr</t>
  </si>
  <si>
    <t>35-32-1</t>
  </si>
  <si>
    <t>PHI</t>
  </si>
  <si>
    <t>5 yrs</t>
  </si>
  <si>
    <t>44-40-1</t>
  </si>
  <si>
    <t>Career</t>
  </si>
  <si>
    <t>QB</t>
  </si>
  <si>
    <t>AP CPoY-5</t>
  </si>
  <si>
    <t>AP MVP-3, AP2, PB</t>
  </si>
  <si>
    <t>2017*</t>
  </si>
  <si>
    <t>Awards</t>
  </si>
  <si>
    <t>AV</t>
  </si>
  <si>
    <t>GWD</t>
  </si>
  <si>
    <t>4QC</t>
  </si>
  <si>
    <t>ANY/A</t>
  </si>
  <si>
    <t>NY/A</t>
  </si>
  <si>
    <t>Sk%</t>
  </si>
  <si>
    <t>Yds</t>
  </si>
  <si>
    <t>Sk</t>
  </si>
  <si>
    <t>QBR</t>
  </si>
  <si>
    <t>Rate</t>
  </si>
  <si>
    <t>Y/G</t>
  </si>
  <si>
    <t>Y/C</t>
  </si>
  <si>
    <t>AY/A</t>
  </si>
  <si>
    <t>Y/A</t>
  </si>
  <si>
    <t>Lng</t>
  </si>
  <si>
    <t>1D</t>
  </si>
  <si>
    <t>Int%</t>
  </si>
  <si>
    <t>Int</t>
  </si>
  <si>
    <t>TD%</t>
  </si>
  <si>
    <t>TD</t>
  </si>
  <si>
    <t>Cmp%</t>
  </si>
  <si>
    <t>Att</t>
  </si>
  <si>
    <t>Cmp</t>
  </si>
  <si>
    <t>QBrec</t>
  </si>
  <si>
    <t>GS</t>
  </si>
  <si>
    <t>G</t>
  </si>
  <si>
    <t>No.</t>
  </si>
  <si>
    <t>Pos</t>
  </si>
  <si>
    <t>Tm</t>
  </si>
  <si>
    <t>Age</t>
  </si>
  <si>
    <t>Year</t>
  </si>
  <si>
    <t>STD</t>
  </si>
  <si>
    <t>Game by Game</t>
  </si>
  <si>
    <t>TDs Per Game</t>
  </si>
  <si>
    <t>Avg Pass attempts per year</t>
  </si>
  <si>
    <t>STD Pass attempts per season</t>
  </si>
  <si>
    <t>AVG Pass attempts per Game</t>
  </si>
  <si>
    <t>STD pass attempts per game</t>
  </si>
  <si>
    <t xml:space="preserve">Cumlative TDS </t>
  </si>
  <si>
    <t>avg</t>
  </si>
  <si>
    <t>Possible TDS per Year</t>
  </si>
  <si>
    <t>MAX</t>
  </si>
  <si>
    <t>MIN</t>
  </si>
  <si>
    <t>TDS</t>
  </si>
  <si>
    <t>AVG</t>
  </si>
  <si>
    <t>probability Wentz throws more than 27 tds?</t>
  </si>
  <si>
    <t>Prob &lt; 27 TDS</t>
  </si>
  <si>
    <t>PROB &gt; = 27 TDS</t>
  </si>
  <si>
    <t>CMP%</t>
  </si>
  <si>
    <t>YARDS</t>
  </si>
  <si>
    <t>Analysis Question?</t>
  </si>
  <si>
    <t>How many pass attempts could Wentz have this year</t>
  </si>
  <si>
    <t>AVG per Game</t>
  </si>
  <si>
    <t>STD Per Season</t>
  </si>
  <si>
    <t xml:space="preserve">Avg simulated pass attempts per year </t>
  </si>
  <si>
    <t>total simulated Pass Attempts</t>
  </si>
  <si>
    <t>int%</t>
  </si>
  <si>
    <t>std  int</t>
  </si>
  <si>
    <t>INT each game</t>
  </si>
  <si>
    <t xml:space="preserve">INTs cumlative </t>
  </si>
  <si>
    <t>avg pass attempts per game</t>
  </si>
  <si>
    <t>std per game</t>
  </si>
  <si>
    <t>PROB &lt; = 7 TDS</t>
  </si>
  <si>
    <t>Prob &gt; 7 TDS</t>
  </si>
  <si>
    <t>INT%</t>
  </si>
  <si>
    <t>INTS</t>
  </si>
  <si>
    <t>possible INTS per year</t>
  </si>
  <si>
    <t>AVG Yards per year</t>
  </si>
  <si>
    <t xml:space="preserve">STD yards per year </t>
  </si>
  <si>
    <t>Avg per game</t>
  </si>
  <si>
    <t>STD per game</t>
  </si>
  <si>
    <t>AVG sim</t>
  </si>
  <si>
    <t>STD sim</t>
  </si>
  <si>
    <t>YARDS per year</t>
  </si>
  <si>
    <t>STD cmp %</t>
  </si>
  <si>
    <t>AVG Cmp % per year</t>
  </si>
  <si>
    <t>AVG per pass attempt</t>
  </si>
  <si>
    <t>STD per pass Attempt</t>
  </si>
  <si>
    <t>Pass attempts per game</t>
  </si>
  <si>
    <t>Yards per pass attempt</t>
  </si>
  <si>
    <t>Per Game</t>
  </si>
  <si>
    <t>Per game cuml</t>
  </si>
  <si>
    <t xml:space="preserve">Completions </t>
  </si>
  <si>
    <t>Pass attmepts per game</t>
  </si>
  <si>
    <t>Cumlative / total</t>
  </si>
  <si>
    <t>Pass attempt per year</t>
  </si>
  <si>
    <t>CMP</t>
  </si>
  <si>
    <t>CMP %</t>
  </si>
  <si>
    <t>Weighted Avg pass per year</t>
  </si>
  <si>
    <t xml:space="preserve">PASS ATTEMPTS </t>
  </si>
  <si>
    <t>TOUCHDOWN %</t>
  </si>
  <si>
    <t>INT %</t>
  </si>
  <si>
    <t>YARDS PER  PASS ATTEMPT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</si>
  <si>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</si>
  <si>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</si>
  <si>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</si>
  <si>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</si>
  <si>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</si>
  <si>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</si>
  <si>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</si>
  <si>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</si>
  <si>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</si>
  <si>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</si>
  <si>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</si>
  <si>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</si>
  <si>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</si>
  <si>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</si>
  <si>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</si>
  <si>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</si>
  <si>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</si>
  <si>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PASS ATTEMPTS</t>
  </si>
  <si>
    <t>COMPLETED PASSES</t>
  </si>
  <si>
    <t>TOUCHDOWNS</t>
  </si>
  <si>
    <t>Yards Per Attempt</t>
  </si>
  <si>
    <t>PASSER RATING</t>
  </si>
  <si>
    <t>A</t>
  </si>
  <si>
    <t>B</t>
  </si>
  <si>
    <t>C</t>
  </si>
  <si>
    <t>D</t>
  </si>
  <si>
    <t>Season Totals</t>
  </si>
  <si>
    <t>Column1</t>
  </si>
  <si>
    <t>GAMES</t>
  </si>
  <si>
    <t xml:space="preserve">2022 Simulated </t>
  </si>
  <si>
    <t>Pass Attempts</t>
  </si>
  <si>
    <t>Completions</t>
  </si>
  <si>
    <t>Yards</t>
  </si>
  <si>
    <t>Trial Seasons</t>
  </si>
  <si>
    <t>Touchdowns</t>
  </si>
  <si>
    <t>INT</t>
  </si>
  <si>
    <t>Chance of less than 300 completions</t>
  </si>
  <si>
    <t>Completion</t>
  </si>
  <si>
    <t>Chance of 20 or more TDs</t>
  </si>
  <si>
    <t>Chance of more than 4000 passing yards</t>
  </si>
  <si>
    <t>Chance of more than .60 completions percentage</t>
  </si>
  <si>
    <t>Chance of 10 or more ints</t>
  </si>
  <si>
    <t>Chance of less than 8 Yard per attempt</t>
  </si>
  <si>
    <t>Chance of less than 25 TD and more than 10 INTS</t>
  </si>
  <si>
    <t xml:space="preserve">Chance Wentz recreates his MVP candidate season in 2022 </t>
  </si>
  <si>
    <t>30 TDs, 10 INTS, 60%, 3200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</si>
</sst>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8"/>
      <color theme="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5" fillId="0" borderId="0" xfId="0" applyFont="1" applyAlignment="1">
      <alignment horizontal="center" vertical="center" wrapText="1"/>
    </xf>
    <xf numFmtId="10" fontId="0" fillId="0" borderId="0" xfId="0" applyNumberFormat="1"/>
    <xf numFmtId="10" fontId="2" fillId="0" borderId="0" xfId="0" applyNumberFormat="1" applyFont="1"/>
    <xf numFmtId="9" fontId="0" fillId="0" borderId="0" xfId="0" applyNumberForma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1" applyNumberFormat="1" applyFont="1"/>
    <xf numFmtId="0" fontId="10" fillId="0" borderId="0" xfId="0" applyFont="1"/>
    <xf numFmtId="0" fontId="11" fillId="0" borderId="0" xfId="0" applyFont="1"/>
    <xf numFmtId="1" fontId="10" fillId="0" borderId="0" xfId="0" applyNumberFormat="1" applyFont="1"/>
    <xf numFmtId="9" fontId="10" fillId="0" borderId="0" xfId="1" applyFont="1"/>
    <xf numFmtId="2" fontId="10" fillId="0" borderId="0" xfId="0" applyNumberFormat="1" applyFont="1"/>
    <xf numFmtId="10" fontId="10" fillId="0" borderId="0" xfId="1" applyNumberFormat="1" applyFont="1"/>
    <xf numFmtId="0" fontId="10" fillId="4" borderId="0" xfId="0" applyFont="1" applyFill="1"/>
    <xf numFmtId="164" fontId="11" fillId="4" borderId="0" xfId="1" applyNumberFormat="1" applyFont="1" applyFill="1"/>
    <xf numFmtId="0" fontId="10" fillId="5" borderId="0" xfId="0" applyFont="1" applyFill="1"/>
    <xf numFmtId="164" fontId="11" fillId="5" borderId="0" xfId="1" applyNumberFormat="1" applyFont="1" applyFill="1"/>
    <xf numFmtId="0" fontId="12" fillId="0" borderId="0" xfId="0" applyFont="1"/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6"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  <numFmt numFmtId="1" formatCode="0"/>
    </dxf>
    <dxf>
      <font>
        <b/>
        <strike val="0"/>
        <outline val="0"/>
        <shadow val="0"/>
        <u val="none"/>
        <vertAlign val="baseline"/>
        <sz val="16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</dxf>
    <dxf>
      <numFmt numFmtId="14" formatCode="0.00%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06867-CCDF-444A-B096-A4FFFA4289EC}" name="Table1" displayName="Table1" ref="J21:R40" totalsRowShown="0">
  <autoFilter ref="J21:R40" xr:uid="{4FC06867-CCDF-444A-B096-A4FFFA4289EC}"/>
  <tableColumns count="9">
    <tableColumn id="1" xr3:uid="{61B23455-7B5D-0A48-8006-05D81D48981F}" name="GAMES"/>
    <tableColumn id="2" xr3:uid="{03D82003-7305-0242-8CC9-C6530A09FE83}" name="PASS ATTEMPTS"/>
    <tableColumn id="3" xr3:uid="{CCC867A8-FDCE-9343-887B-1DDFE78042BE}" name="COMPLETED PASSES"/>
    <tableColumn id="4" xr3:uid="{A4FCF078-FE9F-7C41-A680-89D2B5821814}" name="CMP %"/>
    <tableColumn id="5" xr3:uid="{41447F66-B52C-3B44-8505-5415B10BA7B5}" name="Yards Per Attempt"/>
    <tableColumn id="6" xr3:uid="{640FEB80-FDFD-1E40-ABE1-3FF270DDFBA9}" name="TOUCHDOWNS"/>
    <tableColumn id="7" xr3:uid="{9434EC25-99BB-8448-B6FF-C65CE00C3AC6}" name="INTS"/>
    <tableColumn id="8" xr3:uid="{4784E36E-CDB8-8A4F-9B89-56A387EF1388}" name="YARDS"/>
    <tableColumn id="9" xr3:uid="{E36012CB-9189-AC48-8729-19F58636F9F6}" name="PASSER RATING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367FEE-2C0F-2C4B-AC6D-E41D09AB1A29}" name="Table2" displayName="Table2" ref="A1:J1001" totalsRowShown="0">
  <autoFilter ref="A1:J1001" xr:uid="{EC367FEE-2C0F-2C4B-AC6D-E41D09AB1A29}"/>
  <tableColumns count="10">
    <tableColumn id="1" xr3:uid="{96D04969-2667-DB46-9C86-10C49604B337}" name="Trial Seasons"/>
    <tableColumn id="2" xr3:uid="{56AAF56F-10C4-AF42-BBBE-1E5C7EB43273}" name="Pass Attempts">
      <calculatedColumnFormula>'PASS ATTEMPTS'!B32</calculatedColumnFormula>
    </tableColumn>
    <tableColumn id="3" xr3:uid="{E83EB614-3D90-0F4A-9B1B-D8BFE79E1F33}" name="Completions">
      <calculatedColumnFormula>D2*B2</calculatedColumnFormula>
    </tableColumn>
    <tableColumn id="4" xr3:uid="{07DC4F68-5DEC-5445-91CC-691253DACC58}" name="CMP%">
      <calculatedColumnFormula>VLOOKUP(A2,'CMP %'!A29:B1028,2,FALSE)</calculatedColumnFormula>
    </tableColumn>
    <tableColumn id="5" xr3:uid="{35C44193-32A3-6F40-8870-5D5B641C4169}" name="Yards">
      <calculatedColumnFormula>F2*B2</calculatedColumnFormula>
    </tableColumn>
    <tableColumn id="6" xr3:uid="{A4E986FD-6D8C-9442-AD7D-239964464F30}" name="Yards Per Attempt">
      <calculatedColumnFormula>YARDS!F26</calculatedColumnFormula>
    </tableColumn>
    <tableColumn id="7" xr3:uid="{DD8C4F2C-5B4E-504D-A5DA-12D1667FE109}" name="Touchdowns">
      <calculatedColumnFormula>H2*B2</calculatedColumnFormula>
    </tableColumn>
    <tableColumn id="8" xr3:uid="{A8E0C985-A68E-9F4A-828C-F6998D901E19}" name="TD%" dataDxfId="12">
      <calculatedColumnFormula>TOUCHDOWNS!B30</calculatedColumnFormula>
    </tableColumn>
    <tableColumn id="9" xr3:uid="{D335A4FB-00C7-424D-A81E-1FAA02D9609A}" name="INT">
      <calculatedColumnFormula>J2*B2</calculatedColumnFormula>
    </tableColumn>
    <tableColumn id="10" xr3:uid="{69593DA4-06B9-2547-994E-7DFA4AB05278}" name="INT%">
      <calculatedColumnFormula>INTERCEPTIONS!B26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1D795-D798-4748-83E6-B029D9F04EEA}" name="Table4" displayName="Table4" ref="N3:W7" totalsRowShown="0" headerRowDxfId="11" dataDxfId="10">
  <autoFilter ref="N3:W7" xr:uid="{C591D795-D798-4748-83E6-B029D9F04EEA}"/>
  <tableColumns count="10">
    <tableColumn id="1" xr3:uid="{233D1F11-026F-214A-BF88-0EB561F71F8B}" name="Column1" dataDxfId="9"/>
    <tableColumn id="2" xr3:uid="{89EFACD7-0817-D94D-886F-27615FF2DA96}" name="Pass Attempts" dataDxfId="8"/>
    <tableColumn id="3" xr3:uid="{97734C81-5521-BC47-B003-B9C1D3A41274}" name="Completion" dataDxfId="7"/>
    <tableColumn id="4" xr3:uid="{97370FCE-5EEF-6843-845F-FDC9815EE081}" name="Cmp%" dataDxfId="6" dataCellStyle="Percent"/>
    <tableColumn id="5" xr3:uid="{7CE71BBA-7991-A844-8DF1-27D8BE1885EF}" name="Yards" dataDxfId="5"/>
    <tableColumn id="6" xr3:uid="{0D25E4C8-6E04-6D45-AA2B-1A69B70F6879}" name="Yards Per Attempt" dataDxfId="4"/>
    <tableColumn id="7" xr3:uid="{B4868FF4-CD48-5A4D-BB84-828A1EB3C2E9}" name="Touchdowns" dataDxfId="3"/>
    <tableColumn id="8" xr3:uid="{5922CB98-667E-9345-BC2C-D1CACD116099}" name="TD%" dataDxfId="2" dataCellStyle="Percent"/>
    <tableColumn id="9" xr3:uid="{8A5DBFC5-1462-4243-BADC-A16A43477BF4}" name="INT" dataDxfId="1"/>
    <tableColumn id="10" xr3:uid="{B87536EC-CF09-494A-8E66-2EE513B3AE0D}" name="INT%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84DC-314B-DA48-BEA6-5888FE4C25F3}">
  <dimension ref="B4:H1018"/>
  <sheetViews>
    <sheetView workbookViewId="0">
      <selection activeCell="C18" sqref="C18"/>
    </sheetView>
  </sheetViews>
  <sheetFormatPr baseColWidth="10" defaultRowHeight="16" x14ac:dyDescent="0.2"/>
  <cols>
    <col min="2" max="2" width="11.83203125" customWidth="1"/>
  </cols>
  <sheetData>
    <row r="4" spans="2:8" x14ac:dyDescent="0.2">
      <c r="B4" t="s">
        <v>0</v>
      </c>
      <c r="C4" s="2">
        <v>2.9999999999999997E-4</v>
      </c>
    </row>
    <row r="5" spans="2:8" x14ac:dyDescent="0.2">
      <c r="B5" t="s">
        <v>1</v>
      </c>
      <c r="C5" s="2">
        <v>9.7000000000000003E-3</v>
      </c>
    </row>
    <row r="6" spans="2:8" x14ac:dyDescent="0.2">
      <c r="C6" t="s">
        <v>2</v>
      </c>
      <c r="D6" t="s">
        <v>8</v>
      </c>
      <c r="H6" t="s">
        <v>12</v>
      </c>
    </row>
    <row r="7" spans="2:8" x14ac:dyDescent="0.2">
      <c r="B7" t="s">
        <v>3</v>
      </c>
      <c r="C7">
        <f ca="1">_xlfn.NORM.INV(RAND(), $C$4,$C$5)</f>
        <v>-1.6930051109905402E-2</v>
      </c>
      <c r="D7">
        <f ca="1">C7</f>
        <v>-1.6930051109905402E-2</v>
      </c>
      <c r="G7" t="s">
        <v>9</v>
      </c>
      <c r="H7">
        <f>AVERAGE(C19:C1018)</f>
        <v>1.7158995360645694E-3</v>
      </c>
    </row>
    <row r="8" spans="2:8" x14ac:dyDescent="0.2">
      <c r="B8" t="s">
        <v>4</v>
      </c>
      <c r="C8">
        <f ca="1">_xlfn.NORM.INV(RAND(), $C$4,$C$5)</f>
        <v>7.6626181553283192E-3</v>
      </c>
      <c r="D8">
        <f ca="1">(C8+1)*(D7+1)-1</f>
        <v>-9.397161471582538E-3</v>
      </c>
      <c r="G8" t="s">
        <v>10</v>
      </c>
      <c r="H8">
        <f>STDEV(C19:C1018)</f>
        <v>2.173038636870506E-2</v>
      </c>
    </row>
    <row r="9" spans="2:8" x14ac:dyDescent="0.2">
      <c r="B9" t="s">
        <v>5</v>
      </c>
      <c r="C9">
        <f ca="1">_xlfn.NORM.INV(RAND(), $C$4,$C$5)</f>
        <v>2.1801838697856498E-3</v>
      </c>
      <c r="D9">
        <f ca="1">(C9+1)*(D8+1)-1</f>
        <v>-7.2374651416590163E-3</v>
      </c>
      <c r="G9" t="s">
        <v>11</v>
      </c>
      <c r="H9">
        <f>COUNTIF(C19:C1018,"&gt;.05")/1000</f>
        <v>1.4999999999999999E-2</v>
      </c>
    </row>
    <row r="10" spans="2:8" x14ac:dyDescent="0.2">
      <c r="B10" t="s">
        <v>6</v>
      </c>
      <c r="C10">
        <f ca="1">_xlfn.NORM.INV(RAND(), $C$4,$C$5)</f>
        <v>4.4652851128692828E-3</v>
      </c>
      <c r="D10">
        <f ca="1">(C10+1)*(D9+1)-1</f>
        <v>-2.804497374141679E-3</v>
      </c>
    </row>
    <row r="11" spans="2:8" x14ac:dyDescent="0.2">
      <c r="B11" t="s">
        <v>7</v>
      </c>
      <c r="C11">
        <f ca="1">_xlfn.NORM.INV(RAND(), $C$4,$C$5)</f>
        <v>9.797707039704655E-4</v>
      </c>
      <c r="D11" s="1">
        <f ca="1">(C11+1)*(D10+1)-1</f>
        <v>-1.8274744345377902E-3</v>
      </c>
    </row>
    <row r="18" spans="2:3" x14ac:dyDescent="0.2">
      <c r="C18">
        <f ca="1">D11</f>
        <v>-1.8274744345377902E-3</v>
      </c>
    </row>
    <row r="19" spans="2:3" x14ac:dyDescent="0.2">
      <c r="B19">
        <v>1</v>
      </c>
      <c r="C19">
        <f t="dataTable" ref="C19:C1018" dt2D="0" dtr="0" r1="E12" ca="1"/>
        <v>9.2731401458276963E-3</v>
      </c>
    </row>
    <row r="20" spans="2:3" x14ac:dyDescent="0.2">
      <c r="B20">
        <v>2</v>
      </c>
      <c r="C20">
        <v>1.9045505374103877E-2</v>
      </c>
    </row>
    <row r="21" spans="2:3" x14ac:dyDescent="0.2">
      <c r="B21">
        <v>3</v>
      </c>
      <c r="C21">
        <v>5.657306188987965E-3</v>
      </c>
    </row>
    <row r="22" spans="2:3" x14ac:dyDescent="0.2">
      <c r="B22">
        <v>4</v>
      </c>
      <c r="C22">
        <v>4.5599108275700129E-3</v>
      </c>
    </row>
    <row r="23" spans="2:3" x14ac:dyDescent="0.2">
      <c r="B23">
        <v>5</v>
      </c>
      <c r="C23">
        <v>1.9797478868794238E-2</v>
      </c>
    </row>
    <row r="24" spans="2:3" x14ac:dyDescent="0.2">
      <c r="B24">
        <v>6</v>
      </c>
      <c r="C24">
        <v>8.485495166952628E-3</v>
      </c>
    </row>
    <row r="25" spans="2:3" x14ac:dyDescent="0.2">
      <c r="B25">
        <v>7</v>
      </c>
      <c r="C25">
        <v>-1.8636903839253427E-2</v>
      </c>
    </row>
    <row r="26" spans="2:3" x14ac:dyDescent="0.2">
      <c r="B26">
        <v>8</v>
      </c>
      <c r="C26">
        <v>-2.6764615670318292E-2</v>
      </c>
    </row>
    <row r="27" spans="2:3" x14ac:dyDescent="0.2">
      <c r="B27">
        <v>9</v>
      </c>
      <c r="C27">
        <v>1.7768765196110481E-2</v>
      </c>
    </row>
    <row r="28" spans="2:3" x14ac:dyDescent="0.2">
      <c r="B28">
        <v>10</v>
      </c>
      <c r="C28">
        <v>1.0428632929784243E-2</v>
      </c>
    </row>
    <row r="29" spans="2:3" x14ac:dyDescent="0.2">
      <c r="B29">
        <v>11</v>
      </c>
      <c r="C29">
        <v>1.4751490838672554E-2</v>
      </c>
    </row>
    <row r="30" spans="2:3" x14ac:dyDescent="0.2">
      <c r="B30">
        <v>12</v>
      </c>
      <c r="C30">
        <v>-1.4863546374071834E-2</v>
      </c>
    </row>
    <row r="31" spans="2:3" x14ac:dyDescent="0.2">
      <c r="B31">
        <v>13</v>
      </c>
      <c r="C31">
        <v>-1.9642759538211707E-2</v>
      </c>
    </row>
    <row r="32" spans="2:3" x14ac:dyDescent="0.2">
      <c r="B32">
        <v>14</v>
      </c>
      <c r="C32">
        <v>2.8208771467775673E-2</v>
      </c>
    </row>
    <row r="33" spans="2:3" x14ac:dyDescent="0.2">
      <c r="B33">
        <v>15</v>
      </c>
      <c r="C33">
        <v>-3.0537852081212291E-2</v>
      </c>
    </row>
    <row r="34" spans="2:3" x14ac:dyDescent="0.2">
      <c r="B34">
        <v>16</v>
      </c>
      <c r="C34">
        <v>-2.362453534025355E-2</v>
      </c>
    </row>
    <row r="35" spans="2:3" x14ac:dyDescent="0.2">
      <c r="B35">
        <v>17</v>
      </c>
      <c r="C35">
        <v>5.7103957012487605E-3</v>
      </c>
    </row>
    <row r="36" spans="2:3" x14ac:dyDescent="0.2">
      <c r="B36">
        <v>18</v>
      </c>
      <c r="C36">
        <v>5.0436516575909085E-3</v>
      </c>
    </row>
    <row r="37" spans="2:3" x14ac:dyDescent="0.2">
      <c r="B37">
        <v>19</v>
      </c>
      <c r="C37">
        <v>-1.2368016003269311E-2</v>
      </c>
    </row>
    <row r="38" spans="2:3" x14ac:dyDescent="0.2">
      <c r="B38">
        <v>20</v>
      </c>
      <c r="C38">
        <v>3.5760082980400787E-2</v>
      </c>
    </row>
    <row r="39" spans="2:3" x14ac:dyDescent="0.2">
      <c r="B39">
        <v>21</v>
      </c>
      <c r="C39">
        <v>-1.3915448546833797E-2</v>
      </c>
    </row>
    <row r="40" spans="2:3" x14ac:dyDescent="0.2">
      <c r="B40">
        <v>22</v>
      </c>
      <c r="C40">
        <v>7.9499575487693708E-3</v>
      </c>
    </row>
    <row r="41" spans="2:3" x14ac:dyDescent="0.2">
      <c r="B41">
        <v>23</v>
      </c>
      <c r="C41">
        <v>1.3625659413754265E-2</v>
      </c>
    </row>
    <row r="42" spans="2:3" x14ac:dyDescent="0.2">
      <c r="B42">
        <v>24</v>
      </c>
      <c r="C42">
        <v>6.1096809839726873E-3</v>
      </c>
    </row>
    <row r="43" spans="2:3" x14ac:dyDescent="0.2">
      <c r="B43">
        <v>25</v>
      </c>
      <c r="C43">
        <v>2.606076603291152E-3</v>
      </c>
    </row>
    <row r="44" spans="2:3" x14ac:dyDescent="0.2">
      <c r="B44">
        <v>26</v>
      </c>
      <c r="C44">
        <v>2.7572889996178906E-2</v>
      </c>
    </row>
    <row r="45" spans="2:3" x14ac:dyDescent="0.2">
      <c r="B45">
        <v>27</v>
      </c>
      <c r="C45">
        <v>1.5508158524235816E-2</v>
      </c>
    </row>
    <row r="46" spans="2:3" x14ac:dyDescent="0.2">
      <c r="B46">
        <v>28</v>
      </c>
      <c r="C46">
        <v>-1.3935084521224606E-2</v>
      </c>
    </row>
    <row r="47" spans="2:3" x14ac:dyDescent="0.2">
      <c r="B47">
        <v>29</v>
      </c>
      <c r="C47">
        <v>1.2470073371139145E-2</v>
      </c>
    </row>
    <row r="48" spans="2:3" x14ac:dyDescent="0.2">
      <c r="B48">
        <v>30</v>
      </c>
      <c r="C48">
        <v>2.8478621688883266E-3</v>
      </c>
    </row>
    <row r="49" spans="2:3" x14ac:dyDescent="0.2">
      <c r="B49">
        <v>31</v>
      </c>
      <c r="C49">
        <v>-4.3284900048315977E-3</v>
      </c>
    </row>
    <row r="50" spans="2:3" x14ac:dyDescent="0.2">
      <c r="B50">
        <v>32</v>
      </c>
      <c r="C50">
        <v>-2.7465320183305275E-3</v>
      </c>
    </row>
    <row r="51" spans="2:3" x14ac:dyDescent="0.2">
      <c r="B51">
        <v>33</v>
      </c>
      <c r="C51">
        <v>2.1006102610154898E-2</v>
      </c>
    </row>
    <row r="52" spans="2:3" x14ac:dyDescent="0.2">
      <c r="B52">
        <v>34</v>
      </c>
      <c r="C52">
        <v>-2.0841392655566948E-2</v>
      </c>
    </row>
    <row r="53" spans="2:3" x14ac:dyDescent="0.2">
      <c r="B53">
        <v>35</v>
      </c>
      <c r="C53">
        <v>3.9439071419258509E-2</v>
      </c>
    </row>
    <row r="54" spans="2:3" x14ac:dyDescent="0.2">
      <c r="B54">
        <v>36</v>
      </c>
      <c r="C54">
        <v>4.309879749668255E-2</v>
      </c>
    </row>
    <row r="55" spans="2:3" x14ac:dyDescent="0.2">
      <c r="B55">
        <v>37</v>
      </c>
      <c r="C55">
        <v>-3.7095475225089714E-2</v>
      </c>
    </row>
    <row r="56" spans="2:3" x14ac:dyDescent="0.2">
      <c r="B56">
        <v>38</v>
      </c>
      <c r="C56">
        <v>-1.822294105660005E-2</v>
      </c>
    </row>
    <row r="57" spans="2:3" x14ac:dyDescent="0.2">
      <c r="B57">
        <v>39</v>
      </c>
      <c r="C57">
        <v>-2.7222156441498724E-2</v>
      </c>
    </row>
    <row r="58" spans="2:3" x14ac:dyDescent="0.2">
      <c r="B58">
        <v>40</v>
      </c>
      <c r="C58">
        <v>4.345475537091037E-2</v>
      </c>
    </row>
    <row r="59" spans="2:3" x14ac:dyDescent="0.2">
      <c r="B59">
        <v>41</v>
      </c>
      <c r="C59">
        <v>4.773407676087027E-3</v>
      </c>
    </row>
    <row r="60" spans="2:3" x14ac:dyDescent="0.2">
      <c r="B60">
        <v>42</v>
      </c>
      <c r="C60">
        <v>3.0239035147612503E-2</v>
      </c>
    </row>
    <row r="61" spans="2:3" x14ac:dyDescent="0.2">
      <c r="B61">
        <v>43</v>
      </c>
      <c r="C61">
        <v>-7.4765227127417955E-3</v>
      </c>
    </row>
    <row r="62" spans="2:3" x14ac:dyDescent="0.2">
      <c r="B62">
        <v>44</v>
      </c>
      <c r="C62">
        <v>-6.4096554329052813E-3</v>
      </c>
    </row>
    <row r="63" spans="2:3" x14ac:dyDescent="0.2">
      <c r="B63">
        <v>45</v>
      </c>
      <c r="C63">
        <v>1.8169562662009309E-2</v>
      </c>
    </row>
    <row r="64" spans="2:3" x14ac:dyDescent="0.2">
      <c r="B64">
        <v>46</v>
      </c>
      <c r="C64">
        <v>2.8394520084231489E-2</v>
      </c>
    </row>
    <row r="65" spans="2:3" x14ac:dyDescent="0.2">
      <c r="B65">
        <v>47</v>
      </c>
      <c r="C65">
        <v>2.4216668247867945E-2</v>
      </c>
    </row>
    <row r="66" spans="2:3" x14ac:dyDescent="0.2">
      <c r="B66">
        <v>48</v>
      </c>
      <c r="C66">
        <v>-5.9030910022962457E-3</v>
      </c>
    </row>
    <row r="67" spans="2:3" x14ac:dyDescent="0.2">
      <c r="B67">
        <v>49</v>
      </c>
      <c r="C67">
        <v>1.1968139398126576E-2</v>
      </c>
    </row>
    <row r="68" spans="2:3" x14ac:dyDescent="0.2">
      <c r="B68">
        <v>50</v>
      </c>
      <c r="C68">
        <v>-2.577013340019696E-3</v>
      </c>
    </row>
    <row r="69" spans="2:3" x14ac:dyDescent="0.2">
      <c r="B69">
        <v>51</v>
      </c>
      <c r="C69">
        <v>-1.4519085970280954E-2</v>
      </c>
    </row>
    <row r="70" spans="2:3" x14ac:dyDescent="0.2">
      <c r="B70">
        <v>52</v>
      </c>
      <c r="C70">
        <v>5.8673874849059837E-2</v>
      </c>
    </row>
    <row r="71" spans="2:3" x14ac:dyDescent="0.2">
      <c r="B71">
        <v>53</v>
      </c>
      <c r="C71">
        <v>-2.0214343351790287E-2</v>
      </c>
    </row>
    <row r="72" spans="2:3" x14ac:dyDescent="0.2">
      <c r="B72">
        <v>54</v>
      </c>
      <c r="C72">
        <v>-2.9756008974260117E-2</v>
      </c>
    </row>
    <row r="73" spans="2:3" x14ac:dyDescent="0.2">
      <c r="B73">
        <v>55</v>
      </c>
      <c r="C73">
        <v>-1.963004936077406E-2</v>
      </c>
    </row>
    <row r="74" spans="2:3" x14ac:dyDescent="0.2">
      <c r="B74">
        <v>56</v>
      </c>
      <c r="C74">
        <v>3.3326663811777069E-2</v>
      </c>
    </row>
    <row r="75" spans="2:3" x14ac:dyDescent="0.2">
      <c r="B75">
        <v>57</v>
      </c>
      <c r="C75">
        <v>-7.9720090083809092E-3</v>
      </c>
    </row>
    <row r="76" spans="2:3" x14ac:dyDescent="0.2">
      <c r="B76">
        <v>58</v>
      </c>
      <c r="C76">
        <v>-6.0080025119820801E-3</v>
      </c>
    </row>
    <row r="77" spans="2:3" x14ac:dyDescent="0.2">
      <c r="B77">
        <v>59</v>
      </c>
      <c r="C77">
        <v>-1.1095269767391613E-6</v>
      </c>
    </row>
    <row r="78" spans="2:3" x14ac:dyDescent="0.2">
      <c r="B78">
        <v>60</v>
      </c>
      <c r="C78">
        <v>1.0624883650345751E-2</v>
      </c>
    </row>
    <row r="79" spans="2:3" x14ac:dyDescent="0.2">
      <c r="B79">
        <v>61</v>
      </c>
      <c r="C79">
        <v>-1.2612423168098186E-2</v>
      </c>
    </row>
    <row r="80" spans="2:3" x14ac:dyDescent="0.2">
      <c r="B80">
        <v>62</v>
      </c>
      <c r="C80">
        <v>-3.5908032089036368E-2</v>
      </c>
    </row>
    <row r="81" spans="2:3" x14ac:dyDescent="0.2">
      <c r="B81">
        <v>63</v>
      </c>
      <c r="C81">
        <v>2.7680562864470293E-2</v>
      </c>
    </row>
    <row r="82" spans="2:3" x14ac:dyDescent="0.2">
      <c r="B82">
        <v>64</v>
      </c>
      <c r="C82">
        <v>2.6128078209202599E-2</v>
      </c>
    </row>
    <row r="83" spans="2:3" x14ac:dyDescent="0.2">
      <c r="B83">
        <v>65</v>
      </c>
      <c r="C83">
        <v>-3.2222452718164152E-2</v>
      </c>
    </row>
    <row r="84" spans="2:3" x14ac:dyDescent="0.2">
      <c r="B84">
        <v>66</v>
      </c>
      <c r="C84">
        <v>-6.5252721801319913E-3</v>
      </c>
    </row>
    <row r="85" spans="2:3" x14ac:dyDescent="0.2">
      <c r="B85">
        <v>67</v>
      </c>
      <c r="C85">
        <v>-4.8140708383108688E-3</v>
      </c>
    </row>
    <row r="86" spans="2:3" x14ac:dyDescent="0.2">
      <c r="B86">
        <v>68</v>
      </c>
      <c r="C86">
        <v>-2.1435847506040773E-2</v>
      </c>
    </row>
    <row r="87" spans="2:3" x14ac:dyDescent="0.2">
      <c r="B87">
        <v>69</v>
      </c>
      <c r="C87">
        <v>-3.860911424525737E-2</v>
      </c>
    </row>
    <row r="88" spans="2:3" x14ac:dyDescent="0.2">
      <c r="B88">
        <v>70</v>
      </c>
      <c r="C88">
        <v>2.068957243435543E-2</v>
      </c>
    </row>
    <row r="89" spans="2:3" x14ac:dyDescent="0.2">
      <c r="B89">
        <v>71</v>
      </c>
      <c r="C89">
        <v>2.5277300816725079E-2</v>
      </c>
    </row>
    <row r="90" spans="2:3" x14ac:dyDescent="0.2">
      <c r="B90">
        <v>72</v>
      </c>
      <c r="C90">
        <v>4.6108338778749758E-3</v>
      </c>
    </row>
    <row r="91" spans="2:3" x14ac:dyDescent="0.2">
      <c r="B91">
        <v>73</v>
      </c>
      <c r="C91">
        <v>-2.3541474053721423E-2</v>
      </c>
    </row>
    <row r="92" spans="2:3" x14ac:dyDescent="0.2">
      <c r="B92">
        <v>74</v>
      </c>
      <c r="C92">
        <v>5.453472149317129E-4</v>
      </c>
    </row>
    <row r="93" spans="2:3" x14ac:dyDescent="0.2">
      <c r="B93">
        <v>75</v>
      </c>
      <c r="C93">
        <v>-3.3242030087124563E-2</v>
      </c>
    </row>
    <row r="94" spans="2:3" x14ac:dyDescent="0.2">
      <c r="B94">
        <v>76</v>
      </c>
      <c r="C94">
        <v>6.1715109998283779E-4</v>
      </c>
    </row>
    <row r="95" spans="2:3" x14ac:dyDescent="0.2">
      <c r="B95">
        <v>77</v>
      </c>
      <c r="C95">
        <v>-6.6657908662601795E-3</v>
      </c>
    </row>
    <row r="96" spans="2:3" x14ac:dyDescent="0.2">
      <c r="B96">
        <v>78</v>
      </c>
      <c r="C96">
        <v>2.8511504497815032E-2</v>
      </c>
    </row>
    <row r="97" spans="2:3" x14ac:dyDescent="0.2">
      <c r="B97">
        <v>79</v>
      </c>
      <c r="C97">
        <v>-1.2087110071207885E-2</v>
      </c>
    </row>
    <row r="98" spans="2:3" x14ac:dyDescent="0.2">
      <c r="B98">
        <v>80</v>
      </c>
      <c r="C98">
        <v>-1.4311817081723022E-2</v>
      </c>
    </row>
    <row r="99" spans="2:3" x14ac:dyDescent="0.2">
      <c r="B99">
        <v>81</v>
      </c>
      <c r="C99">
        <v>-1.5181690678014892E-2</v>
      </c>
    </row>
    <row r="100" spans="2:3" x14ac:dyDescent="0.2">
      <c r="B100">
        <v>82</v>
      </c>
      <c r="C100">
        <v>1.313749913884954E-2</v>
      </c>
    </row>
    <row r="101" spans="2:3" x14ac:dyDescent="0.2">
      <c r="B101">
        <v>83</v>
      </c>
      <c r="C101">
        <v>-8.0194361604710718E-3</v>
      </c>
    </row>
    <row r="102" spans="2:3" x14ac:dyDescent="0.2">
      <c r="B102">
        <v>84</v>
      </c>
      <c r="C102">
        <v>-2.2516506864346142E-2</v>
      </c>
    </row>
    <row r="103" spans="2:3" x14ac:dyDescent="0.2">
      <c r="B103">
        <v>85</v>
      </c>
      <c r="C103">
        <v>2.3285062213553864E-2</v>
      </c>
    </row>
    <row r="104" spans="2:3" x14ac:dyDescent="0.2">
      <c r="B104">
        <v>86</v>
      </c>
      <c r="C104">
        <v>1.3394285493632863E-2</v>
      </c>
    </row>
    <row r="105" spans="2:3" x14ac:dyDescent="0.2">
      <c r="B105">
        <v>87</v>
      </c>
      <c r="C105">
        <v>-1.3888829278634884E-2</v>
      </c>
    </row>
    <row r="106" spans="2:3" x14ac:dyDescent="0.2">
      <c r="B106">
        <v>88</v>
      </c>
      <c r="C106">
        <v>-3.1198591640484774E-2</v>
      </c>
    </row>
    <row r="107" spans="2:3" x14ac:dyDescent="0.2">
      <c r="B107">
        <v>89</v>
      </c>
      <c r="C107">
        <v>2.3377988531686267E-2</v>
      </c>
    </row>
    <row r="108" spans="2:3" x14ac:dyDescent="0.2">
      <c r="B108">
        <v>90</v>
      </c>
      <c r="C108">
        <v>-3.3817151052908723E-2</v>
      </c>
    </row>
    <row r="109" spans="2:3" x14ac:dyDescent="0.2">
      <c r="B109">
        <v>91</v>
      </c>
      <c r="C109">
        <v>4.6380239551895297E-3</v>
      </c>
    </row>
    <row r="110" spans="2:3" x14ac:dyDescent="0.2">
      <c r="B110">
        <v>92</v>
      </c>
      <c r="C110">
        <v>1.0829815531263387E-2</v>
      </c>
    </row>
    <row r="111" spans="2:3" x14ac:dyDescent="0.2">
      <c r="B111">
        <v>93</v>
      </c>
      <c r="C111">
        <v>1.2347729613529479E-2</v>
      </c>
    </row>
    <row r="112" spans="2:3" x14ac:dyDescent="0.2">
      <c r="B112">
        <v>94</v>
      </c>
      <c r="C112">
        <v>-1.7580640832679406E-2</v>
      </c>
    </row>
    <row r="113" spans="2:3" x14ac:dyDescent="0.2">
      <c r="B113">
        <v>95</v>
      </c>
      <c r="C113">
        <v>2.2603215806356269E-2</v>
      </c>
    </row>
    <row r="114" spans="2:3" x14ac:dyDescent="0.2">
      <c r="B114">
        <v>96</v>
      </c>
      <c r="C114">
        <v>1.4498724290302301E-2</v>
      </c>
    </row>
    <row r="115" spans="2:3" x14ac:dyDescent="0.2">
      <c r="B115">
        <v>97</v>
      </c>
      <c r="C115">
        <v>2.2165548628844567E-2</v>
      </c>
    </row>
    <row r="116" spans="2:3" x14ac:dyDescent="0.2">
      <c r="B116">
        <v>98</v>
      </c>
      <c r="C116">
        <v>-7.0962547814791277E-3</v>
      </c>
    </row>
    <row r="117" spans="2:3" x14ac:dyDescent="0.2">
      <c r="B117">
        <v>99</v>
      </c>
      <c r="C117">
        <v>4.1719073745289048E-2</v>
      </c>
    </row>
    <row r="118" spans="2:3" x14ac:dyDescent="0.2">
      <c r="B118">
        <v>100</v>
      </c>
      <c r="C118">
        <v>-1.4029836485347391E-2</v>
      </c>
    </row>
    <row r="119" spans="2:3" x14ac:dyDescent="0.2">
      <c r="B119">
        <v>101</v>
      </c>
      <c r="C119">
        <v>-2.8210798079400301E-2</v>
      </c>
    </row>
    <row r="120" spans="2:3" x14ac:dyDescent="0.2">
      <c r="B120">
        <v>102</v>
      </c>
      <c r="C120">
        <v>3.7681206361597219E-3</v>
      </c>
    </row>
    <row r="121" spans="2:3" x14ac:dyDescent="0.2">
      <c r="B121">
        <v>103</v>
      </c>
      <c r="C121">
        <v>-2.091760631126327E-2</v>
      </c>
    </row>
    <row r="122" spans="2:3" x14ac:dyDescent="0.2">
      <c r="B122">
        <v>104</v>
      </c>
      <c r="C122">
        <v>-1.3203569788903691E-2</v>
      </c>
    </row>
    <row r="123" spans="2:3" x14ac:dyDescent="0.2">
      <c r="B123">
        <v>105</v>
      </c>
      <c r="C123">
        <v>-1.7109580302594685E-2</v>
      </c>
    </row>
    <row r="124" spans="2:3" x14ac:dyDescent="0.2">
      <c r="B124">
        <v>106</v>
      </c>
      <c r="C124">
        <v>3.4381696006212437E-2</v>
      </c>
    </row>
    <row r="125" spans="2:3" x14ac:dyDescent="0.2">
      <c r="B125">
        <v>107</v>
      </c>
      <c r="C125">
        <v>1.6459626377052672E-2</v>
      </c>
    </row>
    <row r="126" spans="2:3" x14ac:dyDescent="0.2">
      <c r="B126">
        <v>108</v>
      </c>
      <c r="C126">
        <v>1.7477746919677406E-2</v>
      </c>
    </row>
    <row r="127" spans="2:3" x14ac:dyDescent="0.2">
      <c r="B127">
        <v>109</v>
      </c>
      <c r="C127">
        <v>2.0854814467534899E-2</v>
      </c>
    </row>
    <row r="128" spans="2:3" x14ac:dyDescent="0.2">
      <c r="B128">
        <v>110</v>
      </c>
      <c r="C128">
        <v>-2.0365460412570591E-2</v>
      </c>
    </row>
    <row r="129" spans="2:3" x14ac:dyDescent="0.2">
      <c r="B129">
        <v>111</v>
      </c>
      <c r="C129">
        <v>2.8998199930134527E-2</v>
      </c>
    </row>
    <row r="130" spans="2:3" x14ac:dyDescent="0.2">
      <c r="B130">
        <v>112</v>
      </c>
      <c r="C130">
        <v>-9.7417430152023643E-3</v>
      </c>
    </row>
    <row r="131" spans="2:3" x14ac:dyDescent="0.2">
      <c r="B131">
        <v>113</v>
      </c>
      <c r="C131">
        <v>2.20251483080669E-2</v>
      </c>
    </row>
    <row r="132" spans="2:3" x14ac:dyDescent="0.2">
      <c r="B132">
        <v>114</v>
      </c>
      <c r="C132">
        <v>-1.4134118734272283E-2</v>
      </c>
    </row>
    <row r="133" spans="2:3" x14ac:dyDescent="0.2">
      <c r="B133">
        <v>115</v>
      </c>
      <c r="C133">
        <v>-1.6107982421945777E-2</v>
      </c>
    </row>
    <row r="134" spans="2:3" x14ac:dyDescent="0.2">
      <c r="B134">
        <v>116</v>
      </c>
      <c r="C134">
        <v>-3.3633766606578908E-3</v>
      </c>
    </row>
    <row r="135" spans="2:3" x14ac:dyDescent="0.2">
      <c r="B135">
        <v>117</v>
      </c>
      <c r="C135">
        <v>-1.1885591822653918E-2</v>
      </c>
    </row>
    <row r="136" spans="2:3" x14ac:dyDescent="0.2">
      <c r="B136">
        <v>118</v>
      </c>
      <c r="C136">
        <v>1.3915871469305063E-2</v>
      </c>
    </row>
    <row r="137" spans="2:3" x14ac:dyDescent="0.2">
      <c r="B137">
        <v>119</v>
      </c>
      <c r="C137">
        <v>-1.8634717910841814E-2</v>
      </c>
    </row>
    <row r="138" spans="2:3" x14ac:dyDescent="0.2">
      <c r="B138">
        <v>120</v>
      </c>
      <c r="C138">
        <v>-1.5911844131820896E-2</v>
      </c>
    </row>
    <row r="139" spans="2:3" x14ac:dyDescent="0.2">
      <c r="B139">
        <v>121</v>
      </c>
      <c r="C139">
        <v>6.1919154133307508E-3</v>
      </c>
    </row>
    <row r="140" spans="2:3" x14ac:dyDescent="0.2">
      <c r="B140">
        <v>122</v>
      </c>
      <c r="C140">
        <v>-7.0364480101607896E-3</v>
      </c>
    </row>
    <row r="141" spans="2:3" x14ac:dyDescent="0.2">
      <c r="B141">
        <v>123</v>
      </c>
      <c r="C141">
        <v>-2.2161746350172096E-2</v>
      </c>
    </row>
    <row r="142" spans="2:3" x14ac:dyDescent="0.2">
      <c r="B142">
        <v>124</v>
      </c>
      <c r="C142">
        <v>1.7293872260832011E-2</v>
      </c>
    </row>
    <row r="143" spans="2:3" x14ac:dyDescent="0.2">
      <c r="B143">
        <v>125</v>
      </c>
      <c r="C143">
        <v>-1.0570798161698924E-2</v>
      </c>
    </row>
    <row r="144" spans="2:3" x14ac:dyDescent="0.2">
      <c r="B144">
        <v>126</v>
      </c>
      <c r="C144">
        <v>-4.1654268262794059E-3</v>
      </c>
    </row>
    <row r="145" spans="2:3" x14ac:dyDescent="0.2">
      <c r="B145">
        <v>127</v>
      </c>
      <c r="C145">
        <v>5.0664527656243408E-3</v>
      </c>
    </row>
    <row r="146" spans="2:3" x14ac:dyDescent="0.2">
      <c r="B146">
        <v>128</v>
      </c>
      <c r="C146">
        <v>-1.0073543313946387E-2</v>
      </c>
    </row>
    <row r="147" spans="2:3" x14ac:dyDescent="0.2">
      <c r="B147">
        <v>129</v>
      </c>
      <c r="C147">
        <v>-1.8745025877280219E-2</v>
      </c>
    </row>
    <row r="148" spans="2:3" x14ac:dyDescent="0.2">
      <c r="B148">
        <v>130</v>
      </c>
      <c r="C148">
        <v>1.0219206629096034E-2</v>
      </c>
    </row>
    <row r="149" spans="2:3" x14ac:dyDescent="0.2">
      <c r="B149">
        <v>131</v>
      </c>
      <c r="C149">
        <v>-2.2331879180981229E-4</v>
      </c>
    </row>
    <row r="150" spans="2:3" x14ac:dyDescent="0.2">
      <c r="B150">
        <v>132</v>
      </c>
      <c r="C150">
        <v>1.7827658618317033E-2</v>
      </c>
    </row>
    <row r="151" spans="2:3" x14ac:dyDescent="0.2">
      <c r="B151">
        <v>133</v>
      </c>
      <c r="C151">
        <v>-3.0569348008910868E-3</v>
      </c>
    </row>
    <row r="152" spans="2:3" x14ac:dyDescent="0.2">
      <c r="B152">
        <v>134</v>
      </c>
      <c r="C152">
        <v>9.4504579182188575E-3</v>
      </c>
    </row>
    <row r="153" spans="2:3" x14ac:dyDescent="0.2">
      <c r="B153">
        <v>135</v>
      </c>
      <c r="C153">
        <v>-2.2144643743239323E-3</v>
      </c>
    </row>
    <row r="154" spans="2:3" x14ac:dyDescent="0.2">
      <c r="B154">
        <v>136</v>
      </c>
      <c r="C154">
        <v>-4.4017286642883402E-3</v>
      </c>
    </row>
    <row r="155" spans="2:3" x14ac:dyDescent="0.2">
      <c r="B155">
        <v>137</v>
      </c>
      <c r="C155">
        <v>2.4178004113429186E-2</v>
      </c>
    </row>
    <row r="156" spans="2:3" x14ac:dyDescent="0.2">
      <c r="B156">
        <v>138</v>
      </c>
      <c r="C156">
        <v>2.2302903043713185E-2</v>
      </c>
    </row>
    <row r="157" spans="2:3" x14ac:dyDescent="0.2">
      <c r="B157">
        <v>139</v>
      </c>
      <c r="C157">
        <v>5.6321380628900908E-3</v>
      </c>
    </row>
    <row r="158" spans="2:3" x14ac:dyDescent="0.2">
      <c r="B158">
        <v>140</v>
      </c>
      <c r="C158">
        <v>-1.268429533470572E-2</v>
      </c>
    </row>
    <row r="159" spans="2:3" x14ac:dyDescent="0.2">
      <c r="B159">
        <v>141</v>
      </c>
      <c r="C159">
        <v>-8.1101632015112557E-4</v>
      </c>
    </row>
    <row r="160" spans="2:3" x14ac:dyDescent="0.2">
      <c r="B160">
        <v>142</v>
      </c>
      <c r="C160">
        <v>-1.7078882208634738E-2</v>
      </c>
    </row>
    <row r="161" spans="2:3" x14ac:dyDescent="0.2">
      <c r="B161">
        <v>143</v>
      </c>
      <c r="C161">
        <v>-1.2103285321427126E-2</v>
      </c>
    </row>
    <row r="162" spans="2:3" x14ac:dyDescent="0.2">
      <c r="B162">
        <v>144</v>
      </c>
      <c r="C162">
        <v>3.3875869056774199E-3</v>
      </c>
    </row>
    <row r="163" spans="2:3" x14ac:dyDescent="0.2">
      <c r="B163">
        <v>145</v>
      </c>
      <c r="C163">
        <v>1.7071549506954442E-2</v>
      </c>
    </row>
    <row r="164" spans="2:3" x14ac:dyDescent="0.2">
      <c r="B164">
        <v>146</v>
      </c>
      <c r="C164">
        <v>-7.0652890748384989E-3</v>
      </c>
    </row>
    <row r="165" spans="2:3" x14ac:dyDescent="0.2">
      <c r="B165">
        <v>147</v>
      </c>
      <c r="C165">
        <v>-1.3167226253283371E-3</v>
      </c>
    </row>
    <row r="166" spans="2:3" x14ac:dyDescent="0.2">
      <c r="B166">
        <v>148</v>
      </c>
      <c r="C166">
        <v>-1.9827251369619603E-3</v>
      </c>
    </row>
    <row r="167" spans="2:3" x14ac:dyDescent="0.2">
      <c r="B167">
        <v>149</v>
      </c>
      <c r="C167">
        <v>1.6331600525839152E-2</v>
      </c>
    </row>
    <row r="168" spans="2:3" x14ac:dyDescent="0.2">
      <c r="B168">
        <v>150</v>
      </c>
      <c r="C168">
        <v>-2.3770873134297377E-2</v>
      </c>
    </row>
    <row r="169" spans="2:3" x14ac:dyDescent="0.2">
      <c r="B169">
        <v>151</v>
      </c>
      <c r="C169">
        <v>1.5834708297059574E-2</v>
      </c>
    </row>
    <row r="170" spans="2:3" x14ac:dyDescent="0.2">
      <c r="B170">
        <v>152</v>
      </c>
      <c r="C170">
        <v>3.196903938789486E-2</v>
      </c>
    </row>
    <row r="171" spans="2:3" x14ac:dyDescent="0.2">
      <c r="B171">
        <v>153</v>
      </c>
      <c r="C171">
        <v>1.0332680872185529E-2</v>
      </c>
    </row>
    <row r="172" spans="2:3" x14ac:dyDescent="0.2">
      <c r="B172">
        <v>154</v>
      </c>
      <c r="C172">
        <v>3.8985202688171183E-2</v>
      </c>
    </row>
    <row r="173" spans="2:3" x14ac:dyDescent="0.2">
      <c r="B173">
        <v>155</v>
      </c>
      <c r="C173">
        <v>1.1124387247206879E-2</v>
      </c>
    </row>
    <row r="174" spans="2:3" x14ac:dyDescent="0.2">
      <c r="B174">
        <v>156</v>
      </c>
      <c r="C174">
        <v>-5.0542008371384783E-3</v>
      </c>
    </row>
    <row r="175" spans="2:3" x14ac:dyDescent="0.2">
      <c r="B175">
        <v>157</v>
      </c>
      <c r="C175">
        <v>-1.4728176766255374E-2</v>
      </c>
    </row>
    <row r="176" spans="2:3" x14ac:dyDescent="0.2">
      <c r="B176">
        <v>158</v>
      </c>
      <c r="C176">
        <v>5.160990403902721E-3</v>
      </c>
    </row>
    <row r="177" spans="2:3" x14ac:dyDescent="0.2">
      <c r="B177">
        <v>159</v>
      </c>
      <c r="C177">
        <v>1.373462977377371E-2</v>
      </c>
    </row>
    <row r="178" spans="2:3" x14ac:dyDescent="0.2">
      <c r="B178">
        <v>160</v>
      </c>
      <c r="C178">
        <v>9.9440741132565957E-3</v>
      </c>
    </row>
    <row r="179" spans="2:3" x14ac:dyDescent="0.2">
      <c r="B179">
        <v>161</v>
      </c>
      <c r="C179">
        <v>9.4034760348895574E-3</v>
      </c>
    </row>
    <row r="180" spans="2:3" x14ac:dyDescent="0.2">
      <c r="B180">
        <v>162</v>
      </c>
      <c r="C180">
        <v>-5.773859959172678E-3</v>
      </c>
    </row>
    <row r="181" spans="2:3" x14ac:dyDescent="0.2">
      <c r="B181">
        <v>163</v>
      </c>
      <c r="C181">
        <v>-2.033677651884136E-2</v>
      </c>
    </row>
    <row r="182" spans="2:3" x14ac:dyDescent="0.2">
      <c r="B182">
        <v>164</v>
      </c>
      <c r="C182">
        <v>2.3599911186434008E-2</v>
      </c>
    </row>
    <row r="183" spans="2:3" x14ac:dyDescent="0.2">
      <c r="B183">
        <v>165</v>
      </c>
      <c r="C183">
        <v>-4.0771019959101595E-3</v>
      </c>
    </row>
    <row r="184" spans="2:3" x14ac:dyDescent="0.2">
      <c r="B184">
        <v>166</v>
      </c>
      <c r="C184">
        <v>-3.3350002530790568E-2</v>
      </c>
    </row>
    <row r="185" spans="2:3" x14ac:dyDescent="0.2">
      <c r="B185">
        <v>167</v>
      </c>
      <c r="C185">
        <v>-1.7799546640362318E-2</v>
      </c>
    </row>
    <row r="186" spans="2:3" x14ac:dyDescent="0.2">
      <c r="B186">
        <v>168</v>
      </c>
      <c r="C186">
        <v>-3.0588424211596132E-3</v>
      </c>
    </row>
    <row r="187" spans="2:3" x14ac:dyDescent="0.2">
      <c r="B187">
        <v>169</v>
      </c>
      <c r="C187">
        <v>5.5967714270810598E-2</v>
      </c>
    </row>
    <row r="188" spans="2:3" x14ac:dyDescent="0.2">
      <c r="B188">
        <v>170</v>
      </c>
      <c r="C188">
        <v>-1.3050014532525744E-2</v>
      </c>
    </row>
    <row r="189" spans="2:3" x14ac:dyDescent="0.2">
      <c r="B189">
        <v>171</v>
      </c>
      <c r="C189">
        <v>2.0546861795474713E-2</v>
      </c>
    </row>
    <row r="190" spans="2:3" x14ac:dyDescent="0.2">
      <c r="B190">
        <v>172</v>
      </c>
      <c r="C190">
        <v>-2.081164722472062E-2</v>
      </c>
    </row>
    <row r="191" spans="2:3" x14ac:dyDescent="0.2">
      <c r="B191">
        <v>173</v>
      </c>
      <c r="C191">
        <v>-2.3766510063633284E-2</v>
      </c>
    </row>
    <row r="192" spans="2:3" x14ac:dyDescent="0.2">
      <c r="B192">
        <v>174</v>
      </c>
      <c r="C192">
        <v>-3.1124016992629788E-2</v>
      </c>
    </row>
    <row r="193" spans="2:3" x14ac:dyDescent="0.2">
      <c r="B193">
        <v>175</v>
      </c>
      <c r="C193">
        <v>-6.3048736969861796E-4</v>
      </c>
    </row>
    <row r="194" spans="2:3" x14ac:dyDescent="0.2">
      <c r="B194">
        <v>176</v>
      </c>
      <c r="C194">
        <v>2.2417885513619895E-2</v>
      </c>
    </row>
    <row r="195" spans="2:3" x14ac:dyDescent="0.2">
      <c r="B195">
        <v>177</v>
      </c>
      <c r="C195">
        <v>9.7279191044572499E-3</v>
      </c>
    </row>
    <row r="196" spans="2:3" x14ac:dyDescent="0.2">
      <c r="B196">
        <v>178</v>
      </c>
      <c r="C196">
        <v>3.0960844443277402E-3</v>
      </c>
    </row>
    <row r="197" spans="2:3" x14ac:dyDescent="0.2">
      <c r="B197">
        <v>179</v>
      </c>
      <c r="C197">
        <v>-1.5633147576949225E-2</v>
      </c>
    </row>
    <row r="198" spans="2:3" x14ac:dyDescent="0.2">
      <c r="B198">
        <v>180</v>
      </c>
      <c r="C198">
        <v>1.231579768352864E-2</v>
      </c>
    </row>
    <row r="199" spans="2:3" x14ac:dyDescent="0.2">
      <c r="B199">
        <v>181</v>
      </c>
      <c r="C199">
        <v>1.5085150995711061E-2</v>
      </c>
    </row>
    <row r="200" spans="2:3" x14ac:dyDescent="0.2">
      <c r="B200">
        <v>182</v>
      </c>
      <c r="C200">
        <v>-7.8471189266633434E-3</v>
      </c>
    </row>
    <row r="201" spans="2:3" x14ac:dyDescent="0.2">
      <c r="B201">
        <v>183</v>
      </c>
      <c r="C201">
        <v>3.8500112125370078E-2</v>
      </c>
    </row>
    <row r="202" spans="2:3" x14ac:dyDescent="0.2">
      <c r="B202">
        <v>184</v>
      </c>
      <c r="C202">
        <v>-1.8983428218255938E-2</v>
      </c>
    </row>
    <row r="203" spans="2:3" x14ac:dyDescent="0.2">
      <c r="B203">
        <v>185</v>
      </c>
      <c r="C203">
        <v>1.7598491349080092E-3</v>
      </c>
    </row>
    <row r="204" spans="2:3" x14ac:dyDescent="0.2">
      <c r="B204">
        <v>186</v>
      </c>
      <c r="C204">
        <v>-1.0377376254229409E-2</v>
      </c>
    </row>
    <row r="205" spans="2:3" x14ac:dyDescent="0.2">
      <c r="B205">
        <v>187</v>
      </c>
      <c r="C205">
        <v>2.7636036373197559E-3</v>
      </c>
    </row>
    <row r="206" spans="2:3" x14ac:dyDescent="0.2">
      <c r="B206">
        <v>188</v>
      </c>
      <c r="C206">
        <v>-8.1539905854554062E-3</v>
      </c>
    </row>
    <row r="207" spans="2:3" x14ac:dyDescent="0.2">
      <c r="B207">
        <v>189</v>
      </c>
      <c r="C207">
        <v>-7.0761714557868727E-3</v>
      </c>
    </row>
    <row r="208" spans="2:3" x14ac:dyDescent="0.2">
      <c r="B208">
        <v>190</v>
      </c>
      <c r="C208">
        <v>-1.4546331130257939E-2</v>
      </c>
    </row>
    <row r="209" spans="2:3" x14ac:dyDescent="0.2">
      <c r="B209">
        <v>191</v>
      </c>
      <c r="C209">
        <v>2.0169452218537609E-2</v>
      </c>
    </row>
    <row r="210" spans="2:3" x14ac:dyDescent="0.2">
      <c r="B210">
        <v>192</v>
      </c>
      <c r="C210">
        <v>4.1362648078704378E-3</v>
      </c>
    </row>
    <row r="211" spans="2:3" x14ac:dyDescent="0.2">
      <c r="B211">
        <v>193</v>
      </c>
      <c r="C211">
        <v>2.9115079259977916E-2</v>
      </c>
    </row>
    <row r="212" spans="2:3" x14ac:dyDescent="0.2">
      <c r="B212">
        <v>194</v>
      </c>
      <c r="C212">
        <v>-3.9529931733723878E-3</v>
      </c>
    </row>
    <row r="213" spans="2:3" x14ac:dyDescent="0.2">
      <c r="B213">
        <v>195</v>
      </c>
      <c r="C213">
        <v>1.3956929067454382E-2</v>
      </c>
    </row>
    <row r="214" spans="2:3" x14ac:dyDescent="0.2">
      <c r="B214">
        <v>196</v>
      </c>
      <c r="C214">
        <v>-1.4821019545375402E-2</v>
      </c>
    </row>
    <row r="215" spans="2:3" x14ac:dyDescent="0.2">
      <c r="B215">
        <v>197</v>
      </c>
      <c r="C215">
        <v>-2.359980312799892E-2</v>
      </c>
    </row>
    <row r="216" spans="2:3" x14ac:dyDescent="0.2">
      <c r="B216">
        <v>198</v>
      </c>
      <c r="C216">
        <v>-1.0878764829557408E-2</v>
      </c>
    </row>
    <row r="217" spans="2:3" x14ac:dyDescent="0.2">
      <c r="B217">
        <v>199</v>
      </c>
      <c r="C217">
        <v>-1.8621023343323717E-4</v>
      </c>
    </row>
    <row r="218" spans="2:3" x14ac:dyDescent="0.2">
      <c r="B218">
        <v>200</v>
      </c>
      <c r="C218">
        <v>1.9351995001950506E-3</v>
      </c>
    </row>
    <row r="219" spans="2:3" x14ac:dyDescent="0.2">
      <c r="B219">
        <v>201</v>
      </c>
      <c r="C219">
        <v>2.813819697507669E-2</v>
      </c>
    </row>
    <row r="220" spans="2:3" x14ac:dyDescent="0.2">
      <c r="B220">
        <v>202</v>
      </c>
      <c r="C220">
        <v>-3.412135436639574E-2</v>
      </c>
    </row>
    <row r="221" spans="2:3" x14ac:dyDescent="0.2">
      <c r="B221">
        <v>203</v>
      </c>
      <c r="C221">
        <v>-2.4263298799336863E-2</v>
      </c>
    </row>
    <row r="222" spans="2:3" x14ac:dyDescent="0.2">
      <c r="B222">
        <v>204</v>
      </c>
      <c r="C222">
        <v>-2.5651316137127678E-2</v>
      </c>
    </row>
    <row r="223" spans="2:3" x14ac:dyDescent="0.2">
      <c r="B223">
        <v>205</v>
      </c>
      <c r="C223">
        <v>-2.1078729934154827E-2</v>
      </c>
    </row>
    <row r="224" spans="2:3" x14ac:dyDescent="0.2">
      <c r="B224">
        <v>206</v>
      </c>
      <c r="C224">
        <v>1.6296097615381422E-2</v>
      </c>
    </row>
    <row r="225" spans="2:3" x14ac:dyDescent="0.2">
      <c r="B225">
        <v>207</v>
      </c>
      <c r="C225">
        <v>1.285731942499746E-2</v>
      </c>
    </row>
    <row r="226" spans="2:3" x14ac:dyDescent="0.2">
      <c r="B226">
        <v>208</v>
      </c>
      <c r="C226">
        <v>-7.5434104082341191E-2</v>
      </c>
    </row>
    <row r="227" spans="2:3" x14ac:dyDescent="0.2">
      <c r="B227">
        <v>209</v>
      </c>
      <c r="C227">
        <v>-1.5356644669439756E-3</v>
      </c>
    </row>
    <row r="228" spans="2:3" x14ac:dyDescent="0.2">
      <c r="B228">
        <v>210</v>
      </c>
      <c r="C228">
        <v>2.3378107573874818E-3</v>
      </c>
    </row>
    <row r="229" spans="2:3" x14ac:dyDescent="0.2">
      <c r="B229">
        <v>211</v>
      </c>
      <c r="C229">
        <v>-3.015287481735196E-2</v>
      </c>
    </row>
    <row r="230" spans="2:3" x14ac:dyDescent="0.2">
      <c r="B230">
        <v>212</v>
      </c>
      <c r="C230">
        <v>2.0807830744058453E-3</v>
      </c>
    </row>
    <row r="231" spans="2:3" x14ac:dyDescent="0.2">
      <c r="B231">
        <v>213</v>
      </c>
      <c r="C231">
        <v>1.2735560331642581E-2</v>
      </c>
    </row>
    <row r="232" spans="2:3" x14ac:dyDescent="0.2">
      <c r="B232">
        <v>214</v>
      </c>
      <c r="C232">
        <v>1.5233483607344667E-2</v>
      </c>
    </row>
    <row r="233" spans="2:3" x14ac:dyDescent="0.2">
      <c r="B233">
        <v>215</v>
      </c>
      <c r="C233">
        <v>-2.0233546829613758E-2</v>
      </c>
    </row>
    <row r="234" spans="2:3" x14ac:dyDescent="0.2">
      <c r="B234">
        <v>216</v>
      </c>
      <c r="C234">
        <v>1.6328107160646033E-2</v>
      </c>
    </row>
    <row r="235" spans="2:3" x14ac:dyDescent="0.2">
      <c r="B235">
        <v>217</v>
      </c>
      <c r="C235">
        <v>5.6990307791329187E-3</v>
      </c>
    </row>
    <row r="236" spans="2:3" x14ac:dyDescent="0.2">
      <c r="B236">
        <v>218</v>
      </c>
      <c r="C236">
        <v>2.2325648472503845E-2</v>
      </c>
    </row>
    <row r="237" spans="2:3" x14ac:dyDescent="0.2">
      <c r="B237">
        <v>219</v>
      </c>
      <c r="C237">
        <v>-2.1423988145662043E-2</v>
      </c>
    </row>
    <row r="238" spans="2:3" x14ac:dyDescent="0.2">
      <c r="B238">
        <v>220</v>
      </c>
      <c r="C238">
        <v>-8.0041895785657458E-3</v>
      </c>
    </row>
    <row r="239" spans="2:3" x14ac:dyDescent="0.2">
      <c r="B239">
        <v>221</v>
      </c>
      <c r="C239">
        <v>4.2445458946820613E-2</v>
      </c>
    </row>
    <row r="240" spans="2:3" x14ac:dyDescent="0.2">
      <c r="B240">
        <v>222</v>
      </c>
      <c r="C240">
        <v>2.8911810066064358E-2</v>
      </c>
    </row>
    <row r="241" spans="2:3" x14ac:dyDescent="0.2">
      <c r="B241">
        <v>223</v>
      </c>
      <c r="C241">
        <v>-1.3035772707174265E-2</v>
      </c>
    </row>
    <row r="242" spans="2:3" x14ac:dyDescent="0.2">
      <c r="B242">
        <v>224</v>
      </c>
      <c r="C242">
        <v>-9.8467982850225511E-4</v>
      </c>
    </row>
    <row r="243" spans="2:3" x14ac:dyDescent="0.2">
      <c r="B243">
        <v>225</v>
      </c>
      <c r="C243">
        <v>-1.1250987444172633E-2</v>
      </c>
    </row>
    <row r="244" spans="2:3" x14ac:dyDescent="0.2">
      <c r="B244">
        <v>226</v>
      </c>
      <c r="C244">
        <v>2.1459854751366914E-2</v>
      </c>
    </row>
    <row r="245" spans="2:3" x14ac:dyDescent="0.2">
      <c r="B245">
        <v>227</v>
      </c>
      <c r="C245">
        <v>-1.6269421226992709E-2</v>
      </c>
    </row>
    <row r="246" spans="2:3" x14ac:dyDescent="0.2">
      <c r="B246">
        <v>228</v>
      </c>
      <c r="C246">
        <v>8.1584490913133578E-3</v>
      </c>
    </row>
    <row r="247" spans="2:3" x14ac:dyDescent="0.2">
      <c r="B247">
        <v>229</v>
      </c>
      <c r="C247">
        <v>-1.3141746140322264E-2</v>
      </c>
    </row>
    <row r="248" spans="2:3" x14ac:dyDescent="0.2">
      <c r="B248">
        <v>230</v>
      </c>
      <c r="C248">
        <v>-3.1586348688059873E-2</v>
      </c>
    </row>
    <row r="249" spans="2:3" x14ac:dyDescent="0.2">
      <c r="B249">
        <v>231</v>
      </c>
      <c r="C249">
        <v>1.1217530449415536E-2</v>
      </c>
    </row>
    <row r="250" spans="2:3" x14ac:dyDescent="0.2">
      <c r="B250">
        <v>232</v>
      </c>
      <c r="C250">
        <v>4.9304887084706372E-2</v>
      </c>
    </row>
    <row r="251" spans="2:3" x14ac:dyDescent="0.2">
      <c r="B251">
        <v>233</v>
      </c>
      <c r="C251">
        <v>7.3833068945547975E-3</v>
      </c>
    </row>
    <row r="252" spans="2:3" x14ac:dyDescent="0.2">
      <c r="B252">
        <v>234</v>
      </c>
      <c r="C252">
        <v>6.6380113755917236E-2</v>
      </c>
    </row>
    <row r="253" spans="2:3" x14ac:dyDescent="0.2">
      <c r="B253">
        <v>235</v>
      </c>
      <c r="C253">
        <v>9.9526610309350616E-3</v>
      </c>
    </row>
    <row r="254" spans="2:3" x14ac:dyDescent="0.2">
      <c r="B254">
        <v>236</v>
      </c>
      <c r="C254">
        <v>-1.7407039025595483E-2</v>
      </c>
    </row>
    <row r="255" spans="2:3" x14ac:dyDescent="0.2">
      <c r="B255">
        <v>237</v>
      </c>
      <c r="C255">
        <v>5.2248439435200744E-3</v>
      </c>
    </row>
    <row r="256" spans="2:3" x14ac:dyDescent="0.2">
      <c r="B256">
        <v>238</v>
      </c>
      <c r="C256">
        <v>-1.0685119119675734E-2</v>
      </c>
    </row>
    <row r="257" spans="2:3" x14ac:dyDescent="0.2">
      <c r="B257">
        <v>239</v>
      </c>
      <c r="C257">
        <v>2.7720470517834439E-2</v>
      </c>
    </row>
    <row r="258" spans="2:3" x14ac:dyDescent="0.2">
      <c r="B258">
        <v>240</v>
      </c>
      <c r="C258">
        <v>-4.2496319455331832E-4</v>
      </c>
    </row>
    <row r="259" spans="2:3" x14ac:dyDescent="0.2">
      <c r="B259">
        <v>241</v>
      </c>
      <c r="C259">
        <v>6.62361748020317E-2</v>
      </c>
    </row>
    <row r="260" spans="2:3" x14ac:dyDescent="0.2">
      <c r="B260">
        <v>242</v>
      </c>
      <c r="C260">
        <v>-1.1117696817641076E-2</v>
      </c>
    </row>
    <row r="261" spans="2:3" x14ac:dyDescent="0.2">
      <c r="B261">
        <v>243</v>
      </c>
      <c r="C261">
        <v>-4.0142415057739189E-2</v>
      </c>
    </row>
    <row r="262" spans="2:3" x14ac:dyDescent="0.2">
      <c r="B262">
        <v>244</v>
      </c>
      <c r="C262">
        <v>2.9381838243162317E-2</v>
      </c>
    </row>
    <row r="263" spans="2:3" x14ac:dyDescent="0.2">
      <c r="B263">
        <v>245</v>
      </c>
      <c r="C263">
        <v>-2.173807942322159E-2</v>
      </c>
    </row>
    <row r="264" spans="2:3" x14ac:dyDescent="0.2">
      <c r="B264">
        <v>246</v>
      </c>
      <c r="C264">
        <v>1.7610476281599841E-2</v>
      </c>
    </row>
    <row r="265" spans="2:3" x14ac:dyDescent="0.2">
      <c r="B265">
        <v>247</v>
      </c>
      <c r="C265">
        <v>-4.3662530385670806E-2</v>
      </c>
    </row>
    <row r="266" spans="2:3" x14ac:dyDescent="0.2">
      <c r="B266">
        <v>248</v>
      </c>
      <c r="C266">
        <v>2.3829245425894818E-2</v>
      </c>
    </row>
    <row r="267" spans="2:3" x14ac:dyDescent="0.2">
      <c r="B267">
        <v>249</v>
      </c>
      <c r="C267">
        <v>1.4720760507012098E-3</v>
      </c>
    </row>
    <row r="268" spans="2:3" x14ac:dyDescent="0.2">
      <c r="B268">
        <v>250</v>
      </c>
      <c r="C268">
        <v>6.3502119767860021E-2</v>
      </c>
    </row>
    <row r="269" spans="2:3" x14ac:dyDescent="0.2">
      <c r="B269">
        <v>251</v>
      </c>
      <c r="C269">
        <v>4.3835010231364269E-2</v>
      </c>
    </row>
    <row r="270" spans="2:3" x14ac:dyDescent="0.2">
      <c r="B270">
        <v>252</v>
      </c>
      <c r="C270">
        <v>2.1397945393963891E-3</v>
      </c>
    </row>
    <row r="271" spans="2:3" x14ac:dyDescent="0.2">
      <c r="B271">
        <v>253</v>
      </c>
      <c r="C271">
        <v>-1.5039622727935797E-2</v>
      </c>
    </row>
    <row r="272" spans="2:3" x14ac:dyDescent="0.2">
      <c r="B272">
        <v>254</v>
      </c>
      <c r="C272">
        <v>7.6524887921278761E-3</v>
      </c>
    </row>
    <row r="273" spans="2:3" x14ac:dyDescent="0.2">
      <c r="B273">
        <v>255</v>
      </c>
      <c r="C273">
        <v>-2.29304536319066E-2</v>
      </c>
    </row>
    <row r="274" spans="2:3" x14ac:dyDescent="0.2">
      <c r="B274">
        <v>256</v>
      </c>
      <c r="C274">
        <v>-1.6506132037450105E-2</v>
      </c>
    </row>
    <row r="275" spans="2:3" x14ac:dyDescent="0.2">
      <c r="B275">
        <v>257</v>
      </c>
      <c r="C275">
        <v>-3.5584686611113026E-2</v>
      </c>
    </row>
    <row r="276" spans="2:3" x14ac:dyDescent="0.2">
      <c r="B276">
        <v>258</v>
      </c>
      <c r="C276">
        <v>5.3072512642080572E-3</v>
      </c>
    </row>
    <row r="277" spans="2:3" x14ac:dyDescent="0.2">
      <c r="B277">
        <v>259</v>
      </c>
      <c r="C277">
        <v>-1.2605702150689679E-2</v>
      </c>
    </row>
    <row r="278" spans="2:3" x14ac:dyDescent="0.2">
      <c r="B278">
        <v>260</v>
      </c>
      <c r="C278">
        <v>-2.4852117672998775E-2</v>
      </c>
    </row>
    <row r="279" spans="2:3" x14ac:dyDescent="0.2">
      <c r="B279">
        <v>261</v>
      </c>
      <c r="C279">
        <v>-8.0484237207785192E-3</v>
      </c>
    </row>
    <row r="280" spans="2:3" x14ac:dyDescent="0.2">
      <c r="B280">
        <v>262</v>
      </c>
      <c r="C280">
        <v>-3.1246975073604077E-2</v>
      </c>
    </row>
    <row r="281" spans="2:3" x14ac:dyDescent="0.2">
      <c r="B281">
        <v>263</v>
      </c>
      <c r="C281">
        <v>-3.160893662846298E-2</v>
      </c>
    </row>
    <row r="282" spans="2:3" x14ac:dyDescent="0.2">
      <c r="B282">
        <v>264</v>
      </c>
      <c r="C282">
        <v>1.1968973344798517E-2</v>
      </c>
    </row>
    <row r="283" spans="2:3" x14ac:dyDescent="0.2">
      <c r="B283">
        <v>265</v>
      </c>
      <c r="C283">
        <v>5.3840520907955103E-4</v>
      </c>
    </row>
    <row r="284" spans="2:3" x14ac:dyDescent="0.2">
      <c r="B284">
        <v>266</v>
      </c>
      <c r="C284">
        <v>-2.3149648581261006E-2</v>
      </c>
    </row>
    <row r="285" spans="2:3" x14ac:dyDescent="0.2">
      <c r="B285">
        <v>267</v>
      </c>
      <c r="C285">
        <v>1.1006142539106589E-2</v>
      </c>
    </row>
    <row r="286" spans="2:3" x14ac:dyDescent="0.2">
      <c r="B286">
        <v>268</v>
      </c>
      <c r="C286">
        <v>-2.4999701070126834E-2</v>
      </c>
    </row>
    <row r="287" spans="2:3" x14ac:dyDescent="0.2">
      <c r="B287">
        <v>269</v>
      </c>
      <c r="C287">
        <v>1.1746697387324145E-2</v>
      </c>
    </row>
    <row r="288" spans="2:3" x14ac:dyDescent="0.2">
      <c r="B288">
        <v>270</v>
      </c>
      <c r="C288">
        <v>4.7118274297580864E-2</v>
      </c>
    </row>
    <row r="289" spans="2:3" x14ac:dyDescent="0.2">
      <c r="B289">
        <v>271</v>
      </c>
      <c r="C289">
        <v>-4.3252306688519315E-2</v>
      </c>
    </row>
    <row r="290" spans="2:3" x14ac:dyDescent="0.2">
      <c r="B290">
        <v>272</v>
      </c>
      <c r="C290">
        <v>-3.6529392080111189E-2</v>
      </c>
    </row>
    <row r="291" spans="2:3" x14ac:dyDescent="0.2">
      <c r="B291">
        <v>273</v>
      </c>
      <c r="C291">
        <v>-9.4611672017086423E-3</v>
      </c>
    </row>
    <row r="292" spans="2:3" x14ac:dyDescent="0.2">
      <c r="B292">
        <v>274</v>
      </c>
      <c r="C292">
        <v>4.5182122856785023E-2</v>
      </c>
    </row>
    <row r="293" spans="2:3" x14ac:dyDescent="0.2">
      <c r="B293">
        <v>275</v>
      </c>
      <c r="C293">
        <v>-3.3189866150516223E-2</v>
      </c>
    </row>
    <row r="294" spans="2:3" x14ac:dyDescent="0.2">
      <c r="B294">
        <v>276</v>
      </c>
      <c r="C294">
        <v>2.4702107379442673E-2</v>
      </c>
    </row>
    <row r="295" spans="2:3" x14ac:dyDescent="0.2">
      <c r="B295">
        <v>277</v>
      </c>
      <c r="C295">
        <v>-9.9808670716592385E-3</v>
      </c>
    </row>
    <row r="296" spans="2:3" x14ac:dyDescent="0.2">
      <c r="B296">
        <v>278</v>
      </c>
      <c r="C296">
        <v>-8.2207812897928667E-3</v>
      </c>
    </row>
    <row r="297" spans="2:3" x14ac:dyDescent="0.2">
      <c r="B297">
        <v>279</v>
      </c>
      <c r="C297">
        <v>1.4577021918631194E-2</v>
      </c>
    </row>
    <row r="298" spans="2:3" x14ac:dyDescent="0.2">
      <c r="B298">
        <v>280</v>
      </c>
      <c r="C298">
        <v>-6.1953190322427965E-4</v>
      </c>
    </row>
    <row r="299" spans="2:3" x14ac:dyDescent="0.2">
      <c r="B299">
        <v>281</v>
      </c>
      <c r="C299">
        <v>-7.7842644960572915E-3</v>
      </c>
    </row>
    <row r="300" spans="2:3" x14ac:dyDescent="0.2">
      <c r="B300">
        <v>282</v>
      </c>
      <c r="C300">
        <v>-5.6463739040116812E-3</v>
      </c>
    </row>
    <row r="301" spans="2:3" x14ac:dyDescent="0.2">
      <c r="B301">
        <v>283</v>
      </c>
      <c r="C301">
        <v>-4.4971970875017364E-3</v>
      </c>
    </row>
    <row r="302" spans="2:3" x14ac:dyDescent="0.2">
      <c r="B302">
        <v>284</v>
      </c>
      <c r="C302">
        <v>9.7639882025823965E-5</v>
      </c>
    </row>
    <row r="303" spans="2:3" x14ac:dyDescent="0.2">
      <c r="B303">
        <v>285</v>
      </c>
      <c r="C303">
        <v>-7.8029642486390216E-3</v>
      </c>
    </row>
    <row r="304" spans="2:3" x14ac:dyDescent="0.2">
      <c r="B304">
        <v>286</v>
      </c>
      <c r="C304">
        <v>-4.4145533753990329E-2</v>
      </c>
    </row>
    <row r="305" spans="2:3" x14ac:dyDescent="0.2">
      <c r="B305">
        <v>287</v>
      </c>
      <c r="C305">
        <v>-3.3608795716930651E-2</v>
      </c>
    </row>
    <row r="306" spans="2:3" x14ac:dyDescent="0.2">
      <c r="B306">
        <v>288</v>
      </c>
      <c r="C306">
        <v>-2.1479285172470997E-2</v>
      </c>
    </row>
    <row r="307" spans="2:3" x14ac:dyDescent="0.2">
      <c r="B307">
        <v>289</v>
      </c>
      <c r="C307">
        <v>-9.6352294401665928E-3</v>
      </c>
    </row>
    <row r="308" spans="2:3" x14ac:dyDescent="0.2">
      <c r="B308">
        <v>290</v>
      </c>
      <c r="C308">
        <v>1.5626652104425265E-2</v>
      </c>
    </row>
    <row r="309" spans="2:3" x14ac:dyDescent="0.2">
      <c r="B309">
        <v>291</v>
      </c>
      <c r="C309">
        <v>-2.1789841119716824E-2</v>
      </c>
    </row>
    <row r="310" spans="2:3" x14ac:dyDescent="0.2">
      <c r="B310">
        <v>292</v>
      </c>
      <c r="C310">
        <v>-1.81457937813434E-5</v>
      </c>
    </row>
    <row r="311" spans="2:3" x14ac:dyDescent="0.2">
      <c r="B311">
        <v>293</v>
      </c>
      <c r="C311">
        <v>2.0831113677046931E-2</v>
      </c>
    </row>
    <row r="312" spans="2:3" x14ac:dyDescent="0.2">
      <c r="B312">
        <v>294</v>
      </c>
      <c r="C312">
        <v>-8.1849317774600472E-3</v>
      </c>
    </row>
    <row r="313" spans="2:3" x14ac:dyDescent="0.2">
      <c r="B313">
        <v>295</v>
      </c>
      <c r="C313">
        <v>-5.8518089159735887E-3</v>
      </c>
    </row>
    <row r="314" spans="2:3" x14ac:dyDescent="0.2">
      <c r="B314">
        <v>296</v>
      </c>
      <c r="C314">
        <v>1.9187335049000831E-2</v>
      </c>
    </row>
    <row r="315" spans="2:3" x14ac:dyDescent="0.2">
      <c r="B315">
        <v>297</v>
      </c>
      <c r="C315">
        <v>2.123285271537978E-2</v>
      </c>
    </row>
    <row r="316" spans="2:3" x14ac:dyDescent="0.2">
      <c r="B316">
        <v>298</v>
      </c>
      <c r="C316">
        <v>5.1129803212168756E-3</v>
      </c>
    </row>
    <row r="317" spans="2:3" x14ac:dyDescent="0.2">
      <c r="B317">
        <v>299</v>
      </c>
      <c r="C317">
        <v>4.134226063239832E-2</v>
      </c>
    </row>
    <row r="318" spans="2:3" x14ac:dyDescent="0.2">
      <c r="B318">
        <v>300</v>
      </c>
      <c r="C318">
        <v>-5.6302735067771392E-3</v>
      </c>
    </row>
    <row r="319" spans="2:3" x14ac:dyDescent="0.2">
      <c r="B319">
        <v>301</v>
      </c>
      <c r="C319">
        <v>1.280553288821662E-2</v>
      </c>
    </row>
    <row r="320" spans="2:3" x14ac:dyDescent="0.2">
      <c r="B320">
        <v>302</v>
      </c>
      <c r="C320">
        <v>-2.2386547148651292E-2</v>
      </c>
    </row>
    <row r="321" spans="2:3" x14ac:dyDescent="0.2">
      <c r="B321">
        <v>303</v>
      </c>
      <c r="C321">
        <v>1.8938796253301859E-2</v>
      </c>
    </row>
    <row r="322" spans="2:3" x14ac:dyDescent="0.2">
      <c r="B322">
        <v>304</v>
      </c>
      <c r="C322">
        <v>2.1804993340104328E-3</v>
      </c>
    </row>
    <row r="323" spans="2:3" x14ac:dyDescent="0.2">
      <c r="B323">
        <v>305</v>
      </c>
      <c r="C323">
        <v>2.6470629150817881E-2</v>
      </c>
    </row>
    <row r="324" spans="2:3" x14ac:dyDescent="0.2">
      <c r="B324">
        <v>306</v>
      </c>
      <c r="C324">
        <v>2.7249426980302305E-2</v>
      </c>
    </row>
    <row r="325" spans="2:3" x14ac:dyDescent="0.2">
      <c r="B325">
        <v>307</v>
      </c>
      <c r="C325">
        <v>-2.809128896403168E-3</v>
      </c>
    </row>
    <row r="326" spans="2:3" x14ac:dyDescent="0.2">
      <c r="B326">
        <v>308</v>
      </c>
      <c r="C326">
        <v>-7.1459545139540559E-4</v>
      </c>
    </row>
    <row r="327" spans="2:3" x14ac:dyDescent="0.2">
      <c r="B327">
        <v>309</v>
      </c>
      <c r="C327">
        <v>-1.419375331958117E-2</v>
      </c>
    </row>
    <row r="328" spans="2:3" x14ac:dyDescent="0.2">
      <c r="B328">
        <v>310</v>
      </c>
      <c r="C328">
        <v>-1.0449741267692936E-4</v>
      </c>
    </row>
    <row r="329" spans="2:3" x14ac:dyDescent="0.2">
      <c r="B329">
        <v>311</v>
      </c>
      <c r="C329">
        <v>5.5050021609305499E-2</v>
      </c>
    </row>
    <row r="330" spans="2:3" x14ac:dyDescent="0.2">
      <c r="B330">
        <v>312</v>
      </c>
      <c r="C330">
        <v>9.2383468314851669E-3</v>
      </c>
    </row>
    <row r="331" spans="2:3" x14ac:dyDescent="0.2">
      <c r="B331">
        <v>313</v>
      </c>
      <c r="C331">
        <v>6.7126197009845789E-3</v>
      </c>
    </row>
    <row r="332" spans="2:3" x14ac:dyDescent="0.2">
      <c r="B332">
        <v>314</v>
      </c>
      <c r="C332">
        <v>-1.6391903285081222E-3</v>
      </c>
    </row>
    <row r="333" spans="2:3" x14ac:dyDescent="0.2">
      <c r="B333">
        <v>315</v>
      </c>
      <c r="C333">
        <v>-2.7340555072779327E-2</v>
      </c>
    </row>
    <row r="334" spans="2:3" x14ac:dyDescent="0.2">
      <c r="B334">
        <v>316</v>
      </c>
      <c r="C334">
        <v>9.1736393568562224E-3</v>
      </c>
    </row>
    <row r="335" spans="2:3" x14ac:dyDescent="0.2">
      <c r="B335">
        <v>317</v>
      </c>
      <c r="C335">
        <v>-1.9400152350944389E-2</v>
      </c>
    </row>
    <row r="336" spans="2:3" x14ac:dyDescent="0.2">
      <c r="B336">
        <v>318</v>
      </c>
      <c r="C336">
        <v>-3.1351958751213438E-4</v>
      </c>
    </row>
    <row r="337" spans="2:3" x14ac:dyDescent="0.2">
      <c r="B337">
        <v>319</v>
      </c>
      <c r="C337">
        <v>-2.6886875590372394E-2</v>
      </c>
    </row>
    <row r="338" spans="2:3" x14ac:dyDescent="0.2">
      <c r="B338">
        <v>320</v>
      </c>
      <c r="C338">
        <v>2.8090120481373493E-2</v>
      </c>
    </row>
    <row r="339" spans="2:3" x14ac:dyDescent="0.2">
      <c r="B339">
        <v>321</v>
      </c>
      <c r="C339">
        <v>-1.737216963139554E-3</v>
      </c>
    </row>
    <row r="340" spans="2:3" x14ac:dyDescent="0.2">
      <c r="B340">
        <v>322</v>
      </c>
      <c r="C340">
        <v>2.8744145716642411E-2</v>
      </c>
    </row>
    <row r="341" spans="2:3" x14ac:dyDescent="0.2">
      <c r="B341">
        <v>323</v>
      </c>
      <c r="C341">
        <v>-2.5104401186762937E-3</v>
      </c>
    </row>
    <row r="342" spans="2:3" x14ac:dyDescent="0.2">
      <c r="B342">
        <v>324</v>
      </c>
      <c r="C342">
        <v>-5.326819985875586E-3</v>
      </c>
    </row>
    <row r="343" spans="2:3" x14ac:dyDescent="0.2">
      <c r="B343">
        <v>325</v>
      </c>
      <c r="C343">
        <v>2.7291763595441942E-2</v>
      </c>
    </row>
    <row r="344" spans="2:3" x14ac:dyDescent="0.2">
      <c r="B344">
        <v>326</v>
      </c>
      <c r="C344">
        <v>6.9156460772825668E-3</v>
      </c>
    </row>
    <row r="345" spans="2:3" x14ac:dyDescent="0.2">
      <c r="B345">
        <v>327</v>
      </c>
      <c r="C345">
        <v>1.5290978756974605E-2</v>
      </c>
    </row>
    <row r="346" spans="2:3" x14ac:dyDescent="0.2">
      <c r="B346">
        <v>328</v>
      </c>
      <c r="C346">
        <v>6.6992518247521726E-3</v>
      </c>
    </row>
    <row r="347" spans="2:3" x14ac:dyDescent="0.2">
      <c r="B347">
        <v>329</v>
      </c>
      <c r="C347">
        <v>-2.7368536550116396E-2</v>
      </c>
    </row>
    <row r="348" spans="2:3" x14ac:dyDescent="0.2">
      <c r="B348">
        <v>330</v>
      </c>
      <c r="C348">
        <v>-2.4011502084283709E-2</v>
      </c>
    </row>
    <row r="349" spans="2:3" x14ac:dyDescent="0.2">
      <c r="B349">
        <v>331</v>
      </c>
      <c r="C349">
        <v>-4.0276540585022502E-3</v>
      </c>
    </row>
    <row r="350" spans="2:3" x14ac:dyDescent="0.2">
      <c r="B350">
        <v>332</v>
      </c>
      <c r="C350">
        <v>1.0926294804630476E-2</v>
      </c>
    </row>
    <row r="351" spans="2:3" x14ac:dyDescent="0.2">
      <c r="B351">
        <v>333</v>
      </c>
      <c r="C351">
        <v>-5.276194662188316E-3</v>
      </c>
    </row>
    <row r="352" spans="2:3" x14ac:dyDescent="0.2">
      <c r="B352">
        <v>334</v>
      </c>
      <c r="C352">
        <v>1.3331304524309306E-2</v>
      </c>
    </row>
    <row r="353" spans="2:3" x14ac:dyDescent="0.2">
      <c r="B353">
        <v>335</v>
      </c>
      <c r="C353">
        <v>1.3536129142600606E-2</v>
      </c>
    </row>
    <row r="354" spans="2:3" x14ac:dyDescent="0.2">
      <c r="B354">
        <v>336</v>
      </c>
      <c r="C354">
        <v>-1.624837824568437E-2</v>
      </c>
    </row>
    <row r="355" spans="2:3" x14ac:dyDescent="0.2">
      <c r="B355">
        <v>337</v>
      </c>
      <c r="C355">
        <v>1.8019064462716949E-2</v>
      </c>
    </row>
    <row r="356" spans="2:3" x14ac:dyDescent="0.2">
      <c r="B356">
        <v>338</v>
      </c>
      <c r="C356">
        <v>2.6120951941274839E-2</v>
      </c>
    </row>
    <row r="357" spans="2:3" x14ac:dyDescent="0.2">
      <c r="B357">
        <v>339</v>
      </c>
      <c r="C357">
        <v>-2.3503541465769162E-3</v>
      </c>
    </row>
    <row r="358" spans="2:3" x14ac:dyDescent="0.2">
      <c r="B358">
        <v>340</v>
      </c>
      <c r="C358">
        <v>-3.0156246537010767E-2</v>
      </c>
    </row>
    <row r="359" spans="2:3" x14ac:dyDescent="0.2">
      <c r="B359">
        <v>341</v>
      </c>
      <c r="C359">
        <v>-2.5007265972712966E-2</v>
      </c>
    </row>
    <row r="360" spans="2:3" x14ac:dyDescent="0.2">
      <c r="B360">
        <v>342</v>
      </c>
      <c r="C360">
        <v>1.7767495721211501E-2</v>
      </c>
    </row>
    <row r="361" spans="2:3" x14ac:dyDescent="0.2">
      <c r="B361">
        <v>343</v>
      </c>
      <c r="C361">
        <v>6.2185478286707063E-3</v>
      </c>
    </row>
    <row r="362" spans="2:3" x14ac:dyDescent="0.2">
      <c r="B362">
        <v>344</v>
      </c>
      <c r="C362">
        <v>1.1277343811392893E-2</v>
      </c>
    </row>
    <row r="363" spans="2:3" x14ac:dyDescent="0.2">
      <c r="B363">
        <v>345</v>
      </c>
      <c r="C363">
        <v>4.9820607127730732E-3</v>
      </c>
    </row>
    <row r="364" spans="2:3" x14ac:dyDescent="0.2">
      <c r="B364">
        <v>346</v>
      </c>
      <c r="C364">
        <v>3.4829845323383068E-3</v>
      </c>
    </row>
    <row r="365" spans="2:3" x14ac:dyDescent="0.2">
      <c r="B365">
        <v>347</v>
      </c>
      <c r="C365">
        <v>-8.7668930289924729E-3</v>
      </c>
    </row>
    <row r="366" spans="2:3" x14ac:dyDescent="0.2">
      <c r="B366">
        <v>348</v>
      </c>
      <c r="C366">
        <v>2.3927891189023942E-3</v>
      </c>
    </row>
    <row r="367" spans="2:3" x14ac:dyDescent="0.2">
      <c r="B367">
        <v>349</v>
      </c>
      <c r="C367">
        <v>-3.6971990102785957E-2</v>
      </c>
    </row>
    <row r="368" spans="2:3" x14ac:dyDescent="0.2">
      <c r="B368">
        <v>350</v>
      </c>
      <c r="C368">
        <v>7.8451008515858511E-3</v>
      </c>
    </row>
    <row r="369" spans="2:3" x14ac:dyDescent="0.2">
      <c r="B369">
        <v>351</v>
      </c>
      <c r="C369">
        <v>-3.2595452555234106E-3</v>
      </c>
    </row>
    <row r="370" spans="2:3" x14ac:dyDescent="0.2">
      <c r="B370">
        <v>352</v>
      </c>
      <c r="C370">
        <v>-1.8672914484373804E-2</v>
      </c>
    </row>
    <row r="371" spans="2:3" x14ac:dyDescent="0.2">
      <c r="B371">
        <v>353</v>
      </c>
      <c r="C371">
        <v>1.0975373217219975E-2</v>
      </c>
    </row>
    <row r="372" spans="2:3" x14ac:dyDescent="0.2">
      <c r="B372">
        <v>354</v>
      </c>
      <c r="C372">
        <v>2.408201417953082E-2</v>
      </c>
    </row>
    <row r="373" spans="2:3" x14ac:dyDescent="0.2">
      <c r="B373">
        <v>355</v>
      </c>
      <c r="C373">
        <v>-2.8461252389422098E-2</v>
      </c>
    </row>
    <row r="374" spans="2:3" x14ac:dyDescent="0.2">
      <c r="B374">
        <v>356</v>
      </c>
      <c r="C374">
        <v>-3.1220084932813141E-2</v>
      </c>
    </row>
    <row r="375" spans="2:3" x14ac:dyDescent="0.2">
      <c r="B375">
        <v>357</v>
      </c>
      <c r="C375">
        <v>-1.544631842348243E-2</v>
      </c>
    </row>
    <row r="376" spans="2:3" x14ac:dyDescent="0.2">
      <c r="B376">
        <v>358</v>
      </c>
      <c r="C376">
        <v>1.0601807039487543E-3</v>
      </c>
    </row>
    <row r="377" spans="2:3" x14ac:dyDescent="0.2">
      <c r="B377">
        <v>359</v>
      </c>
      <c r="C377">
        <v>-2.8334027145405893E-2</v>
      </c>
    </row>
    <row r="378" spans="2:3" x14ac:dyDescent="0.2">
      <c r="B378">
        <v>360</v>
      </c>
      <c r="C378">
        <v>2.746968995763921E-2</v>
      </c>
    </row>
    <row r="379" spans="2:3" x14ac:dyDescent="0.2">
      <c r="B379">
        <v>361</v>
      </c>
      <c r="C379">
        <v>6.9178851561215726E-3</v>
      </c>
    </row>
    <row r="380" spans="2:3" x14ac:dyDescent="0.2">
      <c r="B380">
        <v>362</v>
      </c>
      <c r="C380">
        <v>-2.900027687273854E-2</v>
      </c>
    </row>
    <row r="381" spans="2:3" x14ac:dyDescent="0.2">
      <c r="B381">
        <v>363</v>
      </c>
      <c r="C381">
        <v>-3.3462334357913459E-2</v>
      </c>
    </row>
    <row r="382" spans="2:3" x14ac:dyDescent="0.2">
      <c r="B382">
        <v>364</v>
      </c>
      <c r="C382">
        <v>2.0056818027594403E-2</v>
      </c>
    </row>
    <row r="383" spans="2:3" x14ac:dyDescent="0.2">
      <c r="B383">
        <v>365</v>
      </c>
      <c r="C383">
        <v>1.8145195373335365E-2</v>
      </c>
    </row>
    <row r="384" spans="2:3" x14ac:dyDescent="0.2">
      <c r="B384">
        <v>366</v>
      </c>
      <c r="C384">
        <v>-1.0037595841405622E-2</v>
      </c>
    </row>
    <row r="385" spans="2:3" x14ac:dyDescent="0.2">
      <c r="B385">
        <v>367</v>
      </c>
      <c r="C385">
        <v>-5.728811147388102E-3</v>
      </c>
    </row>
    <row r="386" spans="2:3" x14ac:dyDescent="0.2">
      <c r="B386">
        <v>368</v>
      </c>
      <c r="C386">
        <v>-1.1452616785349923E-2</v>
      </c>
    </row>
    <row r="387" spans="2:3" x14ac:dyDescent="0.2">
      <c r="B387">
        <v>369</v>
      </c>
      <c r="C387">
        <v>2.0991058133680296E-2</v>
      </c>
    </row>
    <row r="388" spans="2:3" x14ac:dyDescent="0.2">
      <c r="B388">
        <v>370</v>
      </c>
      <c r="C388">
        <v>-7.8105572821869362E-3</v>
      </c>
    </row>
    <row r="389" spans="2:3" x14ac:dyDescent="0.2">
      <c r="B389">
        <v>371</v>
      </c>
      <c r="C389">
        <v>7.5189902443768553E-3</v>
      </c>
    </row>
    <row r="390" spans="2:3" x14ac:dyDescent="0.2">
      <c r="B390">
        <v>372</v>
      </c>
      <c r="C390">
        <v>-3.1375018220117568E-2</v>
      </c>
    </row>
    <row r="391" spans="2:3" x14ac:dyDescent="0.2">
      <c r="B391">
        <v>373</v>
      </c>
      <c r="C391">
        <v>-1.8176105894261219E-2</v>
      </c>
    </row>
    <row r="392" spans="2:3" x14ac:dyDescent="0.2">
      <c r="B392">
        <v>374</v>
      </c>
      <c r="C392">
        <v>2.9465423430725668E-3</v>
      </c>
    </row>
    <row r="393" spans="2:3" x14ac:dyDescent="0.2">
      <c r="B393">
        <v>375</v>
      </c>
      <c r="C393">
        <v>8.7227130683462661E-3</v>
      </c>
    </row>
    <row r="394" spans="2:3" x14ac:dyDescent="0.2">
      <c r="B394">
        <v>376</v>
      </c>
      <c r="C394">
        <v>-1.8195184971356748E-2</v>
      </c>
    </row>
    <row r="395" spans="2:3" x14ac:dyDescent="0.2">
      <c r="B395">
        <v>377</v>
      </c>
      <c r="C395">
        <v>-1.6613651634802995E-2</v>
      </c>
    </row>
    <row r="396" spans="2:3" x14ac:dyDescent="0.2">
      <c r="B396">
        <v>378</v>
      </c>
      <c r="C396">
        <v>1.0647538599168227E-2</v>
      </c>
    </row>
    <row r="397" spans="2:3" x14ac:dyDescent="0.2">
      <c r="B397">
        <v>379</v>
      </c>
      <c r="C397">
        <v>8.4126831883288844E-3</v>
      </c>
    </row>
    <row r="398" spans="2:3" x14ac:dyDescent="0.2">
      <c r="B398">
        <v>380</v>
      </c>
      <c r="C398">
        <v>-4.3521537794902088E-2</v>
      </c>
    </row>
    <row r="399" spans="2:3" x14ac:dyDescent="0.2">
      <c r="B399">
        <v>381</v>
      </c>
      <c r="C399">
        <v>4.2482726586892117E-2</v>
      </c>
    </row>
    <row r="400" spans="2:3" x14ac:dyDescent="0.2">
      <c r="B400">
        <v>382</v>
      </c>
      <c r="C400">
        <v>-7.9259368239793515E-3</v>
      </c>
    </row>
    <row r="401" spans="2:3" x14ac:dyDescent="0.2">
      <c r="B401">
        <v>383</v>
      </c>
      <c r="C401">
        <v>2.4984199181174338E-2</v>
      </c>
    </row>
    <row r="402" spans="2:3" x14ac:dyDescent="0.2">
      <c r="B402">
        <v>384</v>
      </c>
      <c r="C402">
        <v>-4.0185519301174644E-3</v>
      </c>
    </row>
    <row r="403" spans="2:3" x14ac:dyDescent="0.2">
      <c r="B403">
        <v>385</v>
      </c>
      <c r="C403">
        <v>-8.5723527973685654E-3</v>
      </c>
    </row>
    <row r="404" spans="2:3" x14ac:dyDescent="0.2">
      <c r="B404">
        <v>386</v>
      </c>
      <c r="C404">
        <v>1.3297157950014737E-2</v>
      </c>
    </row>
    <row r="405" spans="2:3" x14ac:dyDescent="0.2">
      <c r="B405">
        <v>387</v>
      </c>
      <c r="C405">
        <v>-1.3469882308972059E-2</v>
      </c>
    </row>
    <row r="406" spans="2:3" x14ac:dyDescent="0.2">
      <c r="B406">
        <v>388</v>
      </c>
      <c r="C406">
        <v>2.2617416737690021E-2</v>
      </c>
    </row>
    <row r="407" spans="2:3" x14ac:dyDescent="0.2">
      <c r="B407">
        <v>389</v>
      </c>
      <c r="C407">
        <v>-1.2529030398929719E-2</v>
      </c>
    </row>
    <row r="408" spans="2:3" x14ac:dyDescent="0.2">
      <c r="B408">
        <v>390</v>
      </c>
      <c r="C408">
        <v>-1.4707303406576333E-2</v>
      </c>
    </row>
    <row r="409" spans="2:3" x14ac:dyDescent="0.2">
      <c r="B409">
        <v>391</v>
      </c>
      <c r="C409">
        <v>-1.9205983292932882E-2</v>
      </c>
    </row>
    <row r="410" spans="2:3" x14ac:dyDescent="0.2">
      <c r="B410">
        <v>392</v>
      </c>
      <c r="C410">
        <v>3.5392904084244003E-2</v>
      </c>
    </row>
    <row r="411" spans="2:3" x14ac:dyDescent="0.2">
      <c r="B411">
        <v>393</v>
      </c>
      <c r="C411">
        <v>-1.4872087978767712E-2</v>
      </c>
    </row>
    <row r="412" spans="2:3" x14ac:dyDescent="0.2">
      <c r="B412">
        <v>394</v>
      </c>
      <c r="C412">
        <v>-1.8372197175750005E-3</v>
      </c>
    </row>
    <row r="413" spans="2:3" x14ac:dyDescent="0.2">
      <c r="B413">
        <v>395</v>
      </c>
      <c r="C413">
        <v>-4.4329548153796416E-3</v>
      </c>
    </row>
    <row r="414" spans="2:3" x14ac:dyDescent="0.2">
      <c r="B414">
        <v>396</v>
      </c>
      <c r="C414">
        <v>-2.3050293256500765E-2</v>
      </c>
    </row>
    <row r="415" spans="2:3" x14ac:dyDescent="0.2">
      <c r="B415">
        <v>397</v>
      </c>
      <c r="C415">
        <v>1.6486865313440235E-2</v>
      </c>
    </row>
    <row r="416" spans="2:3" x14ac:dyDescent="0.2">
      <c r="B416">
        <v>398</v>
      </c>
      <c r="C416">
        <v>4.7026228447721863E-3</v>
      </c>
    </row>
    <row r="417" spans="2:3" x14ac:dyDescent="0.2">
      <c r="B417">
        <v>399</v>
      </c>
      <c r="C417">
        <v>2.2992743087027145E-2</v>
      </c>
    </row>
    <row r="418" spans="2:3" x14ac:dyDescent="0.2">
      <c r="B418">
        <v>400</v>
      </c>
      <c r="C418">
        <v>-5.9160680188319326E-4</v>
      </c>
    </row>
    <row r="419" spans="2:3" x14ac:dyDescent="0.2">
      <c r="B419">
        <v>401</v>
      </c>
      <c r="C419">
        <v>-2.2476378144598907E-2</v>
      </c>
    </row>
    <row r="420" spans="2:3" x14ac:dyDescent="0.2">
      <c r="B420">
        <v>402</v>
      </c>
      <c r="C420">
        <v>-7.7262982030776861E-3</v>
      </c>
    </row>
    <row r="421" spans="2:3" x14ac:dyDescent="0.2">
      <c r="B421">
        <v>403</v>
      </c>
      <c r="C421">
        <v>-8.2465098728402575E-3</v>
      </c>
    </row>
    <row r="422" spans="2:3" x14ac:dyDescent="0.2">
      <c r="B422">
        <v>404</v>
      </c>
      <c r="C422">
        <v>2.9445877378349472E-2</v>
      </c>
    </row>
    <row r="423" spans="2:3" x14ac:dyDescent="0.2">
      <c r="B423">
        <v>405</v>
      </c>
      <c r="C423">
        <v>2.5593116790467718E-4</v>
      </c>
    </row>
    <row r="424" spans="2:3" x14ac:dyDescent="0.2">
      <c r="B424">
        <v>406</v>
      </c>
      <c r="C424">
        <v>-3.0364544046336261E-2</v>
      </c>
    </row>
    <row r="425" spans="2:3" x14ac:dyDescent="0.2">
      <c r="B425">
        <v>407</v>
      </c>
      <c r="C425">
        <v>2.2929178870561451E-2</v>
      </c>
    </row>
    <row r="426" spans="2:3" x14ac:dyDescent="0.2">
      <c r="B426">
        <v>408</v>
      </c>
      <c r="C426">
        <v>-2.3915157616563043E-3</v>
      </c>
    </row>
    <row r="427" spans="2:3" x14ac:dyDescent="0.2">
      <c r="B427">
        <v>409</v>
      </c>
      <c r="C427">
        <v>6.0333152816223201E-3</v>
      </c>
    </row>
    <row r="428" spans="2:3" x14ac:dyDescent="0.2">
      <c r="B428">
        <v>410</v>
      </c>
      <c r="C428">
        <v>-5.6049069972197163E-2</v>
      </c>
    </row>
    <row r="429" spans="2:3" x14ac:dyDescent="0.2">
      <c r="B429">
        <v>411</v>
      </c>
      <c r="C429">
        <v>5.1738515863926082E-3</v>
      </c>
    </row>
    <row r="430" spans="2:3" x14ac:dyDescent="0.2">
      <c r="B430">
        <v>412</v>
      </c>
      <c r="C430">
        <v>3.2428682312939605E-2</v>
      </c>
    </row>
    <row r="431" spans="2:3" x14ac:dyDescent="0.2">
      <c r="B431">
        <v>413</v>
      </c>
      <c r="C431">
        <v>-9.5507194246606808E-3</v>
      </c>
    </row>
    <row r="432" spans="2:3" x14ac:dyDescent="0.2">
      <c r="B432">
        <v>414</v>
      </c>
      <c r="C432">
        <v>-1.0749531022660186E-2</v>
      </c>
    </row>
    <row r="433" spans="2:3" x14ac:dyDescent="0.2">
      <c r="B433">
        <v>415</v>
      </c>
      <c r="C433">
        <v>2.0664234615406452E-2</v>
      </c>
    </row>
    <row r="434" spans="2:3" x14ac:dyDescent="0.2">
      <c r="B434">
        <v>416</v>
      </c>
      <c r="C434">
        <v>-2.3532936536709181E-2</v>
      </c>
    </row>
    <row r="435" spans="2:3" x14ac:dyDescent="0.2">
      <c r="B435">
        <v>417</v>
      </c>
      <c r="C435">
        <v>6.0024280133342156E-2</v>
      </c>
    </row>
    <row r="436" spans="2:3" x14ac:dyDescent="0.2">
      <c r="B436">
        <v>418</v>
      </c>
      <c r="C436">
        <v>-1.2954914380442828E-2</v>
      </c>
    </row>
    <row r="437" spans="2:3" x14ac:dyDescent="0.2">
      <c r="B437">
        <v>419</v>
      </c>
      <c r="C437">
        <v>-2.6295426510338782E-2</v>
      </c>
    </row>
    <row r="438" spans="2:3" x14ac:dyDescent="0.2">
      <c r="B438">
        <v>420</v>
      </c>
      <c r="C438">
        <v>-4.4960130969621259E-3</v>
      </c>
    </row>
    <row r="439" spans="2:3" x14ac:dyDescent="0.2">
      <c r="B439">
        <v>421</v>
      </c>
      <c r="C439">
        <v>2.3358331468403826E-4</v>
      </c>
    </row>
    <row r="440" spans="2:3" x14ac:dyDescent="0.2">
      <c r="B440">
        <v>422</v>
      </c>
      <c r="C440">
        <v>3.4631332896961631E-4</v>
      </c>
    </row>
    <row r="441" spans="2:3" x14ac:dyDescent="0.2">
      <c r="B441">
        <v>423</v>
      </c>
      <c r="C441">
        <v>9.7188762843172238E-3</v>
      </c>
    </row>
    <row r="442" spans="2:3" x14ac:dyDescent="0.2">
      <c r="B442">
        <v>424</v>
      </c>
      <c r="C442">
        <v>1.9146566237592255E-2</v>
      </c>
    </row>
    <row r="443" spans="2:3" x14ac:dyDescent="0.2">
      <c r="B443">
        <v>425</v>
      </c>
      <c r="C443">
        <v>9.5098068335286445E-3</v>
      </c>
    </row>
    <row r="444" spans="2:3" x14ac:dyDescent="0.2">
      <c r="B444">
        <v>426</v>
      </c>
      <c r="C444">
        <v>4.4836998393629202E-3</v>
      </c>
    </row>
    <row r="445" spans="2:3" x14ac:dyDescent="0.2">
      <c r="B445">
        <v>427</v>
      </c>
      <c r="C445">
        <v>-9.5248098262448178E-3</v>
      </c>
    </row>
    <row r="446" spans="2:3" x14ac:dyDescent="0.2">
      <c r="B446">
        <v>428</v>
      </c>
      <c r="C446">
        <v>2.7359612807199785E-2</v>
      </c>
    </row>
    <row r="447" spans="2:3" x14ac:dyDescent="0.2">
      <c r="B447">
        <v>429</v>
      </c>
      <c r="C447">
        <v>7.1200344359763079E-3</v>
      </c>
    </row>
    <row r="448" spans="2:3" x14ac:dyDescent="0.2">
      <c r="B448">
        <v>430</v>
      </c>
      <c r="C448">
        <v>-6.9303081479960005E-3</v>
      </c>
    </row>
    <row r="449" spans="2:3" x14ac:dyDescent="0.2">
      <c r="B449">
        <v>431</v>
      </c>
      <c r="C449">
        <v>2.0502620399803773E-2</v>
      </c>
    </row>
    <row r="450" spans="2:3" x14ac:dyDescent="0.2">
      <c r="B450">
        <v>432</v>
      </c>
      <c r="C450">
        <v>7.7384985575843501E-3</v>
      </c>
    </row>
    <row r="451" spans="2:3" x14ac:dyDescent="0.2">
      <c r="B451">
        <v>433</v>
      </c>
      <c r="C451">
        <v>2.6401989323412423E-3</v>
      </c>
    </row>
    <row r="452" spans="2:3" x14ac:dyDescent="0.2">
      <c r="B452">
        <v>434</v>
      </c>
      <c r="C452">
        <v>-9.0548075377446802E-3</v>
      </c>
    </row>
    <row r="453" spans="2:3" x14ac:dyDescent="0.2">
      <c r="B453">
        <v>435</v>
      </c>
      <c r="C453">
        <v>1.0882100681871343E-2</v>
      </c>
    </row>
    <row r="454" spans="2:3" x14ac:dyDescent="0.2">
      <c r="B454">
        <v>436</v>
      </c>
      <c r="C454">
        <v>-8.2945615293738006E-3</v>
      </c>
    </row>
    <row r="455" spans="2:3" x14ac:dyDescent="0.2">
      <c r="B455">
        <v>437</v>
      </c>
      <c r="C455">
        <v>4.1685162452323787E-2</v>
      </c>
    </row>
    <row r="456" spans="2:3" x14ac:dyDescent="0.2">
      <c r="B456">
        <v>438</v>
      </c>
      <c r="C456">
        <v>-1.6597451633661997E-3</v>
      </c>
    </row>
    <row r="457" spans="2:3" x14ac:dyDescent="0.2">
      <c r="B457">
        <v>439</v>
      </c>
      <c r="C457">
        <v>-2.864390995037458E-2</v>
      </c>
    </row>
    <row r="458" spans="2:3" x14ac:dyDescent="0.2">
      <c r="B458">
        <v>440</v>
      </c>
      <c r="C458">
        <v>1.5431316928347316E-2</v>
      </c>
    </row>
    <row r="459" spans="2:3" x14ac:dyDescent="0.2">
      <c r="B459">
        <v>441</v>
      </c>
      <c r="C459">
        <v>-2.2878098507004285E-3</v>
      </c>
    </row>
    <row r="460" spans="2:3" x14ac:dyDescent="0.2">
      <c r="B460">
        <v>442</v>
      </c>
      <c r="C460">
        <v>-2.6237084481904094E-2</v>
      </c>
    </row>
    <row r="461" spans="2:3" x14ac:dyDescent="0.2">
      <c r="B461">
        <v>443</v>
      </c>
      <c r="C461">
        <v>1.303678703255029E-2</v>
      </c>
    </row>
    <row r="462" spans="2:3" x14ac:dyDescent="0.2">
      <c r="B462">
        <v>444</v>
      </c>
      <c r="C462">
        <v>3.9680894756840335E-2</v>
      </c>
    </row>
    <row r="463" spans="2:3" x14ac:dyDescent="0.2">
      <c r="B463">
        <v>445</v>
      </c>
      <c r="C463">
        <v>2.0086094189737391E-3</v>
      </c>
    </row>
    <row r="464" spans="2:3" x14ac:dyDescent="0.2">
      <c r="B464">
        <v>446</v>
      </c>
      <c r="C464">
        <v>2.5078849723310315E-2</v>
      </c>
    </row>
    <row r="465" spans="2:3" x14ac:dyDescent="0.2">
      <c r="B465">
        <v>447</v>
      </c>
      <c r="C465">
        <v>-5.2517528826077076E-2</v>
      </c>
    </row>
    <row r="466" spans="2:3" x14ac:dyDescent="0.2">
      <c r="B466">
        <v>448</v>
      </c>
      <c r="C466">
        <v>2.126427662006658E-2</v>
      </c>
    </row>
    <row r="467" spans="2:3" x14ac:dyDescent="0.2">
      <c r="B467">
        <v>449</v>
      </c>
      <c r="C467">
        <v>8.5757539612998368E-3</v>
      </c>
    </row>
    <row r="468" spans="2:3" x14ac:dyDescent="0.2">
      <c r="B468">
        <v>450</v>
      </c>
      <c r="C468">
        <v>-3.0692778357415129E-3</v>
      </c>
    </row>
    <row r="469" spans="2:3" x14ac:dyDescent="0.2">
      <c r="B469">
        <v>451</v>
      </c>
      <c r="C469">
        <v>2.3784006253945167E-2</v>
      </c>
    </row>
    <row r="470" spans="2:3" x14ac:dyDescent="0.2">
      <c r="B470">
        <v>452</v>
      </c>
      <c r="C470">
        <v>1.7160612621549776E-2</v>
      </c>
    </row>
    <row r="471" spans="2:3" x14ac:dyDescent="0.2">
      <c r="B471">
        <v>453</v>
      </c>
      <c r="C471">
        <v>9.2785128995529487E-3</v>
      </c>
    </row>
    <row r="472" spans="2:3" x14ac:dyDescent="0.2">
      <c r="B472">
        <v>454</v>
      </c>
      <c r="C472">
        <v>6.0874894171272231E-3</v>
      </c>
    </row>
    <row r="473" spans="2:3" x14ac:dyDescent="0.2">
      <c r="B473">
        <v>455</v>
      </c>
      <c r="C473">
        <v>1.7589999520079891E-2</v>
      </c>
    </row>
    <row r="474" spans="2:3" x14ac:dyDescent="0.2">
      <c r="B474">
        <v>456</v>
      </c>
      <c r="C474">
        <v>-8.2452744173289183E-4</v>
      </c>
    </row>
    <row r="475" spans="2:3" x14ac:dyDescent="0.2">
      <c r="B475">
        <v>457</v>
      </c>
      <c r="C475">
        <v>1.6546914117414602E-3</v>
      </c>
    </row>
    <row r="476" spans="2:3" x14ac:dyDescent="0.2">
      <c r="B476">
        <v>458</v>
      </c>
      <c r="C476">
        <v>1.584832244687151E-2</v>
      </c>
    </row>
    <row r="477" spans="2:3" x14ac:dyDescent="0.2">
      <c r="B477">
        <v>459</v>
      </c>
      <c r="C477">
        <v>2.8366153291133456E-2</v>
      </c>
    </row>
    <row r="478" spans="2:3" x14ac:dyDescent="0.2">
      <c r="B478">
        <v>460</v>
      </c>
      <c r="C478">
        <v>1.7246393492678536E-2</v>
      </c>
    </row>
    <row r="479" spans="2:3" x14ac:dyDescent="0.2">
      <c r="B479">
        <v>461</v>
      </c>
      <c r="C479">
        <v>1.8513051243551404E-2</v>
      </c>
    </row>
    <row r="480" spans="2:3" x14ac:dyDescent="0.2">
      <c r="B480">
        <v>462</v>
      </c>
      <c r="C480">
        <v>4.4103779969240087E-3</v>
      </c>
    </row>
    <row r="481" spans="2:3" x14ac:dyDescent="0.2">
      <c r="B481">
        <v>463</v>
      </c>
      <c r="C481">
        <v>-1.0680230838590377E-2</v>
      </c>
    </row>
    <row r="482" spans="2:3" x14ac:dyDescent="0.2">
      <c r="B482">
        <v>464</v>
      </c>
      <c r="C482">
        <v>-2.7811340827920916E-2</v>
      </c>
    </row>
    <row r="483" spans="2:3" x14ac:dyDescent="0.2">
      <c r="B483">
        <v>465</v>
      </c>
      <c r="C483">
        <v>-2.8768680887026887E-3</v>
      </c>
    </row>
    <row r="484" spans="2:3" x14ac:dyDescent="0.2">
      <c r="B484">
        <v>466</v>
      </c>
      <c r="C484">
        <v>-3.8052946060973536E-3</v>
      </c>
    </row>
    <row r="485" spans="2:3" x14ac:dyDescent="0.2">
      <c r="B485">
        <v>467</v>
      </c>
      <c r="C485">
        <v>2.2045765843472287E-2</v>
      </c>
    </row>
    <row r="486" spans="2:3" x14ac:dyDescent="0.2">
      <c r="B486">
        <v>468</v>
      </c>
      <c r="C486">
        <v>-3.6814036796388727E-3</v>
      </c>
    </row>
    <row r="487" spans="2:3" x14ac:dyDescent="0.2">
      <c r="B487">
        <v>469</v>
      </c>
      <c r="C487">
        <v>-1.4382659815816767E-2</v>
      </c>
    </row>
    <row r="488" spans="2:3" x14ac:dyDescent="0.2">
      <c r="B488">
        <v>470</v>
      </c>
      <c r="C488">
        <v>-2.7281678216846905E-2</v>
      </c>
    </row>
    <row r="489" spans="2:3" x14ac:dyDescent="0.2">
      <c r="B489">
        <v>471</v>
      </c>
      <c r="C489">
        <v>-2.1542463861083938E-3</v>
      </c>
    </row>
    <row r="490" spans="2:3" x14ac:dyDescent="0.2">
      <c r="B490">
        <v>472</v>
      </c>
      <c r="C490">
        <v>1.6259494177495837E-2</v>
      </c>
    </row>
    <row r="491" spans="2:3" x14ac:dyDescent="0.2">
      <c r="B491">
        <v>473</v>
      </c>
      <c r="C491">
        <v>-1.5221552505082503E-2</v>
      </c>
    </row>
    <row r="492" spans="2:3" x14ac:dyDescent="0.2">
      <c r="B492">
        <v>474</v>
      </c>
      <c r="C492">
        <v>2.5554799574076803E-2</v>
      </c>
    </row>
    <row r="493" spans="2:3" x14ac:dyDescent="0.2">
      <c r="B493">
        <v>475</v>
      </c>
      <c r="C493">
        <v>-3.7977081392669976E-2</v>
      </c>
    </row>
    <row r="494" spans="2:3" x14ac:dyDescent="0.2">
      <c r="B494">
        <v>476</v>
      </c>
      <c r="C494">
        <v>8.0368667399952631E-3</v>
      </c>
    </row>
    <row r="495" spans="2:3" x14ac:dyDescent="0.2">
      <c r="B495">
        <v>477</v>
      </c>
      <c r="C495">
        <v>3.8320901762420423E-2</v>
      </c>
    </row>
    <row r="496" spans="2:3" x14ac:dyDescent="0.2">
      <c r="B496">
        <v>478</v>
      </c>
      <c r="C496">
        <v>-1.4756180810932329E-2</v>
      </c>
    </row>
    <row r="497" spans="2:3" x14ac:dyDescent="0.2">
      <c r="B497">
        <v>479</v>
      </c>
      <c r="C497">
        <v>2.2588485647785372E-3</v>
      </c>
    </row>
    <row r="498" spans="2:3" x14ac:dyDescent="0.2">
      <c r="B498">
        <v>480</v>
      </c>
      <c r="C498">
        <v>-5.1902702961290625E-3</v>
      </c>
    </row>
    <row r="499" spans="2:3" x14ac:dyDescent="0.2">
      <c r="B499">
        <v>481</v>
      </c>
      <c r="C499">
        <v>6.9630531211275493E-3</v>
      </c>
    </row>
    <row r="500" spans="2:3" x14ac:dyDescent="0.2">
      <c r="B500">
        <v>482</v>
      </c>
      <c r="C500">
        <v>1.7712228409257458E-2</v>
      </c>
    </row>
    <row r="501" spans="2:3" x14ac:dyDescent="0.2">
      <c r="B501">
        <v>483</v>
      </c>
      <c r="C501">
        <v>2.0080714235155561E-2</v>
      </c>
    </row>
    <row r="502" spans="2:3" x14ac:dyDescent="0.2">
      <c r="B502">
        <v>484</v>
      </c>
      <c r="C502">
        <v>2.9674361648418079E-2</v>
      </c>
    </row>
    <row r="503" spans="2:3" x14ac:dyDescent="0.2">
      <c r="B503">
        <v>485</v>
      </c>
      <c r="C503">
        <v>2.0517251684637916E-2</v>
      </c>
    </row>
    <row r="504" spans="2:3" x14ac:dyDescent="0.2">
      <c r="B504">
        <v>486</v>
      </c>
      <c r="C504">
        <v>1.4615588163232385E-2</v>
      </c>
    </row>
    <row r="505" spans="2:3" x14ac:dyDescent="0.2">
      <c r="B505">
        <v>487</v>
      </c>
      <c r="C505">
        <v>4.7592060184313612E-2</v>
      </c>
    </row>
    <row r="506" spans="2:3" x14ac:dyDescent="0.2">
      <c r="B506">
        <v>488</v>
      </c>
      <c r="C506">
        <v>1.8086216120272169E-3</v>
      </c>
    </row>
    <row r="507" spans="2:3" x14ac:dyDescent="0.2">
      <c r="B507">
        <v>489</v>
      </c>
      <c r="C507">
        <v>2.2670244160783337E-2</v>
      </c>
    </row>
    <row r="508" spans="2:3" x14ac:dyDescent="0.2">
      <c r="B508">
        <v>490</v>
      </c>
      <c r="C508">
        <v>-3.1380167994086938E-2</v>
      </c>
    </row>
    <row r="509" spans="2:3" x14ac:dyDescent="0.2">
      <c r="B509">
        <v>491</v>
      </c>
      <c r="C509">
        <v>2.244362867132077E-2</v>
      </c>
    </row>
    <row r="510" spans="2:3" x14ac:dyDescent="0.2">
      <c r="B510">
        <v>492</v>
      </c>
      <c r="C510">
        <v>-1.686951000963044E-2</v>
      </c>
    </row>
    <row r="511" spans="2:3" x14ac:dyDescent="0.2">
      <c r="B511">
        <v>493</v>
      </c>
      <c r="C511">
        <v>-2.289633040843353E-2</v>
      </c>
    </row>
    <row r="512" spans="2:3" x14ac:dyDescent="0.2">
      <c r="B512">
        <v>494</v>
      </c>
      <c r="C512">
        <v>-3.1610178181433746E-2</v>
      </c>
    </row>
    <row r="513" spans="2:3" x14ac:dyDescent="0.2">
      <c r="B513">
        <v>495</v>
      </c>
      <c r="C513">
        <v>2.2400192802436436E-2</v>
      </c>
    </row>
    <row r="514" spans="2:3" x14ac:dyDescent="0.2">
      <c r="B514">
        <v>496</v>
      </c>
      <c r="C514">
        <v>8.8794294089233894E-3</v>
      </c>
    </row>
    <row r="515" spans="2:3" x14ac:dyDescent="0.2">
      <c r="B515">
        <v>497</v>
      </c>
      <c r="C515">
        <v>3.6456267175875023E-3</v>
      </c>
    </row>
    <row r="516" spans="2:3" x14ac:dyDescent="0.2">
      <c r="B516">
        <v>498</v>
      </c>
      <c r="C516">
        <v>-2.8030459033927868E-2</v>
      </c>
    </row>
    <row r="517" spans="2:3" x14ac:dyDescent="0.2">
      <c r="B517">
        <v>499</v>
      </c>
      <c r="C517">
        <v>6.0076359977772054E-3</v>
      </c>
    </row>
    <row r="518" spans="2:3" x14ac:dyDescent="0.2">
      <c r="B518">
        <v>500</v>
      </c>
      <c r="C518">
        <v>1.1697661654755498E-2</v>
      </c>
    </row>
    <row r="519" spans="2:3" x14ac:dyDescent="0.2">
      <c r="B519">
        <v>501</v>
      </c>
      <c r="C519">
        <v>2.1625987897326615E-2</v>
      </c>
    </row>
    <row r="520" spans="2:3" x14ac:dyDescent="0.2">
      <c r="B520">
        <v>502</v>
      </c>
      <c r="C520">
        <v>-1.7306159957197642E-2</v>
      </c>
    </row>
    <row r="521" spans="2:3" x14ac:dyDescent="0.2">
      <c r="B521">
        <v>503</v>
      </c>
      <c r="C521">
        <v>-1.1894678125648928E-2</v>
      </c>
    </row>
    <row r="522" spans="2:3" x14ac:dyDescent="0.2">
      <c r="B522">
        <v>504</v>
      </c>
      <c r="C522">
        <v>4.4114463132294279E-3</v>
      </c>
    </row>
    <row r="523" spans="2:3" x14ac:dyDescent="0.2">
      <c r="B523">
        <v>505</v>
      </c>
      <c r="C523">
        <v>3.0581530609835372E-2</v>
      </c>
    </row>
    <row r="524" spans="2:3" x14ac:dyDescent="0.2">
      <c r="B524">
        <v>506</v>
      </c>
      <c r="C524">
        <v>-8.2848690965917626E-3</v>
      </c>
    </row>
    <row r="525" spans="2:3" x14ac:dyDescent="0.2">
      <c r="B525">
        <v>507</v>
      </c>
      <c r="C525">
        <v>1.6425691913564799E-2</v>
      </c>
    </row>
    <row r="526" spans="2:3" x14ac:dyDescent="0.2">
      <c r="B526">
        <v>508</v>
      </c>
      <c r="C526">
        <v>-2.704336189082468E-2</v>
      </c>
    </row>
    <row r="527" spans="2:3" x14ac:dyDescent="0.2">
      <c r="B527">
        <v>509</v>
      </c>
      <c r="C527">
        <v>8.3852503587760197E-3</v>
      </c>
    </row>
    <row r="528" spans="2:3" x14ac:dyDescent="0.2">
      <c r="B528">
        <v>510</v>
      </c>
      <c r="C528">
        <v>7.6719329759296073E-3</v>
      </c>
    </row>
    <row r="529" spans="2:3" x14ac:dyDescent="0.2">
      <c r="B529">
        <v>511</v>
      </c>
      <c r="C529">
        <v>1.1708754285276735E-2</v>
      </c>
    </row>
    <row r="530" spans="2:3" x14ac:dyDescent="0.2">
      <c r="B530">
        <v>512</v>
      </c>
      <c r="C530">
        <v>-6.3456372586210619E-2</v>
      </c>
    </row>
    <row r="531" spans="2:3" x14ac:dyDescent="0.2">
      <c r="B531">
        <v>513</v>
      </c>
      <c r="C531">
        <v>2.5723629813001248E-2</v>
      </c>
    </row>
    <row r="532" spans="2:3" x14ac:dyDescent="0.2">
      <c r="B532">
        <v>514</v>
      </c>
      <c r="C532">
        <v>2.4424005783613145E-2</v>
      </c>
    </row>
    <row r="533" spans="2:3" x14ac:dyDescent="0.2">
      <c r="B533">
        <v>515</v>
      </c>
      <c r="C533">
        <v>1.5963751845959884E-2</v>
      </c>
    </row>
    <row r="534" spans="2:3" x14ac:dyDescent="0.2">
      <c r="B534">
        <v>516</v>
      </c>
      <c r="C534">
        <v>-5.561690729015023E-3</v>
      </c>
    </row>
    <row r="535" spans="2:3" x14ac:dyDescent="0.2">
      <c r="B535">
        <v>517</v>
      </c>
      <c r="C535">
        <v>1.8559232218142041E-2</v>
      </c>
    </row>
    <row r="536" spans="2:3" x14ac:dyDescent="0.2">
      <c r="B536">
        <v>518</v>
      </c>
      <c r="C536">
        <v>-2.799468876493183E-3</v>
      </c>
    </row>
    <row r="537" spans="2:3" x14ac:dyDescent="0.2">
      <c r="B537">
        <v>519</v>
      </c>
      <c r="C537">
        <v>5.6228931854034325E-3</v>
      </c>
    </row>
    <row r="538" spans="2:3" x14ac:dyDescent="0.2">
      <c r="B538">
        <v>520</v>
      </c>
      <c r="C538">
        <v>7.1984488376577449E-3</v>
      </c>
    </row>
    <row r="539" spans="2:3" x14ac:dyDescent="0.2">
      <c r="B539">
        <v>521</v>
      </c>
      <c r="C539">
        <v>2.2406755213404628E-2</v>
      </c>
    </row>
    <row r="540" spans="2:3" x14ac:dyDescent="0.2">
      <c r="B540">
        <v>522</v>
      </c>
      <c r="C540">
        <v>-2.4388111014017611E-6</v>
      </c>
    </row>
    <row r="541" spans="2:3" x14ac:dyDescent="0.2">
      <c r="B541">
        <v>523</v>
      </c>
      <c r="C541">
        <v>3.9432331480420135E-3</v>
      </c>
    </row>
    <row r="542" spans="2:3" x14ac:dyDescent="0.2">
      <c r="B542">
        <v>524</v>
      </c>
      <c r="C542">
        <v>1.9546769494165561E-2</v>
      </c>
    </row>
    <row r="543" spans="2:3" x14ac:dyDescent="0.2">
      <c r="B543">
        <v>525</v>
      </c>
      <c r="C543">
        <v>-1.3280117844018946E-2</v>
      </c>
    </row>
    <row r="544" spans="2:3" x14ac:dyDescent="0.2">
      <c r="B544">
        <v>526</v>
      </c>
      <c r="C544">
        <v>3.1290448968064322E-3</v>
      </c>
    </row>
    <row r="545" spans="2:3" x14ac:dyDescent="0.2">
      <c r="B545">
        <v>527</v>
      </c>
      <c r="C545">
        <v>1.0937606950069512E-2</v>
      </c>
    </row>
    <row r="546" spans="2:3" x14ac:dyDescent="0.2">
      <c r="B546">
        <v>528</v>
      </c>
      <c r="C546">
        <v>2.1144976126962423E-2</v>
      </c>
    </row>
    <row r="547" spans="2:3" x14ac:dyDescent="0.2">
      <c r="B547">
        <v>529</v>
      </c>
      <c r="C547">
        <v>1.8501932741903371E-3</v>
      </c>
    </row>
    <row r="548" spans="2:3" x14ac:dyDescent="0.2">
      <c r="B548">
        <v>530</v>
      </c>
      <c r="C548">
        <v>-2.6822699080486512E-2</v>
      </c>
    </row>
    <row r="549" spans="2:3" x14ac:dyDescent="0.2">
      <c r="B549">
        <v>531</v>
      </c>
      <c r="C549">
        <v>-1.6205438716609621E-2</v>
      </c>
    </row>
    <row r="550" spans="2:3" x14ac:dyDescent="0.2">
      <c r="B550">
        <v>532</v>
      </c>
      <c r="C550">
        <v>-6.735863274323961E-3</v>
      </c>
    </row>
    <row r="551" spans="2:3" x14ac:dyDescent="0.2">
      <c r="B551">
        <v>533</v>
      </c>
      <c r="C551">
        <v>1.2752709474129986E-2</v>
      </c>
    </row>
    <row r="552" spans="2:3" x14ac:dyDescent="0.2">
      <c r="B552">
        <v>534</v>
      </c>
      <c r="C552">
        <v>2.1645956594727567E-2</v>
      </c>
    </row>
    <row r="553" spans="2:3" x14ac:dyDescent="0.2">
      <c r="B553">
        <v>535</v>
      </c>
      <c r="C553">
        <v>-5.7941495724409098E-2</v>
      </c>
    </row>
    <row r="554" spans="2:3" x14ac:dyDescent="0.2">
      <c r="B554">
        <v>536</v>
      </c>
      <c r="C554">
        <v>5.1981691365488025E-3</v>
      </c>
    </row>
    <row r="555" spans="2:3" x14ac:dyDescent="0.2">
      <c r="B555">
        <v>537</v>
      </c>
      <c r="C555">
        <v>7.9698874662956776E-3</v>
      </c>
    </row>
    <row r="556" spans="2:3" x14ac:dyDescent="0.2">
      <c r="B556">
        <v>538</v>
      </c>
      <c r="C556">
        <v>3.3429240691491335E-2</v>
      </c>
    </row>
    <row r="557" spans="2:3" x14ac:dyDescent="0.2">
      <c r="B557">
        <v>539</v>
      </c>
      <c r="C557">
        <v>8.0308641387460966E-3</v>
      </c>
    </row>
    <row r="558" spans="2:3" x14ac:dyDescent="0.2">
      <c r="B558">
        <v>540</v>
      </c>
      <c r="C558">
        <v>9.3941257340146578E-3</v>
      </c>
    </row>
    <row r="559" spans="2:3" x14ac:dyDescent="0.2">
      <c r="B559">
        <v>541</v>
      </c>
      <c r="C559">
        <v>3.1446310260080379E-2</v>
      </c>
    </row>
    <row r="560" spans="2:3" x14ac:dyDescent="0.2">
      <c r="B560">
        <v>542</v>
      </c>
      <c r="C560">
        <v>-1.2006526936518269E-2</v>
      </c>
    </row>
    <row r="561" spans="2:3" x14ac:dyDescent="0.2">
      <c r="B561">
        <v>543</v>
      </c>
      <c r="C561">
        <v>-6.0234586473713159E-2</v>
      </c>
    </row>
    <row r="562" spans="2:3" x14ac:dyDescent="0.2">
      <c r="B562">
        <v>544</v>
      </c>
      <c r="C562">
        <v>1.4828619059283676E-2</v>
      </c>
    </row>
    <row r="563" spans="2:3" x14ac:dyDescent="0.2">
      <c r="B563">
        <v>545</v>
      </c>
      <c r="C563">
        <v>-5.02947777227436E-3</v>
      </c>
    </row>
    <row r="564" spans="2:3" x14ac:dyDescent="0.2">
      <c r="B564">
        <v>546</v>
      </c>
      <c r="C564">
        <v>6.4077625779248581E-3</v>
      </c>
    </row>
    <row r="565" spans="2:3" x14ac:dyDescent="0.2">
      <c r="B565">
        <v>547</v>
      </c>
      <c r="C565">
        <v>-7.7251278599494988E-3</v>
      </c>
    </row>
    <row r="566" spans="2:3" x14ac:dyDescent="0.2">
      <c r="B566">
        <v>548</v>
      </c>
      <c r="C566">
        <v>1.7052558620929803E-2</v>
      </c>
    </row>
    <row r="567" spans="2:3" x14ac:dyDescent="0.2">
      <c r="B567">
        <v>549</v>
      </c>
      <c r="C567">
        <v>-2.0214637804904068E-2</v>
      </c>
    </row>
    <row r="568" spans="2:3" x14ac:dyDescent="0.2">
      <c r="B568">
        <v>550</v>
      </c>
      <c r="C568">
        <v>-3.7241952142097356E-2</v>
      </c>
    </row>
    <row r="569" spans="2:3" x14ac:dyDescent="0.2">
      <c r="B569">
        <v>551</v>
      </c>
      <c r="C569">
        <v>2.1674261843378728E-2</v>
      </c>
    </row>
    <row r="570" spans="2:3" x14ac:dyDescent="0.2">
      <c r="B570">
        <v>552</v>
      </c>
      <c r="C570">
        <v>-9.8360460088942059E-3</v>
      </c>
    </row>
    <row r="571" spans="2:3" x14ac:dyDescent="0.2">
      <c r="B571">
        <v>553</v>
      </c>
      <c r="C571">
        <v>-2.5035623425494369E-2</v>
      </c>
    </row>
    <row r="572" spans="2:3" x14ac:dyDescent="0.2">
      <c r="B572">
        <v>554</v>
      </c>
      <c r="C572">
        <v>1.6334965241296961E-2</v>
      </c>
    </row>
    <row r="573" spans="2:3" x14ac:dyDescent="0.2">
      <c r="B573">
        <v>555</v>
      </c>
      <c r="C573">
        <v>2.3489000430907403E-2</v>
      </c>
    </row>
    <row r="574" spans="2:3" x14ac:dyDescent="0.2">
      <c r="B574">
        <v>556</v>
      </c>
      <c r="C574">
        <v>-1.1798915831623957E-2</v>
      </c>
    </row>
    <row r="575" spans="2:3" x14ac:dyDescent="0.2">
      <c r="B575">
        <v>557</v>
      </c>
      <c r="C575">
        <v>5.273289403801229E-3</v>
      </c>
    </row>
    <row r="576" spans="2:3" x14ac:dyDescent="0.2">
      <c r="B576">
        <v>558</v>
      </c>
      <c r="C576">
        <v>6.7767651815777707E-3</v>
      </c>
    </row>
    <row r="577" spans="2:3" x14ac:dyDescent="0.2">
      <c r="B577">
        <v>559</v>
      </c>
      <c r="C577">
        <v>9.7104243497407872E-3</v>
      </c>
    </row>
    <row r="578" spans="2:3" x14ac:dyDescent="0.2">
      <c r="B578">
        <v>560</v>
      </c>
      <c r="C578">
        <v>6.3218288365003428E-3</v>
      </c>
    </row>
    <row r="579" spans="2:3" x14ac:dyDescent="0.2">
      <c r="B579">
        <v>561</v>
      </c>
      <c r="C579">
        <v>-3.9479299260899436E-2</v>
      </c>
    </row>
    <row r="580" spans="2:3" x14ac:dyDescent="0.2">
      <c r="B580">
        <v>562</v>
      </c>
      <c r="C580">
        <v>-2.8455320639136583E-2</v>
      </c>
    </row>
    <row r="581" spans="2:3" x14ac:dyDescent="0.2">
      <c r="B581">
        <v>563</v>
      </c>
      <c r="C581">
        <v>-1.5457411538833066E-2</v>
      </c>
    </row>
    <row r="582" spans="2:3" x14ac:dyDescent="0.2">
      <c r="B582">
        <v>564</v>
      </c>
      <c r="C582">
        <v>-6.9395297262387912E-3</v>
      </c>
    </row>
    <row r="583" spans="2:3" x14ac:dyDescent="0.2">
      <c r="B583">
        <v>565</v>
      </c>
      <c r="C583">
        <v>1.3704756605066537E-2</v>
      </c>
    </row>
    <row r="584" spans="2:3" x14ac:dyDescent="0.2">
      <c r="B584">
        <v>566</v>
      </c>
      <c r="C584">
        <v>3.1233491265773461E-2</v>
      </c>
    </row>
    <row r="585" spans="2:3" x14ac:dyDescent="0.2">
      <c r="B585">
        <v>567</v>
      </c>
      <c r="C585">
        <v>1.4488888101205077E-4</v>
      </c>
    </row>
    <row r="586" spans="2:3" x14ac:dyDescent="0.2">
      <c r="B586">
        <v>568</v>
      </c>
      <c r="C586">
        <v>-2.7426959381896543E-3</v>
      </c>
    </row>
    <row r="587" spans="2:3" x14ac:dyDescent="0.2">
      <c r="B587">
        <v>569</v>
      </c>
      <c r="C587">
        <v>-4.4533297157190677E-2</v>
      </c>
    </row>
    <row r="588" spans="2:3" x14ac:dyDescent="0.2">
      <c r="B588">
        <v>570</v>
      </c>
      <c r="C588">
        <v>-2.8085476054024561E-2</v>
      </c>
    </row>
    <row r="589" spans="2:3" x14ac:dyDescent="0.2">
      <c r="B589">
        <v>571</v>
      </c>
      <c r="C589">
        <v>2.5601334432236778E-2</v>
      </c>
    </row>
    <row r="590" spans="2:3" x14ac:dyDescent="0.2">
      <c r="B590">
        <v>572</v>
      </c>
      <c r="C590">
        <v>-2.1528526895084332E-2</v>
      </c>
    </row>
    <row r="591" spans="2:3" x14ac:dyDescent="0.2">
      <c r="B591">
        <v>573</v>
      </c>
      <c r="C591">
        <v>1.7594322779110882E-3</v>
      </c>
    </row>
    <row r="592" spans="2:3" x14ac:dyDescent="0.2">
      <c r="B592">
        <v>574</v>
      </c>
      <c r="C592">
        <v>4.7191269397165891E-2</v>
      </c>
    </row>
    <row r="593" spans="2:3" x14ac:dyDescent="0.2">
      <c r="B593">
        <v>575</v>
      </c>
      <c r="C593">
        <v>-1.6255689407119411E-2</v>
      </c>
    </row>
    <row r="594" spans="2:3" x14ac:dyDescent="0.2">
      <c r="B594">
        <v>576</v>
      </c>
      <c r="C594">
        <v>3.2096107118730899E-2</v>
      </c>
    </row>
    <row r="595" spans="2:3" x14ac:dyDescent="0.2">
      <c r="B595">
        <v>577</v>
      </c>
      <c r="C595">
        <v>9.5708147038477964E-3</v>
      </c>
    </row>
    <row r="596" spans="2:3" x14ac:dyDescent="0.2">
      <c r="B596">
        <v>578</v>
      </c>
      <c r="C596">
        <v>-4.3118985246893837E-3</v>
      </c>
    </row>
    <row r="597" spans="2:3" x14ac:dyDescent="0.2">
      <c r="B597">
        <v>579</v>
      </c>
      <c r="C597">
        <v>1.513078062216322E-2</v>
      </c>
    </row>
    <row r="598" spans="2:3" x14ac:dyDescent="0.2">
      <c r="B598">
        <v>580</v>
      </c>
      <c r="C598">
        <v>-3.0368577828500443E-2</v>
      </c>
    </row>
    <row r="599" spans="2:3" x14ac:dyDescent="0.2">
      <c r="B599">
        <v>581</v>
      </c>
      <c r="C599">
        <v>-2.0825325037685083E-2</v>
      </c>
    </row>
    <row r="600" spans="2:3" x14ac:dyDescent="0.2">
      <c r="B600">
        <v>582</v>
      </c>
      <c r="C600">
        <v>-9.8020788235448908E-3</v>
      </c>
    </row>
    <row r="601" spans="2:3" x14ac:dyDescent="0.2">
      <c r="B601">
        <v>583</v>
      </c>
      <c r="C601">
        <v>1.7499865886906996E-2</v>
      </c>
    </row>
    <row r="602" spans="2:3" x14ac:dyDescent="0.2">
      <c r="B602">
        <v>584</v>
      </c>
      <c r="C602">
        <v>4.9641326032634936E-2</v>
      </c>
    </row>
    <row r="603" spans="2:3" x14ac:dyDescent="0.2">
      <c r="B603">
        <v>585</v>
      </c>
      <c r="C603">
        <v>3.0288948545007521E-2</v>
      </c>
    </row>
    <row r="604" spans="2:3" x14ac:dyDescent="0.2">
      <c r="B604">
        <v>586</v>
      </c>
      <c r="C604">
        <v>-6.0713510664888171E-3</v>
      </c>
    </row>
    <row r="605" spans="2:3" x14ac:dyDescent="0.2">
      <c r="B605">
        <v>587</v>
      </c>
      <c r="C605">
        <v>1.0364089660231945E-2</v>
      </c>
    </row>
    <row r="606" spans="2:3" x14ac:dyDescent="0.2">
      <c r="B606">
        <v>588</v>
      </c>
      <c r="C606">
        <v>5.7229119116040117E-3</v>
      </c>
    </row>
    <row r="607" spans="2:3" x14ac:dyDescent="0.2">
      <c r="B607">
        <v>589</v>
      </c>
      <c r="C607">
        <v>-7.1561826770438763E-3</v>
      </c>
    </row>
    <row r="608" spans="2:3" x14ac:dyDescent="0.2">
      <c r="B608">
        <v>590</v>
      </c>
      <c r="C608">
        <v>-1.2253052520037944E-2</v>
      </c>
    </row>
    <row r="609" spans="2:3" x14ac:dyDescent="0.2">
      <c r="B609">
        <v>591</v>
      </c>
      <c r="C609">
        <v>1.6017369598658071E-2</v>
      </c>
    </row>
    <row r="610" spans="2:3" x14ac:dyDescent="0.2">
      <c r="B610">
        <v>592</v>
      </c>
      <c r="C610">
        <v>3.152756260865397E-2</v>
      </c>
    </row>
    <row r="611" spans="2:3" x14ac:dyDescent="0.2">
      <c r="B611">
        <v>593</v>
      </c>
      <c r="C611">
        <v>-4.6767636726114947E-2</v>
      </c>
    </row>
    <row r="612" spans="2:3" x14ac:dyDescent="0.2">
      <c r="B612">
        <v>594</v>
      </c>
      <c r="C612">
        <v>-2.0717453631369676E-2</v>
      </c>
    </row>
    <row r="613" spans="2:3" x14ac:dyDescent="0.2">
      <c r="B613">
        <v>595</v>
      </c>
      <c r="C613">
        <v>2.6860326217545971E-3</v>
      </c>
    </row>
    <row r="614" spans="2:3" x14ac:dyDescent="0.2">
      <c r="B614">
        <v>596</v>
      </c>
      <c r="C614">
        <v>-1.3455637002725229E-2</v>
      </c>
    </row>
    <row r="615" spans="2:3" x14ac:dyDescent="0.2">
      <c r="B615">
        <v>597</v>
      </c>
      <c r="C615">
        <v>3.2330211731355085E-2</v>
      </c>
    </row>
    <row r="616" spans="2:3" x14ac:dyDescent="0.2">
      <c r="B616">
        <v>598</v>
      </c>
      <c r="C616">
        <v>2.916959165781563E-2</v>
      </c>
    </row>
    <row r="617" spans="2:3" x14ac:dyDescent="0.2">
      <c r="B617">
        <v>599</v>
      </c>
      <c r="C617">
        <v>-4.1236742336864252E-3</v>
      </c>
    </row>
    <row r="618" spans="2:3" x14ac:dyDescent="0.2">
      <c r="B618">
        <v>600</v>
      </c>
      <c r="C618">
        <v>-2.0278783622920904E-2</v>
      </c>
    </row>
    <row r="619" spans="2:3" x14ac:dyDescent="0.2">
      <c r="B619">
        <v>601</v>
      </c>
      <c r="C619">
        <v>3.5037712973422064E-2</v>
      </c>
    </row>
    <row r="620" spans="2:3" x14ac:dyDescent="0.2">
      <c r="B620">
        <v>602</v>
      </c>
      <c r="C620">
        <v>5.9801264663328579E-2</v>
      </c>
    </row>
    <row r="621" spans="2:3" x14ac:dyDescent="0.2">
      <c r="B621">
        <v>603</v>
      </c>
      <c r="C621">
        <v>4.2317572741479959E-2</v>
      </c>
    </row>
    <row r="622" spans="2:3" x14ac:dyDescent="0.2">
      <c r="B622">
        <v>604</v>
      </c>
      <c r="C622">
        <v>-2.917114680496935E-3</v>
      </c>
    </row>
    <row r="623" spans="2:3" x14ac:dyDescent="0.2">
      <c r="B623">
        <v>605</v>
      </c>
      <c r="C623">
        <v>-1.7907135889660197E-2</v>
      </c>
    </row>
    <row r="624" spans="2:3" x14ac:dyDescent="0.2">
      <c r="B624">
        <v>606</v>
      </c>
      <c r="C624">
        <v>1.7905751387198965E-2</v>
      </c>
    </row>
    <row r="625" spans="2:3" x14ac:dyDescent="0.2">
      <c r="B625">
        <v>607</v>
      </c>
      <c r="C625">
        <v>-5.0032444455040403E-3</v>
      </c>
    </row>
    <row r="626" spans="2:3" x14ac:dyDescent="0.2">
      <c r="B626">
        <v>608</v>
      </c>
      <c r="C626">
        <v>-1.6829410628872665E-2</v>
      </c>
    </row>
    <row r="627" spans="2:3" x14ac:dyDescent="0.2">
      <c r="B627">
        <v>609</v>
      </c>
      <c r="C627">
        <v>-1.3858604304799127E-2</v>
      </c>
    </row>
    <row r="628" spans="2:3" x14ac:dyDescent="0.2">
      <c r="B628">
        <v>610</v>
      </c>
      <c r="C628">
        <v>6.7536539066092027E-2</v>
      </c>
    </row>
    <row r="629" spans="2:3" x14ac:dyDescent="0.2">
      <c r="B629">
        <v>611</v>
      </c>
      <c r="C629">
        <v>-9.4888157260984984E-3</v>
      </c>
    </row>
    <row r="630" spans="2:3" x14ac:dyDescent="0.2">
      <c r="B630">
        <v>612</v>
      </c>
      <c r="C630">
        <v>3.2279513089816803E-5</v>
      </c>
    </row>
    <row r="631" spans="2:3" x14ac:dyDescent="0.2">
      <c r="B631">
        <v>613</v>
      </c>
      <c r="C631">
        <v>2.0042679444946421E-2</v>
      </c>
    </row>
    <row r="632" spans="2:3" x14ac:dyDescent="0.2">
      <c r="B632">
        <v>614</v>
      </c>
      <c r="C632">
        <v>-2.2403476015541379E-2</v>
      </c>
    </row>
    <row r="633" spans="2:3" x14ac:dyDescent="0.2">
      <c r="B633">
        <v>615</v>
      </c>
      <c r="C633">
        <v>6.7138458957853864E-3</v>
      </c>
    </row>
    <row r="634" spans="2:3" x14ac:dyDescent="0.2">
      <c r="B634">
        <v>616</v>
      </c>
      <c r="C634">
        <v>-7.2565019415227194E-4</v>
      </c>
    </row>
    <row r="635" spans="2:3" x14ac:dyDescent="0.2">
      <c r="B635">
        <v>617</v>
      </c>
      <c r="C635">
        <v>2.1314768005835205E-2</v>
      </c>
    </row>
    <row r="636" spans="2:3" x14ac:dyDescent="0.2">
      <c r="B636">
        <v>618</v>
      </c>
      <c r="C636">
        <v>1.0190391596974102E-2</v>
      </c>
    </row>
    <row r="637" spans="2:3" x14ac:dyDescent="0.2">
      <c r="B637">
        <v>619</v>
      </c>
      <c r="C637">
        <v>1.5789297901888988E-2</v>
      </c>
    </row>
    <row r="638" spans="2:3" x14ac:dyDescent="0.2">
      <c r="B638">
        <v>620</v>
      </c>
      <c r="C638">
        <v>-7.3547693405403569E-3</v>
      </c>
    </row>
    <row r="639" spans="2:3" x14ac:dyDescent="0.2">
      <c r="B639">
        <v>621</v>
      </c>
      <c r="C639">
        <v>3.4697001264470728E-2</v>
      </c>
    </row>
    <row r="640" spans="2:3" x14ac:dyDescent="0.2">
      <c r="B640">
        <v>622</v>
      </c>
      <c r="C640">
        <v>-2.7900373675948331E-2</v>
      </c>
    </row>
    <row r="641" spans="2:3" x14ac:dyDescent="0.2">
      <c r="B641">
        <v>623</v>
      </c>
      <c r="C641">
        <v>-6.610431173440845E-3</v>
      </c>
    </row>
    <row r="642" spans="2:3" x14ac:dyDescent="0.2">
      <c r="B642">
        <v>624</v>
      </c>
      <c r="C642">
        <v>-2.3255278041220628E-2</v>
      </c>
    </row>
    <row r="643" spans="2:3" x14ac:dyDescent="0.2">
      <c r="B643">
        <v>625</v>
      </c>
      <c r="C643">
        <v>-1.822374797138937E-2</v>
      </c>
    </row>
    <row r="644" spans="2:3" x14ac:dyDescent="0.2">
      <c r="B644">
        <v>626</v>
      </c>
      <c r="C644">
        <v>-1.5143240815810199E-2</v>
      </c>
    </row>
    <row r="645" spans="2:3" x14ac:dyDescent="0.2">
      <c r="B645">
        <v>627</v>
      </c>
      <c r="C645">
        <v>8.9561503993564884E-3</v>
      </c>
    </row>
    <row r="646" spans="2:3" x14ac:dyDescent="0.2">
      <c r="B646">
        <v>628</v>
      </c>
      <c r="C646">
        <v>3.4366242395880153E-3</v>
      </c>
    </row>
    <row r="647" spans="2:3" x14ac:dyDescent="0.2">
      <c r="B647">
        <v>629</v>
      </c>
      <c r="C647">
        <v>6.6978084143118899E-3</v>
      </c>
    </row>
    <row r="648" spans="2:3" x14ac:dyDescent="0.2">
      <c r="B648">
        <v>630</v>
      </c>
      <c r="C648">
        <v>1.637154990571732E-2</v>
      </c>
    </row>
    <row r="649" spans="2:3" x14ac:dyDescent="0.2">
      <c r="B649">
        <v>631</v>
      </c>
      <c r="C649">
        <v>3.6634610828532477E-2</v>
      </c>
    </row>
    <row r="650" spans="2:3" x14ac:dyDescent="0.2">
      <c r="B650">
        <v>632</v>
      </c>
      <c r="C650">
        <v>-2.9805081957740009E-3</v>
      </c>
    </row>
    <row r="651" spans="2:3" x14ac:dyDescent="0.2">
      <c r="B651">
        <v>633</v>
      </c>
      <c r="C651">
        <v>-1.0511594390002377E-2</v>
      </c>
    </row>
    <row r="652" spans="2:3" x14ac:dyDescent="0.2">
      <c r="B652">
        <v>634</v>
      </c>
      <c r="C652">
        <v>-1.4290465865582025E-2</v>
      </c>
    </row>
    <row r="653" spans="2:3" x14ac:dyDescent="0.2">
      <c r="B653">
        <v>635</v>
      </c>
      <c r="C653">
        <v>-2.3002067500227263E-2</v>
      </c>
    </row>
    <row r="654" spans="2:3" x14ac:dyDescent="0.2">
      <c r="B654">
        <v>636</v>
      </c>
      <c r="C654">
        <v>-1.9317844433501374E-2</v>
      </c>
    </row>
    <row r="655" spans="2:3" x14ac:dyDescent="0.2">
      <c r="B655">
        <v>637</v>
      </c>
      <c r="C655">
        <v>-4.6607122645097032E-3</v>
      </c>
    </row>
    <row r="656" spans="2:3" x14ac:dyDescent="0.2">
      <c r="B656">
        <v>638</v>
      </c>
      <c r="C656">
        <v>1.5339208549843164E-2</v>
      </c>
    </row>
    <row r="657" spans="2:3" x14ac:dyDescent="0.2">
      <c r="B657">
        <v>639</v>
      </c>
      <c r="C657">
        <v>-2.7078547152091792E-3</v>
      </c>
    </row>
    <row r="658" spans="2:3" x14ac:dyDescent="0.2">
      <c r="B658">
        <v>640</v>
      </c>
      <c r="C658">
        <v>7.6499691029900951E-3</v>
      </c>
    </row>
    <row r="659" spans="2:3" x14ac:dyDescent="0.2">
      <c r="B659">
        <v>641</v>
      </c>
      <c r="C659">
        <v>-2.0350585962737644E-2</v>
      </c>
    </row>
    <row r="660" spans="2:3" x14ac:dyDescent="0.2">
      <c r="B660">
        <v>642</v>
      </c>
      <c r="C660">
        <v>-2.2787746671534159E-2</v>
      </c>
    </row>
    <row r="661" spans="2:3" x14ac:dyDescent="0.2">
      <c r="B661">
        <v>643</v>
      </c>
      <c r="C661">
        <v>-2.3006561866277919E-2</v>
      </c>
    </row>
    <row r="662" spans="2:3" x14ac:dyDescent="0.2">
      <c r="B662">
        <v>644</v>
      </c>
      <c r="C662">
        <v>-1.9955451792139645E-2</v>
      </c>
    </row>
    <row r="663" spans="2:3" x14ac:dyDescent="0.2">
      <c r="B663">
        <v>645</v>
      </c>
      <c r="C663">
        <v>-9.4239048563025118E-3</v>
      </c>
    </row>
    <row r="664" spans="2:3" x14ac:dyDescent="0.2">
      <c r="B664">
        <v>646</v>
      </c>
      <c r="C664">
        <v>-2.2622194828379794E-2</v>
      </c>
    </row>
    <row r="665" spans="2:3" x14ac:dyDescent="0.2">
      <c r="B665">
        <v>647</v>
      </c>
      <c r="C665">
        <v>-5.4771270191679156E-3</v>
      </c>
    </row>
    <row r="666" spans="2:3" x14ac:dyDescent="0.2">
      <c r="B666">
        <v>648</v>
      </c>
      <c r="C666">
        <v>-2.2769501305050288E-2</v>
      </c>
    </row>
    <row r="667" spans="2:3" x14ac:dyDescent="0.2">
      <c r="B667">
        <v>649</v>
      </c>
      <c r="C667">
        <v>8.5486792969513559E-3</v>
      </c>
    </row>
    <row r="668" spans="2:3" x14ac:dyDescent="0.2">
      <c r="B668">
        <v>650</v>
      </c>
      <c r="C668">
        <v>1.1241742033924362E-2</v>
      </c>
    </row>
    <row r="669" spans="2:3" x14ac:dyDescent="0.2">
      <c r="B669">
        <v>651</v>
      </c>
      <c r="C669">
        <v>-1.2433475728093502E-2</v>
      </c>
    </row>
    <row r="670" spans="2:3" x14ac:dyDescent="0.2">
      <c r="B670">
        <v>652</v>
      </c>
      <c r="C670">
        <v>-5.2817400079518961E-4</v>
      </c>
    </row>
    <row r="671" spans="2:3" x14ac:dyDescent="0.2">
      <c r="B671">
        <v>653</v>
      </c>
      <c r="C671">
        <v>-2.5541321052819588E-2</v>
      </c>
    </row>
    <row r="672" spans="2:3" x14ac:dyDescent="0.2">
      <c r="B672">
        <v>654</v>
      </c>
      <c r="C672">
        <v>-1.3222928446115612E-2</v>
      </c>
    </row>
    <row r="673" spans="2:3" x14ac:dyDescent="0.2">
      <c r="B673">
        <v>655</v>
      </c>
      <c r="C673">
        <v>7.5398038742379603E-2</v>
      </c>
    </row>
    <row r="674" spans="2:3" x14ac:dyDescent="0.2">
      <c r="B674">
        <v>656</v>
      </c>
      <c r="C674">
        <v>6.4004043116159259E-3</v>
      </c>
    </row>
    <row r="675" spans="2:3" x14ac:dyDescent="0.2">
      <c r="B675">
        <v>657</v>
      </c>
      <c r="C675">
        <v>-1.9720748037983737E-2</v>
      </c>
    </row>
    <row r="676" spans="2:3" x14ac:dyDescent="0.2">
      <c r="B676">
        <v>658</v>
      </c>
      <c r="C676">
        <v>1.8660453363359419E-3</v>
      </c>
    </row>
    <row r="677" spans="2:3" x14ac:dyDescent="0.2">
      <c r="B677">
        <v>659</v>
      </c>
      <c r="C677">
        <v>2.349186745674281E-2</v>
      </c>
    </row>
    <row r="678" spans="2:3" x14ac:dyDescent="0.2">
      <c r="B678">
        <v>660</v>
      </c>
      <c r="C678">
        <v>1.1707398664598134E-2</v>
      </c>
    </row>
    <row r="679" spans="2:3" x14ac:dyDescent="0.2">
      <c r="B679">
        <v>661</v>
      </c>
      <c r="C679">
        <v>-3.5599493975141727E-2</v>
      </c>
    </row>
    <row r="680" spans="2:3" x14ac:dyDescent="0.2">
      <c r="B680">
        <v>662</v>
      </c>
      <c r="C680">
        <v>-6.7076660442954017E-3</v>
      </c>
    </row>
    <row r="681" spans="2:3" x14ac:dyDescent="0.2">
      <c r="B681">
        <v>663</v>
      </c>
      <c r="C681">
        <v>4.6019455962815758E-3</v>
      </c>
    </row>
    <row r="682" spans="2:3" x14ac:dyDescent="0.2">
      <c r="B682">
        <v>664</v>
      </c>
      <c r="C682">
        <v>4.0187732583001345E-3</v>
      </c>
    </row>
    <row r="683" spans="2:3" x14ac:dyDescent="0.2">
      <c r="B683">
        <v>665</v>
      </c>
      <c r="C683">
        <v>1.4658794783980245E-2</v>
      </c>
    </row>
    <row r="684" spans="2:3" x14ac:dyDescent="0.2">
      <c r="B684">
        <v>666</v>
      </c>
      <c r="C684">
        <v>3.7335564237430674E-2</v>
      </c>
    </row>
    <row r="685" spans="2:3" x14ac:dyDescent="0.2">
      <c r="B685">
        <v>667</v>
      </c>
      <c r="C685">
        <v>1.6604486294303111E-2</v>
      </c>
    </row>
    <row r="686" spans="2:3" x14ac:dyDescent="0.2">
      <c r="B686">
        <v>668</v>
      </c>
      <c r="C686">
        <v>-1.4290013536833568E-2</v>
      </c>
    </row>
    <row r="687" spans="2:3" x14ac:dyDescent="0.2">
      <c r="B687">
        <v>669</v>
      </c>
      <c r="C687">
        <v>-4.7921219373657786E-3</v>
      </c>
    </row>
    <row r="688" spans="2:3" x14ac:dyDescent="0.2">
      <c r="B688">
        <v>670</v>
      </c>
      <c r="C688">
        <v>8.4978640502102465E-3</v>
      </c>
    </row>
    <row r="689" spans="2:3" x14ac:dyDescent="0.2">
      <c r="B689">
        <v>671</v>
      </c>
      <c r="C689">
        <v>9.2287536009849624E-3</v>
      </c>
    </row>
    <row r="690" spans="2:3" x14ac:dyDescent="0.2">
      <c r="B690">
        <v>672</v>
      </c>
      <c r="C690">
        <v>1.3327924341846042E-3</v>
      </c>
    </row>
    <row r="691" spans="2:3" x14ac:dyDescent="0.2">
      <c r="B691">
        <v>673</v>
      </c>
      <c r="C691">
        <v>-2.1166851044547408E-2</v>
      </c>
    </row>
    <row r="692" spans="2:3" x14ac:dyDescent="0.2">
      <c r="B692">
        <v>674</v>
      </c>
      <c r="C692">
        <v>6.679838763485435E-3</v>
      </c>
    </row>
    <row r="693" spans="2:3" x14ac:dyDescent="0.2">
      <c r="B693">
        <v>675</v>
      </c>
      <c r="C693">
        <v>9.0050169732294183E-3</v>
      </c>
    </row>
    <row r="694" spans="2:3" x14ac:dyDescent="0.2">
      <c r="B694">
        <v>676</v>
      </c>
      <c r="C694">
        <v>-6.9391828403277955E-3</v>
      </c>
    </row>
    <row r="695" spans="2:3" x14ac:dyDescent="0.2">
      <c r="B695">
        <v>677</v>
      </c>
      <c r="C695">
        <v>3.9099982447825532E-3</v>
      </c>
    </row>
    <row r="696" spans="2:3" x14ac:dyDescent="0.2">
      <c r="B696">
        <v>678</v>
      </c>
      <c r="C696">
        <v>6.5226875052482036E-3</v>
      </c>
    </row>
    <row r="697" spans="2:3" x14ac:dyDescent="0.2">
      <c r="B697">
        <v>679</v>
      </c>
      <c r="C697">
        <v>-2.4275249099472429E-3</v>
      </c>
    </row>
    <row r="698" spans="2:3" x14ac:dyDescent="0.2">
      <c r="B698">
        <v>680</v>
      </c>
      <c r="C698">
        <v>-3.2296196488701079E-2</v>
      </c>
    </row>
    <row r="699" spans="2:3" x14ac:dyDescent="0.2">
      <c r="B699">
        <v>681</v>
      </c>
      <c r="C699">
        <v>2.4360749482553512E-2</v>
      </c>
    </row>
    <row r="700" spans="2:3" x14ac:dyDescent="0.2">
      <c r="B700">
        <v>682</v>
      </c>
      <c r="C700">
        <v>-2.3246992799161537E-2</v>
      </c>
    </row>
    <row r="701" spans="2:3" x14ac:dyDescent="0.2">
      <c r="B701">
        <v>683</v>
      </c>
      <c r="C701">
        <v>-4.4382308812453641E-2</v>
      </c>
    </row>
    <row r="702" spans="2:3" x14ac:dyDescent="0.2">
      <c r="B702">
        <v>684</v>
      </c>
      <c r="C702">
        <v>-9.2129853218169133E-3</v>
      </c>
    </row>
    <row r="703" spans="2:3" x14ac:dyDescent="0.2">
      <c r="B703">
        <v>685</v>
      </c>
      <c r="C703">
        <v>1.7711935068220219E-2</v>
      </c>
    </row>
    <row r="704" spans="2:3" x14ac:dyDescent="0.2">
      <c r="B704">
        <v>686</v>
      </c>
      <c r="C704">
        <v>1.5009307170512853E-2</v>
      </c>
    </row>
    <row r="705" spans="2:3" x14ac:dyDescent="0.2">
      <c r="B705">
        <v>687</v>
      </c>
      <c r="C705">
        <v>-1.6088177081707733E-2</v>
      </c>
    </row>
    <row r="706" spans="2:3" x14ac:dyDescent="0.2">
      <c r="B706">
        <v>688</v>
      </c>
      <c r="C706">
        <v>1.1074708221944674E-2</v>
      </c>
    </row>
    <row r="707" spans="2:3" x14ac:dyDescent="0.2">
      <c r="B707">
        <v>689</v>
      </c>
      <c r="C707">
        <v>1.4655132628376588E-2</v>
      </c>
    </row>
    <row r="708" spans="2:3" x14ac:dyDescent="0.2">
      <c r="B708">
        <v>690</v>
      </c>
      <c r="C708">
        <v>-9.2947470376349983E-3</v>
      </c>
    </row>
    <row r="709" spans="2:3" x14ac:dyDescent="0.2">
      <c r="B709">
        <v>691</v>
      </c>
      <c r="C709">
        <v>8.0183122726040779E-4</v>
      </c>
    </row>
    <row r="710" spans="2:3" x14ac:dyDescent="0.2">
      <c r="B710">
        <v>692</v>
      </c>
      <c r="C710">
        <v>1.0319036505442636E-2</v>
      </c>
    </row>
    <row r="711" spans="2:3" x14ac:dyDescent="0.2">
      <c r="B711">
        <v>693</v>
      </c>
      <c r="C711">
        <v>-3.5603036969558244E-2</v>
      </c>
    </row>
    <row r="712" spans="2:3" x14ac:dyDescent="0.2">
      <c r="B712">
        <v>694</v>
      </c>
      <c r="C712">
        <v>6.7109053593972234E-4</v>
      </c>
    </row>
    <row r="713" spans="2:3" x14ac:dyDescent="0.2">
      <c r="B713">
        <v>695</v>
      </c>
      <c r="C713">
        <v>1.9965015346091075E-2</v>
      </c>
    </row>
    <row r="714" spans="2:3" x14ac:dyDescent="0.2">
      <c r="B714">
        <v>696</v>
      </c>
      <c r="C714">
        <v>-1.47862848278556E-2</v>
      </c>
    </row>
    <row r="715" spans="2:3" x14ac:dyDescent="0.2">
      <c r="B715">
        <v>697</v>
      </c>
      <c r="C715">
        <v>3.4691357006968904E-2</v>
      </c>
    </row>
    <row r="716" spans="2:3" x14ac:dyDescent="0.2">
      <c r="B716">
        <v>698</v>
      </c>
      <c r="C716">
        <v>2.1765480812339977E-2</v>
      </c>
    </row>
    <row r="717" spans="2:3" x14ac:dyDescent="0.2">
      <c r="B717">
        <v>699</v>
      </c>
      <c r="C717">
        <v>2.628194392487293E-3</v>
      </c>
    </row>
    <row r="718" spans="2:3" x14ac:dyDescent="0.2">
      <c r="B718">
        <v>700</v>
      </c>
      <c r="C718">
        <v>-3.0219289907616353E-2</v>
      </c>
    </row>
    <row r="719" spans="2:3" x14ac:dyDescent="0.2">
      <c r="B719">
        <v>701</v>
      </c>
      <c r="C719">
        <v>3.0016154154859365E-2</v>
      </c>
    </row>
    <row r="720" spans="2:3" x14ac:dyDescent="0.2">
      <c r="B720">
        <v>702</v>
      </c>
      <c r="C720">
        <v>-1.3068826238943676E-2</v>
      </c>
    </row>
    <row r="721" spans="2:3" x14ac:dyDescent="0.2">
      <c r="B721">
        <v>703</v>
      </c>
      <c r="C721">
        <v>8.2926794270956616E-3</v>
      </c>
    </row>
    <row r="722" spans="2:3" x14ac:dyDescent="0.2">
      <c r="B722">
        <v>704</v>
      </c>
      <c r="C722">
        <v>2.4966753203265801E-2</v>
      </c>
    </row>
    <row r="723" spans="2:3" x14ac:dyDescent="0.2">
      <c r="B723">
        <v>705</v>
      </c>
      <c r="C723">
        <v>2.5560942378652252E-2</v>
      </c>
    </row>
    <row r="724" spans="2:3" x14ac:dyDescent="0.2">
      <c r="B724">
        <v>706</v>
      </c>
      <c r="C724">
        <v>9.4575152814548868E-3</v>
      </c>
    </row>
    <row r="725" spans="2:3" x14ac:dyDescent="0.2">
      <c r="B725">
        <v>707</v>
      </c>
      <c r="C725">
        <v>-2.0850785928647642E-2</v>
      </c>
    </row>
    <row r="726" spans="2:3" x14ac:dyDescent="0.2">
      <c r="B726">
        <v>708</v>
      </c>
      <c r="C726">
        <v>-8.4245382346264108E-3</v>
      </c>
    </row>
    <row r="727" spans="2:3" x14ac:dyDescent="0.2">
      <c r="B727">
        <v>709</v>
      </c>
      <c r="C727">
        <v>6.2970075712198703E-3</v>
      </c>
    </row>
    <row r="728" spans="2:3" x14ac:dyDescent="0.2">
      <c r="B728">
        <v>710</v>
      </c>
      <c r="C728">
        <v>-4.7956526511501174E-3</v>
      </c>
    </row>
    <row r="729" spans="2:3" x14ac:dyDescent="0.2">
      <c r="B729">
        <v>711</v>
      </c>
      <c r="C729">
        <v>-1.7602179765055515E-2</v>
      </c>
    </row>
    <row r="730" spans="2:3" x14ac:dyDescent="0.2">
      <c r="B730">
        <v>712</v>
      </c>
      <c r="C730">
        <v>-2.8659110328407289E-3</v>
      </c>
    </row>
    <row r="731" spans="2:3" x14ac:dyDescent="0.2">
      <c r="B731">
        <v>713</v>
      </c>
      <c r="C731">
        <v>2.3268385193766505E-3</v>
      </c>
    </row>
    <row r="732" spans="2:3" x14ac:dyDescent="0.2">
      <c r="B732">
        <v>714</v>
      </c>
      <c r="C732">
        <v>2.2483065546412107E-2</v>
      </c>
    </row>
    <row r="733" spans="2:3" x14ac:dyDescent="0.2">
      <c r="B733">
        <v>715</v>
      </c>
      <c r="C733">
        <v>-5.9785852267216E-2</v>
      </c>
    </row>
    <row r="734" spans="2:3" x14ac:dyDescent="0.2">
      <c r="B734">
        <v>716</v>
      </c>
      <c r="C734">
        <v>3.0110311831096581E-2</v>
      </c>
    </row>
    <row r="735" spans="2:3" x14ac:dyDescent="0.2">
      <c r="B735">
        <v>717</v>
      </c>
      <c r="C735">
        <v>7.7175272402925099E-3</v>
      </c>
    </row>
    <row r="736" spans="2:3" x14ac:dyDescent="0.2">
      <c r="B736">
        <v>718</v>
      </c>
      <c r="C736">
        <v>4.3984768413468656E-2</v>
      </c>
    </row>
    <row r="737" spans="2:3" x14ac:dyDescent="0.2">
      <c r="B737">
        <v>719</v>
      </c>
      <c r="C737">
        <v>-6.5266541212960494E-3</v>
      </c>
    </row>
    <row r="738" spans="2:3" x14ac:dyDescent="0.2">
      <c r="B738">
        <v>720</v>
      </c>
      <c r="C738">
        <v>-3.403225012788802E-2</v>
      </c>
    </row>
    <row r="739" spans="2:3" x14ac:dyDescent="0.2">
      <c r="B739">
        <v>721</v>
      </c>
      <c r="C739">
        <v>-2.6593726347901914E-2</v>
      </c>
    </row>
    <row r="740" spans="2:3" x14ac:dyDescent="0.2">
      <c r="B740">
        <v>722</v>
      </c>
      <c r="C740">
        <v>-4.7949308552519443E-2</v>
      </c>
    </row>
    <row r="741" spans="2:3" x14ac:dyDescent="0.2">
      <c r="B741">
        <v>723</v>
      </c>
      <c r="C741">
        <v>2.4102019654048679E-3</v>
      </c>
    </row>
    <row r="742" spans="2:3" x14ac:dyDescent="0.2">
      <c r="B742">
        <v>724</v>
      </c>
      <c r="C742">
        <v>1.087649710950056E-2</v>
      </c>
    </row>
    <row r="743" spans="2:3" x14ac:dyDescent="0.2">
      <c r="B743">
        <v>725</v>
      </c>
      <c r="C743">
        <v>2.53663908555537E-2</v>
      </c>
    </row>
    <row r="744" spans="2:3" x14ac:dyDescent="0.2">
      <c r="B744">
        <v>726</v>
      </c>
      <c r="C744">
        <v>2.9191090664054231E-2</v>
      </c>
    </row>
    <row r="745" spans="2:3" x14ac:dyDescent="0.2">
      <c r="B745">
        <v>727</v>
      </c>
      <c r="C745">
        <v>-2.3498333225811852E-2</v>
      </c>
    </row>
    <row r="746" spans="2:3" x14ac:dyDescent="0.2">
      <c r="B746">
        <v>728</v>
      </c>
      <c r="C746">
        <v>-1.5298986085555577E-2</v>
      </c>
    </row>
    <row r="747" spans="2:3" x14ac:dyDescent="0.2">
      <c r="B747">
        <v>729</v>
      </c>
      <c r="C747">
        <v>-1.6575508319536358E-2</v>
      </c>
    </row>
    <row r="748" spans="2:3" x14ac:dyDescent="0.2">
      <c r="B748">
        <v>730</v>
      </c>
      <c r="C748">
        <v>1.8471706024375534E-2</v>
      </c>
    </row>
    <row r="749" spans="2:3" x14ac:dyDescent="0.2">
      <c r="B749">
        <v>731</v>
      </c>
      <c r="C749">
        <v>-1.167847484377238E-2</v>
      </c>
    </row>
    <row r="750" spans="2:3" x14ac:dyDescent="0.2">
      <c r="B750">
        <v>732</v>
      </c>
      <c r="C750">
        <v>-4.3034872800951085E-2</v>
      </c>
    </row>
    <row r="751" spans="2:3" x14ac:dyDescent="0.2">
      <c r="B751">
        <v>733</v>
      </c>
      <c r="C751">
        <v>2.4897989702760803E-2</v>
      </c>
    </row>
    <row r="752" spans="2:3" x14ac:dyDescent="0.2">
      <c r="B752">
        <v>734</v>
      </c>
      <c r="C752">
        <v>1.9041910663405215E-2</v>
      </c>
    </row>
    <row r="753" spans="2:3" x14ac:dyDescent="0.2">
      <c r="B753">
        <v>735</v>
      </c>
      <c r="C753">
        <v>-1.2042094404792203E-2</v>
      </c>
    </row>
    <row r="754" spans="2:3" x14ac:dyDescent="0.2">
      <c r="B754">
        <v>736</v>
      </c>
      <c r="C754">
        <v>2.0700114333322972E-3</v>
      </c>
    </row>
    <row r="755" spans="2:3" x14ac:dyDescent="0.2">
      <c r="B755">
        <v>737</v>
      </c>
      <c r="C755">
        <v>3.6671910846758804E-2</v>
      </c>
    </row>
    <row r="756" spans="2:3" x14ac:dyDescent="0.2">
      <c r="B756">
        <v>738</v>
      </c>
      <c r="C756">
        <v>3.4875331697019618E-2</v>
      </c>
    </row>
    <row r="757" spans="2:3" x14ac:dyDescent="0.2">
      <c r="B757">
        <v>739</v>
      </c>
      <c r="C757">
        <v>7.5875958244215891E-3</v>
      </c>
    </row>
    <row r="758" spans="2:3" x14ac:dyDescent="0.2">
      <c r="B758">
        <v>740</v>
      </c>
      <c r="C758">
        <v>2.6806659080901962E-2</v>
      </c>
    </row>
    <row r="759" spans="2:3" x14ac:dyDescent="0.2">
      <c r="B759">
        <v>741</v>
      </c>
      <c r="C759">
        <v>-8.9738226387084952E-3</v>
      </c>
    </row>
    <row r="760" spans="2:3" x14ac:dyDescent="0.2">
      <c r="B760">
        <v>742</v>
      </c>
      <c r="C760">
        <v>-2.3096384306355522E-2</v>
      </c>
    </row>
    <row r="761" spans="2:3" x14ac:dyDescent="0.2">
      <c r="B761">
        <v>743</v>
      </c>
      <c r="C761">
        <v>3.0192505189733154E-2</v>
      </c>
    </row>
    <row r="762" spans="2:3" x14ac:dyDescent="0.2">
      <c r="B762">
        <v>744</v>
      </c>
      <c r="C762">
        <v>-1.5935458992393126E-2</v>
      </c>
    </row>
    <row r="763" spans="2:3" x14ac:dyDescent="0.2">
      <c r="B763">
        <v>745</v>
      </c>
      <c r="C763">
        <v>1.6918943896790717E-2</v>
      </c>
    </row>
    <row r="764" spans="2:3" x14ac:dyDescent="0.2">
      <c r="B764">
        <v>746</v>
      </c>
      <c r="C764">
        <v>1.2755410398910261E-2</v>
      </c>
    </row>
    <row r="765" spans="2:3" x14ac:dyDescent="0.2">
      <c r="B765">
        <v>747</v>
      </c>
      <c r="C765">
        <v>4.0219227413745173E-2</v>
      </c>
    </row>
    <row r="766" spans="2:3" x14ac:dyDescent="0.2">
      <c r="B766">
        <v>748</v>
      </c>
      <c r="C766">
        <v>-2.0577737404215091E-2</v>
      </c>
    </row>
    <row r="767" spans="2:3" x14ac:dyDescent="0.2">
      <c r="B767">
        <v>749</v>
      </c>
      <c r="C767">
        <v>4.1016386356870882E-2</v>
      </c>
    </row>
    <row r="768" spans="2:3" x14ac:dyDescent="0.2">
      <c r="B768">
        <v>750</v>
      </c>
      <c r="C768">
        <v>3.4411389950629312E-2</v>
      </c>
    </row>
    <row r="769" spans="2:3" x14ac:dyDescent="0.2">
      <c r="B769">
        <v>751</v>
      </c>
      <c r="C769">
        <v>3.2137377418631763E-2</v>
      </c>
    </row>
    <row r="770" spans="2:3" x14ac:dyDescent="0.2">
      <c r="B770">
        <v>752</v>
      </c>
      <c r="C770">
        <v>2.4013374986592506E-2</v>
      </c>
    </row>
    <row r="771" spans="2:3" x14ac:dyDescent="0.2">
      <c r="B771">
        <v>753</v>
      </c>
      <c r="C771">
        <v>-1.8371682771037845E-3</v>
      </c>
    </row>
    <row r="772" spans="2:3" x14ac:dyDescent="0.2">
      <c r="B772">
        <v>754</v>
      </c>
      <c r="C772">
        <v>-4.6333830500150053E-2</v>
      </c>
    </row>
    <row r="773" spans="2:3" x14ac:dyDescent="0.2">
      <c r="B773">
        <v>755</v>
      </c>
      <c r="C773">
        <v>1.2557768564037008E-2</v>
      </c>
    </row>
    <row r="774" spans="2:3" x14ac:dyDescent="0.2">
      <c r="B774">
        <v>756</v>
      </c>
      <c r="C774">
        <v>-1.4487803705148572E-2</v>
      </c>
    </row>
    <row r="775" spans="2:3" x14ac:dyDescent="0.2">
      <c r="B775">
        <v>757</v>
      </c>
      <c r="C775">
        <v>6.488308064200865E-5</v>
      </c>
    </row>
    <row r="776" spans="2:3" x14ac:dyDescent="0.2">
      <c r="B776">
        <v>758</v>
      </c>
      <c r="C776">
        <v>-2.2530512332511021E-2</v>
      </c>
    </row>
    <row r="777" spans="2:3" x14ac:dyDescent="0.2">
      <c r="B777">
        <v>759</v>
      </c>
      <c r="C777">
        <v>2.2662168633870605E-2</v>
      </c>
    </row>
    <row r="778" spans="2:3" x14ac:dyDescent="0.2">
      <c r="B778">
        <v>760</v>
      </c>
      <c r="C778">
        <v>3.4739805578627436E-3</v>
      </c>
    </row>
    <row r="779" spans="2:3" x14ac:dyDescent="0.2">
      <c r="B779">
        <v>761</v>
      </c>
      <c r="C779">
        <v>-2.7266561694142544E-3</v>
      </c>
    </row>
    <row r="780" spans="2:3" x14ac:dyDescent="0.2">
      <c r="B780">
        <v>762</v>
      </c>
      <c r="C780">
        <v>2.8424711760196342E-2</v>
      </c>
    </row>
    <row r="781" spans="2:3" x14ac:dyDescent="0.2">
      <c r="B781">
        <v>763</v>
      </c>
      <c r="C781">
        <v>1.5858613227204277E-3</v>
      </c>
    </row>
    <row r="782" spans="2:3" x14ac:dyDescent="0.2">
      <c r="B782">
        <v>764</v>
      </c>
      <c r="C782">
        <v>-7.7512327525337543E-3</v>
      </c>
    </row>
    <row r="783" spans="2:3" x14ac:dyDescent="0.2">
      <c r="B783">
        <v>765</v>
      </c>
      <c r="C783">
        <v>4.0992917019099684E-2</v>
      </c>
    </row>
    <row r="784" spans="2:3" x14ac:dyDescent="0.2">
      <c r="B784">
        <v>766</v>
      </c>
      <c r="C784">
        <v>-3.1192154115763926E-2</v>
      </c>
    </row>
    <row r="785" spans="2:3" x14ac:dyDescent="0.2">
      <c r="B785">
        <v>767</v>
      </c>
      <c r="C785">
        <v>2.1533337669726427E-2</v>
      </c>
    </row>
    <row r="786" spans="2:3" x14ac:dyDescent="0.2">
      <c r="B786">
        <v>768</v>
      </c>
      <c r="C786">
        <v>8.3272275044412591E-3</v>
      </c>
    </row>
    <row r="787" spans="2:3" x14ac:dyDescent="0.2">
      <c r="B787">
        <v>769</v>
      </c>
      <c r="C787">
        <v>2.8413721231148159E-2</v>
      </c>
    </row>
    <row r="788" spans="2:3" x14ac:dyDescent="0.2">
      <c r="B788">
        <v>770</v>
      </c>
      <c r="C788">
        <v>-6.7403946719197805E-3</v>
      </c>
    </row>
    <row r="789" spans="2:3" x14ac:dyDescent="0.2">
      <c r="B789">
        <v>771</v>
      </c>
      <c r="C789">
        <v>1.8754325957931695E-2</v>
      </c>
    </row>
    <row r="790" spans="2:3" x14ac:dyDescent="0.2">
      <c r="B790">
        <v>772</v>
      </c>
      <c r="C790">
        <v>-1.406397069918186E-2</v>
      </c>
    </row>
    <row r="791" spans="2:3" x14ac:dyDescent="0.2">
      <c r="B791">
        <v>773</v>
      </c>
      <c r="C791">
        <v>7.1235100439990262E-3</v>
      </c>
    </row>
    <row r="792" spans="2:3" x14ac:dyDescent="0.2">
      <c r="B792">
        <v>774</v>
      </c>
      <c r="C792">
        <v>-4.5276955075492453E-2</v>
      </c>
    </row>
    <row r="793" spans="2:3" x14ac:dyDescent="0.2">
      <c r="B793">
        <v>775</v>
      </c>
      <c r="C793">
        <v>2.0683862052716773E-2</v>
      </c>
    </row>
    <row r="794" spans="2:3" x14ac:dyDescent="0.2">
      <c r="B794">
        <v>776</v>
      </c>
      <c r="C794">
        <v>7.5060232402178295E-2</v>
      </c>
    </row>
    <row r="795" spans="2:3" x14ac:dyDescent="0.2">
      <c r="B795">
        <v>777</v>
      </c>
      <c r="C795">
        <v>-1.8666279233449323E-2</v>
      </c>
    </row>
    <row r="796" spans="2:3" x14ac:dyDescent="0.2">
      <c r="B796">
        <v>778</v>
      </c>
      <c r="C796">
        <v>1.9722318416864448E-2</v>
      </c>
    </row>
    <row r="797" spans="2:3" x14ac:dyDescent="0.2">
      <c r="B797">
        <v>779</v>
      </c>
      <c r="C797">
        <v>3.8458706448873947E-3</v>
      </c>
    </row>
    <row r="798" spans="2:3" x14ac:dyDescent="0.2">
      <c r="B798">
        <v>780</v>
      </c>
      <c r="C798">
        <v>1.5054948207869234E-2</v>
      </c>
    </row>
    <row r="799" spans="2:3" x14ac:dyDescent="0.2">
      <c r="B799">
        <v>781</v>
      </c>
      <c r="C799">
        <v>2.0254207621440701E-2</v>
      </c>
    </row>
    <row r="800" spans="2:3" x14ac:dyDescent="0.2">
      <c r="B800">
        <v>782</v>
      </c>
      <c r="C800">
        <v>-2.2790798749112273E-2</v>
      </c>
    </row>
    <row r="801" spans="2:3" x14ac:dyDescent="0.2">
      <c r="B801">
        <v>783</v>
      </c>
      <c r="C801">
        <v>3.320164933362002E-2</v>
      </c>
    </row>
    <row r="802" spans="2:3" x14ac:dyDescent="0.2">
      <c r="B802">
        <v>784</v>
      </c>
      <c r="C802">
        <v>-8.9641278401554336E-3</v>
      </c>
    </row>
    <row r="803" spans="2:3" x14ac:dyDescent="0.2">
      <c r="B803">
        <v>785</v>
      </c>
      <c r="C803">
        <v>-1.3834657684277718E-2</v>
      </c>
    </row>
    <row r="804" spans="2:3" x14ac:dyDescent="0.2">
      <c r="B804">
        <v>786</v>
      </c>
      <c r="C804">
        <v>-4.6348818015198967E-2</v>
      </c>
    </row>
    <row r="805" spans="2:3" x14ac:dyDescent="0.2">
      <c r="B805">
        <v>787</v>
      </c>
      <c r="C805">
        <v>4.7726929625748538E-2</v>
      </c>
    </row>
    <row r="806" spans="2:3" x14ac:dyDescent="0.2">
      <c r="B806">
        <v>788</v>
      </c>
      <c r="C806">
        <v>8.5514505686250519E-3</v>
      </c>
    </row>
    <row r="807" spans="2:3" x14ac:dyDescent="0.2">
      <c r="B807">
        <v>789</v>
      </c>
      <c r="C807">
        <v>-9.473811393674425E-3</v>
      </c>
    </row>
    <row r="808" spans="2:3" x14ac:dyDescent="0.2">
      <c r="B808">
        <v>790</v>
      </c>
      <c r="C808">
        <v>-1.8651300255899672E-3</v>
      </c>
    </row>
    <row r="809" spans="2:3" x14ac:dyDescent="0.2">
      <c r="B809">
        <v>791</v>
      </c>
      <c r="C809">
        <v>7.5658758034500284E-3</v>
      </c>
    </row>
    <row r="810" spans="2:3" x14ac:dyDescent="0.2">
      <c r="B810">
        <v>792</v>
      </c>
      <c r="C810">
        <v>-4.6447720343469334E-2</v>
      </c>
    </row>
    <row r="811" spans="2:3" x14ac:dyDescent="0.2">
      <c r="B811">
        <v>793</v>
      </c>
      <c r="C811">
        <v>6.0511702123073663E-2</v>
      </c>
    </row>
    <row r="812" spans="2:3" x14ac:dyDescent="0.2">
      <c r="B812">
        <v>794</v>
      </c>
      <c r="C812">
        <v>-9.9322120688434268E-3</v>
      </c>
    </row>
    <row r="813" spans="2:3" x14ac:dyDescent="0.2">
      <c r="B813">
        <v>795</v>
      </c>
      <c r="C813">
        <v>1.0689290985825828E-3</v>
      </c>
    </row>
    <row r="814" spans="2:3" x14ac:dyDescent="0.2">
      <c r="B814">
        <v>796</v>
      </c>
      <c r="C814">
        <v>4.1123270208613283E-2</v>
      </c>
    </row>
    <row r="815" spans="2:3" x14ac:dyDescent="0.2">
      <c r="B815">
        <v>797</v>
      </c>
      <c r="C815">
        <v>-3.2634820476951099E-4</v>
      </c>
    </row>
    <row r="816" spans="2:3" x14ac:dyDescent="0.2">
      <c r="B816">
        <v>798</v>
      </c>
      <c r="C816">
        <v>1.3831521553113513E-2</v>
      </c>
    </row>
    <row r="817" spans="2:3" x14ac:dyDescent="0.2">
      <c r="B817">
        <v>799</v>
      </c>
      <c r="C817">
        <v>1.3120188321115167E-2</v>
      </c>
    </row>
    <row r="818" spans="2:3" x14ac:dyDescent="0.2">
      <c r="B818">
        <v>800</v>
      </c>
      <c r="C818">
        <v>1.3813089125060296E-2</v>
      </c>
    </row>
    <row r="819" spans="2:3" x14ac:dyDescent="0.2">
      <c r="B819">
        <v>801</v>
      </c>
      <c r="C819">
        <v>2.8273011264480452E-2</v>
      </c>
    </row>
    <row r="820" spans="2:3" x14ac:dyDescent="0.2">
      <c r="B820">
        <v>802</v>
      </c>
      <c r="C820">
        <v>6.2281972144573317E-3</v>
      </c>
    </row>
    <row r="821" spans="2:3" x14ac:dyDescent="0.2">
      <c r="B821">
        <v>803</v>
      </c>
      <c r="C821">
        <v>1.9040914703861711E-2</v>
      </c>
    </row>
    <row r="822" spans="2:3" x14ac:dyDescent="0.2">
      <c r="B822">
        <v>804</v>
      </c>
      <c r="C822">
        <v>-2.0265104195322792E-3</v>
      </c>
    </row>
    <row r="823" spans="2:3" x14ac:dyDescent="0.2">
      <c r="B823">
        <v>805</v>
      </c>
      <c r="C823">
        <v>2.2625829493254646E-2</v>
      </c>
    </row>
    <row r="824" spans="2:3" x14ac:dyDescent="0.2">
      <c r="B824">
        <v>806</v>
      </c>
      <c r="C824">
        <v>-1.6424428744500563E-2</v>
      </c>
    </row>
    <row r="825" spans="2:3" x14ac:dyDescent="0.2">
      <c r="B825">
        <v>807</v>
      </c>
      <c r="C825">
        <v>1.3491076586738426E-2</v>
      </c>
    </row>
    <row r="826" spans="2:3" x14ac:dyDescent="0.2">
      <c r="B826">
        <v>808</v>
      </c>
      <c r="C826">
        <v>5.2469877338292559E-3</v>
      </c>
    </row>
    <row r="827" spans="2:3" x14ac:dyDescent="0.2">
      <c r="B827">
        <v>809</v>
      </c>
      <c r="C827">
        <v>-4.9910035646497652E-3</v>
      </c>
    </row>
    <row r="828" spans="2:3" x14ac:dyDescent="0.2">
      <c r="B828">
        <v>810</v>
      </c>
      <c r="C828">
        <v>-2.7183255772502468E-2</v>
      </c>
    </row>
    <row r="829" spans="2:3" x14ac:dyDescent="0.2">
      <c r="B829">
        <v>811</v>
      </c>
      <c r="C829">
        <v>7.8712352604575209E-3</v>
      </c>
    </row>
    <row r="830" spans="2:3" x14ac:dyDescent="0.2">
      <c r="B830">
        <v>812</v>
      </c>
      <c r="C830">
        <v>-5.6160717420870254E-2</v>
      </c>
    </row>
    <row r="831" spans="2:3" x14ac:dyDescent="0.2">
      <c r="B831">
        <v>813</v>
      </c>
      <c r="C831">
        <v>1.9473826387137239E-2</v>
      </c>
    </row>
    <row r="832" spans="2:3" x14ac:dyDescent="0.2">
      <c r="B832">
        <v>814</v>
      </c>
      <c r="C832">
        <v>2.1833567192589776E-2</v>
      </c>
    </row>
    <row r="833" spans="2:3" x14ac:dyDescent="0.2">
      <c r="B833">
        <v>815</v>
      </c>
      <c r="C833">
        <v>-9.3269829087652134E-3</v>
      </c>
    </row>
    <row r="834" spans="2:3" x14ac:dyDescent="0.2">
      <c r="B834">
        <v>816</v>
      </c>
      <c r="C834">
        <v>-1.7279383077189125E-2</v>
      </c>
    </row>
    <row r="835" spans="2:3" x14ac:dyDescent="0.2">
      <c r="B835">
        <v>817</v>
      </c>
      <c r="C835">
        <v>-2.0837206196690161E-2</v>
      </c>
    </row>
    <row r="836" spans="2:3" x14ac:dyDescent="0.2">
      <c r="B836">
        <v>818</v>
      </c>
      <c r="C836">
        <v>8.9021305620524682E-3</v>
      </c>
    </row>
    <row r="837" spans="2:3" x14ac:dyDescent="0.2">
      <c r="B837">
        <v>819</v>
      </c>
      <c r="C837">
        <v>-7.2787518353243374E-3</v>
      </c>
    </row>
    <row r="838" spans="2:3" x14ac:dyDescent="0.2">
      <c r="B838">
        <v>820</v>
      </c>
      <c r="C838">
        <v>1.0734583128977571E-2</v>
      </c>
    </row>
    <row r="839" spans="2:3" x14ac:dyDescent="0.2">
      <c r="B839">
        <v>821</v>
      </c>
      <c r="C839">
        <v>-1.8717196306530681E-2</v>
      </c>
    </row>
    <row r="840" spans="2:3" x14ac:dyDescent="0.2">
      <c r="B840">
        <v>822</v>
      </c>
      <c r="C840">
        <v>4.7267568578505337E-2</v>
      </c>
    </row>
    <row r="841" spans="2:3" x14ac:dyDescent="0.2">
      <c r="B841">
        <v>823</v>
      </c>
      <c r="C841">
        <v>-5.2905945111436647E-4</v>
      </c>
    </row>
    <row r="842" spans="2:3" x14ac:dyDescent="0.2">
      <c r="B842">
        <v>824</v>
      </c>
      <c r="C842">
        <v>5.4519926948448649E-4</v>
      </c>
    </row>
    <row r="843" spans="2:3" x14ac:dyDescent="0.2">
      <c r="B843">
        <v>825</v>
      </c>
      <c r="C843">
        <v>-2.0895954342173173E-2</v>
      </c>
    </row>
    <row r="844" spans="2:3" x14ac:dyDescent="0.2">
      <c r="B844">
        <v>826</v>
      </c>
      <c r="C844">
        <v>-4.0715752601231392E-3</v>
      </c>
    </row>
    <row r="845" spans="2:3" x14ac:dyDescent="0.2">
      <c r="B845">
        <v>827</v>
      </c>
      <c r="C845">
        <v>-2.0333925209079728E-2</v>
      </c>
    </row>
    <row r="846" spans="2:3" x14ac:dyDescent="0.2">
      <c r="B846">
        <v>828</v>
      </c>
      <c r="C846">
        <v>-5.649451924800819E-3</v>
      </c>
    </row>
    <row r="847" spans="2:3" x14ac:dyDescent="0.2">
      <c r="B847">
        <v>829</v>
      </c>
      <c r="C847">
        <v>-5.2155669009821271E-3</v>
      </c>
    </row>
    <row r="848" spans="2:3" x14ac:dyDescent="0.2">
      <c r="B848">
        <v>830</v>
      </c>
      <c r="C848">
        <v>-2.7073719074057756E-3</v>
      </c>
    </row>
    <row r="849" spans="2:3" x14ac:dyDescent="0.2">
      <c r="B849">
        <v>831</v>
      </c>
      <c r="C849">
        <v>-2.190748350368743E-2</v>
      </c>
    </row>
    <row r="850" spans="2:3" x14ac:dyDescent="0.2">
      <c r="B850">
        <v>832</v>
      </c>
      <c r="C850">
        <v>-4.8957070423305549E-4</v>
      </c>
    </row>
    <row r="851" spans="2:3" x14ac:dyDescent="0.2">
      <c r="B851">
        <v>833</v>
      </c>
      <c r="C851">
        <v>-3.1070107691643534E-2</v>
      </c>
    </row>
    <row r="852" spans="2:3" x14ac:dyDescent="0.2">
      <c r="B852">
        <v>834</v>
      </c>
      <c r="C852">
        <v>3.3636504356283625E-2</v>
      </c>
    </row>
    <row r="853" spans="2:3" x14ac:dyDescent="0.2">
      <c r="B853">
        <v>835</v>
      </c>
      <c r="C853">
        <v>5.5947120512595427E-2</v>
      </c>
    </row>
    <row r="854" spans="2:3" x14ac:dyDescent="0.2">
      <c r="B854">
        <v>836</v>
      </c>
      <c r="C854">
        <v>6.6011654012778642E-3</v>
      </c>
    </row>
    <row r="855" spans="2:3" x14ac:dyDescent="0.2">
      <c r="B855">
        <v>837</v>
      </c>
      <c r="C855">
        <v>2.6577975081848892E-2</v>
      </c>
    </row>
    <row r="856" spans="2:3" x14ac:dyDescent="0.2">
      <c r="B856">
        <v>838</v>
      </c>
      <c r="C856">
        <v>2.2068714465141248E-2</v>
      </c>
    </row>
    <row r="857" spans="2:3" x14ac:dyDescent="0.2">
      <c r="B857">
        <v>839</v>
      </c>
      <c r="C857">
        <v>3.4914459735674308E-2</v>
      </c>
    </row>
    <row r="858" spans="2:3" x14ac:dyDescent="0.2">
      <c r="B858">
        <v>840</v>
      </c>
      <c r="C858">
        <v>-7.6492980879158123E-3</v>
      </c>
    </row>
    <row r="859" spans="2:3" x14ac:dyDescent="0.2">
      <c r="B859">
        <v>841</v>
      </c>
      <c r="C859">
        <v>4.7968765400058011E-2</v>
      </c>
    </row>
    <row r="860" spans="2:3" x14ac:dyDescent="0.2">
      <c r="B860">
        <v>842</v>
      </c>
      <c r="C860">
        <v>1.132337797133065E-3</v>
      </c>
    </row>
    <row r="861" spans="2:3" x14ac:dyDescent="0.2">
      <c r="B861">
        <v>843</v>
      </c>
      <c r="C861">
        <v>3.6017321600471996E-2</v>
      </c>
    </row>
    <row r="862" spans="2:3" x14ac:dyDescent="0.2">
      <c r="B862">
        <v>844</v>
      </c>
      <c r="C862">
        <v>-3.6055331265603896E-2</v>
      </c>
    </row>
    <row r="863" spans="2:3" x14ac:dyDescent="0.2">
      <c r="B863">
        <v>845</v>
      </c>
      <c r="C863">
        <v>2.3218564877927061E-2</v>
      </c>
    </row>
    <row r="864" spans="2:3" x14ac:dyDescent="0.2">
      <c r="B864">
        <v>846</v>
      </c>
      <c r="C864">
        <v>2.5898079372401739E-3</v>
      </c>
    </row>
    <row r="865" spans="2:3" x14ac:dyDescent="0.2">
      <c r="B865">
        <v>847</v>
      </c>
      <c r="C865">
        <v>3.4438692681033611E-3</v>
      </c>
    </row>
    <row r="866" spans="2:3" x14ac:dyDescent="0.2">
      <c r="B866">
        <v>848</v>
      </c>
      <c r="C866">
        <v>9.3166055740465659E-3</v>
      </c>
    </row>
    <row r="867" spans="2:3" x14ac:dyDescent="0.2">
      <c r="B867">
        <v>849</v>
      </c>
      <c r="C867">
        <v>7.5052872074601318E-3</v>
      </c>
    </row>
    <row r="868" spans="2:3" x14ac:dyDescent="0.2">
      <c r="B868">
        <v>850</v>
      </c>
      <c r="C868">
        <v>2.7902119493727007E-2</v>
      </c>
    </row>
    <row r="869" spans="2:3" x14ac:dyDescent="0.2">
      <c r="B869">
        <v>851</v>
      </c>
      <c r="C869">
        <v>1.1038320259499912E-3</v>
      </c>
    </row>
    <row r="870" spans="2:3" x14ac:dyDescent="0.2">
      <c r="B870">
        <v>852</v>
      </c>
      <c r="C870">
        <v>1.3862527169781869E-2</v>
      </c>
    </row>
    <row r="871" spans="2:3" x14ac:dyDescent="0.2">
      <c r="B871">
        <v>853</v>
      </c>
      <c r="C871">
        <v>-3.4461604404655066E-2</v>
      </c>
    </row>
    <row r="872" spans="2:3" x14ac:dyDescent="0.2">
      <c r="B872">
        <v>854</v>
      </c>
      <c r="C872">
        <v>-3.1585775032019647E-2</v>
      </c>
    </row>
    <row r="873" spans="2:3" x14ac:dyDescent="0.2">
      <c r="B873">
        <v>855</v>
      </c>
      <c r="C873">
        <v>2.0302184543405932E-3</v>
      </c>
    </row>
    <row r="874" spans="2:3" x14ac:dyDescent="0.2">
      <c r="B874">
        <v>856</v>
      </c>
      <c r="C874">
        <v>9.0039457112971455E-3</v>
      </c>
    </row>
    <row r="875" spans="2:3" x14ac:dyDescent="0.2">
      <c r="B875">
        <v>857</v>
      </c>
      <c r="C875">
        <v>-2.5421814681393484E-2</v>
      </c>
    </row>
    <row r="876" spans="2:3" x14ac:dyDescent="0.2">
      <c r="B876">
        <v>858</v>
      </c>
      <c r="C876">
        <v>1.2734174984511792E-2</v>
      </c>
    </row>
    <row r="877" spans="2:3" x14ac:dyDescent="0.2">
      <c r="B877">
        <v>859</v>
      </c>
      <c r="C877">
        <v>-1.3484272246987894E-2</v>
      </c>
    </row>
    <row r="878" spans="2:3" x14ac:dyDescent="0.2">
      <c r="B878">
        <v>860</v>
      </c>
      <c r="C878">
        <v>8.813207610114171E-3</v>
      </c>
    </row>
    <row r="879" spans="2:3" x14ac:dyDescent="0.2">
      <c r="B879">
        <v>861</v>
      </c>
      <c r="C879">
        <v>1.0054037473191002E-2</v>
      </c>
    </row>
    <row r="880" spans="2:3" x14ac:dyDescent="0.2">
      <c r="B880">
        <v>862</v>
      </c>
      <c r="C880">
        <v>-4.1824475888874502E-2</v>
      </c>
    </row>
    <row r="881" spans="2:3" x14ac:dyDescent="0.2">
      <c r="B881">
        <v>863</v>
      </c>
      <c r="C881">
        <v>1.4386025840664729E-3</v>
      </c>
    </row>
    <row r="882" spans="2:3" x14ac:dyDescent="0.2">
      <c r="B882">
        <v>864</v>
      </c>
      <c r="C882">
        <v>-1.18878041756314E-2</v>
      </c>
    </row>
    <row r="883" spans="2:3" x14ac:dyDescent="0.2">
      <c r="B883">
        <v>865</v>
      </c>
      <c r="C883">
        <v>-2.0131808488660918E-2</v>
      </c>
    </row>
    <row r="884" spans="2:3" x14ac:dyDescent="0.2">
      <c r="B884">
        <v>866</v>
      </c>
      <c r="C884">
        <v>-2.3157782788424286E-2</v>
      </c>
    </row>
    <row r="885" spans="2:3" x14ac:dyDescent="0.2">
      <c r="B885">
        <v>867</v>
      </c>
      <c r="C885">
        <v>1.1540382982530017E-2</v>
      </c>
    </row>
    <row r="886" spans="2:3" x14ac:dyDescent="0.2">
      <c r="B886">
        <v>868</v>
      </c>
      <c r="C886">
        <v>-2.85352961336377E-2</v>
      </c>
    </row>
    <row r="887" spans="2:3" x14ac:dyDescent="0.2">
      <c r="B887">
        <v>869</v>
      </c>
      <c r="C887">
        <v>2.0829054699563088E-2</v>
      </c>
    </row>
    <row r="888" spans="2:3" x14ac:dyDescent="0.2">
      <c r="B888">
        <v>870</v>
      </c>
      <c r="C888">
        <v>3.5921239070616062E-2</v>
      </c>
    </row>
    <row r="889" spans="2:3" x14ac:dyDescent="0.2">
      <c r="B889">
        <v>871</v>
      </c>
      <c r="C889">
        <v>-2.8798660820805511E-2</v>
      </c>
    </row>
    <row r="890" spans="2:3" x14ac:dyDescent="0.2">
      <c r="B890">
        <v>872</v>
      </c>
      <c r="C890">
        <v>1.8296037999556702E-2</v>
      </c>
    </row>
    <row r="891" spans="2:3" x14ac:dyDescent="0.2">
      <c r="B891">
        <v>873</v>
      </c>
      <c r="C891">
        <v>-4.1776337350226678E-3</v>
      </c>
    </row>
    <row r="892" spans="2:3" x14ac:dyDescent="0.2">
      <c r="B892">
        <v>874</v>
      </c>
      <c r="C892">
        <v>8.3214233673967186E-5</v>
      </c>
    </row>
    <row r="893" spans="2:3" x14ac:dyDescent="0.2">
      <c r="B893">
        <v>875</v>
      </c>
      <c r="C893">
        <v>3.5677942855966149E-2</v>
      </c>
    </row>
    <row r="894" spans="2:3" x14ac:dyDescent="0.2">
      <c r="B894">
        <v>876</v>
      </c>
      <c r="C894">
        <v>7.2722961954108101E-4</v>
      </c>
    </row>
    <row r="895" spans="2:3" x14ac:dyDescent="0.2">
      <c r="B895">
        <v>877</v>
      </c>
      <c r="C895">
        <v>5.0573613477336021E-3</v>
      </c>
    </row>
    <row r="896" spans="2:3" x14ac:dyDescent="0.2">
      <c r="B896">
        <v>878</v>
      </c>
      <c r="C896">
        <v>-2.5105331350076088E-2</v>
      </c>
    </row>
    <row r="897" spans="2:3" x14ac:dyDescent="0.2">
      <c r="B897">
        <v>879</v>
      </c>
      <c r="C897">
        <v>1.5442317825459018E-2</v>
      </c>
    </row>
    <row r="898" spans="2:3" x14ac:dyDescent="0.2">
      <c r="B898">
        <v>880</v>
      </c>
      <c r="C898">
        <v>3.3778057059956401E-2</v>
      </c>
    </row>
    <row r="899" spans="2:3" x14ac:dyDescent="0.2">
      <c r="B899">
        <v>881</v>
      </c>
      <c r="C899">
        <v>1.7535465416148588E-2</v>
      </c>
    </row>
    <row r="900" spans="2:3" x14ac:dyDescent="0.2">
      <c r="B900">
        <v>882</v>
      </c>
      <c r="C900">
        <v>1.1965848948315427E-2</v>
      </c>
    </row>
    <row r="901" spans="2:3" x14ac:dyDescent="0.2">
      <c r="B901">
        <v>883</v>
      </c>
      <c r="C901">
        <v>3.6269619632539829E-2</v>
      </c>
    </row>
    <row r="902" spans="2:3" x14ac:dyDescent="0.2">
      <c r="B902">
        <v>884</v>
      </c>
      <c r="C902">
        <v>1.0780876326651256E-2</v>
      </c>
    </row>
    <row r="903" spans="2:3" x14ac:dyDescent="0.2">
      <c r="B903">
        <v>885</v>
      </c>
      <c r="C903">
        <v>-2.5699419558546932E-3</v>
      </c>
    </row>
    <row r="904" spans="2:3" x14ac:dyDescent="0.2">
      <c r="B904">
        <v>886</v>
      </c>
      <c r="C904">
        <v>-2.6730261789194354E-2</v>
      </c>
    </row>
    <row r="905" spans="2:3" x14ac:dyDescent="0.2">
      <c r="B905">
        <v>887</v>
      </c>
      <c r="C905">
        <v>2.83513897648624E-2</v>
      </c>
    </row>
    <row r="906" spans="2:3" x14ac:dyDescent="0.2">
      <c r="B906">
        <v>888</v>
      </c>
      <c r="C906">
        <v>-3.4158914953072994E-3</v>
      </c>
    </row>
    <row r="907" spans="2:3" x14ac:dyDescent="0.2">
      <c r="B907">
        <v>889</v>
      </c>
      <c r="C907">
        <v>-2.3159811545833353E-2</v>
      </c>
    </row>
    <row r="908" spans="2:3" x14ac:dyDescent="0.2">
      <c r="B908">
        <v>890</v>
      </c>
      <c r="C908">
        <v>1.3830991365148648E-2</v>
      </c>
    </row>
    <row r="909" spans="2:3" x14ac:dyDescent="0.2">
      <c r="B909">
        <v>891</v>
      </c>
      <c r="C909">
        <v>9.718244131698528E-3</v>
      </c>
    </row>
    <row r="910" spans="2:3" x14ac:dyDescent="0.2">
      <c r="B910">
        <v>892</v>
      </c>
      <c r="C910">
        <v>-1.005897862106353E-2</v>
      </c>
    </row>
    <row r="911" spans="2:3" x14ac:dyDescent="0.2">
      <c r="B911">
        <v>893</v>
      </c>
      <c r="C911">
        <v>-4.6735284613279027E-2</v>
      </c>
    </row>
    <row r="912" spans="2:3" x14ac:dyDescent="0.2">
      <c r="B912">
        <v>894</v>
      </c>
      <c r="C912">
        <v>-7.2228373718850047E-3</v>
      </c>
    </row>
    <row r="913" spans="2:3" x14ac:dyDescent="0.2">
      <c r="B913">
        <v>895</v>
      </c>
      <c r="C913">
        <v>1.8401553109073765E-2</v>
      </c>
    </row>
    <row r="914" spans="2:3" x14ac:dyDescent="0.2">
      <c r="B914">
        <v>896</v>
      </c>
      <c r="C914">
        <v>3.0452685841877436E-3</v>
      </c>
    </row>
    <row r="915" spans="2:3" x14ac:dyDescent="0.2">
      <c r="B915">
        <v>897</v>
      </c>
      <c r="C915">
        <v>-1.8604044956105015E-2</v>
      </c>
    </row>
    <row r="916" spans="2:3" x14ac:dyDescent="0.2">
      <c r="B916">
        <v>898</v>
      </c>
      <c r="C916">
        <v>2.1544484249940155E-3</v>
      </c>
    </row>
    <row r="917" spans="2:3" x14ac:dyDescent="0.2">
      <c r="B917">
        <v>899</v>
      </c>
      <c r="C917">
        <v>1.6806213838931328E-3</v>
      </c>
    </row>
    <row r="918" spans="2:3" x14ac:dyDescent="0.2">
      <c r="B918">
        <v>900</v>
      </c>
      <c r="C918">
        <v>1.5433398476986548E-2</v>
      </c>
    </row>
    <row r="919" spans="2:3" x14ac:dyDescent="0.2">
      <c r="B919">
        <v>901</v>
      </c>
      <c r="C919">
        <v>1.7537267260876011E-2</v>
      </c>
    </row>
    <row r="920" spans="2:3" x14ac:dyDescent="0.2">
      <c r="B920">
        <v>902</v>
      </c>
      <c r="C920">
        <v>-8.5341044000249999E-3</v>
      </c>
    </row>
    <row r="921" spans="2:3" x14ac:dyDescent="0.2">
      <c r="B921">
        <v>903</v>
      </c>
      <c r="C921">
        <v>1.6533236560859033E-2</v>
      </c>
    </row>
    <row r="922" spans="2:3" x14ac:dyDescent="0.2">
      <c r="B922">
        <v>904</v>
      </c>
      <c r="C922">
        <v>-2.0609125259452798E-2</v>
      </c>
    </row>
    <row r="923" spans="2:3" x14ac:dyDescent="0.2">
      <c r="B923">
        <v>905</v>
      </c>
      <c r="C923">
        <v>1.2879936027329286E-2</v>
      </c>
    </row>
    <row r="924" spans="2:3" x14ac:dyDescent="0.2">
      <c r="B924">
        <v>906</v>
      </c>
      <c r="C924">
        <v>-3.7979472958874494E-2</v>
      </c>
    </row>
    <row r="925" spans="2:3" x14ac:dyDescent="0.2">
      <c r="B925">
        <v>907</v>
      </c>
      <c r="C925">
        <v>9.5069283139863625E-3</v>
      </c>
    </row>
    <row r="926" spans="2:3" x14ac:dyDescent="0.2">
      <c r="B926">
        <v>908</v>
      </c>
      <c r="C926">
        <v>-1.4900625259457456E-3</v>
      </c>
    </row>
    <row r="927" spans="2:3" x14ac:dyDescent="0.2">
      <c r="B927">
        <v>909</v>
      </c>
      <c r="C927">
        <v>1.6394496122920765E-2</v>
      </c>
    </row>
    <row r="928" spans="2:3" x14ac:dyDescent="0.2">
      <c r="B928">
        <v>910</v>
      </c>
      <c r="C928">
        <v>-1.120762527305863E-2</v>
      </c>
    </row>
    <row r="929" spans="2:3" x14ac:dyDescent="0.2">
      <c r="B929">
        <v>911</v>
      </c>
      <c r="C929">
        <v>-1.5176040560595738E-2</v>
      </c>
    </row>
    <row r="930" spans="2:3" x14ac:dyDescent="0.2">
      <c r="B930">
        <v>912</v>
      </c>
      <c r="C930">
        <v>-3.3971582544426115E-2</v>
      </c>
    </row>
    <row r="931" spans="2:3" x14ac:dyDescent="0.2">
      <c r="B931">
        <v>913</v>
      </c>
      <c r="C931">
        <v>3.8282839887608944E-2</v>
      </c>
    </row>
    <row r="932" spans="2:3" x14ac:dyDescent="0.2">
      <c r="B932">
        <v>914</v>
      </c>
      <c r="C932">
        <v>5.6170685387477715E-3</v>
      </c>
    </row>
    <row r="933" spans="2:3" x14ac:dyDescent="0.2">
      <c r="B933">
        <v>915</v>
      </c>
      <c r="C933">
        <v>-1.9982928724862403E-2</v>
      </c>
    </row>
    <row r="934" spans="2:3" x14ac:dyDescent="0.2">
      <c r="B934">
        <v>916</v>
      </c>
      <c r="C934">
        <v>-2.9917130138900516E-2</v>
      </c>
    </row>
    <row r="935" spans="2:3" x14ac:dyDescent="0.2">
      <c r="B935">
        <v>917</v>
      </c>
      <c r="C935">
        <v>-2.8246156366457775E-2</v>
      </c>
    </row>
    <row r="936" spans="2:3" x14ac:dyDescent="0.2">
      <c r="B936">
        <v>918</v>
      </c>
      <c r="C936">
        <v>2.638587157693606E-2</v>
      </c>
    </row>
    <row r="937" spans="2:3" x14ac:dyDescent="0.2">
      <c r="B937">
        <v>919</v>
      </c>
      <c r="C937">
        <v>3.6005683934738686E-2</v>
      </c>
    </row>
    <row r="938" spans="2:3" x14ac:dyDescent="0.2">
      <c r="B938">
        <v>920</v>
      </c>
      <c r="C938">
        <v>9.3480900455160665E-3</v>
      </c>
    </row>
    <row r="939" spans="2:3" x14ac:dyDescent="0.2">
      <c r="B939">
        <v>921</v>
      </c>
      <c r="C939">
        <v>-8.4419998906259952E-4</v>
      </c>
    </row>
    <row r="940" spans="2:3" x14ac:dyDescent="0.2">
      <c r="B940">
        <v>922</v>
      </c>
      <c r="C940">
        <v>1.4551171824248588E-2</v>
      </c>
    </row>
    <row r="941" spans="2:3" x14ac:dyDescent="0.2">
      <c r="B941">
        <v>923</v>
      </c>
      <c r="C941">
        <v>-9.2963848829324958E-3</v>
      </c>
    </row>
    <row r="942" spans="2:3" x14ac:dyDescent="0.2">
      <c r="B942">
        <v>924</v>
      </c>
      <c r="C942">
        <v>-9.9622989002785545E-3</v>
      </c>
    </row>
    <row r="943" spans="2:3" x14ac:dyDescent="0.2">
      <c r="B943">
        <v>925</v>
      </c>
      <c r="C943">
        <v>2.4276596927974126E-2</v>
      </c>
    </row>
    <row r="944" spans="2:3" x14ac:dyDescent="0.2">
      <c r="B944">
        <v>926</v>
      </c>
      <c r="C944">
        <v>-2.5633209957547032E-2</v>
      </c>
    </row>
    <row r="945" spans="2:3" x14ac:dyDescent="0.2">
      <c r="B945">
        <v>927</v>
      </c>
      <c r="C945">
        <v>4.4096830533229658E-2</v>
      </c>
    </row>
    <row r="946" spans="2:3" x14ac:dyDescent="0.2">
      <c r="B946">
        <v>928</v>
      </c>
      <c r="C946">
        <v>-3.3638370302401244E-3</v>
      </c>
    </row>
    <row r="947" spans="2:3" x14ac:dyDescent="0.2">
      <c r="B947">
        <v>929</v>
      </c>
      <c r="C947">
        <v>3.6366677378754098E-3</v>
      </c>
    </row>
    <row r="948" spans="2:3" x14ac:dyDescent="0.2">
      <c r="B948">
        <v>930</v>
      </c>
      <c r="C948">
        <v>-1.29942266185189E-2</v>
      </c>
    </row>
    <row r="949" spans="2:3" x14ac:dyDescent="0.2">
      <c r="B949">
        <v>931</v>
      </c>
      <c r="C949">
        <v>-1.523428081525946E-2</v>
      </c>
    </row>
    <row r="950" spans="2:3" x14ac:dyDescent="0.2">
      <c r="B950">
        <v>932</v>
      </c>
      <c r="C950">
        <v>-1.6351797040890625E-2</v>
      </c>
    </row>
    <row r="951" spans="2:3" x14ac:dyDescent="0.2">
      <c r="B951">
        <v>933</v>
      </c>
      <c r="C951">
        <v>2.0698374500940364E-3</v>
      </c>
    </row>
    <row r="952" spans="2:3" x14ac:dyDescent="0.2">
      <c r="B952">
        <v>934</v>
      </c>
      <c r="C952">
        <v>7.7122875256403489E-3</v>
      </c>
    </row>
    <row r="953" spans="2:3" x14ac:dyDescent="0.2">
      <c r="B953">
        <v>935</v>
      </c>
      <c r="C953">
        <v>-3.49198699195028E-2</v>
      </c>
    </row>
    <row r="954" spans="2:3" x14ac:dyDescent="0.2">
      <c r="B954">
        <v>936</v>
      </c>
      <c r="C954">
        <v>1.7462881907111871E-2</v>
      </c>
    </row>
    <row r="955" spans="2:3" x14ac:dyDescent="0.2">
      <c r="B955">
        <v>937</v>
      </c>
      <c r="C955">
        <v>-2.4198593115696942E-2</v>
      </c>
    </row>
    <row r="956" spans="2:3" x14ac:dyDescent="0.2">
      <c r="B956">
        <v>938</v>
      </c>
      <c r="C956">
        <v>-3.0125244434440202E-3</v>
      </c>
    </row>
    <row r="957" spans="2:3" x14ac:dyDescent="0.2">
      <c r="B957">
        <v>939</v>
      </c>
      <c r="C957">
        <v>3.875183026466944E-3</v>
      </c>
    </row>
    <row r="958" spans="2:3" x14ac:dyDescent="0.2">
      <c r="B958">
        <v>940</v>
      </c>
      <c r="C958">
        <v>1.3662473428308619E-2</v>
      </c>
    </row>
    <row r="959" spans="2:3" x14ac:dyDescent="0.2">
      <c r="B959">
        <v>941</v>
      </c>
      <c r="C959">
        <v>4.3664438640045322E-2</v>
      </c>
    </row>
    <row r="960" spans="2:3" x14ac:dyDescent="0.2">
      <c r="B960">
        <v>942</v>
      </c>
      <c r="C960">
        <v>-1.464349998279324E-2</v>
      </c>
    </row>
    <row r="961" spans="2:3" x14ac:dyDescent="0.2">
      <c r="B961">
        <v>943</v>
      </c>
      <c r="C961">
        <v>1.5517782516841327E-2</v>
      </c>
    </row>
    <row r="962" spans="2:3" x14ac:dyDescent="0.2">
      <c r="B962">
        <v>944</v>
      </c>
      <c r="C962">
        <v>2.5974871242406827E-4</v>
      </c>
    </row>
    <row r="963" spans="2:3" x14ac:dyDescent="0.2">
      <c r="B963">
        <v>945</v>
      </c>
      <c r="C963">
        <v>2.411173552319168E-2</v>
      </c>
    </row>
    <row r="964" spans="2:3" x14ac:dyDescent="0.2">
      <c r="B964">
        <v>946</v>
      </c>
      <c r="C964">
        <v>8.7777940170981061E-3</v>
      </c>
    </row>
    <row r="965" spans="2:3" x14ac:dyDescent="0.2">
      <c r="B965">
        <v>947</v>
      </c>
      <c r="C965">
        <v>1.2480347084057097E-2</v>
      </c>
    </row>
    <row r="966" spans="2:3" x14ac:dyDescent="0.2">
      <c r="B966">
        <v>948</v>
      </c>
      <c r="C966">
        <v>3.72429062371471E-3</v>
      </c>
    </row>
    <row r="967" spans="2:3" x14ac:dyDescent="0.2">
      <c r="B967">
        <v>949</v>
      </c>
      <c r="C967">
        <v>-5.1286667813257303E-3</v>
      </c>
    </row>
    <row r="968" spans="2:3" x14ac:dyDescent="0.2">
      <c r="B968">
        <v>950</v>
      </c>
      <c r="C968">
        <v>2.9715905172190249E-2</v>
      </c>
    </row>
    <row r="969" spans="2:3" x14ac:dyDescent="0.2">
      <c r="B969">
        <v>951</v>
      </c>
      <c r="C969">
        <v>1.2565593584560775E-2</v>
      </c>
    </row>
    <row r="970" spans="2:3" x14ac:dyDescent="0.2">
      <c r="B970">
        <v>952</v>
      </c>
      <c r="C970">
        <v>-7.9758654671768792E-4</v>
      </c>
    </row>
    <row r="971" spans="2:3" x14ac:dyDescent="0.2">
      <c r="B971">
        <v>953</v>
      </c>
      <c r="C971">
        <v>1.9270951686464866E-2</v>
      </c>
    </row>
    <row r="972" spans="2:3" x14ac:dyDescent="0.2">
      <c r="B972">
        <v>954</v>
      </c>
      <c r="C972">
        <v>3.2679181122521994E-2</v>
      </c>
    </row>
    <row r="973" spans="2:3" x14ac:dyDescent="0.2">
      <c r="B973">
        <v>955</v>
      </c>
      <c r="C973">
        <v>-1.0421371870231844E-2</v>
      </c>
    </row>
    <row r="974" spans="2:3" x14ac:dyDescent="0.2">
      <c r="B974">
        <v>956</v>
      </c>
      <c r="C974">
        <v>3.4855519532763335E-2</v>
      </c>
    </row>
    <row r="975" spans="2:3" x14ac:dyDescent="0.2">
      <c r="B975">
        <v>957</v>
      </c>
      <c r="C975">
        <v>-6.8745573995158127E-3</v>
      </c>
    </row>
    <row r="976" spans="2:3" x14ac:dyDescent="0.2">
      <c r="B976">
        <v>958</v>
      </c>
      <c r="C976">
        <v>1.2429928624445585E-2</v>
      </c>
    </row>
    <row r="977" spans="2:3" x14ac:dyDescent="0.2">
      <c r="B977">
        <v>959</v>
      </c>
      <c r="C977">
        <v>6.7633549782881719E-3</v>
      </c>
    </row>
    <row r="978" spans="2:3" x14ac:dyDescent="0.2">
      <c r="B978">
        <v>960</v>
      </c>
      <c r="C978">
        <v>1.7912947935416756E-3</v>
      </c>
    </row>
    <row r="979" spans="2:3" x14ac:dyDescent="0.2">
      <c r="B979">
        <v>961</v>
      </c>
      <c r="C979">
        <v>1.0309296977068838E-2</v>
      </c>
    </row>
    <row r="980" spans="2:3" x14ac:dyDescent="0.2">
      <c r="B980">
        <v>962</v>
      </c>
      <c r="C980">
        <v>-1.8638872708177656E-3</v>
      </c>
    </row>
    <row r="981" spans="2:3" x14ac:dyDescent="0.2">
      <c r="B981">
        <v>963</v>
      </c>
      <c r="C981">
        <v>6.1788612688986611E-3</v>
      </c>
    </row>
    <row r="982" spans="2:3" x14ac:dyDescent="0.2">
      <c r="B982">
        <v>964</v>
      </c>
      <c r="C982">
        <v>-3.952805124269021E-2</v>
      </c>
    </row>
    <row r="983" spans="2:3" x14ac:dyDescent="0.2">
      <c r="B983">
        <v>965</v>
      </c>
      <c r="C983">
        <v>-1.7324347185357469E-2</v>
      </c>
    </row>
    <row r="984" spans="2:3" x14ac:dyDescent="0.2">
      <c r="B984">
        <v>966</v>
      </c>
      <c r="C984">
        <v>1.4473296986063033E-2</v>
      </c>
    </row>
    <row r="985" spans="2:3" x14ac:dyDescent="0.2">
      <c r="B985">
        <v>967</v>
      </c>
      <c r="C985">
        <v>3.1874443502743155E-2</v>
      </c>
    </row>
    <row r="986" spans="2:3" x14ac:dyDescent="0.2">
      <c r="B986">
        <v>968</v>
      </c>
      <c r="C986">
        <v>3.068155304049025E-4</v>
      </c>
    </row>
    <row r="987" spans="2:3" x14ac:dyDescent="0.2">
      <c r="B987">
        <v>969</v>
      </c>
      <c r="C987">
        <v>3.6937672082881789E-3</v>
      </c>
    </row>
    <row r="988" spans="2:3" x14ac:dyDescent="0.2">
      <c r="B988">
        <v>970</v>
      </c>
      <c r="C988">
        <v>-9.5205097847134157E-3</v>
      </c>
    </row>
    <row r="989" spans="2:3" x14ac:dyDescent="0.2">
      <c r="B989">
        <v>971</v>
      </c>
      <c r="C989">
        <v>-2.1473831600199444E-3</v>
      </c>
    </row>
    <row r="990" spans="2:3" x14ac:dyDescent="0.2">
      <c r="B990">
        <v>972</v>
      </c>
      <c r="C990">
        <v>-2.0172868055416293E-2</v>
      </c>
    </row>
    <row r="991" spans="2:3" x14ac:dyDescent="0.2">
      <c r="B991">
        <v>973</v>
      </c>
      <c r="C991">
        <v>8.9654021756178093E-3</v>
      </c>
    </row>
    <row r="992" spans="2:3" x14ac:dyDescent="0.2">
      <c r="B992">
        <v>974</v>
      </c>
      <c r="C992">
        <v>-1.5069710300020689E-2</v>
      </c>
    </row>
    <row r="993" spans="2:3" x14ac:dyDescent="0.2">
      <c r="B993">
        <v>975</v>
      </c>
      <c r="C993">
        <v>2.1391175697870413E-2</v>
      </c>
    </row>
    <row r="994" spans="2:3" x14ac:dyDescent="0.2">
      <c r="B994">
        <v>976</v>
      </c>
      <c r="C994">
        <v>6.7793600300907197E-3</v>
      </c>
    </row>
    <row r="995" spans="2:3" x14ac:dyDescent="0.2">
      <c r="B995">
        <v>977</v>
      </c>
      <c r="C995">
        <v>2.3018267799039149E-2</v>
      </c>
    </row>
    <row r="996" spans="2:3" x14ac:dyDescent="0.2">
      <c r="B996">
        <v>978</v>
      </c>
      <c r="C996">
        <v>2.0415588866636414E-2</v>
      </c>
    </row>
    <row r="997" spans="2:3" x14ac:dyDescent="0.2">
      <c r="B997">
        <v>979</v>
      </c>
      <c r="C997">
        <v>5.385154077091725E-3</v>
      </c>
    </row>
    <row r="998" spans="2:3" x14ac:dyDescent="0.2">
      <c r="B998">
        <v>980</v>
      </c>
      <c r="C998">
        <v>5.56988573978765E-2</v>
      </c>
    </row>
    <row r="999" spans="2:3" x14ac:dyDescent="0.2">
      <c r="B999">
        <v>981</v>
      </c>
      <c r="C999">
        <v>3.9275041298627356E-2</v>
      </c>
    </row>
    <row r="1000" spans="2:3" x14ac:dyDescent="0.2">
      <c r="B1000">
        <v>982</v>
      </c>
      <c r="C1000">
        <v>-4.4570288865258822E-3</v>
      </c>
    </row>
    <row r="1001" spans="2:3" x14ac:dyDescent="0.2">
      <c r="B1001">
        <v>983</v>
      </c>
      <c r="C1001">
        <v>5.230803273442497E-2</v>
      </c>
    </row>
    <row r="1002" spans="2:3" x14ac:dyDescent="0.2">
      <c r="B1002">
        <v>984</v>
      </c>
      <c r="C1002">
        <v>1.5968245329165187E-2</v>
      </c>
    </row>
    <row r="1003" spans="2:3" x14ac:dyDescent="0.2">
      <c r="B1003">
        <v>985</v>
      </c>
      <c r="C1003">
        <v>2.3329408969146925E-2</v>
      </c>
    </row>
    <row r="1004" spans="2:3" x14ac:dyDescent="0.2">
      <c r="B1004">
        <v>986</v>
      </c>
      <c r="C1004">
        <v>-2.385011332923459E-3</v>
      </c>
    </row>
    <row r="1005" spans="2:3" x14ac:dyDescent="0.2">
      <c r="B1005">
        <v>987</v>
      </c>
      <c r="C1005">
        <v>1.0591330892213202E-2</v>
      </c>
    </row>
    <row r="1006" spans="2:3" x14ac:dyDescent="0.2">
      <c r="B1006">
        <v>988</v>
      </c>
      <c r="C1006">
        <v>-1.3124770481882653E-3</v>
      </c>
    </row>
    <row r="1007" spans="2:3" x14ac:dyDescent="0.2">
      <c r="B1007">
        <v>989</v>
      </c>
      <c r="C1007">
        <v>-1.9097511680270074E-2</v>
      </c>
    </row>
    <row r="1008" spans="2:3" x14ac:dyDescent="0.2">
      <c r="B1008">
        <v>990</v>
      </c>
      <c r="C1008">
        <v>2.7527456837623365E-2</v>
      </c>
    </row>
    <row r="1009" spans="2:3" x14ac:dyDescent="0.2">
      <c r="B1009">
        <v>991</v>
      </c>
      <c r="C1009">
        <v>-8.9935198949764317E-3</v>
      </c>
    </row>
    <row r="1010" spans="2:3" x14ac:dyDescent="0.2">
      <c r="B1010">
        <v>992</v>
      </c>
      <c r="C1010">
        <v>-2.7082638976411388E-2</v>
      </c>
    </row>
    <row r="1011" spans="2:3" x14ac:dyDescent="0.2">
      <c r="B1011">
        <v>993</v>
      </c>
      <c r="C1011">
        <v>-1.0255876645851481E-2</v>
      </c>
    </row>
    <row r="1012" spans="2:3" x14ac:dyDescent="0.2">
      <c r="B1012">
        <v>994</v>
      </c>
      <c r="C1012">
        <v>-1.2808010339923293E-2</v>
      </c>
    </row>
    <row r="1013" spans="2:3" x14ac:dyDescent="0.2">
      <c r="B1013">
        <v>995</v>
      </c>
      <c r="C1013">
        <v>-1.3171746954623531E-2</v>
      </c>
    </row>
    <row r="1014" spans="2:3" x14ac:dyDescent="0.2">
      <c r="B1014">
        <v>996</v>
      </c>
      <c r="C1014">
        <v>2.0927740890910096E-2</v>
      </c>
    </row>
    <row r="1015" spans="2:3" x14ac:dyDescent="0.2">
      <c r="B1015">
        <v>997</v>
      </c>
      <c r="C1015">
        <v>3.1929926241497153E-2</v>
      </c>
    </row>
    <row r="1016" spans="2:3" x14ac:dyDescent="0.2">
      <c r="B1016">
        <v>998</v>
      </c>
      <c r="C1016">
        <v>2.6771995148572314E-2</v>
      </c>
    </row>
    <row r="1017" spans="2:3" x14ac:dyDescent="0.2">
      <c r="B1017">
        <v>999</v>
      </c>
      <c r="C1017">
        <v>1.8208239724036623E-2</v>
      </c>
    </row>
    <row r="1018" spans="2:3" x14ac:dyDescent="0.2">
      <c r="B1018">
        <v>1000</v>
      </c>
      <c r="C1018">
        <v>-1.3557371884668212E-3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8302-913F-D247-AC34-E9C64DE5A53D}">
  <dimension ref="A1:AG10"/>
  <sheetViews>
    <sheetView workbookViewId="0">
      <selection activeCell="M2" sqref="M2"/>
    </sheetView>
  </sheetViews>
  <sheetFormatPr baseColWidth="10" defaultColWidth="8.83203125" defaultRowHeight="16" x14ac:dyDescent="0.2"/>
  <cols>
    <col min="1" max="1" width="5.33203125" bestFit="1" customWidth="1"/>
    <col min="2" max="2" width="3.83203125" bestFit="1" customWidth="1"/>
    <col min="3" max="3" width="3.6640625" bestFit="1" customWidth="1"/>
    <col min="4" max="4" width="3.5" bestFit="1" customWidth="1"/>
    <col min="5" max="5" width="3.6640625" bestFit="1" customWidth="1"/>
    <col min="6" max="6" width="2.83203125" bestFit="1" customWidth="1"/>
    <col min="7" max="7" width="3" bestFit="1" customWidth="1"/>
    <col min="8" max="8" width="6.6640625" bestFit="1" customWidth="1"/>
    <col min="9" max="10" width="4.5" bestFit="1" customWidth="1"/>
    <col min="11" max="12" width="5.33203125" bestFit="1" customWidth="1"/>
    <col min="13" max="13" width="3.6640625" bestFit="1" customWidth="1"/>
    <col min="14" max="14" width="4.1640625" bestFit="1" customWidth="1"/>
    <col min="15" max="15" width="3" bestFit="1" customWidth="1"/>
    <col min="16" max="16" width="4.1640625" bestFit="1" customWidth="1"/>
    <col min="17" max="17" width="4.5" bestFit="1" customWidth="1"/>
    <col min="18" max="18" width="3.5" bestFit="1" customWidth="1"/>
    <col min="19" max="19" width="3.6640625" bestFit="1" customWidth="1"/>
    <col min="20" max="20" width="4.6640625" bestFit="1" customWidth="1"/>
    <col min="21" max="21" width="4.5" bestFit="1" customWidth="1"/>
    <col min="22" max="23" width="5.33203125" bestFit="1" customWidth="1"/>
    <col min="24" max="24" width="4.5" bestFit="1" customWidth="1"/>
    <col min="25" max="25" width="3.6640625" bestFit="1" customWidth="1"/>
    <col min="26" max="27" width="4.5" bestFit="1" customWidth="1"/>
    <col min="28" max="28" width="4.83203125" bestFit="1" customWidth="1"/>
    <col min="29" max="29" width="5.83203125" bestFit="1" customWidth="1"/>
    <col min="30" max="30" width="4" bestFit="1" customWidth="1"/>
    <col min="31" max="31" width="4.6640625" bestFit="1" customWidth="1"/>
    <col min="32" max="32" width="3.1640625" bestFit="1" customWidth="1"/>
    <col min="33" max="33" width="13.6640625" bestFit="1" customWidth="1"/>
  </cols>
  <sheetData>
    <row r="1" spans="1:33" x14ac:dyDescent="0.2">
      <c r="A1" s="6" t="s">
        <v>77</v>
      </c>
      <c r="B1" s="6" t="s">
        <v>76</v>
      </c>
      <c r="C1" s="6" t="s">
        <v>75</v>
      </c>
      <c r="D1" s="6" t="s">
        <v>74</v>
      </c>
      <c r="E1" s="6" t="s">
        <v>73</v>
      </c>
      <c r="F1" s="6" t="s">
        <v>72</v>
      </c>
      <c r="G1" s="6" t="s">
        <v>71</v>
      </c>
      <c r="H1" s="6" t="s">
        <v>70</v>
      </c>
      <c r="I1" s="6" t="s">
        <v>69</v>
      </c>
      <c r="J1" s="6" t="s">
        <v>68</v>
      </c>
      <c r="K1" s="6" t="s">
        <v>67</v>
      </c>
      <c r="L1" s="6" t="s">
        <v>53</v>
      </c>
      <c r="M1" s="6" t="s">
        <v>66</v>
      </c>
      <c r="N1" s="6" t="s">
        <v>65</v>
      </c>
      <c r="O1" s="6" t="s">
        <v>64</v>
      </c>
      <c r="P1" s="6" t="s">
        <v>63</v>
      </c>
      <c r="Q1" s="6" t="s">
        <v>62</v>
      </c>
      <c r="R1" s="6" t="s">
        <v>61</v>
      </c>
      <c r="S1" s="6" t="s">
        <v>60</v>
      </c>
      <c r="T1" s="6" t="s">
        <v>59</v>
      </c>
      <c r="U1" s="6" t="s">
        <v>58</v>
      </c>
      <c r="V1" s="6" t="s">
        <v>57</v>
      </c>
      <c r="W1" s="6" t="s">
        <v>56</v>
      </c>
      <c r="X1" s="6" t="s">
        <v>55</v>
      </c>
      <c r="Y1" s="6" t="s">
        <v>54</v>
      </c>
      <c r="Z1" s="6" t="s">
        <v>53</v>
      </c>
      <c r="AA1" s="6" t="s">
        <v>52</v>
      </c>
      <c r="AB1" s="6" t="s">
        <v>51</v>
      </c>
      <c r="AC1" s="6" t="s">
        <v>50</v>
      </c>
      <c r="AD1" s="6" t="s">
        <v>49</v>
      </c>
      <c r="AE1" s="6" t="s">
        <v>48</v>
      </c>
      <c r="AF1" s="6" t="s">
        <v>47</v>
      </c>
      <c r="AG1" s="6" t="s">
        <v>46</v>
      </c>
    </row>
    <row r="2" spans="1:33" x14ac:dyDescent="0.2">
      <c r="A2" s="6">
        <v>2016</v>
      </c>
      <c r="B2" s="4">
        <v>24</v>
      </c>
      <c r="C2" s="4" t="s">
        <v>38</v>
      </c>
      <c r="D2" s="4" t="s">
        <v>42</v>
      </c>
      <c r="E2" s="4">
        <v>11</v>
      </c>
      <c r="F2" s="4">
        <v>16</v>
      </c>
      <c r="G2" s="4">
        <v>16</v>
      </c>
      <c r="H2" s="5">
        <v>36716</v>
      </c>
      <c r="I2" s="4">
        <v>379</v>
      </c>
      <c r="J2" s="4">
        <v>607</v>
      </c>
      <c r="K2" s="4">
        <v>62.4</v>
      </c>
      <c r="L2" s="4">
        <v>3782</v>
      </c>
      <c r="M2" s="4">
        <v>16</v>
      </c>
      <c r="N2" s="4">
        <v>2.6</v>
      </c>
      <c r="O2" s="4">
        <v>14</v>
      </c>
      <c r="P2" s="4">
        <v>2.2999999999999998</v>
      </c>
      <c r="Q2" s="4">
        <v>192</v>
      </c>
      <c r="R2" s="4">
        <v>73</v>
      </c>
      <c r="S2" s="4">
        <v>6.2</v>
      </c>
      <c r="T2" s="4">
        <v>5.7</v>
      </c>
      <c r="U2" s="4">
        <v>10</v>
      </c>
      <c r="V2" s="4">
        <v>236.4</v>
      </c>
      <c r="W2" s="4">
        <v>79.3</v>
      </c>
      <c r="X2" s="4">
        <v>46.7</v>
      </c>
      <c r="Y2" s="4">
        <v>33</v>
      </c>
      <c r="Z2" s="4">
        <v>213</v>
      </c>
      <c r="AA2" s="4">
        <v>5.2</v>
      </c>
      <c r="AB2" s="4">
        <v>5.58</v>
      </c>
      <c r="AC2" s="4">
        <v>5.09</v>
      </c>
      <c r="AD2" s="4">
        <v>1</v>
      </c>
      <c r="AE2" s="4">
        <v>1</v>
      </c>
      <c r="AF2" s="4">
        <v>10</v>
      </c>
      <c r="AG2" s="3"/>
    </row>
    <row r="3" spans="1:33" x14ac:dyDescent="0.2">
      <c r="A3" s="6" t="s">
        <v>45</v>
      </c>
      <c r="B3" s="4">
        <v>25</v>
      </c>
      <c r="C3" s="4" t="s">
        <v>38</v>
      </c>
      <c r="D3" s="4" t="s">
        <v>42</v>
      </c>
      <c r="E3" s="4">
        <v>11</v>
      </c>
      <c r="F3" s="4">
        <v>13</v>
      </c>
      <c r="G3" s="4">
        <v>13</v>
      </c>
      <c r="H3" s="5">
        <v>36832</v>
      </c>
      <c r="I3" s="4">
        <v>265</v>
      </c>
      <c r="J3" s="4">
        <v>440</v>
      </c>
      <c r="K3" s="4">
        <v>60.2</v>
      </c>
      <c r="L3" s="4">
        <v>3296</v>
      </c>
      <c r="M3" s="4">
        <v>33</v>
      </c>
      <c r="N3" s="4">
        <v>7.5</v>
      </c>
      <c r="O3" s="4">
        <v>7</v>
      </c>
      <c r="P3" s="4">
        <v>1.6</v>
      </c>
      <c r="Q3" s="4">
        <v>161</v>
      </c>
      <c r="R3" s="4">
        <v>72</v>
      </c>
      <c r="S3" s="4">
        <v>7.5</v>
      </c>
      <c r="T3" s="4">
        <v>8.3000000000000007</v>
      </c>
      <c r="U3" s="4">
        <v>12.4</v>
      </c>
      <c r="V3" s="4">
        <v>253.5</v>
      </c>
      <c r="W3" s="4">
        <v>101.9</v>
      </c>
      <c r="X3" s="4">
        <v>78.5</v>
      </c>
      <c r="Y3" s="4">
        <v>28</v>
      </c>
      <c r="Z3" s="4">
        <v>162</v>
      </c>
      <c r="AA3" s="4">
        <v>6</v>
      </c>
      <c r="AB3" s="4">
        <v>6.7</v>
      </c>
      <c r="AC3" s="4">
        <v>7.43</v>
      </c>
      <c r="AD3" s="4">
        <v>1</v>
      </c>
      <c r="AE3" s="4">
        <v>1</v>
      </c>
      <c r="AF3" s="4">
        <v>13</v>
      </c>
      <c r="AG3" s="4" t="s">
        <v>44</v>
      </c>
    </row>
    <row r="4" spans="1:33" x14ac:dyDescent="0.2">
      <c r="A4" s="6">
        <v>2018</v>
      </c>
      <c r="B4" s="4">
        <v>26</v>
      </c>
      <c r="C4" s="4" t="s">
        <v>38</v>
      </c>
      <c r="D4" s="4" t="s">
        <v>42</v>
      </c>
      <c r="E4" s="4">
        <v>11</v>
      </c>
      <c r="F4" s="4">
        <v>11</v>
      </c>
      <c r="G4" s="4">
        <v>11</v>
      </c>
      <c r="H4" s="5">
        <v>36652</v>
      </c>
      <c r="I4" s="4">
        <v>279</v>
      </c>
      <c r="J4" s="4">
        <v>401</v>
      </c>
      <c r="K4" s="4">
        <v>69.599999999999994</v>
      </c>
      <c r="L4" s="4">
        <v>3074</v>
      </c>
      <c r="M4" s="4">
        <v>21</v>
      </c>
      <c r="N4" s="4">
        <v>5.2</v>
      </c>
      <c r="O4" s="4">
        <v>7</v>
      </c>
      <c r="P4" s="4">
        <v>1.7</v>
      </c>
      <c r="Q4" s="4">
        <v>159</v>
      </c>
      <c r="R4" s="4">
        <v>58</v>
      </c>
      <c r="S4" s="4">
        <v>7.7</v>
      </c>
      <c r="T4" s="4">
        <v>7.9</v>
      </c>
      <c r="U4" s="4">
        <v>11</v>
      </c>
      <c r="V4" s="4">
        <v>279.5</v>
      </c>
      <c r="W4" s="4">
        <v>102.2</v>
      </c>
      <c r="X4" s="4">
        <v>62</v>
      </c>
      <c r="Y4" s="4">
        <v>31</v>
      </c>
      <c r="Z4" s="4">
        <v>202</v>
      </c>
      <c r="AA4" s="4">
        <v>7.2</v>
      </c>
      <c r="AB4" s="4">
        <v>6.65</v>
      </c>
      <c r="AC4" s="4">
        <v>6.89</v>
      </c>
      <c r="AD4" s="4">
        <v>2</v>
      </c>
      <c r="AE4" s="4">
        <v>2</v>
      </c>
      <c r="AF4" s="4">
        <v>9</v>
      </c>
      <c r="AG4" s="3"/>
    </row>
    <row r="5" spans="1:33" x14ac:dyDescent="0.2">
      <c r="A5" s="6">
        <v>2019</v>
      </c>
      <c r="B5" s="4">
        <v>27</v>
      </c>
      <c r="C5" s="4" t="s">
        <v>38</v>
      </c>
      <c r="D5" s="4" t="s">
        <v>42</v>
      </c>
      <c r="E5" s="4">
        <v>11</v>
      </c>
      <c r="F5" s="4">
        <v>16</v>
      </c>
      <c r="G5" s="4">
        <v>16</v>
      </c>
      <c r="H5" s="5">
        <v>36776</v>
      </c>
      <c r="I5" s="4">
        <v>388</v>
      </c>
      <c r="J5" s="4">
        <v>607</v>
      </c>
      <c r="K5" s="4">
        <v>63.9</v>
      </c>
      <c r="L5" s="4">
        <v>4039</v>
      </c>
      <c r="M5" s="4">
        <v>27</v>
      </c>
      <c r="N5" s="4">
        <v>4.4000000000000004</v>
      </c>
      <c r="O5" s="4">
        <v>7</v>
      </c>
      <c r="P5" s="4">
        <v>1.2</v>
      </c>
      <c r="Q5" s="4">
        <v>213</v>
      </c>
      <c r="R5" s="4">
        <v>53</v>
      </c>
      <c r="S5" s="4">
        <v>6.7</v>
      </c>
      <c r="T5" s="4">
        <v>7</v>
      </c>
      <c r="U5" s="4">
        <v>10.4</v>
      </c>
      <c r="V5" s="4">
        <v>252.4</v>
      </c>
      <c r="W5" s="4">
        <v>93.1</v>
      </c>
      <c r="X5" s="4">
        <v>62.8</v>
      </c>
      <c r="Y5" s="4">
        <v>37</v>
      </c>
      <c r="Z5" s="4">
        <v>230</v>
      </c>
      <c r="AA5" s="4">
        <v>5.7</v>
      </c>
      <c r="AB5" s="4">
        <v>5.91</v>
      </c>
      <c r="AC5" s="4">
        <v>6.26</v>
      </c>
      <c r="AD5" s="4">
        <v>2</v>
      </c>
      <c r="AE5" s="4">
        <v>4</v>
      </c>
      <c r="AF5" s="4">
        <v>12</v>
      </c>
      <c r="AG5" s="4" t="s">
        <v>43</v>
      </c>
    </row>
    <row r="6" spans="1:33" x14ac:dyDescent="0.2">
      <c r="A6" s="6">
        <v>2020</v>
      </c>
      <c r="B6" s="4">
        <v>28</v>
      </c>
      <c r="C6" s="4" t="s">
        <v>38</v>
      </c>
      <c r="D6" s="4" t="s">
        <v>42</v>
      </c>
      <c r="E6" s="4">
        <v>11</v>
      </c>
      <c r="F6" s="4">
        <v>12</v>
      </c>
      <c r="G6" s="4">
        <v>12</v>
      </c>
      <c r="H6" s="5">
        <v>36958</v>
      </c>
      <c r="I6" s="4">
        <v>251</v>
      </c>
      <c r="J6" s="4">
        <v>437</v>
      </c>
      <c r="K6" s="4">
        <v>57.4</v>
      </c>
      <c r="L6" s="4">
        <v>2620</v>
      </c>
      <c r="M6" s="4">
        <v>16</v>
      </c>
      <c r="N6" s="4">
        <v>3.7</v>
      </c>
      <c r="O6" s="4">
        <v>15</v>
      </c>
      <c r="P6" s="4">
        <v>3.4</v>
      </c>
      <c r="Q6" s="4">
        <v>130</v>
      </c>
      <c r="R6" s="4">
        <v>59</v>
      </c>
      <c r="S6" s="4">
        <v>6</v>
      </c>
      <c r="T6" s="4">
        <v>5.2</v>
      </c>
      <c r="U6" s="4">
        <v>10.4</v>
      </c>
      <c r="V6" s="4">
        <v>218.3</v>
      </c>
      <c r="W6" s="4">
        <v>72.8</v>
      </c>
      <c r="X6" s="4">
        <v>41.9</v>
      </c>
      <c r="Y6" s="4">
        <v>50</v>
      </c>
      <c r="Z6" s="4">
        <v>326</v>
      </c>
      <c r="AA6" s="4">
        <v>10.3</v>
      </c>
      <c r="AB6" s="4">
        <v>4.71</v>
      </c>
      <c r="AC6" s="4">
        <v>3.98</v>
      </c>
      <c r="AD6" s="4">
        <v>3</v>
      </c>
      <c r="AE6" s="4">
        <v>2</v>
      </c>
      <c r="AF6" s="4">
        <v>5</v>
      </c>
      <c r="AG6" s="3"/>
    </row>
    <row r="7" spans="1:33" x14ac:dyDescent="0.2">
      <c r="A7" s="6">
        <v>2021</v>
      </c>
      <c r="B7" s="4">
        <v>29</v>
      </c>
      <c r="C7" s="4" t="s">
        <v>35</v>
      </c>
      <c r="D7" s="4" t="s">
        <v>42</v>
      </c>
      <c r="E7" s="4">
        <v>2</v>
      </c>
      <c r="F7" s="4">
        <v>17</v>
      </c>
      <c r="G7" s="4">
        <v>17</v>
      </c>
      <c r="H7" s="5">
        <v>36777</v>
      </c>
      <c r="I7" s="4">
        <v>322</v>
      </c>
      <c r="J7" s="4">
        <v>516</v>
      </c>
      <c r="K7" s="4">
        <v>62.4</v>
      </c>
      <c r="L7" s="4">
        <v>3563</v>
      </c>
      <c r="M7" s="4">
        <v>27</v>
      </c>
      <c r="N7" s="4">
        <v>5.2</v>
      </c>
      <c r="O7" s="4">
        <v>7</v>
      </c>
      <c r="P7" s="4">
        <v>1.4</v>
      </c>
      <c r="Q7" s="4">
        <v>165</v>
      </c>
      <c r="R7" s="4">
        <v>76</v>
      </c>
      <c r="S7" s="4">
        <v>6.9</v>
      </c>
      <c r="T7" s="4">
        <v>7.3</v>
      </c>
      <c r="U7" s="4">
        <v>11.1</v>
      </c>
      <c r="V7" s="4">
        <v>209.6</v>
      </c>
      <c r="W7" s="4">
        <v>94.6</v>
      </c>
      <c r="X7" s="4">
        <v>54.7</v>
      </c>
      <c r="Y7" s="4">
        <v>32</v>
      </c>
      <c r="Z7" s="4">
        <v>227</v>
      </c>
      <c r="AA7" s="4">
        <v>5.8</v>
      </c>
      <c r="AB7" s="4">
        <v>6.09</v>
      </c>
      <c r="AC7" s="4">
        <v>6.5</v>
      </c>
      <c r="AD7" s="3"/>
      <c r="AE7" s="3"/>
      <c r="AF7" s="4">
        <v>14</v>
      </c>
      <c r="AG7" s="3"/>
    </row>
    <row r="8" spans="1:33" ht="18" customHeight="1" x14ac:dyDescent="0.2">
      <c r="A8" s="28" t="s">
        <v>41</v>
      </c>
      <c r="B8" s="28"/>
      <c r="C8" s="3"/>
      <c r="D8" s="3"/>
      <c r="E8" s="3"/>
      <c r="F8" s="4">
        <v>85</v>
      </c>
      <c r="G8" s="4">
        <v>85</v>
      </c>
      <c r="H8" s="4" t="s">
        <v>40</v>
      </c>
      <c r="I8" s="4">
        <v>1884</v>
      </c>
      <c r="J8" s="4">
        <v>3008</v>
      </c>
      <c r="K8" s="4">
        <v>62.6</v>
      </c>
      <c r="L8" s="4">
        <v>20374</v>
      </c>
      <c r="M8" s="4">
        <v>140</v>
      </c>
      <c r="N8" s="4">
        <v>4.7</v>
      </c>
      <c r="O8" s="4">
        <v>57</v>
      </c>
      <c r="P8" s="4">
        <v>1.9</v>
      </c>
      <c r="Q8" s="4">
        <v>1020</v>
      </c>
      <c r="R8" s="4">
        <v>76</v>
      </c>
      <c r="S8" s="4">
        <v>6.8</v>
      </c>
      <c r="T8" s="4">
        <v>6.9</v>
      </c>
      <c r="U8" s="4">
        <v>10.8</v>
      </c>
      <c r="V8" s="4">
        <v>239.7</v>
      </c>
      <c r="W8" s="4">
        <v>90.1</v>
      </c>
      <c r="X8" s="3"/>
      <c r="Y8" s="4">
        <v>211</v>
      </c>
      <c r="Z8" s="4">
        <v>1360</v>
      </c>
      <c r="AA8" s="4">
        <v>6.6</v>
      </c>
      <c r="AB8" s="4">
        <v>5.91</v>
      </c>
      <c r="AC8" s="4">
        <v>5.98</v>
      </c>
      <c r="AD8" s="4">
        <v>9</v>
      </c>
      <c r="AE8" s="4">
        <v>10</v>
      </c>
      <c r="AF8" s="4">
        <v>63</v>
      </c>
      <c r="AG8" s="3"/>
    </row>
    <row r="9" spans="1:33" x14ac:dyDescent="0.2">
      <c r="A9" s="28" t="s">
        <v>39</v>
      </c>
      <c r="B9" s="28"/>
      <c r="C9" s="4" t="s">
        <v>38</v>
      </c>
      <c r="D9" s="3"/>
      <c r="E9" s="3"/>
      <c r="F9" s="4">
        <v>68</v>
      </c>
      <c r="G9" s="4">
        <v>68</v>
      </c>
      <c r="H9" s="4" t="s">
        <v>37</v>
      </c>
      <c r="I9" s="4">
        <v>1562</v>
      </c>
      <c r="J9" s="4">
        <v>2492</v>
      </c>
      <c r="K9" s="4">
        <v>62.7</v>
      </c>
      <c r="L9" s="4">
        <v>16811</v>
      </c>
      <c r="M9" s="4">
        <v>113</v>
      </c>
      <c r="N9" s="4">
        <v>4.5</v>
      </c>
      <c r="O9" s="4">
        <v>50</v>
      </c>
      <c r="P9" s="4">
        <v>2</v>
      </c>
      <c r="Q9" s="4">
        <v>855</v>
      </c>
      <c r="R9" s="4">
        <v>73</v>
      </c>
      <c r="S9" s="4">
        <v>6.7</v>
      </c>
      <c r="T9" s="4">
        <v>6.8</v>
      </c>
      <c r="U9" s="4">
        <v>10.8</v>
      </c>
      <c r="V9" s="4">
        <v>247.2</v>
      </c>
      <c r="W9" s="4">
        <v>89.2</v>
      </c>
      <c r="X9" s="3"/>
      <c r="Y9" s="4">
        <v>179</v>
      </c>
      <c r="Z9" s="4">
        <v>1133</v>
      </c>
      <c r="AA9" s="4">
        <v>6.7</v>
      </c>
      <c r="AB9" s="4">
        <v>5.87</v>
      </c>
      <c r="AC9" s="4">
        <v>5.87</v>
      </c>
      <c r="AD9" s="4">
        <v>9</v>
      </c>
      <c r="AE9" s="4">
        <v>10</v>
      </c>
      <c r="AF9" s="4">
        <v>49</v>
      </c>
      <c r="AG9" s="3"/>
    </row>
    <row r="10" spans="1:33" x14ac:dyDescent="0.2">
      <c r="A10" s="28" t="s">
        <v>36</v>
      </c>
      <c r="B10" s="28"/>
      <c r="C10" s="4" t="s">
        <v>35</v>
      </c>
      <c r="D10" s="3"/>
      <c r="E10" s="3"/>
      <c r="F10" s="4">
        <v>17</v>
      </c>
      <c r="G10" s="4">
        <v>17</v>
      </c>
      <c r="H10" s="5">
        <v>36777</v>
      </c>
      <c r="I10" s="4">
        <v>322</v>
      </c>
      <c r="J10" s="4">
        <v>516</v>
      </c>
      <c r="K10" s="4">
        <v>62.4</v>
      </c>
      <c r="L10" s="4">
        <v>3563</v>
      </c>
      <c r="M10" s="4">
        <v>27</v>
      </c>
      <c r="N10" s="4">
        <v>5.2</v>
      </c>
      <c r="O10" s="4">
        <v>7</v>
      </c>
      <c r="P10" s="4">
        <v>1.4</v>
      </c>
      <c r="Q10" s="4">
        <v>165</v>
      </c>
      <c r="R10" s="4">
        <v>76</v>
      </c>
      <c r="S10" s="4">
        <v>6.9</v>
      </c>
      <c r="T10" s="4">
        <v>7.3</v>
      </c>
      <c r="U10" s="4">
        <v>11.1</v>
      </c>
      <c r="V10" s="4">
        <v>209.6</v>
      </c>
      <c r="W10" s="4">
        <v>94.6</v>
      </c>
      <c r="X10" s="3"/>
      <c r="Y10" s="4">
        <v>32</v>
      </c>
      <c r="Z10" s="4">
        <v>227</v>
      </c>
      <c r="AA10" s="4">
        <v>5.8</v>
      </c>
      <c r="AB10" s="4">
        <v>6.09</v>
      </c>
      <c r="AC10" s="4">
        <v>6.5</v>
      </c>
      <c r="AD10" s="3"/>
      <c r="AE10" s="3"/>
      <c r="AF10" s="4">
        <v>14</v>
      </c>
      <c r="AG10" s="3"/>
    </row>
  </sheetData>
  <mergeCells count="3">
    <mergeCell ref="A8:B8"/>
    <mergeCell ref="A9:B9"/>
    <mergeCell ref="A10:B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344D-BA43-E54C-8CC9-1A493D626BE7}">
  <dimension ref="A1:I1031"/>
  <sheetViews>
    <sheetView topLeftCell="A10" zoomScale="161" workbookViewId="0">
      <selection activeCell="B10" sqref="B10"/>
    </sheetView>
  </sheetViews>
  <sheetFormatPr baseColWidth="10" defaultRowHeight="16" x14ac:dyDescent="0.2"/>
  <sheetData>
    <row r="1" spans="1:9" x14ac:dyDescent="0.2">
      <c r="A1" t="s">
        <v>97</v>
      </c>
    </row>
    <row r="2" spans="1:9" x14ac:dyDescent="0.2">
      <c r="A2" t="s">
        <v>98</v>
      </c>
    </row>
    <row r="3" spans="1:9" x14ac:dyDescent="0.2">
      <c r="A3" t="s">
        <v>135</v>
      </c>
      <c r="D3">
        <f>(('Wentz Career Stats'!J2 * 16) +( 'Wentz Career Stats'!J3*13) + ('Wentz Career Stats'!J4*11) +('Wentz Career Stats'!J5*16) +('Wentz Career Stats'!J6*12) +('Wentz Career Stats'!J7 *17))/85</f>
        <v>512.6</v>
      </c>
    </row>
    <row r="4" spans="1:9" x14ac:dyDescent="0.2">
      <c r="A4" t="s">
        <v>81</v>
      </c>
      <c r="D4">
        <f>AVERAGE('Wentz Career Stats'!J2:J7)</f>
        <v>501.33333333333331</v>
      </c>
    </row>
    <row r="5" spans="1:9" x14ac:dyDescent="0.2">
      <c r="A5" t="s">
        <v>82</v>
      </c>
      <c r="D5">
        <f>STDEV('Wentz Career Stats'!J2:J7)</f>
        <v>90.014813595689077</v>
      </c>
    </row>
    <row r="6" spans="1:9" x14ac:dyDescent="0.2">
      <c r="A6" t="s">
        <v>99</v>
      </c>
      <c r="D6">
        <f>D3/17</f>
        <v>30.152941176470591</v>
      </c>
    </row>
    <row r="7" spans="1:9" x14ac:dyDescent="0.2">
      <c r="A7" t="s">
        <v>100</v>
      </c>
      <c r="D7">
        <f>D5/17</f>
        <v>5.2949890350405342</v>
      </c>
    </row>
    <row r="10" spans="1:9" x14ac:dyDescent="0.2">
      <c r="A10" t="s">
        <v>16</v>
      </c>
      <c r="B10">
        <f ca="1">_xlfn.NORM.INV(RAND(),$D$6,$D$7)</f>
        <v>35.877212768622883</v>
      </c>
      <c r="F10" t="s">
        <v>101</v>
      </c>
      <c r="I10" s="1">
        <f>AVERAGE($B$32:$B$1031)</f>
        <v>512.86973177532786</v>
      </c>
    </row>
    <row r="11" spans="1:9" x14ac:dyDescent="0.2">
      <c r="A11" t="s">
        <v>17</v>
      </c>
      <c r="B11">
        <f t="shared" ref="B11:B26" ca="1" si="0">_xlfn.NORM.INV(RAND(),$D$6,$D$7)</f>
        <v>29.021757577548794</v>
      </c>
      <c r="F11" t="s">
        <v>78</v>
      </c>
      <c r="I11" s="1">
        <f>STDEV($B$32:$B$1031)</f>
        <v>20.612039215816967</v>
      </c>
    </row>
    <row r="12" spans="1:9" x14ac:dyDescent="0.2">
      <c r="A12" t="s">
        <v>18</v>
      </c>
      <c r="B12">
        <f t="shared" ca="1" si="0"/>
        <v>29.88358890577538</v>
      </c>
      <c r="F12" t="s">
        <v>107</v>
      </c>
      <c r="I12" s="1">
        <f>I10/17</f>
        <v>30.168807751489876</v>
      </c>
    </row>
    <row r="13" spans="1:9" x14ac:dyDescent="0.2">
      <c r="A13" t="s">
        <v>19</v>
      </c>
      <c r="B13">
        <f t="shared" ca="1" si="0"/>
        <v>25.014700395134078</v>
      </c>
      <c r="F13" t="s">
        <v>108</v>
      </c>
      <c r="I13">
        <f>I11/17</f>
        <v>1.212472895048057</v>
      </c>
    </row>
    <row r="14" spans="1:9" x14ac:dyDescent="0.2">
      <c r="A14" t="s">
        <v>20</v>
      </c>
      <c r="B14">
        <f t="shared" ca="1" si="0"/>
        <v>20.137942046114702</v>
      </c>
    </row>
    <row r="15" spans="1:9" x14ac:dyDescent="0.2">
      <c r="A15" t="s">
        <v>21</v>
      </c>
      <c r="B15">
        <f t="shared" ca="1" si="0"/>
        <v>28.597265115172636</v>
      </c>
    </row>
    <row r="16" spans="1:9" x14ac:dyDescent="0.2">
      <c r="A16" t="s">
        <v>22</v>
      </c>
      <c r="B16">
        <f t="shared" ca="1" si="0"/>
        <v>24.544301250472934</v>
      </c>
    </row>
    <row r="17" spans="1:4" x14ac:dyDescent="0.2">
      <c r="A17" t="s">
        <v>23</v>
      </c>
      <c r="B17">
        <f t="shared" ca="1" si="0"/>
        <v>38.873296696388273</v>
      </c>
    </row>
    <row r="18" spans="1:4" x14ac:dyDescent="0.2">
      <c r="A18" t="s">
        <v>24</v>
      </c>
      <c r="B18">
        <f t="shared" ca="1" si="0"/>
        <v>32.027153134612128</v>
      </c>
    </row>
    <row r="19" spans="1:4" x14ac:dyDescent="0.2">
      <c r="A19" t="s">
        <v>25</v>
      </c>
      <c r="B19">
        <f t="shared" ca="1" si="0"/>
        <v>37.978128601134181</v>
      </c>
    </row>
    <row r="20" spans="1:4" x14ac:dyDescent="0.2">
      <c r="A20" t="s">
        <v>26</v>
      </c>
      <c r="B20">
        <f t="shared" ca="1" si="0"/>
        <v>32.921843473521427</v>
      </c>
    </row>
    <row r="21" spans="1:4" x14ac:dyDescent="0.2">
      <c r="A21" t="s">
        <v>27</v>
      </c>
      <c r="B21">
        <f t="shared" ca="1" si="0"/>
        <v>38.520978232243522</v>
      </c>
    </row>
    <row r="22" spans="1:4" x14ac:dyDescent="0.2">
      <c r="A22" t="s">
        <v>28</v>
      </c>
      <c r="B22">
        <f t="shared" ca="1" si="0"/>
        <v>30.729651382320256</v>
      </c>
    </row>
    <row r="23" spans="1:4" x14ac:dyDescent="0.2">
      <c r="A23" t="s">
        <v>29</v>
      </c>
      <c r="B23">
        <f t="shared" ca="1" si="0"/>
        <v>31.926626184659661</v>
      </c>
    </row>
    <row r="24" spans="1:4" x14ac:dyDescent="0.2">
      <c r="A24" t="s">
        <v>30</v>
      </c>
      <c r="B24">
        <f t="shared" ca="1" si="0"/>
        <v>26.467430092042427</v>
      </c>
    </row>
    <row r="25" spans="1:4" x14ac:dyDescent="0.2">
      <c r="A25" t="s">
        <v>31</v>
      </c>
      <c r="B25">
        <f t="shared" ca="1" si="0"/>
        <v>32.796746273500581</v>
      </c>
    </row>
    <row r="26" spans="1:4" x14ac:dyDescent="0.2">
      <c r="A26" t="s">
        <v>32</v>
      </c>
      <c r="B26">
        <f t="shared" ca="1" si="0"/>
        <v>30.446385387703184</v>
      </c>
    </row>
    <row r="27" spans="1:4" x14ac:dyDescent="0.2">
      <c r="A27" t="s">
        <v>102</v>
      </c>
      <c r="B27" s="1">
        <f ca="1">SUM(B10:B26)</f>
        <v>525.7650075169671</v>
      </c>
      <c r="C27" s="1"/>
      <c r="D27" s="1"/>
    </row>
    <row r="31" spans="1:4" x14ac:dyDescent="0.2">
      <c r="B31">
        <f ca="1">B27</f>
        <v>525.7650075169671</v>
      </c>
    </row>
    <row r="32" spans="1:4" x14ac:dyDescent="0.2">
      <c r="A32">
        <v>1</v>
      </c>
      <c r="B32">
        <f t="dataTable" ref="B32:B1031" dt2D="0" dtr="0" r1="C31" ca="1"/>
        <v>467.01651302077767</v>
      </c>
    </row>
    <row r="33" spans="1:2" x14ac:dyDescent="0.2">
      <c r="A33">
        <v>2</v>
      </c>
      <c r="B33">
        <v>478.88570153607094</v>
      </c>
    </row>
    <row r="34" spans="1:2" x14ac:dyDescent="0.2">
      <c r="A34">
        <v>3</v>
      </c>
      <c r="B34">
        <v>503.36965629884111</v>
      </c>
    </row>
    <row r="35" spans="1:2" x14ac:dyDescent="0.2">
      <c r="A35">
        <v>4</v>
      </c>
      <c r="B35">
        <v>500.93574239598115</v>
      </c>
    </row>
    <row r="36" spans="1:2" x14ac:dyDescent="0.2">
      <c r="A36">
        <v>5</v>
      </c>
      <c r="B36">
        <v>510.588137706363</v>
      </c>
    </row>
    <row r="37" spans="1:2" x14ac:dyDescent="0.2">
      <c r="A37">
        <v>6</v>
      </c>
      <c r="B37">
        <v>505.76015940289386</v>
      </c>
    </row>
    <row r="38" spans="1:2" x14ac:dyDescent="0.2">
      <c r="A38">
        <v>7</v>
      </c>
      <c r="B38">
        <v>535.294267427926</v>
      </c>
    </row>
    <row r="39" spans="1:2" x14ac:dyDescent="0.2">
      <c r="A39">
        <v>8</v>
      </c>
      <c r="B39">
        <v>521.39491275283922</v>
      </c>
    </row>
    <row r="40" spans="1:2" x14ac:dyDescent="0.2">
      <c r="A40">
        <v>9</v>
      </c>
      <c r="B40">
        <v>525.37841215910214</v>
      </c>
    </row>
    <row r="41" spans="1:2" x14ac:dyDescent="0.2">
      <c r="A41">
        <v>10</v>
      </c>
      <c r="B41">
        <v>493.39654671388553</v>
      </c>
    </row>
    <row r="42" spans="1:2" x14ac:dyDescent="0.2">
      <c r="A42">
        <v>11</v>
      </c>
      <c r="B42">
        <v>501.79394240675185</v>
      </c>
    </row>
    <row r="43" spans="1:2" x14ac:dyDescent="0.2">
      <c r="A43">
        <v>12</v>
      </c>
      <c r="B43">
        <v>506.27183281210392</v>
      </c>
    </row>
    <row r="44" spans="1:2" x14ac:dyDescent="0.2">
      <c r="A44">
        <v>13</v>
      </c>
      <c r="B44">
        <v>486.03877608070638</v>
      </c>
    </row>
    <row r="45" spans="1:2" x14ac:dyDescent="0.2">
      <c r="A45">
        <v>14</v>
      </c>
      <c r="B45">
        <v>513.15580983858422</v>
      </c>
    </row>
    <row r="46" spans="1:2" x14ac:dyDescent="0.2">
      <c r="A46">
        <v>15</v>
      </c>
      <c r="B46">
        <v>526.41001054667709</v>
      </c>
    </row>
    <row r="47" spans="1:2" x14ac:dyDescent="0.2">
      <c r="A47">
        <v>16</v>
      </c>
      <c r="B47">
        <v>509.0259613627378</v>
      </c>
    </row>
    <row r="48" spans="1:2" x14ac:dyDescent="0.2">
      <c r="A48">
        <v>17</v>
      </c>
      <c r="B48">
        <v>496.09094547141132</v>
      </c>
    </row>
    <row r="49" spans="1:2" x14ac:dyDescent="0.2">
      <c r="A49">
        <v>18</v>
      </c>
      <c r="B49">
        <v>534.49775969109294</v>
      </c>
    </row>
    <row r="50" spans="1:2" x14ac:dyDescent="0.2">
      <c r="A50">
        <v>19</v>
      </c>
      <c r="B50">
        <v>511.38370832635172</v>
      </c>
    </row>
    <row r="51" spans="1:2" x14ac:dyDescent="0.2">
      <c r="A51">
        <v>20</v>
      </c>
      <c r="B51">
        <v>530.03078520332917</v>
      </c>
    </row>
    <row r="52" spans="1:2" x14ac:dyDescent="0.2">
      <c r="A52">
        <v>21</v>
      </c>
      <c r="B52">
        <v>504.02059632728015</v>
      </c>
    </row>
    <row r="53" spans="1:2" x14ac:dyDescent="0.2">
      <c r="A53">
        <v>22</v>
      </c>
      <c r="B53">
        <v>489.50821158365665</v>
      </c>
    </row>
    <row r="54" spans="1:2" x14ac:dyDescent="0.2">
      <c r="A54">
        <v>23</v>
      </c>
      <c r="B54">
        <v>508.81509778953733</v>
      </c>
    </row>
    <row r="55" spans="1:2" x14ac:dyDescent="0.2">
      <c r="A55">
        <v>24</v>
      </c>
      <c r="B55">
        <v>496.13857598382606</v>
      </c>
    </row>
    <row r="56" spans="1:2" x14ac:dyDescent="0.2">
      <c r="A56">
        <v>25</v>
      </c>
      <c r="B56">
        <v>497.70700880502335</v>
      </c>
    </row>
    <row r="57" spans="1:2" x14ac:dyDescent="0.2">
      <c r="A57">
        <v>26</v>
      </c>
      <c r="B57">
        <v>538.5954546698888</v>
      </c>
    </row>
    <row r="58" spans="1:2" x14ac:dyDescent="0.2">
      <c r="A58">
        <v>27</v>
      </c>
      <c r="B58">
        <v>511.40192656000988</v>
      </c>
    </row>
    <row r="59" spans="1:2" x14ac:dyDescent="0.2">
      <c r="A59">
        <v>28</v>
      </c>
      <c r="B59">
        <v>534.51027043252793</v>
      </c>
    </row>
    <row r="60" spans="1:2" x14ac:dyDescent="0.2">
      <c r="A60">
        <v>29</v>
      </c>
      <c r="B60">
        <v>529.017441763139</v>
      </c>
    </row>
    <row r="61" spans="1:2" x14ac:dyDescent="0.2">
      <c r="A61">
        <v>30</v>
      </c>
      <c r="B61">
        <v>521.69224996842979</v>
      </c>
    </row>
    <row r="62" spans="1:2" x14ac:dyDescent="0.2">
      <c r="A62">
        <v>31</v>
      </c>
      <c r="B62">
        <v>509.04288497143017</v>
      </c>
    </row>
    <row r="63" spans="1:2" x14ac:dyDescent="0.2">
      <c r="A63">
        <v>32</v>
      </c>
      <c r="B63">
        <v>529.9775208638481</v>
      </c>
    </row>
    <row r="64" spans="1:2" x14ac:dyDescent="0.2">
      <c r="A64">
        <v>33</v>
      </c>
      <c r="B64">
        <v>494.48436735694673</v>
      </c>
    </row>
    <row r="65" spans="1:2" x14ac:dyDescent="0.2">
      <c r="A65">
        <v>34</v>
      </c>
      <c r="B65">
        <v>515.24387699387751</v>
      </c>
    </row>
    <row r="66" spans="1:2" x14ac:dyDescent="0.2">
      <c r="A66">
        <v>35</v>
      </c>
      <c r="B66">
        <v>516.04449988331794</v>
      </c>
    </row>
    <row r="67" spans="1:2" x14ac:dyDescent="0.2">
      <c r="A67">
        <v>36</v>
      </c>
      <c r="B67">
        <v>557.734070978315</v>
      </c>
    </row>
    <row r="68" spans="1:2" x14ac:dyDescent="0.2">
      <c r="A68">
        <v>37</v>
      </c>
      <c r="B68">
        <v>533.8494240993017</v>
      </c>
    </row>
    <row r="69" spans="1:2" x14ac:dyDescent="0.2">
      <c r="A69">
        <v>38</v>
      </c>
      <c r="B69">
        <v>542.14020028847983</v>
      </c>
    </row>
    <row r="70" spans="1:2" x14ac:dyDescent="0.2">
      <c r="A70">
        <v>39</v>
      </c>
      <c r="B70">
        <v>543.48851372765102</v>
      </c>
    </row>
    <row r="71" spans="1:2" x14ac:dyDescent="0.2">
      <c r="A71">
        <v>40</v>
      </c>
      <c r="B71">
        <v>550.59516699499238</v>
      </c>
    </row>
    <row r="72" spans="1:2" x14ac:dyDescent="0.2">
      <c r="A72">
        <v>41</v>
      </c>
      <c r="B72">
        <v>492.87931527995221</v>
      </c>
    </row>
    <row r="73" spans="1:2" x14ac:dyDescent="0.2">
      <c r="A73">
        <v>42</v>
      </c>
      <c r="B73">
        <v>494.8952662223362</v>
      </c>
    </row>
    <row r="74" spans="1:2" x14ac:dyDescent="0.2">
      <c r="A74">
        <v>43</v>
      </c>
      <c r="B74">
        <v>461.95507878875219</v>
      </c>
    </row>
    <row r="75" spans="1:2" x14ac:dyDescent="0.2">
      <c r="A75">
        <v>44</v>
      </c>
      <c r="B75">
        <v>501.1895751981192</v>
      </c>
    </row>
    <row r="76" spans="1:2" x14ac:dyDescent="0.2">
      <c r="A76">
        <v>45</v>
      </c>
      <c r="B76">
        <v>525.43186378352834</v>
      </c>
    </row>
    <row r="77" spans="1:2" x14ac:dyDescent="0.2">
      <c r="A77">
        <v>46</v>
      </c>
      <c r="B77">
        <v>493.52432918130876</v>
      </c>
    </row>
    <row r="78" spans="1:2" x14ac:dyDescent="0.2">
      <c r="A78">
        <v>47</v>
      </c>
      <c r="B78">
        <v>520.73433016873764</v>
      </c>
    </row>
    <row r="79" spans="1:2" x14ac:dyDescent="0.2">
      <c r="A79">
        <v>48</v>
      </c>
      <c r="B79">
        <v>511.60868531106007</v>
      </c>
    </row>
    <row r="80" spans="1:2" x14ac:dyDescent="0.2">
      <c r="A80">
        <v>49</v>
      </c>
      <c r="B80">
        <v>509.30399133375261</v>
      </c>
    </row>
    <row r="81" spans="1:2" x14ac:dyDescent="0.2">
      <c r="A81">
        <v>50</v>
      </c>
      <c r="B81">
        <v>515.81378791276927</v>
      </c>
    </row>
    <row r="82" spans="1:2" x14ac:dyDescent="0.2">
      <c r="A82">
        <v>51</v>
      </c>
      <c r="B82">
        <v>527.46890491704539</v>
      </c>
    </row>
    <row r="83" spans="1:2" x14ac:dyDescent="0.2">
      <c r="A83">
        <v>52</v>
      </c>
      <c r="B83">
        <v>553.56813573644342</v>
      </c>
    </row>
    <row r="84" spans="1:2" x14ac:dyDescent="0.2">
      <c r="A84">
        <v>53</v>
      </c>
      <c r="B84">
        <v>525.48300863497684</v>
      </c>
    </row>
    <row r="85" spans="1:2" x14ac:dyDescent="0.2">
      <c r="A85">
        <v>54</v>
      </c>
      <c r="B85">
        <v>518.22853306265631</v>
      </c>
    </row>
    <row r="86" spans="1:2" x14ac:dyDescent="0.2">
      <c r="A86">
        <v>55</v>
      </c>
      <c r="B86">
        <v>508.37861438617205</v>
      </c>
    </row>
    <row r="87" spans="1:2" x14ac:dyDescent="0.2">
      <c r="A87">
        <v>56</v>
      </c>
      <c r="B87">
        <v>485.62630470881101</v>
      </c>
    </row>
    <row r="88" spans="1:2" x14ac:dyDescent="0.2">
      <c r="A88">
        <v>57</v>
      </c>
      <c r="B88">
        <v>512.80811428948698</v>
      </c>
    </row>
    <row r="89" spans="1:2" x14ac:dyDescent="0.2">
      <c r="A89">
        <v>58</v>
      </c>
      <c r="B89">
        <v>532.85869676475613</v>
      </c>
    </row>
    <row r="90" spans="1:2" x14ac:dyDescent="0.2">
      <c r="A90">
        <v>59</v>
      </c>
      <c r="B90">
        <v>560.52094376005539</v>
      </c>
    </row>
    <row r="91" spans="1:2" x14ac:dyDescent="0.2">
      <c r="A91">
        <v>60</v>
      </c>
      <c r="B91">
        <v>517.0656050885807</v>
      </c>
    </row>
    <row r="92" spans="1:2" x14ac:dyDescent="0.2">
      <c r="A92">
        <v>61</v>
      </c>
      <c r="B92">
        <v>525.93985221867399</v>
      </c>
    </row>
    <row r="93" spans="1:2" x14ac:dyDescent="0.2">
      <c r="A93">
        <v>62</v>
      </c>
      <c r="B93">
        <v>479.5657533619127</v>
      </c>
    </row>
    <row r="94" spans="1:2" x14ac:dyDescent="0.2">
      <c r="A94">
        <v>63</v>
      </c>
      <c r="B94">
        <v>502.218664809095</v>
      </c>
    </row>
    <row r="95" spans="1:2" x14ac:dyDescent="0.2">
      <c r="A95">
        <v>64</v>
      </c>
      <c r="B95">
        <v>493.22368129068593</v>
      </c>
    </row>
    <row r="96" spans="1:2" x14ac:dyDescent="0.2">
      <c r="A96">
        <v>65</v>
      </c>
      <c r="B96">
        <v>539.11108153648809</v>
      </c>
    </row>
    <row r="97" spans="1:2" x14ac:dyDescent="0.2">
      <c r="A97">
        <v>66</v>
      </c>
      <c r="B97">
        <v>509.76325787783873</v>
      </c>
    </row>
    <row r="98" spans="1:2" x14ac:dyDescent="0.2">
      <c r="A98">
        <v>67</v>
      </c>
      <c r="B98">
        <v>504.3050442724608</v>
      </c>
    </row>
    <row r="99" spans="1:2" x14ac:dyDescent="0.2">
      <c r="A99">
        <v>68</v>
      </c>
      <c r="B99">
        <v>516.29101201403353</v>
      </c>
    </row>
    <row r="100" spans="1:2" x14ac:dyDescent="0.2">
      <c r="A100">
        <v>69</v>
      </c>
      <c r="B100">
        <v>501.36535632326883</v>
      </c>
    </row>
    <row r="101" spans="1:2" x14ac:dyDescent="0.2">
      <c r="A101">
        <v>70</v>
      </c>
      <c r="B101">
        <v>517.46084039534924</v>
      </c>
    </row>
    <row r="102" spans="1:2" x14ac:dyDescent="0.2">
      <c r="A102">
        <v>71</v>
      </c>
      <c r="B102">
        <v>526.65181458004668</v>
      </c>
    </row>
    <row r="103" spans="1:2" x14ac:dyDescent="0.2">
      <c r="A103">
        <v>72</v>
      </c>
      <c r="B103">
        <v>526.88715608021073</v>
      </c>
    </row>
    <row r="104" spans="1:2" x14ac:dyDescent="0.2">
      <c r="A104">
        <v>73</v>
      </c>
      <c r="B104">
        <v>489.41495343520199</v>
      </c>
    </row>
    <row r="105" spans="1:2" x14ac:dyDescent="0.2">
      <c r="A105">
        <v>74</v>
      </c>
      <c r="B105">
        <v>535.98468869065459</v>
      </c>
    </row>
    <row r="106" spans="1:2" x14ac:dyDescent="0.2">
      <c r="A106">
        <v>75</v>
      </c>
      <c r="B106">
        <v>513.03468073905537</v>
      </c>
    </row>
    <row r="107" spans="1:2" x14ac:dyDescent="0.2">
      <c r="A107">
        <v>76</v>
      </c>
      <c r="B107">
        <v>503.07440224648059</v>
      </c>
    </row>
    <row r="108" spans="1:2" x14ac:dyDescent="0.2">
      <c r="A108">
        <v>77</v>
      </c>
      <c r="B108">
        <v>494.65362398454903</v>
      </c>
    </row>
    <row r="109" spans="1:2" x14ac:dyDescent="0.2">
      <c r="A109">
        <v>78</v>
      </c>
      <c r="B109">
        <v>496.3504006575202</v>
      </c>
    </row>
    <row r="110" spans="1:2" x14ac:dyDescent="0.2">
      <c r="A110">
        <v>79</v>
      </c>
      <c r="B110">
        <v>523.99427688801018</v>
      </c>
    </row>
    <row r="111" spans="1:2" x14ac:dyDescent="0.2">
      <c r="A111">
        <v>80</v>
      </c>
      <c r="B111">
        <v>495.52923874868924</v>
      </c>
    </row>
    <row r="112" spans="1:2" x14ac:dyDescent="0.2">
      <c r="A112">
        <v>81</v>
      </c>
      <c r="B112">
        <v>512.05065345760079</v>
      </c>
    </row>
    <row r="113" spans="1:2" x14ac:dyDescent="0.2">
      <c r="A113">
        <v>82</v>
      </c>
      <c r="B113">
        <v>552.1763254573948</v>
      </c>
    </row>
    <row r="114" spans="1:2" x14ac:dyDescent="0.2">
      <c r="A114">
        <v>83</v>
      </c>
      <c r="B114">
        <v>524.40050320529861</v>
      </c>
    </row>
    <row r="115" spans="1:2" x14ac:dyDescent="0.2">
      <c r="A115">
        <v>84</v>
      </c>
      <c r="B115">
        <v>535.50935978119742</v>
      </c>
    </row>
    <row r="116" spans="1:2" x14ac:dyDescent="0.2">
      <c r="A116">
        <v>85</v>
      </c>
      <c r="B116">
        <v>483.48201761590497</v>
      </c>
    </row>
    <row r="117" spans="1:2" x14ac:dyDescent="0.2">
      <c r="A117">
        <v>86</v>
      </c>
      <c r="B117">
        <v>490.97856665098038</v>
      </c>
    </row>
    <row r="118" spans="1:2" x14ac:dyDescent="0.2">
      <c r="A118">
        <v>87</v>
      </c>
      <c r="B118">
        <v>505.42414215524633</v>
      </c>
    </row>
    <row r="119" spans="1:2" x14ac:dyDescent="0.2">
      <c r="A119">
        <v>88</v>
      </c>
      <c r="B119">
        <v>538.04737162601168</v>
      </c>
    </row>
    <row r="120" spans="1:2" x14ac:dyDescent="0.2">
      <c r="A120">
        <v>89</v>
      </c>
      <c r="B120">
        <v>524.36598730804417</v>
      </c>
    </row>
    <row r="121" spans="1:2" x14ac:dyDescent="0.2">
      <c r="A121">
        <v>90</v>
      </c>
      <c r="B121">
        <v>527.93795946746491</v>
      </c>
    </row>
    <row r="122" spans="1:2" x14ac:dyDescent="0.2">
      <c r="A122">
        <v>91</v>
      </c>
      <c r="B122">
        <v>519.99674970135231</v>
      </c>
    </row>
    <row r="123" spans="1:2" x14ac:dyDescent="0.2">
      <c r="A123">
        <v>92</v>
      </c>
      <c r="B123">
        <v>521.66029588911113</v>
      </c>
    </row>
    <row r="124" spans="1:2" x14ac:dyDescent="0.2">
      <c r="A124">
        <v>93</v>
      </c>
      <c r="B124">
        <v>504.4522284324367</v>
      </c>
    </row>
    <row r="125" spans="1:2" x14ac:dyDescent="0.2">
      <c r="A125">
        <v>94</v>
      </c>
      <c r="B125">
        <v>515.4891386737055</v>
      </c>
    </row>
    <row r="126" spans="1:2" x14ac:dyDescent="0.2">
      <c r="A126">
        <v>95</v>
      </c>
      <c r="B126">
        <v>513.56883991644509</v>
      </c>
    </row>
    <row r="127" spans="1:2" x14ac:dyDescent="0.2">
      <c r="A127">
        <v>96</v>
      </c>
      <c r="B127">
        <v>523.67050372144308</v>
      </c>
    </row>
    <row r="128" spans="1:2" x14ac:dyDescent="0.2">
      <c r="A128">
        <v>97</v>
      </c>
      <c r="B128">
        <v>502.99120539263572</v>
      </c>
    </row>
    <row r="129" spans="1:2" x14ac:dyDescent="0.2">
      <c r="A129">
        <v>98</v>
      </c>
      <c r="B129">
        <v>506.28202549685852</v>
      </c>
    </row>
    <row r="130" spans="1:2" x14ac:dyDescent="0.2">
      <c r="A130">
        <v>99</v>
      </c>
      <c r="B130">
        <v>503.48994590609317</v>
      </c>
    </row>
    <row r="131" spans="1:2" x14ac:dyDescent="0.2">
      <c r="A131">
        <v>100</v>
      </c>
      <c r="B131">
        <v>527.302298504492</v>
      </c>
    </row>
    <row r="132" spans="1:2" x14ac:dyDescent="0.2">
      <c r="A132">
        <v>101</v>
      </c>
      <c r="B132">
        <v>532.46629960112932</v>
      </c>
    </row>
    <row r="133" spans="1:2" x14ac:dyDescent="0.2">
      <c r="A133">
        <v>102</v>
      </c>
      <c r="B133">
        <v>490.4409286611658</v>
      </c>
    </row>
    <row r="134" spans="1:2" x14ac:dyDescent="0.2">
      <c r="A134">
        <v>103</v>
      </c>
      <c r="B134">
        <v>506.09230291277464</v>
      </c>
    </row>
    <row r="135" spans="1:2" x14ac:dyDescent="0.2">
      <c r="A135">
        <v>104</v>
      </c>
      <c r="B135">
        <v>469.87177241263714</v>
      </c>
    </row>
    <row r="136" spans="1:2" x14ac:dyDescent="0.2">
      <c r="A136">
        <v>105</v>
      </c>
      <c r="B136">
        <v>505.24829015332966</v>
      </c>
    </row>
    <row r="137" spans="1:2" x14ac:dyDescent="0.2">
      <c r="A137">
        <v>106</v>
      </c>
      <c r="B137">
        <v>527.29217137894443</v>
      </c>
    </row>
    <row r="138" spans="1:2" x14ac:dyDescent="0.2">
      <c r="A138">
        <v>107</v>
      </c>
      <c r="B138">
        <v>535.75319240172553</v>
      </c>
    </row>
    <row r="139" spans="1:2" x14ac:dyDescent="0.2">
      <c r="A139">
        <v>108</v>
      </c>
      <c r="B139">
        <v>503.62864291785229</v>
      </c>
    </row>
    <row r="140" spans="1:2" x14ac:dyDescent="0.2">
      <c r="A140">
        <v>109</v>
      </c>
      <c r="B140">
        <v>532.27788264305275</v>
      </c>
    </row>
    <row r="141" spans="1:2" x14ac:dyDescent="0.2">
      <c r="A141">
        <v>110</v>
      </c>
      <c r="B141">
        <v>495.96483577457064</v>
      </c>
    </row>
    <row r="142" spans="1:2" x14ac:dyDescent="0.2">
      <c r="A142">
        <v>111</v>
      </c>
      <c r="B142">
        <v>525.54335335922337</v>
      </c>
    </row>
    <row r="143" spans="1:2" x14ac:dyDescent="0.2">
      <c r="A143">
        <v>112</v>
      </c>
      <c r="B143">
        <v>545.14952690736538</v>
      </c>
    </row>
    <row r="144" spans="1:2" x14ac:dyDescent="0.2">
      <c r="A144">
        <v>113</v>
      </c>
      <c r="B144">
        <v>478.28866128170387</v>
      </c>
    </row>
    <row r="145" spans="1:2" x14ac:dyDescent="0.2">
      <c r="A145">
        <v>114</v>
      </c>
      <c r="B145">
        <v>477.14110945770977</v>
      </c>
    </row>
    <row r="146" spans="1:2" x14ac:dyDescent="0.2">
      <c r="A146">
        <v>115</v>
      </c>
      <c r="B146">
        <v>518.94160102374667</v>
      </c>
    </row>
    <row r="147" spans="1:2" x14ac:dyDescent="0.2">
      <c r="A147">
        <v>116</v>
      </c>
      <c r="B147">
        <v>510.75674669574403</v>
      </c>
    </row>
    <row r="148" spans="1:2" x14ac:dyDescent="0.2">
      <c r="A148">
        <v>117</v>
      </c>
      <c r="B148">
        <v>498.88008943507054</v>
      </c>
    </row>
    <row r="149" spans="1:2" x14ac:dyDescent="0.2">
      <c r="A149">
        <v>118</v>
      </c>
      <c r="B149">
        <v>498.82663221552303</v>
      </c>
    </row>
    <row r="150" spans="1:2" x14ac:dyDescent="0.2">
      <c r="A150">
        <v>119</v>
      </c>
      <c r="B150">
        <v>555.29297801019197</v>
      </c>
    </row>
    <row r="151" spans="1:2" x14ac:dyDescent="0.2">
      <c r="A151">
        <v>120</v>
      </c>
      <c r="B151">
        <v>507.75834119832734</v>
      </c>
    </row>
    <row r="152" spans="1:2" x14ac:dyDescent="0.2">
      <c r="A152">
        <v>121</v>
      </c>
      <c r="B152">
        <v>511.18807103150175</v>
      </c>
    </row>
    <row r="153" spans="1:2" x14ac:dyDescent="0.2">
      <c r="A153">
        <v>122</v>
      </c>
      <c r="B153">
        <v>536.07896642877029</v>
      </c>
    </row>
    <row r="154" spans="1:2" x14ac:dyDescent="0.2">
      <c r="A154">
        <v>123</v>
      </c>
      <c r="B154">
        <v>525.50183017539348</v>
      </c>
    </row>
    <row r="155" spans="1:2" x14ac:dyDescent="0.2">
      <c r="A155">
        <v>124</v>
      </c>
      <c r="B155">
        <v>495.32139834562429</v>
      </c>
    </row>
    <row r="156" spans="1:2" x14ac:dyDescent="0.2">
      <c r="A156">
        <v>125</v>
      </c>
      <c r="B156">
        <v>530.21153113118692</v>
      </c>
    </row>
    <row r="157" spans="1:2" x14ac:dyDescent="0.2">
      <c r="A157">
        <v>126</v>
      </c>
      <c r="B157">
        <v>477.90776803192995</v>
      </c>
    </row>
    <row r="158" spans="1:2" x14ac:dyDescent="0.2">
      <c r="A158">
        <v>127</v>
      </c>
      <c r="B158">
        <v>506.0676270339672</v>
      </c>
    </row>
    <row r="159" spans="1:2" x14ac:dyDescent="0.2">
      <c r="A159">
        <v>128</v>
      </c>
      <c r="B159">
        <v>519.07556646236822</v>
      </c>
    </row>
    <row r="160" spans="1:2" x14ac:dyDescent="0.2">
      <c r="A160">
        <v>129</v>
      </c>
      <c r="B160">
        <v>525.4989435136564</v>
      </c>
    </row>
    <row r="161" spans="1:2" x14ac:dyDescent="0.2">
      <c r="A161">
        <v>130</v>
      </c>
      <c r="B161">
        <v>526.59606683189804</v>
      </c>
    </row>
    <row r="162" spans="1:2" x14ac:dyDescent="0.2">
      <c r="A162">
        <v>131</v>
      </c>
      <c r="B162">
        <v>513.32043199861823</v>
      </c>
    </row>
    <row r="163" spans="1:2" x14ac:dyDescent="0.2">
      <c r="A163">
        <v>132</v>
      </c>
      <c r="B163">
        <v>504.0271570350327</v>
      </c>
    </row>
    <row r="164" spans="1:2" x14ac:dyDescent="0.2">
      <c r="A164">
        <v>133</v>
      </c>
      <c r="B164">
        <v>507.88547697637182</v>
      </c>
    </row>
    <row r="165" spans="1:2" x14ac:dyDescent="0.2">
      <c r="A165">
        <v>134</v>
      </c>
      <c r="B165">
        <v>547.13054486511487</v>
      </c>
    </row>
    <row r="166" spans="1:2" x14ac:dyDescent="0.2">
      <c r="A166">
        <v>135</v>
      </c>
      <c r="B166">
        <v>516.03473735645412</v>
      </c>
    </row>
    <row r="167" spans="1:2" x14ac:dyDescent="0.2">
      <c r="A167">
        <v>136</v>
      </c>
      <c r="B167">
        <v>537.15384341417814</v>
      </c>
    </row>
    <row r="168" spans="1:2" x14ac:dyDescent="0.2">
      <c r="A168">
        <v>137</v>
      </c>
      <c r="B168">
        <v>508.41083791875724</v>
      </c>
    </row>
    <row r="169" spans="1:2" x14ac:dyDescent="0.2">
      <c r="A169">
        <v>138</v>
      </c>
      <c r="B169">
        <v>530.08663818060654</v>
      </c>
    </row>
    <row r="170" spans="1:2" x14ac:dyDescent="0.2">
      <c r="A170">
        <v>139</v>
      </c>
      <c r="B170">
        <v>508.44440175264174</v>
      </c>
    </row>
    <row r="171" spans="1:2" x14ac:dyDescent="0.2">
      <c r="A171">
        <v>140</v>
      </c>
      <c r="B171">
        <v>514.74036416954118</v>
      </c>
    </row>
    <row r="172" spans="1:2" x14ac:dyDescent="0.2">
      <c r="A172">
        <v>141</v>
      </c>
      <c r="B172">
        <v>507.01981133982133</v>
      </c>
    </row>
    <row r="173" spans="1:2" x14ac:dyDescent="0.2">
      <c r="A173">
        <v>142</v>
      </c>
      <c r="B173">
        <v>481.99856305323505</v>
      </c>
    </row>
    <row r="174" spans="1:2" x14ac:dyDescent="0.2">
      <c r="A174">
        <v>143</v>
      </c>
      <c r="B174">
        <v>514.52130594782057</v>
      </c>
    </row>
    <row r="175" spans="1:2" x14ac:dyDescent="0.2">
      <c r="A175">
        <v>144</v>
      </c>
      <c r="B175">
        <v>499.15089118046814</v>
      </c>
    </row>
    <row r="176" spans="1:2" x14ac:dyDescent="0.2">
      <c r="A176">
        <v>145</v>
      </c>
      <c r="B176">
        <v>584.88476758462036</v>
      </c>
    </row>
    <row r="177" spans="1:2" x14ac:dyDescent="0.2">
      <c r="A177">
        <v>146</v>
      </c>
      <c r="B177">
        <v>519.39706170208433</v>
      </c>
    </row>
    <row r="178" spans="1:2" x14ac:dyDescent="0.2">
      <c r="A178">
        <v>147</v>
      </c>
      <c r="B178">
        <v>523.65049933109799</v>
      </c>
    </row>
    <row r="179" spans="1:2" x14ac:dyDescent="0.2">
      <c r="A179">
        <v>148</v>
      </c>
      <c r="B179">
        <v>485.78950350474929</v>
      </c>
    </row>
    <row r="180" spans="1:2" x14ac:dyDescent="0.2">
      <c r="A180">
        <v>149</v>
      </c>
      <c r="B180">
        <v>541.14017109918564</v>
      </c>
    </row>
    <row r="181" spans="1:2" x14ac:dyDescent="0.2">
      <c r="A181">
        <v>150</v>
      </c>
      <c r="B181">
        <v>504.56262884224401</v>
      </c>
    </row>
    <row r="182" spans="1:2" x14ac:dyDescent="0.2">
      <c r="A182">
        <v>151</v>
      </c>
      <c r="B182">
        <v>520.68834014826427</v>
      </c>
    </row>
    <row r="183" spans="1:2" x14ac:dyDescent="0.2">
      <c r="A183">
        <v>152</v>
      </c>
      <c r="B183">
        <v>490.41157481065784</v>
      </c>
    </row>
    <row r="184" spans="1:2" x14ac:dyDescent="0.2">
      <c r="A184">
        <v>153</v>
      </c>
      <c r="B184">
        <v>505.81932286241522</v>
      </c>
    </row>
    <row r="185" spans="1:2" x14ac:dyDescent="0.2">
      <c r="A185">
        <v>154</v>
      </c>
      <c r="B185">
        <v>523.42075653595782</v>
      </c>
    </row>
    <row r="186" spans="1:2" x14ac:dyDescent="0.2">
      <c r="A186">
        <v>155</v>
      </c>
      <c r="B186">
        <v>546.26367004748624</v>
      </c>
    </row>
    <row r="187" spans="1:2" x14ac:dyDescent="0.2">
      <c r="A187">
        <v>156</v>
      </c>
      <c r="B187">
        <v>488.82761154630759</v>
      </c>
    </row>
    <row r="188" spans="1:2" x14ac:dyDescent="0.2">
      <c r="A188">
        <v>157</v>
      </c>
      <c r="B188">
        <v>491.88609451382223</v>
      </c>
    </row>
    <row r="189" spans="1:2" x14ac:dyDescent="0.2">
      <c r="A189">
        <v>158</v>
      </c>
      <c r="B189">
        <v>509.20756634431484</v>
      </c>
    </row>
    <row r="190" spans="1:2" x14ac:dyDescent="0.2">
      <c r="A190">
        <v>159</v>
      </c>
      <c r="B190">
        <v>470.59915071166813</v>
      </c>
    </row>
    <row r="191" spans="1:2" x14ac:dyDescent="0.2">
      <c r="A191">
        <v>160</v>
      </c>
      <c r="B191">
        <v>524.55184689800069</v>
      </c>
    </row>
    <row r="192" spans="1:2" x14ac:dyDescent="0.2">
      <c r="A192">
        <v>161</v>
      </c>
      <c r="B192">
        <v>512.33684331595828</v>
      </c>
    </row>
    <row r="193" spans="1:2" x14ac:dyDescent="0.2">
      <c r="A193">
        <v>162</v>
      </c>
      <c r="B193">
        <v>524.38628354594437</v>
      </c>
    </row>
    <row r="194" spans="1:2" x14ac:dyDescent="0.2">
      <c r="A194">
        <v>163</v>
      </c>
      <c r="B194">
        <v>507.07356075567429</v>
      </c>
    </row>
    <row r="195" spans="1:2" x14ac:dyDescent="0.2">
      <c r="A195">
        <v>164</v>
      </c>
      <c r="B195">
        <v>490.54922641255962</v>
      </c>
    </row>
    <row r="196" spans="1:2" x14ac:dyDescent="0.2">
      <c r="A196">
        <v>165</v>
      </c>
      <c r="B196">
        <v>476.07813482949206</v>
      </c>
    </row>
    <row r="197" spans="1:2" x14ac:dyDescent="0.2">
      <c r="A197">
        <v>166</v>
      </c>
      <c r="B197">
        <v>547.32342216080474</v>
      </c>
    </row>
    <row r="198" spans="1:2" x14ac:dyDescent="0.2">
      <c r="A198">
        <v>167</v>
      </c>
      <c r="B198">
        <v>546.23723294778006</v>
      </c>
    </row>
    <row r="199" spans="1:2" x14ac:dyDescent="0.2">
      <c r="A199">
        <v>168</v>
      </c>
      <c r="B199">
        <v>508.97252640152601</v>
      </c>
    </row>
    <row r="200" spans="1:2" x14ac:dyDescent="0.2">
      <c r="A200">
        <v>169</v>
      </c>
      <c r="B200">
        <v>484.30556588691468</v>
      </c>
    </row>
    <row r="201" spans="1:2" x14ac:dyDescent="0.2">
      <c r="A201">
        <v>170</v>
      </c>
      <c r="B201">
        <v>468.03840428506635</v>
      </c>
    </row>
    <row r="202" spans="1:2" x14ac:dyDescent="0.2">
      <c r="A202">
        <v>171</v>
      </c>
      <c r="B202">
        <v>503.59027596286086</v>
      </c>
    </row>
    <row r="203" spans="1:2" x14ac:dyDescent="0.2">
      <c r="A203">
        <v>172</v>
      </c>
      <c r="B203">
        <v>508.84535206489971</v>
      </c>
    </row>
    <row r="204" spans="1:2" x14ac:dyDescent="0.2">
      <c r="A204">
        <v>173</v>
      </c>
      <c r="B204">
        <v>509.43427930343421</v>
      </c>
    </row>
    <row r="205" spans="1:2" x14ac:dyDescent="0.2">
      <c r="A205">
        <v>174</v>
      </c>
      <c r="B205">
        <v>491.21845396143937</v>
      </c>
    </row>
    <row r="206" spans="1:2" x14ac:dyDescent="0.2">
      <c r="A206">
        <v>175</v>
      </c>
      <c r="B206">
        <v>523.7838431637291</v>
      </c>
    </row>
    <row r="207" spans="1:2" x14ac:dyDescent="0.2">
      <c r="A207">
        <v>176</v>
      </c>
      <c r="B207">
        <v>500.72871431711985</v>
      </c>
    </row>
    <row r="208" spans="1:2" x14ac:dyDescent="0.2">
      <c r="A208">
        <v>177</v>
      </c>
      <c r="B208">
        <v>500.17045629350145</v>
      </c>
    </row>
    <row r="209" spans="1:2" x14ac:dyDescent="0.2">
      <c r="A209">
        <v>178</v>
      </c>
      <c r="B209">
        <v>505.4393780854067</v>
      </c>
    </row>
    <row r="210" spans="1:2" x14ac:dyDescent="0.2">
      <c r="A210">
        <v>179</v>
      </c>
      <c r="B210">
        <v>506.3831992895079</v>
      </c>
    </row>
    <row r="211" spans="1:2" x14ac:dyDescent="0.2">
      <c r="A211">
        <v>180</v>
      </c>
      <c r="B211">
        <v>513.29088259254195</v>
      </c>
    </row>
    <row r="212" spans="1:2" x14ac:dyDescent="0.2">
      <c r="A212">
        <v>181</v>
      </c>
      <c r="B212">
        <v>515.25835791389625</v>
      </c>
    </row>
    <row r="213" spans="1:2" x14ac:dyDescent="0.2">
      <c r="A213">
        <v>182</v>
      </c>
      <c r="B213">
        <v>487.32508971522816</v>
      </c>
    </row>
    <row r="214" spans="1:2" x14ac:dyDescent="0.2">
      <c r="A214">
        <v>183</v>
      </c>
      <c r="B214">
        <v>504.36164871027654</v>
      </c>
    </row>
    <row r="215" spans="1:2" x14ac:dyDescent="0.2">
      <c r="A215">
        <v>184</v>
      </c>
      <c r="B215">
        <v>506.28142378764807</v>
      </c>
    </row>
    <row r="216" spans="1:2" x14ac:dyDescent="0.2">
      <c r="A216">
        <v>185</v>
      </c>
      <c r="B216">
        <v>508.27550026732996</v>
      </c>
    </row>
    <row r="217" spans="1:2" x14ac:dyDescent="0.2">
      <c r="A217">
        <v>186</v>
      </c>
      <c r="B217">
        <v>509.38385700075804</v>
      </c>
    </row>
    <row r="218" spans="1:2" x14ac:dyDescent="0.2">
      <c r="A218">
        <v>187</v>
      </c>
      <c r="B218">
        <v>552.01541905356135</v>
      </c>
    </row>
    <row r="219" spans="1:2" x14ac:dyDescent="0.2">
      <c r="A219">
        <v>188</v>
      </c>
      <c r="B219">
        <v>512.68906631153459</v>
      </c>
    </row>
    <row r="220" spans="1:2" x14ac:dyDescent="0.2">
      <c r="A220">
        <v>189</v>
      </c>
      <c r="B220">
        <v>488.50943962299516</v>
      </c>
    </row>
    <row r="221" spans="1:2" x14ac:dyDescent="0.2">
      <c r="A221">
        <v>190</v>
      </c>
      <c r="B221">
        <v>543.48294650112052</v>
      </c>
    </row>
    <row r="222" spans="1:2" x14ac:dyDescent="0.2">
      <c r="A222">
        <v>191</v>
      </c>
      <c r="B222">
        <v>510.81793200632274</v>
      </c>
    </row>
    <row r="223" spans="1:2" x14ac:dyDescent="0.2">
      <c r="A223">
        <v>192</v>
      </c>
      <c r="B223">
        <v>524.76663644797634</v>
      </c>
    </row>
    <row r="224" spans="1:2" x14ac:dyDescent="0.2">
      <c r="A224">
        <v>193</v>
      </c>
      <c r="B224">
        <v>498.27968244671445</v>
      </c>
    </row>
    <row r="225" spans="1:2" x14ac:dyDescent="0.2">
      <c r="A225">
        <v>194</v>
      </c>
      <c r="B225">
        <v>540.71584295214336</v>
      </c>
    </row>
    <row r="226" spans="1:2" x14ac:dyDescent="0.2">
      <c r="A226">
        <v>195</v>
      </c>
      <c r="B226">
        <v>546.18802931199104</v>
      </c>
    </row>
    <row r="227" spans="1:2" x14ac:dyDescent="0.2">
      <c r="A227">
        <v>196</v>
      </c>
      <c r="B227">
        <v>483.39773817809805</v>
      </c>
    </row>
    <row r="228" spans="1:2" x14ac:dyDescent="0.2">
      <c r="A228">
        <v>197</v>
      </c>
      <c r="B228">
        <v>499.74898484069973</v>
      </c>
    </row>
    <row r="229" spans="1:2" x14ac:dyDescent="0.2">
      <c r="A229">
        <v>198</v>
      </c>
      <c r="B229">
        <v>454.54749896546366</v>
      </c>
    </row>
    <row r="230" spans="1:2" x14ac:dyDescent="0.2">
      <c r="A230">
        <v>199</v>
      </c>
      <c r="B230">
        <v>502.87663364665582</v>
      </c>
    </row>
    <row r="231" spans="1:2" x14ac:dyDescent="0.2">
      <c r="A231">
        <v>200</v>
      </c>
      <c r="B231">
        <v>501.52889501890974</v>
      </c>
    </row>
    <row r="232" spans="1:2" x14ac:dyDescent="0.2">
      <c r="A232">
        <v>201</v>
      </c>
      <c r="B232">
        <v>513.40965598164269</v>
      </c>
    </row>
    <row r="233" spans="1:2" x14ac:dyDescent="0.2">
      <c r="A233">
        <v>202</v>
      </c>
      <c r="B233">
        <v>512.19903609356118</v>
      </c>
    </row>
    <row r="234" spans="1:2" x14ac:dyDescent="0.2">
      <c r="A234">
        <v>203</v>
      </c>
      <c r="B234">
        <v>514.46023925111774</v>
      </c>
    </row>
    <row r="235" spans="1:2" x14ac:dyDescent="0.2">
      <c r="A235">
        <v>204</v>
      </c>
      <c r="B235">
        <v>526.04367156104649</v>
      </c>
    </row>
    <row r="236" spans="1:2" x14ac:dyDescent="0.2">
      <c r="A236">
        <v>205</v>
      </c>
      <c r="B236">
        <v>500.40826231961898</v>
      </c>
    </row>
    <row r="237" spans="1:2" x14ac:dyDescent="0.2">
      <c r="A237">
        <v>206</v>
      </c>
      <c r="B237">
        <v>485.08366922033605</v>
      </c>
    </row>
    <row r="238" spans="1:2" x14ac:dyDescent="0.2">
      <c r="A238">
        <v>207</v>
      </c>
      <c r="B238">
        <v>498.73081795097954</v>
      </c>
    </row>
    <row r="239" spans="1:2" x14ac:dyDescent="0.2">
      <c r="A239">
        <v>208</v>
      </c>
      <c r="B239">
        <v>523.05139333375814</v>
      </c>
    </row>
    <row r="240" spans="1:2" x14ac:dyDescent="0.2">
      <c r="A240">
        <v>209</v>
      </c>
      <c r="B240">
        <v>493.00932579529001</v>
      </c>
    </row>
    <row r="241" spans="1:2" x14ac:dyDescent="0.2">
      <c r="A241">
        <v>210</v>
      </c>
      <c r="B241">
        <v>508.72127146760744</v>
      </c>
    </row>
    <row r="242" spans="1:2" x14ac:dyDescent="0.2">
      <c r="A242">
        <v>211</v>
      </c>
      <c r="B242">
        <v>479.91517990578393</v>
      </c>
    </row>
    <row r="243" spans="1:2" x14ac:dyDescent="0.2">
      <c r="A243">
        <v>212</v>
      </c>
      <c r="B243">
        <v>524.23251323913485</v>
      </c>
    </row>
    <row r="244" spans="1:2" x14ac:dyDescent="0.2">
      <c r="A244">
        <v>213</v>
      </c>
      <c r="B244">
        <v>533.26198649184857</v>
      </c>
    </row>
    <row r="245" spans="1:2" x14ac:dyDescent="0.2">
      <c r="A245">
        <v>214</v>
      </c>
      <c r="B245">
        <v>540.57593035950833</v>
      </c>
    </row>
    <row r="246" spans="1:2" x14ac:dyDescent="0.2">
      <c r="A246">
        <v>215</v>
      </c>
      <c r="B246">
        <v>504.33519242780841</v>
      </c>
    </row>
    <row r="247" spans="1:2" x14ac:dyDescent="0.2">
      <c r="A247">
        <v>216</v>
      </c>
      <c r="B247">
        <v>509.72708922115072</v>
      </c>
    </row>
    <row r="248" spans="1:2" x14ac:dyDescent="0.2">
      <c r="A248">
        <v>217</v>
      </c>
      <c r="B248">
        <v>518.15188429359341</v>
      </c>
    </row>
    <row r="249" spans="1:2" x14ac:dyDescent="0.2">
      <c r="A249">
        <v>218</v>
      </c>
      <c r="B249">
        <v>557.0309582865915</v>
      </c>
    </row>
    <row r="250" spans="1:2" x14ac:dyDescent="0.2">
      <c r="A250">
        <v>219</v>
      </c>
      <c r="B250">
        <v>537.44314966569971</v>
      </c>
    </row>
    <row r="251" spans="1:2" x14ac:dyDescent="0.2">
      <c r="A251">
        <v>220</v>
      </c>
      <c r="B251">
        <v>529.86675561661536</v>
      </c>
    </row>
    <row r="252" spans="1:2" x14ac:dyDescent="0.2">
      <c r="A252">
        <v>221</v>
      </c>
      <c r="B252">
        <v>514.79006093449937</v>
      </c>
    </row>
    <row r="253" spans="1:2" x14ac:dyDescent="0.2">
      <c r="A253">
        <v>222</v>
      </c>
      <c r="B253">
        <v>541.4559509148462</v>
      </c>
    </row>
    <row r="254" spans="1:2" x14ac:dyDescent="0.2">
      <c r="A254">
        <v>223</v>
      </c>
      <c r="B254">
        <v>525.5350703508193</v>
      </c>
    </row>
    <row r="255" spans="1:2" x14ac:dyDescent="0.2">
      <c r="A255">
        <v>224</v>
      </c>
      <c r="B255">
        <v>552.52366798224784</v>
      </c>
    </row>
    <row r="256" spans="1:2" x14ac:dyDescent="0.2">
      <c r="A256">
        <v>225</v>
      </c>
      <c r="B256">
        <v>517.87113948787032</v>
      </c>
    </row>
    <row r="257" spans="1:2" x14ac:dyDescent="0.2">
      <c r="A257">
        <v>226</v>
      </c>
      <c r="B257">
        <v>475.34385154776049</v>
      </c>
    </row>
    <row r="258" spans="1:2" x14ac:dyDescent="0.2">
      <c r="A258">
        <v>227</v>
      </c>
      <c r="B258">
        <v>485.21833967868173</v>
      </c>
    </row>
    <row r="259" spans="1:2" x14ac:dyDescent="0.2">
      <c r="A259">
        <v>228</v>
      </c>
      <c r="B259">
        <v>519.22698660881269</v>
      </c>
    </row>
    <row r="260" spans="1:2" x14ac:dyDescent="0.2">
      <c r="A260">
        <v>229</v>
      </c>
      <c r="B260">
        <v>515.13251924423889</v>
      </c>
    </row>
    <row r="261" spans="1:2" x14ac:dyDescent="0.2">
      <c r="A261">
        <v>230</v>
      </c>
      <c r="B261">
        <v>490.77370982379074</v>
      </c>
    </row>
    <row r="262" spans="1:2" x14ac:dyDescent="0.2">
      <c r="A262">
        <v>231</v>
      </c>
      <c r="B262">
        <v>517.16164864588006</v>
      </c>
    </row>
    <row r="263" spans="1:2" x14ac:dyDescent="0.2">
      <c r="A263">
        <v>232</v>
      </c>
      <c r="B263">
        <v>487.04953356603647</v>
      </c>
    </row>
    <row r="264" spans="1:2" x14ac:dyDescent="0.2">
      <c r="A264">
        <v>233</v>
      </c>
      <c r="B264">
        <v>495.48310133836492</v>
      </c>
    </row>
    <row r="265" spans="1:2" x14ac:dyDescent="0.2">
      <c r="A265">
        <v>234</v>
      </c>
      <c r="B265">
        <v>502.72932041344063</v>
      </c>
    </row>
    <row r="266" spans="1:2" x14ac:dyDescent="0.2">
      <c r="A266">
        <v>235</v>
      </c>
      <c r="B266">
        <v>493.35511233923523</v>
      </c>
    </row>
    <row r="267" spans="1:2" x14ac:dyDescent="0.2">
      <c r="A267">
        <v>236</v>
      </c>
      <c r="B267">
        <v>512.0310629082453</v>
      </c>
    </row>
    <row r="268" spans="1:2" x14ac:dyDescent="0.2">
      <c r="A268">
        <v>237</v>
      </c>
      <c r="B268">
        <v>505.75434314627671</v>
      </c>
    </row>
    <row r="269" spans="1:2" x14ac:dyDescent="0.2">
      <c r="A269">
        <v>238</v>
      </c>
      <c r="B269">
        <v>530.71844433407205</v>
      </c>
    </row>
    <row r="270" spans="1:2" x14ac:dyDescent="0.2">
      <c r="A270">
        <v>239</v>
      </c>
      <c r="B270">
        <v>495.00768956510814</v>
      </c>
    </row>
    <row r="271" spans="1:2" x14ac:dyDescent="0.2">
      <c r="A271">
        <v>240</v>
      </c>
      <c r="B271">
        <v>546.2647775739913</v>
      </c>
    </row>
    <row r="272" spans="1:2" x14ac:dyDescent="0.2">
      <c r="A272">
        <v>241</v>
      </c>
      <c r="B272">
        <v>538.47627976760396</v>
      </c>
    </row>
    <row r="273" spans="1:2" x14ac:dyDescent="0.2">
      <c r="A273">
        <v>242</v>
      </c>
      <c r="B273">
        <v>530.60479341224016</v>
      </c>
    </row>
    <row r="274" spans="1:2" x14ac:dyDescent="0.2">
      <c r="A274">
        <v>243</v>
      </c>
      <c r="B274">
        <v>488.76498957906597</v>
      </c>
    </row>
    <row r="275" spans="1:2" x14ac:dyDescent="0.2">
      <c r="A275">
        <v>244</v>
      </c>
      <c r="B275">
        <v>508.41505291781789</v>
      </c>
    </row>
    <row r="276" spans="1:2" x14ac:dyDescent="0.2">
      <c r="A276">
        <v>245</v>
      </c>
      <c r="B276">
        <v>528.32505289114727</v>
      </c>
    </row>
    <row r="277" spans="1:2" x14ac:dyDescent="0.2">
      <c r="A277">
        <v>246</v>
      </c>
      <c r="B277">
        <v>488.97609341961873</v>
      </c>
    </row>
    <row r="278" spans="1:2" x14ac:dyDescent="0.2">
      <c r="A278">
        <v>247</v>
      </c>
      <c r="B278">
        <v>506.30035137476108</v>
      </c>
    </row>
    <row r="279" spans="1:2" x14ac:dyDescent="0.2">
      <c r="A279">
        <v>248</v>
      </c>
      <c r="B279">
        <v>531.76994887313265</v>
      </c>
    </row>
    <row r="280" spans="1:2" x14ac:dyDescent="0.2">
      <c r="A280">
        <v>249</v>
      </c>
      <c r="B280">
        <v>541.03628787951186</v>
      </c>
    </row>
    <row r="281" spans="1:2" x14ac:dyDescent="0.2">
      <c r="A281">
        <v>250</v>
      </c>
      <c r="B281">
        <v>518.86939052318087</v>
      </c>
    </row>
    <row r="282" spans="1:2" x14ac:dyDescent="0.2">
      <c r="A282">
        <v>251</v>
      </c>
      <c r="B282">
        <v>517.72268324880099</v>
      </c>
    </row>
    <row r="283" spans="1:2" x14ac:dyDescent="0.2">
      <c r="A283">
        <v>252</v>
      </c>
      <c r="B283">
        <v>493.57708389135212</v>
      </c>
    </row>
    <row r="284" spans="1:2" x14ac:dyDescent="0.2">
      <c r="A284">
        <v>253</v>
      </c>
      <c r="B284">
        <v>487.85446573756838</v>
      </c>
    </row>
    <row r="285" spans="1:2" x14ac:dyDescent="0.2">
      <c r="A285">
        <v>254</v>
      </c>
      <c r="B285">
        <v>511.10105766806311</v>
      </c>
    </row>
    <row r="286" spans="1:2" x14ac:dyDescent="0.2">
      <c r="A286">
        <v>255</v>
      </c>
      <c r="B286">
        <v>495.86783886838185</v>
      </c>
    </row>
    <row r="287" spans="1:2" x14ac:dyDescent="0.2">
      <c r="A287">
        <v>256</v>
      </c>
      <c r="B287">
        <v>586.76070724153237</v>
      </c>
    </row>
    <row r="288" spans="1:2" x14ac:dyDescent="0.2">
      <c r="A288">
        <v>257</v>
      </c>
      <c r="B288">
        <v>556.01110618049609</v>
      </c>
    </row>
    <row r="289" spans="1:2" x14ac:dyDescent="0.2">
      <c r="A289">
        <v>258</v>
      </c>
      <c r="B289">
        <v>515.28225351607591</v>
      </c>
    </row>
    <row r="290" spans="1:2" x14ac:dyDescent="0.2">
      <c r="A290">
        <v>259</v>
      </c>
      <c r="B290">
        <v>489.53747159316708</v>
      </c>
    </row>
    <row r="291" spans="1:2" x14ac:dyDescent="0.2">
      <c r="A291">
        <v>260</v>
      </c>
      <c r="B291">
        <v>534.22363339714536</v>
      </c>
    </row>
    <row r="292" spans="1:2" x14ac:dyDescent="0.2">
      <c r="A292">
        <v>261</v>
      </c>
      <c r="B292">
        <v>489.68532321953251</v>
      </c>
    </row>
    <row r="293" spans="1:2" x14ac:dyDescent="0.2">
      <c r="A293">
        <v>262</v>
      </c>
      <c r="B293">
        <v>517.65487819500584</v>
      </c>
    </row>
    <row r="294" spans="1:2" x14ac:dyDescent="0.2">
      <c r="A294">
        <v>263</v>
      </c>
      <c r="B294">
        <v>543.61097633167662</v>
      </c>
    </row>
    <row r="295" spans="1:2" x14ac:dyDescent="0.2">
      <c r="A295">
        <v>264</v>
      </c>
      <c r="B295">
        <v>476.91715869565587</v>
      </c>
    </row>
    <row r="296" spans="1:2" x14ac:dyDescent="0.2">
      <c r="A296">
        <v>265</v>
      </c>
      <c r="B296">
        <v>534.1778357019715</v>
      </c>
    </row>
    <row r="297" spans="1:2" x14ac:dyDescent="0.2">
      <c r="A297">
        <v>266</v>
      </c>
      <c r="B297">
        <v>535.77991182657331</v>
      </c>
    </row>
    <row r="298" spans="1:2" x14ac:dyDescent="0.2">
      <c r="A298">
        <v>267</v>
      </c>
      <c r="B298">
        <v>510.31491084340723</v>
      </c>
    </row>
    <row r="299" spans="1:2" x14ac:dyDescent="0.2">
      <c r="A299">
        <v>268</v>
      </c>
      <c r="B299">
        <v>498.83972907537003</v>
      </c>
    </row>
    <row r="300" spans="1:2" x14ac:dyDescent="0.2">
      <c r="A300">
        <v>269</v>
      </c>
      <c r="B300">
        <v>528.14668728076981</v>
      </c>
    </row>
    <row r="301" spans="1:2" x14ac:dyDescent="0.2">
      <c r="A301">
        <v>270</v>
      </c>
      <c r="B301">
        <v>513.10479183092355</v>
      </c>
    </row>
    <row r="302" spans="1:2" x14ac:dyDescent="0.2">
      <c r="A302">
        <v>271</v>
      </c>
      <c r="B302">
        <v>526.27018052616609</v>
      </c>
    </row>
    <row r="303" spans="1:2" x14ac:dyDescent="0.2">
      <c r="A303">
        <v>272</v>
      </c>
      <c r="B303">
        <v>526.42212558416054</v>
      </c>
    </row>
    <row r="304" spans="1:2" x14ac:dyDescent="0.2">
      <c r="A304">
        <v>273</v>
      </c>
      <c r="B304">
        <v>521.39934199704908</v>
      </c>
    </row>
    <row r="305" spans="1:2" x14ac:dyDescent="0.2">
      <c r="A305">
        <v>274</v>
      </c>
      <c r="B305">
        <v>499.50163045276975</v>
      </c>
    </row>
    <row r="306" spans="1:2" x14ac:dyDescent="0.2">
      <c r="A306">
        <v>275</v>
      </c>
      <c r="B306">
        <v>495.75302188619003</v>
      </c>
    </row>
    <row r="307" spans="1:2" x14ac:dyDescent="0.2">
      <c r="A307">
        <v>276</v>
      </c>
      <c r="B307">
        <v>483.50216904376197</v>
      </c>
    </row>
    <row r="308" spans="1:2" x14ac:dyDescent="0.2">
      <c r="A308">
        <v>277</v>
      </c>
      <c r="B308">
        <v>516.02865813566052</v>
      </c>
    </row>
    <row r="309" spans="1:2" x14ac:dyDescent="0.2">
      <c r="A309">
        <v>278</v>
      </c>
      <c r="B309">
        <v>517.38971775741618</v>
      </c>
    </row>
    <row r="310" spans="1:2" x14ac:dyDescent="0.2">
      <c r="A310">
        <v>279</v>
      </c>
      <c r="B310">
        <v>478.0619072094596</v>
      </c>
    </row>
    <row r="311" spans="1:2" x14ac:dyDescent="0.2">
      <c r="A311">
        <v>280</v>
      </c>
      <c r="B311">
        <v>493.9142937053162</v>
      </c>
    </row>
    <row r="312" spans="1:2" x14ac:dyDescent="0.2">
      <c r="A312">
        <v>281</v>
      </c>
      <c r="B312">
        <v>510.4540898429197</v>
      </c>
    </row>
    <row r="313" spans="1:2" x14ac:dyDescent="0.2">
      <c r="A313">
        <v>282</v>
      </c>
      <c r="B313">
        <v>515.16166029135854</v>
      </c>
    </row>
    <row r="314" spans="1:2" x14ac:dyDescent="0.2">
      <c r="A314">
        <v>283</v>
      </c>
      <c r="B314">
        <v>517.72831205230671</v>
      </c>
    </row>
    <row r="315" spans="1:2" x14ac:dyDescent="0.2">
      <c r="A315">
        <v>284</v>
      </c>
      <c r="B315">
        <v>490.3190233159342</v>
      </c>
    </row>
    <row r="316" spans="1:2" x14ac:dyDescent="0.2">
      <c r="A316">
        <v>285</v>
      </c>
      <c r="B316">
        <v>465.26529494466104</v>
      </c>
    </row>
    <row r="317" spans="1:2" x14ac:dyDescent="0.2">
      <c r="A317">
        <v>286</v>
      </c>
      <c r="B317">
        <v>548.19428229591449</v>
      </c>
    </row>
    <row r="318" spans="1:2" x14ac:dyDescent="0.2">
      <c r="A318">
        <v>287</v>
      </c>
      <c r="B318">
        <v>501.11365448021508</v>
      </c>
    </row>
    <row r="319" spans="1:2" x14ac:dyDescent="0.2">
      <c r="A319">
        <v>288</v>
      </c>
      <c r="B319">
        <v>526.1362093528536</v>
      </c>
    </row>
    <row r="320" spans="1:2" x14ac:dyDescent="0.2">
      <c r="A320">
        <v>289</v>
      </c>
      <c r="B320">
        <v>552.58866329294256</v>
      </c>
    </row>
    <row r="321" spans="1:2" x14ac:dyDescent="0.2">
      <c r="A321">
        <v>290</v>
      </c>
      <c r="B321">
        <v>533.70613223802388</v>
      </c>
    </row>
    <row r="322" spans="1:2" x14ac:dyDescent="0.2">
      <c r="A322">
        <v>291</v>
      </c>
      <c r="B322">
        <v>504.08704869153979</v>
      </c>
    </row>
    <row r="323" spans="1:2" x14ac:dyDescent="0.2">
      <c r="A323">
        <v>292</v>
      </c>
      <c r="B323">
        <v>548.69816832439631</v>
      </c>
    </row>
    <row r="324" spans="1:2" x14ac:dyDescent="0.2">
      <c r="A324">
        <v>293</v>
      </c>
      <c r="B324">
        <v>521.51539733284801</v>
      </c>
    </row>
    <row r="325" spans="1:2" x14ac:dyDescent="0.2">
      <c r="A325">
        <v>294</v>
      </c>
      <c r="B325">
        <v>477.33917742776595</v>
      </c>
    </row>
    <row r="326" spans="1:2" x14ac:dyDescent="0.2">
      <c r="A326">
        <v>295</v>
      </c>
      <c r="B326">
        <v>486.17998328099429</v>
      </c>
    </row>
    <row r="327" spans="1:2" x14ac:dyDescent="0.2">
      <c r="A327">
        <v>296</v>
      </c>
      <c r="B327">
        <v>499.29202189718353</v>
      </c>
    </row>
    <row r="328" spans="1:2" x14ac:dyDescent="0.2">
      <c r="A328">
        <v>297</v>
      </c>
      <c r="B328">
        <v>511.68602957970597</v>
      </c>
    </row>
    <row r="329" spans="1:2" x14ac:dyDescent="0.2">
      <c r="A329">
        <v>298</v>
      </c>
      <c r="B329">
        <v>519.75959962739148</v>
      </c>
    </row>
    <row r="330" spans="1:2" x14ac:dyDescent="0.2">
      <c r="A330">
        <v>299</v>
      </c>
      <c r="B330">
        <v>524.61192923903934</v>
      </c>
    </row>
    <row r="331" spans="1:2" x14ac:dyDescent="0.2">
      <c r="A331">
        <v>300</v>
      </c>
      <c r="B331">
        <v>513.22972277989186</v>
      </c>
    </row>
    <row r="332" spans="1:2" x14ac:dyDescent="0.2">
      <c r="A332">
        <v>301</v>
      </c>
      <c r="B332">
        <v>513.04828844003282</v>
      </c>
    </row>
    <row r="333" spans="1:2" x14ac:dyDescent="0.2">
      <c r="A333">
        <v>302</v>
      </c>
      <c r="B333">
        <v>479.83152866464627</v>
      </c>
    </row>
    <row r="334" spans="1:2" x14ac:dyDescent="0.2">
      <c r="A334">
        <v>303</v>
      </c>
      <c r="B334">
        <v>520.8363471298378</v>
      </c>
    </row>
    <row r="335" spans="1:2" x14ac:dyDescent="0.2">
      <c r="A335">
        <v>304</v>
      </c>
      <c r="B335">
        <v>515.49563123782536</v>
      </c>
    </row>
    <row r="336" spans="1:2" x14ac:dyDescent="0.2">
      <c r="A336">
        <v>305</v>
      </c>
      <c r="B336">
        <v>490.25866829398541</v>
      </c>
    </row>
    <row r="337" spans="1:2" x14ac:dyDescent="0.2">
      <c r="A337">
        <v>306</v>
      </c>
      <c r="B337">
        <v>518.47323943680306</v>
      </c>
    </row>
    <row r="338" spans="1:2" x14ac:dyDescent="0.2">
      <c r="A338">
        <v>307</v>
      </c>
      <c r="B338">
        <v>538.00082393675291</v>
      </c>
    </row>
    <row r="339" spans="1:2" x14ac:dyDescent="0.2">
      <c r="A339">
        <v>308</v>
      </c>
      <c r="B339">
        <v>542.12191332287546</v>
      </c>
    </row>
    <row r="340" spans="1:2" x14ac:dyDescent="0.2">
      <c r="A340">
        <v>309</v>
      </c>
      <c r="B340">
        <v>499.82829330890354</v>
      </c>
    </row>
    <row r="341" spans="1:2" x14ac:dyDescent="0.2">
      <c r="A341">
        <v>310</v>
      </c>
      <c r="B341">
        <v>477.21354030285511</v>
      </c>
    </row>
    <row r="342" spans="1:2" x14ac:dyDescent="0.2">
      <c r="A342">
        <v>311</v>
      </c>
      <c r="B342">
        <v>546.27732803637491</v>
      </c>
    </row>
    <row r="343" spans="1:2" x14ac:dyDescent="0.2">
      <c r="A343">
        <v>312</v>
      </c>
      <c r="B343">
        <v>468.17378270949746</v>
      </c>
    </row>
    <row r="344" spans="1:2" x14ac:dyDescent="0.2">
      <c r="A344">
        <v>313</v>
      </c>
      <c r="B344">
        <v>515.92873147750402</v>
      </c>
    </row>
    <row r="345" spans="1:2" x14ac:dyDescent="0.2">
      <c r="A345">
        <v>314</v>
      </c>
      <c r="B345">
        <v>530.08267688872581</v>
      </c>
    </row>
    <row r="346" spans="1:2" x14ac:dyDescent="0.2">
      <c r="A346">
        <v>315</v>
      </c>
      <c r="B346">
        <v>494.68457188666071</v>
      </c>
    </row>
    <row r="347" spans="1:2" x14ac:dyDescent="0.2">
      <c r="A347">
        <v>316</v>
      </c>
      <c r="B347">
        <v>522.87132289494491</v>
      </c>
    </row>
    <row r="348" spans="1:2" x14ac:dyDescent="0.2">
      <c r="A348">
        <v>317</v>
      </c>
      <c r="B348">
        <v>513.84527270760009</v>
      </c>
    </row>
    <row r="349" spans="1:2" x14ac:dyDescent="0.2">
      <c r="A349">
        <v>318</v>
      </c>
      <c r="B349">
        <v>534.0313086196536</v>
      </c>
    </row>
    <row r="350" spans="1:2" x14ac:dyDescent="0.2">
      <c r="A350">
        <v>319</v>
      </c>
      <c r="B350">
        <v>507.85923743148726</v>
      </c>
    </row>
    <row r="351" spans="1:2" x14ac:dyDescent="0.2">
      <c r="A351">
        <v>320</v>
      </c>
      <c r="B351">
        <v>515.42156095270775</v>
      </c>
    </row>
    <row r="352" spans="1:2" x14ac:dyDescent="0.2">
      <c r="A352">
        <v>321</v>
      </c>
      <c r="B352">
        <v>493.40125653985075</v>
      </c>
    </row>
    <row r="353" spans="1:2" x14ac:dyDescent="0.2">
      <c r="A353">
        <v>322</v>
      </c>
      <c r="B353">
        <v>526.33915036151086</v>
      </c>
    </row>
    <row r="354" spans="1:2" x14ac:dyDescent="0.2">
      <c r="A354">
        <v>323</v>
      </c>
      <c r="B354">
        <v>523.78105262230872</v>
      </c>
    </row>
    <row r="355" spans="1:2" x14ac:dyDescent="0.2">
      <c r="A355">
        <v>324</v>
      </c>
      <c r="B355">
        <v>519.55315052653077</v>
      </c>
    </row>
    <row r="356" spans="1:2" x14ac:dyDescent="0.2">
      <c r="A356">
        <v>325</v>
      </c>
      <c r="B356">
        <v>444.01792756642783</v>
      </c>
    </row>
    <row r="357" spans="1:2" x14ac:dyDescent="0.2">
      <c r="A357">
        <v>326</v>
      </c>
      <c r="B357">
        <v>508.71178012354284</v>
      </c>
    </row>
    <row r="358" spans="1:2" x14ac:dyDescent="0.2">
      <c r="A358">
        <v>327</v>
      </c>
      <c r="B358">
        <v>476.89675156189901</v>
      </c>
    </row>
    <row r="359" spans="1:2" x14ac:dyDescent="0.2">
      <c r="A359">
        <v>328</v>
      </c>
      <c r="B359">
        <v>488.24343916175224</v>
      </c>
    </row>
    <row r="360" spans="1:2" x14ac:dyDescent="0.2">
      <c r="A360">
        <v>329</v>
      </c>
      <c r="B360">
        <v>503.23374646748084</v>
      </c>
    </row>
    <row r="361" spans="1:2" x14ac:dyDescent="0.2">
      <c r="A361">
        <v>330</v>
      </c>
      <c r="B361">
        <v>529.6420363581185</v>
      </c>
    </row>
    <row r="362" spans="1:2" x14ac:dyDescent="0.2">
      <c r="A362">
        <v>331</v>
      </c>
      <c r="B362">
        <v>482.45364681543697</v>
      </c>
    </row>
    <row r="363" spans="1:2" x14ac:dyDescent="0.2">
      <c r="A363">
        <v>332</v>
      </c>
      <c r="B363">
        <v>515.93805535668946</v>
      </c>
    </row>
    <row r="364" spans="1:2" x14ac:dyDescent="0.2">
      <c r="A364">
        <v>333</v>
      </c>
      <c r="B364">
        <v>520.16715624947744</v>
      </c>
    </row>
    <row r="365" spans="1:2" x14ac:dyDescent="0.2">
      <c r="A365">
        <v>334</v>
      </c>
      <c r="B365">
        <v>523.7718774522483</v>
      </c>
    </row>
    <row r="366" spans="1:2" x14ac:dyDescent="0.2">
      <c r="A366">
        <v>335</v>
      </c>
      <c r="B366">
        <v>543.59732069958227</v>
      </c>
    </row>
    <row r="367" spans="1:2" x14ac:dyDescent="0.2">
      <c r="A367">
        <v>336</v>
      </c>
      <c r="B367">
        <v>525.22229510589318</v>
      </c>
    </row>
    <row r="368" spans="1:2" x14ac:dyDescent="0.2">
      <c r="A368">
        <v>337</v>
      </c>
      <c r="B368">
        <v>489.00077115845357</v>
      </c>
    </row>
    <row r="369" spans="1:2" x14ac:dyDescent="0.2">
      <c r="A369">
        <v>338</v>
      </c>
      <c r="B369">
        <v>528.61658566265419</v>
      </c>
    </row>
    <row r="370" spans="1:2" x14ac:dyDescent="0.2">
      <c r="A370">
        <v>339</v>
      </c>
      <c r="B370">
        <v>524.6842150074657</v>
      </c>
    </row>
    <row r="371" spans="1:2" x14ac:dyDescent="0.2">
      <c r="A371">
        <v>340</v>
      </c>
      <c r="B371">
        <v>526.81073281420151</v>
      </c>
    </row>
    <row r="372" spans="1:2" x14ac:dyDescent="0.2">
      <c r="A372">
        <v>341</v>
      </c>
      <c r="B372">
        <v>527.58470276040293</v>
      </c>
    </row>
    <row r="373" spans="1:2" x14ac:dyDescent="0.2">
      <c r="A373">
        <v>342</v>
      </c>
      <c r="B373">
        <v>495.4660902354301</v>
      </c>
    </row>
    <row r="374" spans="1:2" x14ac:dyDescent="0.2">
      <c r="A374">
        <v>343</v>
      </c>
      <c r="B374">
        <v>522.4199727989419</v>
      </c>
    </row>
    <row r="375" spans="1:2" x14ac:dyDescent="0.2">
      <c r="A375">
        <v>344</v>
      </c>
      <c r="B375">
        <v>532.06795042125509</v>
      </c>
    </row>
    <row r="376" spans="1:2" x14ac:dyDescent="0.2">
      <c r="A376">
        <v>345</v>
      </c>
      <c r="B376">
        <v>565.81092093281677</v>
      </c>
    </row>
    <row r="377" spans="1:2" x14ac:dyDescent="0.2">
      <c r="A377">
        <v>346</v>
      </c>
      <c r="B377">
        <v>516.11494728235061</v>
      </c>
    </row>
    <row r="378" spans="1:2" x14ac:dyDescent="0.2">
      <c r="A378">
        <v>347</v>
      </c>
      <c r="B378">
        <v>491.69223680808835</v>
      </c>
    </row>
    <row r="379" spans="1:2" x14ac:dyDescent="0.2">
      <c r="A379">
        <v>348</v>
      </c>
      <c r="B379">
        <v>528.40221850635794</v>
      </c>
    </row>
    <row r="380" spans="1:2" x14ac:dyDescent="0.2">
      <c r="A380">
        <v>349</v>
      </c>
      <c r="B380">
        <v>529.52129022439328</v>
      </c>
    </row>
    <row r="381" spans="1:2" x14ac:dyDescent="0.2">
      <c r="A381">
        <v>350</v>
      </c>
      <c r="B381">
        <v>494.10165381647812</v>
      </c>
    </row>
    <row r="382" spans="1:2" x14ac:dyDescent="0.2">
      <c r="A382">
        <v>351</v>
      </c>
      <c r="B382">
        <v>523.02672029030339</v>
      </c>
    </row>
    <row r="383" spans="1:2" x14ac:dyDescent="0.2">
      <c r="A383">
        <v>352</v>
      </c>
      <c r="B383">
        <v>493.66877793024196</v>
      </c>
    </row>
    <row r="384" spans="1:2" x14ac:dyDescent="0.2">
      <c r="A384">
        <v>353</v>
      </c>
      <c r="B384">
        <v>498.3932163059593</v>
      </c>
    </row>
    <row r="385" spans="1:2" x14ac:dyDescent="0.2">
      <c r="A385">
        <v>354</v>
      </c>
      <c r="B385">
        <v>533.19842474494067</v>
      </c>
    </row>
    <row r="386" spans="1:2" x14ac:dyDescent="0.2">
      <c r="A386">
        <v>355</v>
      </c>
      <c r="B386">
        <v>498.76616974146509</v>
      </c>
    </row>
    <row r="387" spans="1:2" x14ac:dyDescent="0.2">
      <c r="A387">
        <v>356</v>
      </c>
      <c r="B387">
        <v>525.91058406192815</v>
      </c>
    </row>
    <row r="388" spans="1:2" x14ac:dyDescent="0.2">
      <c r="A388">
        <v>357</v>
      </c>
      <c r="B388">
        <v>519.41740616241032</v>
      </c>
    </row>
    <row r="389" spans="1:2" x14ac:dyDescent="0.2">
      <c r="A389">
        <v>358</v>
      </c>
      <c r="B389">
        <v>495.77744920581017</v>
      </c>
    </row>
    <row r="390" spans="1:2" x14ac:dyDescent="0.2">
      <c r="A390">
        <v>359</v>
      </c>
      <c r="B390">
        <v>505.36235936576196</v>
      </c>
    </row>
    <row r="391" spans="1:2" x14ac:dyDescent="0.2">
      <c r="A391">
        <v>360</v>
      </c>
      <c r="B391">
        <v>517.9186248435999</v>
      </c>
    </row>
    <row r="392" spans="1:2" x14ac:dyDescent="0.2">
      <c r="A392">
        <v>361</v>
      </c>
      <c r="B392">
        <v>521.90561129092214</v>
      </c>
    </row>
    <row r="393" spans="1:2" x14ac:dyDescent="0.2">
      <c r="A393">
        <v>362</v>
      </c>
      <c r="B393">
        <v>558.12597460842915</v>
      </c>
    </row>
    <row r="394" spans="1:2" x14ac:dyDescent="0.2">
      <c r="A394">
        <v>363</v>
      </c>
      <c r="B394">
        <v>490.50249845958285</v>
      </c>
    </row>
    <row r="395" spans="1:2" x14ac:dyDescent="0.2">
      <c r="A395">
        <v>364</v>
      </c>
      <c r="B395">
        <v>477.91085901052742</v>
      </c>
    </row>
    <row r="396" spans="1:2" x14ac:dyDescent="0.2">
      <c r="A396">
        <v>365</v>
      </c>
      <c r="B396">
        <v>550.03919218308431</v>
      </c>
    </row>
    <row r="397" spans="1:2" x14ac:dyDescent="0.2">
      <c r="A397">
        <v>366</v>
      </c>
      <c r="B397">
        <v>488.61063659585636</v>
      </c>
    </row>
    <row r="398" spans="1:2" x14ac:dyDescent="0.2">
      <c r="A398">
        <v>367</v>
      </c>
      <c r="B398">
        <v>519.13805042458171</v>
      </c>
    </row>
    <row r="399" spans="1:2" x14ac:dyDescent="0.2">
      <c r="A399">
        <v>368</v>
      </c>
      <c r="B399">
        <v>513.16860451912635</v>
      </c>
    </row>
    <row r="400" spans="1:2" x14ac:dyDescent="0.2">
      <c r="A400">
        <v>369</v>
      </c>
      <c r="B400">
        <v>463.86971964308191</v>
      </c>
    </row>
    <row r="401" spans="1:2" x14ac:dyDescent="0.2">
      <c r="A401">
        <v>370</v>
      </c>
      <c r="B401">
        <v>548.7544571890096</v>
      </c>
    </row>
    <row r="402" spans="1:2" x14ac:dyDescent="0.2">
      <c r="A402">
        <v>371</v>
      </c>
      <c r="B402">
        <v>519.43173794026757</v>
      </c>
    </row>
    <row r="403" spans="1:2" x14ac:dyDescent="0.2">
      <c r="A403">
        <v>372</v>
      </c>
      <c r="B403">
        <v>519.6518173181629</v>
      </c>
    </row>
    <row r="404" spans="1:2" x14ac:dyDescent="0.2">
      <c r="A404">
        <v>373</v>
      </c>
      <c r="B404">
        <v>506.30788156860939</v>
      </c>
    </row>
    <row r="405" spans="1:2" x14ac:dyDescent="0.2">
      <c r="A405">
        <v>374</v>
      </c>
      <c r="B405">
        <v>507.35221850389462</v>
      </c>
    </row>
    <row r="406" spans="1:2" x14ac:dyDescent="0.2">
      <c r="A406">
        <v>375</v>
      </c>
      <c r="B406">
        <v>533.33318208497155</v>
      </c>
    </row>
    <row r="407" spans="1:2" x14ac:dyDescent="0.2">
      <c r="A407">
        <v>376</v>
      </c>
      <c r="B407">
        <v>505.21838612308557</v>
      </c>
    </row>
    <row r="408" spans="1:2" x14ac:dyDescent="0.2">
      <c r="A408">
        <v>377</v>
      </c>
      <c r="B408">
        <v>476.88321289506831</v>
      </c>
    </row>
    <row r="409" spans="1:2" x14ac:dyDescent="0.2">
      <c r="A409">
        <v>378</v>
      </c>
      <c r="B409">
        <v>541.92980633892989</v>
      </c>
    </row>
    <row r="410" spans="1:2" x14ac:dyDescent="0.2">
      <c r="A410">
        <v>379</v>
      </c>
      <c r="B410">
        <v>536.09342502668665</v>
      </c>
    </row>
    <row r="411" spans="1:2" x14ac:dyDescent="0.2">
      <c r="A411">
        <v>380</v>
      </c>
      <c r="B411">
        <v>495.87191761013872</v>
      </c>
    </row>
    <row r="412" spans="1:2" x14ac:dyDescent="0.2">
      <c r="A412">
        <v>381</v>
      </c>
      <c r="B412">
        <v>492.4390915844092</v>
      </c>
    </row>
    <row r="413" spans="1:2" x14ac:dyDescent="0.2">
      <c r="A413">
        <v>382</v>
      </c>
      <c r="B413">
        <v>487.40785546357182</v>
      </c>
    </row>
    <row r="414" spans="1:2" x14ac:dyDescent="0.2">
      <c r="A414">
        <v>383</v>
      </c>
      <c r="B414">
        <v>522.3233046950354</v>
      </c>
    </row>
    <row r="415" spans="1:2" x14ac:dyDescent="0.2">
      <c r="A415">
        <v>384</v>
      </c>
      <c r="B415">
        <v>518.56572968495607</v>
      </c>
    </row>
    <row r="416" spans="1:2" x14ac:dyDescent="0.2">
      <c r="A416">
        <v>385</v>
      </c>
      <c r="B416">
        <v>487.64847283636345</v>
      </c>
    </row>
    <row r="417" spans="1:2" x14ac:dyDescent="0.2">
      <c r="A417">
        <v>386</v>
      </c>
      <c r="B417">
        <v>510.05347982693053</v>
      </c>
    </row>
    <row r="418" spans="1:2" x14ac:dyDescent="0.2">
      <c r="A418">
        <v>387</v>
      </c>
      <c r="B418">
        <v>491.44954588389515</v>
      </c>
    </row>
    <row r="419" spans="1:2" x14ac:dyDescent="0.2">
      <c r="A419">
        <v>388</v>
      </c>
      <c r="B419">
        <v>520.56849521913409</v>
      </c>
    </row>
    <row r="420" spans="1:2" x14ac:dyDescent="0.2">
      <c r="A420">
        <v>389</v>
      </c>
      <c r="B420">
        <v>535.95669224134076</v>
      </c>
    </row>
    <row r="421" spans="1:2" x14ac:dyDescent="0.2">
      <c r="A421">
        <v>390</v>
      </c>
      <c r="B421">
        <v>527.14753280314517</v>
      </c>
    </row>
    <row r="422" spans="1:2" x14ac:dyDescent="0.2">
      <c r="A422">
        <v>391</v>
      </c>
      <c r="B422">
        <v>522.95557829624431</v>
      </c>
    </row>
    <row r="423" spans="1:2" x14ac:dyDescent="0.2">
      <c r="A423">
        <v>392</v>
      </c>
      <c r="B423">
        <v>489.11362511143426</v>
      </c>
    </row>
    <row r="424" spans="1:2" x14ac:dyDescent="0.2">
      <c r="A424">
        <v>393</v>
      </c>
      <c r="B424">
        <v>499.92023842078271</v>
      </c>
    </row>
    <row r="425" spans="1:2" x14ac:dyDescent="0.2">
      <c r="A425">
        <v>394</v>
      </c>
      <c r="B425">
        <v>488.46742381297872</v>
      </c>
    </row>
    <row r="426" spans="1:2" x14ac:dyDescent="0.2">
      <c r="A426">
        <v>395</v>
      </c>
      <c r="B426">
        <v>521.11498434980945</v>
      </c>
    </row>
    <row r="427" spans="1:2" x14ac:dyDescent="0.2">
      <c r="A427">
        <v>396</v>
      </c>
      <c r="B427">
        <v>523.33393229563865</v>
      </c>
    </row>
    <row r="428" spans="1:2" x14ac:dyDescent="0.2">
      <c r="A428">
        <v>397</v>
      </c>
      <c r="B428">
        <v>541.44312437276142</v>
      </c>
    </row>
    <row r="429" spans="1:2" x14ac:dyDescent="0.2">
      <c r="A429">
        <v>398</v>
      </c>
      <c r="B429">
        <v>525.13462106454585</v>
      </c>
    </row>
    <row r="430" spans="1:2" x14ac:dyDescent="0.2">
      <c r="A430">
        <v>399</v>
      </c>
      <c r="B430">
        <v>507.66753682284343</v>
      </c>
    </row>
    <row r="431" spans="1:2" x14ac:dyDescent="0.2">
      <c r="A431">
        <v>400</v>
      </c>
      <c r="B431">
        <v>536.9821688389585</v>
      </c>
    </row>
    <row r="432" spans="1:2" x14ac:dyDescent="0.2">
      <c r="A432">
        <v>401</v>
      </c>
      <c r="B432">
        <v>493.37603976037059</v>
      </c>
    </row>
    <row r="433" spans="1:2" x14ac:dyDescent="0.2">
      <c r="A433">
        <v>402</v>
      </c>
      <c r="B433">
        <v>467.66887212354533</v>
      </c>
    </row>
    <row r="434" spans="1:2" x14ac:dyDescent="0.2">
      <c r="A434">
        <v>403</v>
      </c>
      <c r="B434">
        <v>534.27693487745239</v>
      </c>
    </row>
    <row r="435" spans="1:2" x14ac:dyDescent="0.2">
      <c r="A435">
        <v>404</v>
      </c>
      <c r="B435">
        <v>531.01338274435727</v>
      </c>
    </row>
    <row r="436" spans="1:2" x14ac:dyDescent="0.2">
      <c r="A436">
        <v>405</v>
      </c>
      <c r="B436">
        <v>519.37369157652438</v>
      </c>
    </row>
    <row r="437" spans="1:2" x14ac:dyDescent="0.2">
      <c r="A437">
        <v>406</v>
      </c>
      <c r="B437">
        <v>514.0686675684218</v>
      </c>
    </row>
    <row r="438" spans="1:2" x14ac:dyDescent="0.2">
      <c r="A438">
        <v>407</v>
      </c>
      <c r="B438">
        <v>491.74446735244169</v>
      </c>
    </row>
    <row r="439" spans="1:2" x14ac:dyDescent="0.2">
      <c r="A439">
        <v>408</v>
      </c>
      <c r="B439">
        <v>483.90397327501705</v>
      </c>
    </row>
    <row r="440" spans="1:2" x14ac:dyDescent="0.2">
      <c r="A440">
        <v>409</v>
      </c>
      <c r="B440">
        <v>508.89654324366336</v>
      </c>
    </row>
    <row r="441" spans="1:2" x14ac:dyDescent="0.2">
      <c r="A441">
        <v>410</v>
      </c>
      <c r="B441">
        <v>537.25104282853567</v>
      </c>
    </row>
    <row r="442" spans="1:2" x14ac:dyDescent="0.2">
      <c r="A442">
        <v>411</v>
      </c>
      <c r="B442">
        <v>508.15986203137174</v>
      </c>
    </row>
    <row r="443" spans="1:2" x14ac:dyDescent="0.2">
      <c r="A443">
        <v>412</v>
      </c>
      <c r="B443">
        <v>521.66503758615249</v>
      </c>
    </row>
    <row r="444" spans="1:2" x14ac:dyDescent="0.2">
      <c r="A444">
        <v>413</v>
      </c>
      <c r="B444">
        <v>512.41419260987016</v>
      </c>
    </row>
    <row r="445" spans="1:2" x14ac:dyDescent="0.2">
      <c r="A445">
        <v>414</v>
      </c>
      <c r="B445">
        <v>490.66289016842921</v>
      </c>
    </row>
    <row r="446" spans="1:2" x14ac:dyDescent="0.2">
      <c r="A446">
        <v>415</v>
      </c>
      <c r="B446">
        <v>503.18732089101076</v>
      </c>
    </row>
    <row r="447" spans="1:2" x14ac:dyDescent="0.2">
      <c r="A447">
        <v>416</v>
      </c>
      <c r="B447">
        <v>508.49825206769475</v>
      </c>
    </row>
    <row r="448" spans="1:2" x14ac:dyDescent="0.2">
      <c r="A448">
        <v>417</v>
      </c>
      <c r="B448">
        <v>520.55990388902796</v>
      </c>
    </row>
    <row r="449" spans="1:2" x14ac:dyDescent="0.2">
      <c r="A449">
        <v>418</v>
      </c>
      <c r="B449">
        <v>520.00491375942863</v>
      </c>
    </row>
    <row r="450" spans="1:2" x14ac:dyDescent="0.2">
      <c r="A450">
        <v>419</v>
      </c>
      <c r="B450">
        <v>518.36402037720677</v>
      </c>
    </row>
    <row r="451" spans="1:2" x14ac:dyDescent="0.2">
      <c r="A451">
        <v>420</v>
      </c>
      <c r="B451">
        <v>511.49556625370235</v>
      </c>
    </row>
    <row r="452" spans="1:2" x14ac:dyDescent="0.2">
      <c r="A452">
        <v>421</v>
      </c>
      <c r="B452">
        <v>499.72596586869474</v>
      </c>
    </row>
    <row r="453" spans="1:2" x14ac:dyDescent="0.2">
      <c r="A453">
        <v>422</v>
      </c>
      <c r="B453">
        <v>502.43993300844141</v>
      </c>
    </row>
    <row r="454" spans="1:2" x14ac:dyDescent="0.2">
      <c r="A454">
        <v>423</v>
      </c>
      <c r="B454">
        <v>516.75210981717134</v>
      </c>
    </row>
    <row r="455" spans="1:2" x14ac:dyDescent="0.2">
      <c r="A455">
        <v>424</v>
      </c>
      <c r="B455">
        <v>515.97345093362946</v>
      </c>
    </row>
    <row r="456" spans="1:2" x14ac:dyDescent="0.2">
      <c r="A456">
        <v>425</v>
      </c>
      <c r="B456">
        <v>550.23881255648894</v>
      </c>
    </row>
    <row r="457" spans="1:2" x14ac:dyDescent="0.2">
      <c r="A457">
        <v>426</v>
      </c>
      <c r="B457">
        <v>493.40977694506216</v>
      </c>
    </row>
    <row r="458" spans="1:2" x14ac:dyDescent="0.2">
      <c r="A458">
        <v>427</v>
      </c>
      <c r="B458">
        <v>502.58577346441325</v>
      </c>
    </row>
    <row r="459" spans="1:2" x14ac:dyDescent="0.2">
      <c r="A459">
        <v>428</v>
      </c>
      <c r="B459">
        <v>512.89944537521046</v>
      </c>
    </row>
    <row r="460" spans="1:2" x14ac:dyDescent="0.2">
      <c r="A460">
        <v>429</v>
      </c>
      <c r="B460">
        <v>525.54103107501203</v>
      </c>
    </row>
    <row r="461" spans="1:2" x14ac:dyDescent="0.2">
      <c r="A461">
        <v>430</v>
      </c>
      <c r="B461">
        <v>513.9487481217659</v>
      </c>
    </row>
    <row r="462" spans="1:2" x14ac:dyDescent="0.2">
      <c r="A462">
        <v>431</v>
      </c>
      <c r="B462">
        <v>478.19764366856589</v>
      </c>
    </row>
    <row r="463" spans="1:2" x14ac:dyDescent="0.2">
      <c r="A463">
        <v>432</v>
      </c>
      <c r="B463">
        <v>541.58726345264222</v>
      </c>
    </row>
    <row r="464" spans="1:2" x14ac:dyDescent="0.2">
      <c r="A464">
        <v>433</v>
      </c>
      <c r="B464">
        <v>525.36237799232015</v>
      </c>
    </row>
    <row r="465" spans="1:2" x14ac:dyDescent="0.2">
      <c r="A465">
        <v>434</v>
      </c>
      <c r="B465">
        <v>482.39661211142078</v>
      </c>
    </row>
    <row r="466" spans="1:2" x14ac:dyDescent="0.2">
      <c r="A466">
        <v>435</v>
      </c>
      <c r="B466">
        <v>509.78370777349772</v>
      </c>
    </row>
    <row r="467" spans="1:2" x14ac:dyDescent="0.2">
      <c r="A467">
        <v>436</v>
      </c>
      <c r="B467">
        <v>538.34600087558169</v>
      </c>
    </row>
    <row r="468" spans="1:2" x14ac:dyDescent="0.2">
      <c r="A468">
        <v>437</v>
      </c>
      <c r="B468">
        <v>515.19761275921348</v>
      </c>
    </row>
    <row r="469" spans="1:2" x14ac:dyDescent="0.2">
      <c r="A469">
        <v>438</v>
      </c>
      <c r="B469">
        <v>527.02043530012372</v>
      </c>
    </row>
    <row r="470" spans="1:2" x14ac:dyDescent="0.2">
      <c r="A470">
        <v>439</v>
      </c>
      <c r="B470">
        <v>513.08507700858331</v>
      </c>
    </row>
    <row r="471" spans="1:2" x14ac:dyDescent="0.2">
      <c r="A471">
        <v>440</v>
      </c>
      <c r="B471">
        <v>525.58993400298914</v>
      </c>
    </row>
    <row r="472" spans="1:2" x14ac:dyDescent="0.2">
      <c r="A472">
        <v>441</v>
      </c>
      <c r="B472">
        <v>521.02038406083375</v>
      </c>
    </row>
    <row r="473" spans="1:2" x14ac:dyDescent="0.2">
      <c r="A473">
        <v>442</v>
      </c>
      <c r="B473">
        <v>515.39971962295408</v>
      </c>
    </row>
    <row r="474" spans="1:2" x14ac:dyDescent="0.2">
      <c r="A474">
        <v>443</v>
      </c>
      <c r="B474">
        <v>519.94277562637728</v>
      </c>
    </row>
    <row r="475" spans="1:2" x14ac:dyDescent="0.2">
      <c r="A475">
        <v>444</v>
      </c>
      <c r="B475">
        <v>465.74349999735216</v>
      </c>
    </row>
    <row r="476" spans="1:2" x14ac:dyDescent="0.2">
      <c r="A476">
        <v>445</v>
      </c>
      <c r="B476">
        <v>523.18347804365635</v>
      </c>
    </row>
    <row r="477" spans="1:2" x14ac:dyDescent="0.2">
      <c r="A477">
        <v>446</v>
      </c>
      <c r="B477">
        <v>501.90132002889754</v>
      </c>
    </row>
    <row r="478" spans="1:2" x14ac:dyDescent="0.2">
      <c r="A478">
        <v>447</v>
      </c>
      <c r="B478">
        <v>488.85011654899176</v>
      </c>
    </row>
    <row r="479" spans="1:2" x14ac:dyDescent="0.2">
      <c r="A479">
        <v>448</v>
      </c>
      <c r="B479">
        <v>494.59429108874451</v>
      </c>
    </row>
    <row r="480" spans="1:2" x14ac:dyDescent="0.2">
      <c r="A480">
        <v>449</v>
      </c>
      <c r="B480">
        <v>465.14116766221753</v>
      </c>
    </row>
    <row r="481" spans="1:2" x14ac:dyDescent="0.2">
      <c r="A481">
        <v>450</v>
      </c>
      <c r="B481">
        <v>505.0529791360338</v>
      </c>
    </row>
    <row r="482" spans="1:2" x14ac:dyDescent="0.2">
      <c r="A482">
        <v>451</v>
      </c>
      <c r="B482">
        <v>511.6601589411664</v>
      </c>
    </row>
    <row r="483" spans="1:2" x14ac:dyDescent="0.2">
      <c r="A483">
        <v>452</v>
      </c>
      <c r="B483">
        <v>497.202866486034</v>
      </c>
    </row>
    <row r="484" spans="1:2" x14ac:dyDescent="0.2">
      <c r="A484">
        <v>453</v>
      </c>
      <c r="B484">
        <v>499.02289138592732</v>
      </c>
    </row>
    <row r="485" spans="1:2" x14ac:dyDescent="0.2">
      <c r="A485">
        <v>454</v>
      </c>
      <c r="B485">
        <v>524.17655044950254</v>
      </c>
    </row>
    <row r="486" spans="1:2" x14ac:dyDescent="0.2">
      <c r="A486">
        <v>455</v>
      </c>
      <c r="B486">
        <v>514.51907524881665</v>
      </c>
    </row>
    <row r="487" spans="1:2" x14ac:dyDescent="0.2">
      <c r="A487">
        <v>456</v>
      </c>
      <c r="B487">
        <v>507.24149612619306</v>
      </c>
    </row>
    <row r="488" spans="1:2" x14ac:dyDescent="0.2">
      <c r="A488">
        <v>457</v>
      </c>
      <c r="B488">
        <v>514.81772435002699</v>
      </c>
    </row>
    <row r="489" spans="1:2" x14ac:dyDescent="0.2">
      <c r="A489">
        <v>458</v>
      </c>
      <c r="B489">
        <v>508.83650868290465</v>
      </c>
    </row>
    <row r="490" spans="1:2" x14ac:dyDescent="0.2">
      <c r="A490">
        <v>459</v>
      </c>
      <c r="B490">
        <v>542.99500846549608</v>
      </c>
    </row>
    <row r="491" spans="1:2" x14ac:dyDescent="0.2">
      <c r="A491">
        <v>460</v>
      </c>
      <c r="B491">
        <v>506.45091258402681</v>
      </c>
    </row>
    <row r="492" spans="1:2" x14ac:dyDescent="0.2">
      <c r="A492">
        <v>461</v>
      </c>
      <c r="B492">
        <v>530.39013957400118</v>
      </c>
    </row>
    <row r="493" spans="1:2" x14ac:dyDescent="0.2">
      <c r="A493">
        <v>462</v>
      </c>
      <c r="B493">
        <v>490.79566997865663</v>
      </c>
    </row>
    <row r="494" spans="1:2" x14ac:dyDescent="0.2">
      <c r="A494">
        <v>463</v>
      </c>
      <c r="B494">
        <v>500.59891069756236</v>
      </c>
    </row>
    <row r="495" spans="1:2" x14ac:dyDescent="0.2">
      <c r="A495">
        <v>464</v>
      </c>
      <c r="B495">
        <v>509.78798717310264</v>
      </c>
    </row>
    <row r="496" spans="1:2" x14ac:dyDescent="0.2">
      <c r="A496">
        <v>465</v>
      </c>
      <c r="B496">
        <v>509.24594755054693</v>
      </c>
    </row>
    <row r="497" spans="1:2" x14ac:dyDescent="0.2">
      <c r="A497">
        <v>466</v>
      </c>
      <c r="B497">
        <v>510.97126516298948</v>
      </c>
    </row>
    <row r="498" spans="1:2" x14ac:dyDescent="0.2">
      <c r="A498">
        <v>467</v>
      </c>
      <c r="B498">
        <v>509.97239994173196</v>
      </c>
    </row>
    <row r="499" spans="1:2" x14ac:dyDescent="0.2">
      <c r="A499">
        <v>468</v>
      </c>
      <c r="B499">
        <v>519.09767470566578</v>
      </c>
    </row>
    <row r="500" spans="1:2" x14ac:dyDescent="0.2">
      <c r="A500">
        <v>469</v>
      </c>
      <c r="B500">
        <v>534.43963755919947</v>
      </c>
    </row>
    <row r="501" spans="1:2" x14ac:dyDescent="0.2">
      <c r="A501">
        <v>470</v>
      </c>
      <c r="B501">
        <v>502.55908072884773</v>
      </c>
    </row>
    <row r="502" spans="1:2" x14ac:dyDescent="0.2">
      <c r="A502">
        <v>471</v>
      </c>
      <c r="B502">
        <v>508.41481487629181</v>
      </c>
    </row>
    <row r="503" spans="1:2" x14ac:dyDescent="0.2">
      <c r="A503">
        <v>472</v>
      </c>
      <c r="B503">
        <v>499.10840952558442</v>
      </c>
    </row>
    <row r="504" spans="1:2" x14ac:dyDescent="0.2">
      <c r="A504">
        <v>473</v>
      </c>
      <c r="B504">
        <v>488.54460798924947</v>
      </c>
    </row>
    <row r="505" spans="1:2" x14ac:dyDescent="0.2">
      <c r="A505">
        <v>474</v>
      </c>
      <c r="B505">
        <v>509.19219090439645</v>
      </c>
    </row>
    <row r="506" spans="1:2" x14ac:dyDescent="0.2">
      <c r="A506">
        <v>475</v>
      </c>
      <c r="B506">
        <v>501.43413412556629</v>
      </c>
    </row>
    <row r="507" spans="1:2" x14ac:dyDescent="0.2">
      <c r="A507">
        <v>476</v>
      </c>
      <c r="B507">
        <v>532.33070649486899</v>
      </c>
    </row>
    <row r="508" spans="1:2" x14ac:dyDescent="0.2">
      <c r="A508">
        <v>477</v>
      </c>
      <c r="B508">
        <v>516.83947345621959</v>
      </c>
    </row>
    <row r="509" spans="1:2" x14ac:dyDescent="0.2">
      <c r="A509">
        <v>478</v>
      </c>
      <c r="B509">
        <v>539.47454006860301</v>
      </c>
    </row>
    <row r="510" spans="1:2" x14ac:dyDescent="0.2">
      <c r="A510">
        <v>479</v>
      </c>
      <c r="B510">
        <v>517.75808319236728</v>
      </c>
    </row>
    <row r="511" spans="1:2" x14ac:dyDescent="0.2">
      <c r="A511">
        <v>480</v>
      </c>
      <c r="B511">
        <v>494.58482829160698</v>
      </c>
    </row>
    <row r="512" spans="1:2" x14ac:dyDescent="0.2">
      <c r="A512">
        <v>481</v>
      </c>
      <c r="B512">
        <v>533.6934251681389</v>
      </c>
    </row>
    <row r="513" spans="1:2" x14ac:dyDescent="0.2">
      <c r="A513">
        <v>482</v>
      </c>
      <c r="B513">
        <v>531.91107337393248</v>
      </c>
    </row>
    <row r="514" spans="1:2" x14ac:dyDescent="0.2">
      <c r="A514">
        <v>483</v>
      </c>
      <c r="B514">
        <v>539.24098581800615</v>
      </c>
    </row>
    <row r="515" spans="1:2" x14ac:dyDescent="0.2">
      <c r="A515">
        <v>484</v>
      </c>
      <c r="B515">
        <v>501.45869453535079</v>
      </c>
    </row>
    <row r="516" spans="1:2" x14ac:dyDescent="0.2">
      <c r="A516">
        <v>485</v>
      </c>
      <c r="B516">
        <v>506.10341593617392</v>
      </c>
    </row>
    <row r="517" spans="1:2" x14ac:dyDescent="0.2">
      <c r="A517">
        <v>486</v>
      </c>
      <c r="B517">
        <v>498.09291168063965</v>
      </c>
    </row>
    <row r="518" spans="1:2" x14ac:dyDescent="0.2">
      <c r="A518">
        <v>487</v>
      </c>
      <c r="B518">
        <v>500.49290358522563</v>
      </c>
    </row>
    <row r="519" spans="1:2" x14ac:dyDescent="0.2">
      <c r="A519">
        <v>488</v>
      </c>
      <c r="B519">
        <v>529.25781933955409</v>
      </c>
    </row>
    <row r="520" spans="1:2" x14ac:dyDescent="0.2">
      <c r="A520">
        <v>489</v>
      </c>
      <c r="B520">
        <v>489.1041263223363</v>
      </c>
    </row>
    <row r="521" spans="1:2" x14ac:dyDescent="0.2">
      <c r="A521">
        <v>490</v>
      </c>
      <c r="B521">
        <v>502.49253551587327</v>
      </c>
    </row>
    <row r="522" spans="1:2" x14ac:dyDescent="0.2">
      <c r="A522">
        <v>491</v>
      </c>
      <c r="B522">
        <v>562.98745178256638</v>
      </c>
    </row>
    <row r="523" spans="1:2" x14ac:dyDescent="0.2">
      <c r="A523">
        <v>492</v>
      </c>
      <c r="B523">
        <v>496.87049975699341</v>
      </c>
    </row>
    <row r="524" spans="1:2" x14ac:dyDescent="0.2">
      <c r="A524">
        <v>493</v>
      </c>
      <c r="B524">
        <v>535.01475700334788</v>
      </c>
    </row>
    <row r="525" spans="1:2" x14ac:dyDescent="0.2">
      <c r="A525">
        <v>494</v>
      </c>
      <c r="B525">
        <v>521.56433868146303</v>
      </c>
    </row>
    <row r="526" spans="1:2" x14ac:dyDescent="0.2">
      <c r="A526">
        <v>495</v>
      </c>
      <c r="B526">
        <v>525.61929910038225</v>
      </c>
    </row>
    <row r="527" spans="1:2" x14ac:dyDescent="0.2">
      <c r="A527">
        <v>496</v>
      </c>
      <c r="B527">
        <v>554.92156679591983</v>
      </c>
    </row>
    <row r="528" spans="1:2" x14ac:dyDescent="0.2">
      <c r="A528">
        <v>497</v>
      </c>
      <c r="B528">
        <v>492.76584169859336</v>
      </c>
    </row>
    <row r="529" spans="1:2" x14ac:dyDescent="0.2">
      <c r="A529">
        <v>498</v>
      </c>
      <c r="B529">
        <v>467.91296663187148</v>
      </c>
    </row>
    <row r="530" spans="1:2" x14ac:dyDescent="0.2">
      <c r="A530">
        <v>499</v>
      </c>
      <c r="B530">
        <v>498.64701967525303</v>
      </c>
    </row>
    <row r="531" spans="1:2" x14ac:dyDescent="0.2">
      <c r="A531">
        <v>500</v>
      </c>
      <c r="B531">
        <v>525.60630918608797</v>
      </c>
    </row>
    <row r="532" spans="1:2" x14ac:dyDescent="0.2">
      <c r="A532">
        <v>501</v>
      </c>
      <c r="B532">
        <v>484.56371755519262</v>
      </c>
    </row>
    <row r="533" spans="1:2" x14ac:dyDescent="0.2">
      <c r="A533">
        <v>502</v>
      </c>
      <c r="B533">
        <v>557.9267328094885</v>
      </c>
    </row>
    <row r="534" spans="1:2" x14ac:dyDescent="0.2">
      <c r="A534">
        <v>503</v>
      </c>
      <c r="B534">
        <v>526.09928353417115</v>
      </c>
    </row>
    <row r="535" spans="1:2" x14ac:dyDescent="0.2">
      <c r="A535">
        <v>504</v>
      </c>
      <c r="B535">
        <v>480.60591195885661</v>
      </c>
    </row>
    <row r="536" spans="1:2" x14ac:dyDescent="0.2">
      <c r="A536">
        <v>505</v>
      </c>
      <c r="B536">
        <v>544.36223027237747</v>
      </c>
    </row>
    <row r="537" spans="1:2" x14ac:dyDescent="0.2">
      <c r="A537">
        <v>506</v>
      </c>
      <c r="B537">
        <v>493.56506822540177</v>
      </c>
    </row>
    <row r="538" spans="1:2" x14ac:dyDescent="0.2">
      <c r="A538">
        <v>507</v>
      </c>
      <c r="B538">
        <v>511.31055753568137</v>
      </c>
    </row>
    <row r="539" spans="1:2" x14ac:dyDescent="0.2">
      <c r="A539">
        <v>508</v>
      </c>
      <c r="B539">
        <v>537.54103245481497</v>
      </c>
    </row>
    <row r="540" spans="1:2" x14ac:dyDescent="0.2">
      <c r="A540">
        <v>509</v>
      </c>
      <c r="B540">
        <v>510.62191278491122</v>
      </c>
    </row>
    <row r="541" spans="1:2" x14ac:dyDescent="0.2">
      <c r="A541">
        <v>510</v>
      </c>
      <c r="B541">
        <v>476.71201993438785</v>
      </c>
    </row>
    <row r="542" spans="1:2" x14ac:dyDescent="0.2">
      <c r="A542">
        <v>511</v>
      </c>
      <c r="B542">
        <v>515.95719985197979</v>
      </c>
    </row>
    <row r="543" spans="1:2" x14ac:dyDescent="0.2">
      <c r="A543">
        <v>512</v>
      </c>
      <c r="B543">
        <v>546.8019010228727</v>
      </c>
    </row>
    <row r="544" spans="1:2" x14ac:dyDescent="0.2">
      <c r="A544">
        <v>513</v>
      </c>
      <c r="B544">
        <v>538.93194921375641</v>
      </c>
    </row>
    <row r="545" spans="1:2" x14ac:dyDescent="0.2">
      <c r="A545">
        <v>514</v>
      </c>
      <c r="B545">
        <v>511.83966376354402</v>
      </c>
    </row>
    <row r="546" spans="1:2" x14ac:dyDescent="0.2">
      <c r="A546">
        <v>515</v>
      </c>
      <c r="B546">
        <v>527.71614215357624</v>
      </c>
    </row>
    <row r="547" spans="1:2" x14ac:dyDescent="0.2">
      <c r="A547">
        <v>516</v>
      </c>
      <c r="B547">
        <v>526.60643825009493</v>
      </c>
    </row>
    <row r="548" spans="1:2" x14ac:dyDescent="0.2">
      <c r="A548">
        <v>517</v>
      </c>
      <c r="B548">
        <v>520.20176858360003</v>
      </c>
    </row>
    <row r="549" spans="1:2" x14ac:dyDescent="0.2">
      <c r="A549">
        <v>518</v>
      </c>
      <c r="B549">
        <v>509.5846774465258</v>
      </c>
    </row>
    <row r="550" spans="1:2" x14ac:dyDescent="0.2">
      <c r="A550">
        <v>519</v>
      </c>
      <c r="B550">
        <v>539.71504871315517</v>
      </c>
    </row>
    <row r="551" spans="1:2" x14ac:dyDescent="0.2">
      <c r="A551">
        <v>520</v>
      </c>
      <c r="B551">
        <v>495.32846927057926</v>
      </c>
    </row>
    <row r="552" spans="1:2" x14ac:dyDescent="0.2">
      <c r="A552">
        <v>521</v>
      </c>
      <c r="B552">
        <v>522.38824658799911</v>
      </c>
    </row>
    <row r="553" spans="1:2" x14ac:dyDescent="0.2">
      <c r="A553">
        <v>522</v>
      </c>
      <c r="B553">
        <v>494.82620572066298</v>
      </c>
    </row>
    <row r="554" spans="1:2" x14ac:dyDescent="0.2">
      <c r="A554">
        <v>523</v>
      </c>
      <c r="B554">
        <v>502.17497637085881</v>
      </c>
    </row>
    <row r="555" spans="1:2" x14ac:dyDescent="0.2">
      <c r="A555">
        <v>524</v>
      </c>
      <c r="B555">
        <v>483.43817023989004</v>
      </c>
    </row>
    <row r="556" spans="1:2" x14ac:dyDescent="0.2">
      <c r="A556">
        <v>525</v>
      </c>
      <c r="B556">
        <v>527.43709470263934</v>
      </c>
    </row>
    <row r="557" spans="1:2" x14ac:dyDescent="0.2">
      <c r="A557">
        <v>526</v>
      </c>
      <c r="B557">
        <v>505.65058474974052</v>
      </c>
    </row>
    <row r="558" spans="1:2" x14ac:dyDescent="0.2">
      <c r="A558">
        <v>527</v>
      </c>
      <c r="B558">
        <v>513.00861034731486</v>
      </c>
    </row>
    <row r="559" spans="1:2" x14ac:dyDescent="0.2">
      <c r="A559">
        <v>528</v>
      </c>
      <c r="B559">
        <v>580.90473562401337</v>
      </c>
    </row>
    <row r="560" spans="1:2" x14ac:dyDescent="0.2">
      <c r="A560">
        <v>529</v>
      </c>
      <c r="B560">
        <v>518.50074485734933</v>
      </c>
    </row>
    <row r="561" spans="1:2" x14ac:dyDescent="0.2">
      <c r="A561">
        <v>530</v>
      </c>
      <c r="B561">
        <v>508.10602770361527</v>
      </c>
    </row>
    <row r="562" spans="1:2" x14ac:dyDescent="0.2">
      <c r="A562">
        <v>531</v>
      </c>
      <c r="B562">
        <v>523.59378601269452</v>
      </c>
    </row>
    <row r="563" spans="1:2" x14ac:dyDescent="0.2">
      <c r="A563">
        <v>532</v>
      </c>
      <c r="B563">
        <v>493.52071620978006</v>
      </c>
    </row>
    <row r="564" spans="1:2" x14ac:dyDescent="0.2">
      <c r="A564">
        <v>533</v>
      </c>
      <c r="B564">
        <v>577.72439462785303</v>
      </c>
    </row>
    <row r="565" spans="1:2" x14ac:dyDescent="0.2">
      <c r="A565">
        <v>534</v>
      </c>
      <c r="B565">
        <v>475.48845040814626</v>
      </c>
    </row>
    <row r="566" spans="1:2" x14ac:dyDescent="0.2">
      <c r="A566">
        <v>535</v>
      </c>
      <c r="B566">
        <v>519.16588394864516</v>
      </c>
    </row>
    <row r="567" spans="1:2" x14ac:dyDescent="0.2">
      <c r="A567">
        <v>536</v>
      </c>
      <c r="B567">
        <v>496.06082657752245</v>
      </c>
    </row>
    <row r="568" spans="1:2" x14ac:dyDescent="0.2">
      <c r="A568">
        <v>537</v>
      </c>
      <c r="B568">
        <v>487.44898904095658</v>
      </c>
    </row>
    <row r="569" spans="1:2" x14ac:dyDescent="0.2">
      <c r="A569">
        <v>538</v>
      </c>
      <c r="B569">
        <v>500.20547982182467</v>
      </c>
    </row>
    <row r="570" spans="1:2" x14ac:dyDescent="0.2">
      <c r="A570">
        <v>539</v>
      </c>
      <c r="B570">
        <v>508.64013937763406</v>
      </c>
    </row>
    <row r="571" spans="1:2" x14ac:dyDescent="0.2">
      <c r="A571">
        <v>540</v>
      </c>
      <c r="B571">
        <v>497.4436743908031</v>
      </c>
    </row>
    <row r="572" spans="1:2" x14ac:dyDescent="0.2">
      <c r="A572">
        <v>541</v>
      </c>
      <c r="B572">
        <v>514.78067603917702</v>
      </c>
    </row>
    <row r="573" spans="1:2" x14ac:dyDescent="0.2">
      <c r="A573">
        <v>542</v>
      </c>
      <c r="B573">
        <v>527.37247876116703</v>
      </c>
    </row>
    <row r="574" spans="1:2" x14ac:dyDescent="0.2">
      <c r="A574">
        <v>543</v>
      </c>
      <c r="B574">
        <v>491.02759375248917</v>
      </c>
    </row>
    <row r="575" spans="1:2" x14ac:dyDescent="0.2">
      <c r="A575">
        <v>544</v>
      </c>
      <c r="B575">
        <v>489.25942209578693</v>
      </c>
    </row>
    <row r="576" spans="1:2" x14ac:dyDescent="0.2">
      <c r="A576">
        <v>545</v>
      </c>
      <c r="B576">
        <v>530.15031164092738</v>
      </c>
    </row>
    <row r="577" spans="1:2" x14ac:dyDescent="0.2">
      <c r="A577">
        <v>546</v>
      </c>
      <c r="B577">
        <v>514.64465314831978</v>
      </c>
    </row>
    <row r="578" spans="1:2" x14ac:dyDescent="0.2">
      <c r="A578">
        <v>547</v>
      </c>
      <c r="B578">
        <v>524.9388799578611</v>
      </c>
    </row>
    <row r="579" spans="1:2" x14ac:dyDescent="0.2">
      <c r="A579">
        <v>548</v>
      </c>
      <c r="B579">
        <v>493.4916307313232</v>
      </c>
    </row>
    <row r="580" spans="1:2" x14ac:dyDescent="0.2">
      <c r="A580">
        <v>549</v>
      </c>
      <c r="B580">
        <v>496.52801507192765</v>
      </c>
    </row>
    <row r="581" spans="1:2" x14ac:dyDescent="0.2">
      <c r="A581">
        <v>550</v>
      </c>
      <c r="B581">
        <v>505.64168691046814</v>
      </c>
    </row>
    <row r="582" spans="1:2" x14ac:dyDescent="0.2">
      <c r="A582">
        <v>551</v>
      </c>
      <c r="B582">
        <v>516.15351036163702</v>
      </c>
    </row>
    <row r="583" spans="1:2" x14ac:dyDescent="0.2">
      <c r="A583">
        <v>552</v>
      </c>
      <c r="B583">
        <v>503.17874070718926</v>
      </c>
    </row>
    <row r="584" spans="1:2" x14ac:dyDescent="0.2">
      <c r="A584">
        <v>553</v>
      </c>
      <c r="B584">
        <v>572.98653863618858</v>
      </c>
    </row>
    <row r="585" spans="1:2" x14ac:dyDescent="0.2">
      <c r="A585">
        <v>554</v>
      </c>
      <c r="B585">
        <v>542.24850428319871</v>
      </c>
    </row>
    <row r="586" spans="1:2" x14ac:dyDescent="0.2">
      <c r="A586">
        <v>555</v>
      </c>
      <c r="B586">
        <v>514.6282781975068</v>
      </c>
    </row>
    <row r="587" spans="1:2" x14ac:dyDescent="0.2">
      <c r="A587">
        <v>556</v>
      </c>
      <c r="B587">
        <v>549.32676325469515</v>
      </c>
    </row>
    <row r="588" spans="1:2" x14ac:dyDescent="0.2">
      <c r="A588">
        <v>557</v>
      </c>
      <c r="B588">
        <v>526.37023285841838</v>
      </c>
    </row>
    <row r="589" spans="1:2" x14ac:dyDescent="0.2">
      <c r="A589">
        <v>558</v>
      </c>
      <c r="B589">
        <v>504.45727453986854</v>
      </c>
    </row>
    <row r="590" spans="1:2" x14ac:dyDescent="0.2">
      <c r="A590">
        <v>559</v>
      </c>
      <c r="B590">
        <v>523.60888839865288</v>
      </c>
    </row>
    <row r="591" spans="1:2" x14ac:dyDescent="0.2">
      <c r="A591">
        <v>560</v>
      </c>
      <c r="B591">
        <v>524.77850003408173</v>
      </c>
    </row>
    <row r="592" spans="1:2" x14ac:dyDescent="0.2">
      <c r="A592">
        <v>561</v>
      </c>
      <c r="B592">
        <v>513.4008189112335</v>
      </c>
    </row>
    <row r="593" spans="1:2" x14ac:dyDescent="0.2">
      <c r="A593">
        <v>562</v>
      </c>
      <c r="B593">
        <v>516.56638647622515</v>
      </c>
    </row>
    <row r="594" spans="1:2" x14ac:dyDescent="0.2">
      <c r="A594">
        <v>563</v>
      </c>
      <c r="B594">
        <v>474.7339557925452</v>
      </c>
    </row>
    <row r="595" spans="1:2" x14ac:dyDescent="0.2">
      <c r="A595">
        <v>564</v>
      </c>
      <c r="B595">
        <v>536.91580438922119</v>
      </c>
    </row>
    <row r="596" spans="1:2" x14ac:dyDescent="0.2">
      <c r="A596">
        <v>565</v>
      </c>
      <c r="B596">
        <v>554.83174572699204</v>
      </c>
    </row>
    <row r="597" spans="1:2" x14ac:dyDescent="0.2">
      <c r="A597">
        <v>566</v>
      </c>
      <c r="B597">
        <v>490.49489360480646</v>
      </c>
    </row>
    <row r="598" spans="1:2" x14ac:dyDescent="0.2">
      <c r="A598">
        <v>567</v>
      </c>
      <c r="B598">
        <v>524.36521293510634</v>
      </c>
    </row>
    <row r="599" spans="1:2" x14ac:dyDescent="0.2">
      <c r="A599">
        <v>568</v>
      </c>
      <c r="B599">
        <v>500.65283884638245</v>
      </c>
    </row>
    <row r="600" spans="1:2" x14ac:dyDescent="0.2">
      <c r="A600">
        <v>569</v>
      </c>
      <c r="B600">
        <v>506.59248922992384</v>
      </c>
    </row>
    <row r="601" spans="1:2" x14ac:dyDescent="0.2">
      <c r="A601">
        <v>570</v>
      </c>
      <c r="B601">
        <v>548.82179032303679</v>
      </c>
    </row>
    <row r="602" spans="1:2" x14ac:dyDescent="0.2">
      <c r="A602">
        <v>571</v>
      </c>
      <c r="B602">
        <v>506.35108019934273</v>
      </c>
    </row>
    <row r="603" spans="1:2" x14ac:dyDescent="0.2">
      <c r="A603">
        <v>572</v>
      </c>
      <c r="B603">
        <v>504.9480571245868</v>
      </c>
    </row>
    <row r="604" spans="1:2" x14ac:dyDescent="0.2">
      <c r="A604">
        <v>573</v>
      </c>
      <c r="B604">
        <v>484.12852426505191</v>
      </c>
    </row>
    <row r="605" spans="1:2" x14ac:dyDescent="0.2">
      <c r="A605">
        <v>574</v>
      </c>
      <c r="B605">
        <v>489.1868143764986</v>
      </c>
    </row>
    <row r="606" spans="1:2" x14ac:dyDescent="0.2">
      <c r="A606">
        <v>575</v>
      </c>
      <c r="B606">
        <v>541.84601450228206</v>
      </c>
    </row>
    <row r="607" spans="1:2" x14ac:dyDescent="0.2">
      <c r="A607">
        <v>576</v>
      </c>
      <c r="B607">
        <v>507.05849053467557</v>
      </c>
    </row>
    <row r="608" spans="1:2" x14ac:dyDescent="0.2">
      <c r="A608">
        <v>577</v>
      </c>
      <c r="B608">
        <v>490.80621568432588</v>
      </c>
    </row>
    <row r="609" spans="1:2" x14ac:dyDescent="0.2">
      <c r="A609">
        <v>578</v>
      </c>
      <c r="B609">
        <v>503.24523779264393</v>
      </c>
    </row>
    <row r="610" spans="1:2" x14ac:dyDescent="0.2">
      <c r="A610">
        <v>579</v>
      </c>
      <c r="B610">
        <v>507.43188297634794</v>
      </c>
    </row>
    <row r="611" spans="1:2" x14ac:dyDescent="0.2">
      <c r="A611">
        <v>580</v>
      </c>
      <c r="B611">
        <v>482.71620926351221</v>
      </c>
    </row>
    <row r="612" spans="1:2" x14ac:dyDescent="0.2">
      <c r="A612">
        <v>581</v>
      </c>
      <c r="B612">
        <v>508.79264289558961</v>
      </c>
    </row>
    <row r="613" spans="1:2" x14ac:dyDescent="0.2">
      <c r="A613">
        <v>582</v>
      </c>
      <c r="B613">
        <v>477.12132860911339</v>
      </c>
    </row>
    <row r="614" spans="1:2" x14ac:dyDescent="0.2">
      <c r="A614">
        <v>583</v>
      </c>
      <c r="B614">
        <v>485.58659057631968</v>
      </c>
    </row>
    <row r="615" spans="1:2" x14ac:dyDescent="0.2">
      <c r="A615">
        <v>584</v>
      </c>
      <c r="B615">
        <v>523.25221910230403</v>
      </c>
    </row>
    <row r="616" spans="1:2" x14ac:dyDescent="0.2">
      <c r="A616">
        <v>585</v>
      </c>
      <c r="B616">
        <v>508.01086953136041</v>
      </c>
    </row>
    <row r="617" spans="1:2" x14ac:dyDescent="0.2">
      <c r="A617">
        <v>586</v>
      </c>
      <c r="B617">
        <v>513.54501266246177</v>
      </c>
    </row>
    <row r="618" spans="1:2" x14ac:dyDescent="0.2">
      <c r="A618">
        <v>587</v>
      </c>
      <c r="B618">
        <v>552.975396815208</v>
      </c>
    </row>
    <row r="619" spans="1:2" x14ac:dyDescent="0.2">
      <c r="A619">
        <v>588</v>
      </c>
      <c r="B619">
        <v>457.25453027790684</v>
      </c>
    </row>
    <row r="620" spans="1:2" x14ac:dyDescent="0.2">
      <c r="A620">
        <v>589</v>
      </c>
      <c r="B620">
        <v>555.23683099314485</v>
      </c>
    </row>
    <row r="621" spans="1:2" x14ac:dyDescent="0.2">
      <c r="A621">
        <v>590</v>
      </c>
      <c r="B621">
        <v>534.72290044809915</v>
      </c>
    </row>
    <row r="622" spans="1:2" x14ac:dyDescent="0.2">
      <c r="A622">
        <v>591</v>
      </c>
      <c r="B622">
        <v>494.4757848158668</v>
      </c>
    </row>
    <row r="623" spans="1:2" x14ac:dyDescent="0.2">
      <c r="A623">
        <v>592</v>
      </c>
      <c r="B623">
        <v>509.89078241849592</v>
      </c>
    </row>
    <row r="624" spans="1:2" x14ac:dyDescent="0.2">
      <c r="A624">
        <v>593</v>
      </c>
      <c r="B624">
        <v>518.23272125524443</v>
      </c>
    </row>
    <row r="625" spans="1:2" x14ac:dyDescent="0.2">
      <c r="A625">
        <v>594</v>
      </c>
      <c r="B625">
        <v>520.93492070305922</v>
      </c>
    </row>
    <row r="626" spans="1:2" x14ac:dyDescent="0.2">
      <c r="A626">
        <v>595</v>
      </c>
      <c r="B626">
        <v>493.62669611458335</v>
      </c>
    </row>
    <row r="627" spans="1:2" x14ac:dyDescent="0.2">
      <c r="A627">
        <v>596</v>
      </c>
      <c r="B627">
        <v>488.40428494811118</v>
      </c>
    </row>
    <row r="628" spans="1:2" x14ac:dyDescent="0.2">
      <c r="A628">
        <v>597</v>
      </c>
      <c r="B628">
        <v>504.09318330442443</v>
      </c>
    </row>
    <row r="629" spans="1:2" x14ac:dyDescent="0.2">
      <c r="A629">
        <v>598</v>
      </c>
      <c r="B629">
        <v>502.54691515186516</v>
      </c>
    </row>
    <row r="630" spans="1:2" x14ac:dyDescent="0.2">
      <c r="A630">
        <v>599</v>
      </c>
      <c r="B630">
        <v>501.46017349088464</v>
      </c>
    </row>
    <row r="631" spans="1:2" x14ac:dyDescent="0.2">
      <c r="A631">
        <v>600</v>
      </c>
      <c r="B631">
        <v>525.97089908484077</v>
      </c>
    </row>
    <row r="632" spans="1:2" x14ac:dyDescent="0.2">
      <c r="A632">
        <v>601</v>
      </c>
      <c r="B632">
        <v>492.47777553963073</v>
      </c>
    </row>
    <row r="633" spans="1:2" x14ac:dyDescent="0.2">
      <c r="A633">
        <v>602</v>
      </c>
      <c r="B633">
        <v>538.35560095089193</v>
      </c>
    </row>
    <row r="634" spans="1:2" x14ac:dyDescent="0.2">
      <c r="A634">
        <v>603</v>
      </c>
      <c r="B634">
        <v>509.13757325544668</v>
      </c>
    </row>
    <row r="635" spans="1:2" x14ac:dyDescent="0.2">
      <c r="A635">
        <v>604</v>
      </c>
      <c r="B635">
        <v>518.66928279420154</v>
      </c>
    </row>
    <row r="636" spans="1:2" x14ac:dyDescent="0.2">
      <c r="A636">
        <v>605</v>
      </c>
      <c r="B636">
        <v>526.52930967681675</v>
      </c>
    </row>
    <row r="637" spans="1:2" x14ac:dyDescent="0.2">
      <c r="A637">
        <v>606</v>
      </c>
      <c r="B637">
        <v>541.45691779872357</v>
      </c>
    </row>
    <row r="638" spans="1:2" x14ac:dyDescent="0.2">
      <c r="A638">
        <v>607</v>
      </c>
      <c r="B638">
        <v>507.75291636818997</v>
      </c>
    </row>
    <row r="639" spans="1:2" x14ac:dyDescent="0.2">
      <c r="A639">
        <v>608</v>
      </c>
      <c r="B639">
        <v>511.67260789830391</v>
      </c>
    </row>
    <row r="640" spans="1:2" x14ac:dyDescent="0.2">
      <c r="A640">
        <v>609</v>
      </c>
      <c r="B640">
        <v>491.37533000771964</v>
      </c>
    </row>
    <row r="641" spans="1:2" x14ac:dyDescent="0.2">
      <c r="A641">
        <v>610</v>
      </c>
      <c r="B641">
        <v>536.51956647299301</v>
      </c>
    </row>
    <row r="642" spans="1:2" x14ac:dyDescent="0.2">
      <c r="A642">
        <v>611</v>
      </c>
      <c r="B642">
        <v>520.42883102147471</v>
      </c>
    </row>
    <row r="643" spans="1:2" x14ac:dyDescent="0.2">
      <c r="A643">
        <v>612</v>
      </c>
      <c r="B643">
        <v>533.23468413082253</v>
      </c>
    </row>
    <row r="644" spans="1:2" x14ac:dyDescent="0.2">
      <c r="A644">
        <v>613</v>
      </c>
      <c r="B644">
        <v>508.76026030172727</v>
      </c>
    </row>
    <row r="645" spans="1:2" x14ac:dyDescent="0.2">
      <c r="A645">
        <v>614</v>
      </c>
      <c r="B645">
        <v>474.93385398782777</v>
      </c>
    </row>
    <row r="646" spans="1:2" x14ac:dyDescent="0.2">
      <c r="A646">
        <v>615</v>
      </c>
      <c r="B646">
        <v>467.68742125535158</v>
      </c>
    </row>
    <row r="647" spans="1:2" x14ac:dyDescent="0.2">
      <c r="A647">
        <v>616</v>
      </c>
      <c r="B647">
        <v>525.98229855858585</v>
      </c>
    </row>
    <row r="648" spans="1:2" x14ac:dyDescent="0.2">
      <c r="A648">
        <v>617</v>
      </c>
      <c r="B648">
        <v>511.43225478744648</v>
      </c>
    </row>
    <row r="649" spans="1:2" x14ac:dyDescent="0.2">
      <c r="A649">
        <v>618</v>
      </c>
      <c r="B649">
        <v>523.40305604774062</v>
      </c>
    </row>
    <row r="650" spans="1:2" x14ac:dyDescent="0.2">
      <c r="A650">
        <v>619</v>
      </c>
      <c r="B650">
        <v>519.71574856337975</v>
      </c>
    </row>
    <row r="651" spans="1:2" x14ac:dyDescent="0.2">
      <c r="A651">
        <v>620</v>
      </c>
      <c r="B651">
        <v>515.29702040538768</v>
      </c>
    </row>
    <row r="652" spans="1:2" x14ac:dyDescent="0.2">
      <c r="A652">
        <v>621</v>
      </c>
      <c r="B652">
        <v>484.45010115516908</v>
      </c>
    </row>
    <row r="653" spans="1:2" x14ac:dyDescent="0.2">
      <c r="A653">
        <v>622</v>
      </c>
      <c r="B653">
        <v>506.46661492092659</v>
      </c>
    </row>
    <row r="654" spans="1:2" x14ac:dyDescent="0.2">
      <c r="A654">
        <v>623</v>
      </c>
      <c r="B654">
        <v>542.3255625271197</v>
      </c>
    </row>
    <row r="655" spans="1:2" x14ac:dyDescent="0.2">
      <c r="A655">
        <v>624</v>
      </c>
      <c r="B655">
        <v>549.74114179381604</v>
      </c>
    </row>
    <row r="656" spans="1:2" x14ac:dyDescent="0.2">
      <c r="A656">
        <v>625</v>
      </c>
      <c r="B656">
        <v>491.93039017883149</v>
      </c>
    </row>
    <row r="657" spans="1:2" x14ac:dyDescent="0.2">
      <c r="A657">
        <v>626</v>
      </c>
      <c r="B657">
        <v>537.14741647396102</v>
      </c>
    </row>
    <row r="658" spans="1:2" x14ac:dyDescent="0.2">
      <c r="A658">
        <v>627</v>
      </c>
      <c r="B658">
        <v>502.01064281275802</v>
      </c>
    </row>
    <row r="659" spans="1:2" x14ac:dyDescent="0.2">
      <c r="A659">
        <v>628</v>
      </c>
      <c r="B659">
        <v>515.19968692999726</v>
      </c>
    </row>
    <row r="660" spans="1:2" x14ac:dyDescent="0.2">
      <c r="A660">
        <v>629</v>
      </c>
      <c r="B660">
        <v>543.74810924737676</v>
      </c>
    </row>
    <row r="661" spans="1:2" x14ac:dyDescent="0.2">
      <c r="A661">
        <v>630</v>
      </c>
      <c r="B661">
        <v>503.162216872763</v>
      </c>
    </row>
    <row r="662" spans="1:2" x14ac:dyDescent="0.2">
      <c r="A662">
        <v>631</v>
      </c>
      <c r="B662">
        <v>511.22593311579664</v>
      </c>
    </row>
    <row r="663" spans="1:2" x14ac:dyDescent="0.2">
      <c r="A663">
        <v>632</v>
      </c>
      <c r="B663">
        <v>576.72472506732709</v>
      </c>
    </row>
    <row r="664" spans="1:2" x14ac:dyDescent="0.2">
      <c r="A664">
        <v>633</v>
      </c>
      <c r="B664">
        <v>527.03408322309895</v>
      </c>
    </row>
    <row r="665" spans="1:2" x14ac:dyDescent="0.2">
      <c r="A665">
        <v>634</v>
      </c>
      <c r="B665">
        <v>530.68804713953034</v>
      </c>
    </row>
    <row r="666" spans="1:2" x14ac:dyDescent="0.2">
      <c r="A666">
        <v>635</v>
      </c>
      <c r="B666">
        <v>485.82159903071073</v>
      </c>
    </row>
    <row r="667" spans="1:2" x14ac:dyDescent="0.2">
      <c r="A667">
        <v>636</v>
      </c>
      <c r="B667">
        <v>505.95339114534232</v>
      </c>
    </row>
    <row r="668" spans="1:2" x14ac:dyDescent="0.2">
      <c r="A668">
        <v>637</v>
      </c>
      <c r="B668">
        <v>520.62103092815812</v>
      </c>
    </row>
    <row r="669" spans="1:2" x14ac:dyDescent="0.2">
      <c r="A669">
        <v>638</v>
      </c>
      <c r="B669">
        <v>551.92137315622563</v>
      </c>
    </row>
    <row r="670" spans="1:2" x14ac:dyDescent="0.2">
      <c r="A670">
        <v>639</v>
      </c>
      <c r="B670">
        <v>529.94651261456431</v>
      </c>
    </row>
    <row r="671" spans="1:2" x14ac:dyDescent="0.2">
      <c r="A671">
        <v>640</v>
      </c>
      <c r="B671">
        <v>516.3639369460027</v>
      </c>
    </row>
    <row r="672" spans="1:2" x14ac:dyDescent="0.2">
      <c r="A672">
        <v>641</v>
      </c>
      <c r="B672">
        <v>508.20109265763506</v>
      </c>
    </row>
    <row r="673" spans="1:2" x14ac:dyDescent="0.2">
      <c r="A673">
        <v>642</v>
      </c>
      <c r="B673">
        <v>504.61985124296484</v>
      </c>
    </row>
    <row r="674" spans="1:2" x14ac:dyDescent="0.2">
      <c r="A674">
        <v>643</v>
      </c>
      <c r="B674">
        <v>510.83546470492524</v>
      </c>
    </row>
    <row r="675" spans="1:2" x14ac:dyDescent="0.2">
      <c r="A675">
        <v>644</v>
      </c>
      <c r="B675">
        <v>514.11175523508734</v>
      </c>
    </row>
    <row r="676" spans="1:2" x14ac:dyDescent="0.2">
      <c r="A676">
        <v>645</v>
      </c>
      <c r="B676">
        <v>497.23547335218569</v>
      </c>
    </row>
    <row r="677" spans="1:2" x14ac:dyDescent="0.2">
      <c r="A677">
        <v>646</v>
      </c>
      <c r="B677">
        <v>516.20860679290934</v>
      </c>
    </row>
    <row r="678" spans="1:2" x14ac:dyDescent="0.2">
      <c r="A678">
        <v>647</v>
      </c>
      <c r="B678">
        <v>507.91260610932244</v>
      </c>
    </row>
    <row r="679" spans="1:2" x14ac:dyDescent="0.2">
      <c r="A679">
        <v>648</v>
      </c>
      <c r="B679">
        <v>481.2858611457296</v>
      </c>
    </row>
    <row r="680" spans="1:2" x14ac:dyDescent="0.2">
      <c r="A680">
        <v>649</v>
      </c>
      <c r="B680">
        <v>493.46882864875408</v>
      </c>
    </row>
    <row r="681" spans="1:2" x14ac:dyDescent="0.2">
      <c r="A681">
        <v>650</v>
      </c>
      <c r="B681">
        <v>557.18966800185558</v>
      </c>
    </row>
    <row r="682" spans="1:2" x14ac:dyDescent="0.2">
      <c r="A682">
        <v>651</v>
      </c>
      <c r="B682">
        <v>489.10105675623316</v>
      </c>
    </row>
    <row r="683" spans="1:2" x14ac:dyDescent="0.2">
      <c r="A683">
        <v>652</v>
      </c>
      <c r="B683">
        <v>505.02283892823806</v>
      </c>
    </row>
    <row r="684" spans="1:2" x14ac:dyDescent="0.2">
      <c r="A684">
        <v>653</v>
      </c>
      <c r="B684">
        <v>499.49495771079296</v>
      </c>
    </row>
    <row r="685" spans="1:2" x14ac:dyDescent="0.2">
      <c r="A685">
        <v>654</v>
      </c>
      <c r="B685">
        <v>519.79346564442676</v>
      </c>
    </row>
    <row r="686" spans="1:2" x14ac:dyDescent="0.2">
      <c r="A686">
        <v>655</v>
      </c>
      <c r="B686">
        <v>505.68084158548089</v>
      </c>
    </row>
    <row r="687" spans="1:2" x14ac:dyDescent="0.2">
      <c r="A687">
        <v>656</v>
      </c>
      <c r="B687">
        <v>487.01539903611888</v>
      </c>
    </row>
    <row r="688" spans="1:2" x14ac:dyDescent="0.2">
      <c r="A688">
        <v>657</v>
      </c>
      <c r="B688">
        <v>547.94739490055622</v>
      </c>
    </row>
    <row r="689" spans="1:2" x14ac:dyDescent="0.2">
      <c r="A689">
        <v>658</v>
      </c>
      <c r="B689">
        <v>500.54011111333159</v>
      </c>
    </row>
    <row r="690" spans="1:2" x14ac:dyDescent="0.2">
      <c r="A690">
        <v>659</v>
      </c>
      <c r="B690">
        <v>525.69115655539031</v>
      </c>
    </row>
    <row r="691" spans="1:2" x14ac:dyDescent="0.2">
      <c r="A691">
        <v>660</v>
      </c>
      <c r="B691">
        <v>484.0970925284069</v>
      </c>
    </row>
    <row r="692" spans="1:2" x14ac:dyDescent="0.2">
      <c r="A692">
        <v>661</v>
      </c>
      <c r="B692">
        <v>551.50911517592226</v>
      </c>
    </row>
    <row r="693" spans="1:2" x14ac:dyDescent="0.2">
      <c r="A693">
        <v>662</v>
      </c>
      <c r="B693">
        <v>524.22412264505158</v>
      </c>
    </row>
    <row r="694" spans="1:2" x14ac:dyDescent="0.2">
      <c r="A694">
        <v>663</v>
      </c>
      <c r="B694">
        <v>506.67249236104777</v>
      </c>
    </row>
    <row r="695" spans="1:2" x14ac:dyDescent="0.2">
      <c r="A695">
        <v>664</v>
      </c>
      <c r="B695">
        <v>505.75151428124883</v>
      </c>
    </row>
    <row r="696" spans="1:2" x14ac:dyDescent="0.2">
      <c r="A696">
        <v>665</v>
      </c>
      <c r="B696">
        <v>512.76909540339477</v>
      </c>
    </row>
    <row r="697" spans="1:2" x14ac:dyDescent="0.2">
      <c r="A697">
        <v>666</v>
      </c>
      <c r="B697">
        <v>490.63321871490518</v>
      </c>
    </row>
    <row r="698" spans="1:2" x14ac:dyDescent="0.2">
      <c r="A698">
        <v>667</v>
      </c>
      <c r="B698">
        <v>493.55537454638147</v>
      </c>
    </row>
    <row r="699" spans="1:2" x14ac:dyDescent="0.2">
      <c r="A699">
        <v>668</v>
      </c>
      <c r="B699">
        <v>508.39684752362314</v>
      </c>
    </row>
    <row r="700" spans="1:2" x14ac:dyDescent="0.2">
      <c r="A700">
        <v>669</v>
      </c>
      <c r="B700">
        <v>530.72631182543603</v>
      </c>
    </row>
    <row r="701" spans="1:2" x14ac:dyDescent="0.2">
      <c r="A701">
        <v>670</v>
      </c>
      <c r="B701">
        <v>513.18959343581014</v>
      </c>
    </row>
    <row r="702" spans="1:2" x14ac:dyDescent="0.2">
      <c r="A702">
        <v>671</v>
      </c>
      <c r="B702">
        <v>472.28067581996157</v>
      </c>
    </row>
    <row r="703" spans="1:2" x14ac:dyDescent="0.2">
      <c r="A703">
        <v>672</v>
      </c>
      <c r="B703">
        <v>507.41976565871818</v>
      </c>
    </row>
    <row r="704" spans="1:2" x14ac:dyDescent="0.2">
      <c r="A704">
        <v>673</v>
      </c>
      <c r="B704">
        <v>523.24625644789728</v>
      </c>
    </row>
    <row r="705" spans="1:2" x14ac:dyDescent="0.2">
      <c r="A705">
        <v>674</v>
      </c>
      <c r="B705">
        <v>524.74239584346708</v>
      </c>
    </row>
    <row r="706" spans="1:2" x14ac:dyDescent="0.2">
      <c r="A706">
        <v>675</v>
      </c>
      <c r="B706">
        <v>511.23221908750213</v>
      </c>
    </row>
    <row r="707" spans="1:2" x14ac:dyDescent="0.2">
      <c r="A707">
        <v>676</v>
      </c>
      <c r="B707">
        <v>521.32891796985791</v>
      </c>
    </row>
    <row r="708" spans="1:2" x14ac:dyDescent="0.2">
      <c r="A708">
        <v>677</v>
      </c>
      <c r="B708">
        <v>528.6391930918021</v>
      </c>
    </row>
    <row r="709" spans="1:2" x14ac:dyDescent="0.2">
      <c r="A709">
        <v>678</v>
      </c>
      <c r="B709">
        <v>507.38611310673934</v>
      </c>
    </row>
    <row r="710" spans="1:2" x14ac:dyDescent="0.2">
      <c r="A710">
        <v>679</v>
      </c>
      <c r="B710">
        <v>511.39399003472295</v>
      </c>
    </row>
    <row r="711" spans="1:2" x14ac:dyDescent="0.2">
      <c r="A711">
        <v>680</v>
      </c>
      <c r="B711">
        <v>507.92604592437209</v>
      </c>
    </row>
    <row r="712" spans="1:2" x14ac:dyDescent="0.2">
      <c r="A712">
        <v>681</v>
      </c>
      <c r="B712">
        <v>468.65182140855427</v>
      </c>
    </row>
    <row r="713" spans="1:2" x14ac:dyDescent="0.2">
      <c r="A713">
        <v>682</v>
      </c>
      <c r="B713">
        <v>505.47115162038023</v>
      </c>
    </row>
    <row r="714" spans="1:2" x14ac:dyDescent="0.2">
      <c r="A714">
        <v>683</v>
      </c>
      <c r="B714">
        <v>490.3463135454229</v>
      </c>
    </row>
    <row r="715" spans="1:2" x14ac:dyDescent="0.2">
      <c r="A715">
        <v>684</v>
      </c>
      <c r="B715">
        <v>506.02484202258449</v>
      </c>
    </row>
    <row r="716" spans="1:2" x14ac:dyDescent="0.2">
      <c r="A716">
        <v>685</v>
      </c>
      <c r="B716">
        <v>493.82238084926934</v>
      </c>
    </row>
    <row r="717" spans="1:2" x14ac:dyDescent="0.2">
      <c r="A717">
        <v>686</v>
      </c>
      <c r="B717">
        <v>515.39895567164308</v>
      </c>
    </row>
    <row r="718" spans="1:2" x14ac:dyDescent="0.2">
      <c r="A718">
        <v>687</v>
      </c>
      <c r="B718">
        <v>497.51437503138817</v>
      </c>
    </row>
    <row r="719" spans="1:2" x14ac:dyDescent="0.2">
      <c r="A719">
        <v>688</v>
      </c>
      <c r="B719">
        <v>521.15923880041419</v>
      </c>
    </row>
    <row r="720" spans="1:2" x14ac:dyDescent="0.2">
      <c r="A720">
        <v>689</v>
      </c>
      <c r="B720">
        <v>492.53014676228531</v>
      </c>
    </row>
    <row r="721" spans="1:2" x14ac:dyDescent="0.2">
      <c r="A721">
        <v>690</v>
      </c>
      <c r="B721">
        <v>525.27299149293628</v>
      </c>
    </row>
    <row r="722" spans="1:2" x14ac:dyDescent="0.2">
      <c r="A722">
        <v>691</v>
      </c>
      <c r="B722">
        <v>507.93241572439359</v>
      </c>
    </row>
    <row r="723" spans="1:2" x14ac:dyDescent="0.2">
      <c r="A723">
        <v>692</v>
      </c>
      <c r="B723">
        <v>516.0068283068631</v>
      </c>
    </row>
    <row r="724" spans="1:2" x14ac:dyDescent="0.2">
      <c r="A724">
        <v>693</v>
      </c>
      <c r="B724">
        <v>519.13166075899892</v>
      </c>
    </row>
    <row r="725" spans="1:2" x14ac:dyDescent="0.2">
      <c r="A725">
        <v>694</v>
      </c>
      <c r="B725">
        <v>541.99776131578551</v>
      </c>
    </row>
    <row r="726" spans="1:2" x14ac:dyDescent="0.2">
      <c r="A726">
        <v>695</v>
      </c>
      <c r="B726">
        <v>518.98597121711953</v>
      </c>
    </row>
    <row r="727" spans="1:2" x14ac:dyDescent="0.2">
      <c r="A727">
        <v>696</v>
      </c>
      <c r="B727">
        <v>502.07133538513597</v>
      </c>
    </row>
    <row r="728" spans="1:2" x14ac:dyDescent="0.2">
      <c r="A728">
        <v>697</v>
      </c>
      <c r="B728">
        <v>537.82370690031837</v>
      </c>
    </row>
    <row r="729" spans="1:2" x14ac:dyDescent="0.2">
      <c r="A729">
        <v>698</v>
      </c>
      <c r="B729">
        <v>528.10220633478298</v>
      </c>
    </row>
    <row r="730" spans="1:2" x14ac:dyDescent="0.2">
      <c r="A730">
        <v>699</v>
      </c>
      <c r="B730">
        <v>487.74135531485302</v>
      </c>
    </row>
    <row r="731" spans="1:2" x14ac:dyDescent="0.2">
      <c r="A731">
        <v>700</v>
      </c>
      <c r="B731">
        <v>512.97840834431634</v>
      </c>
    </row>
    <row r="732" spans="1:2" x14ac:dyDescent="0.2">
      <c r="A732">
        <v>701</v>
      </c>
      <c r="B732">
        <v>523.57924893739255</v>
      </c>
    </row>
    <row r="733" spans="1:2" x14ac:dyDescent="0.2">
      <c r="A733">
        <v>702</v>
      </c>
      <c r="B733">
        <v>486.32611291669008</v>
      </c>
    </row>
    <row r="734" spans="1:2" x14ac:dyDescent="0.2">
      <c r="A734">
        <v>703</v>
      </c>
      <c r="B734">
        <v>500.23691996055254</v>
      </c>
    </row>
    <row r="735" spans="1:2" x14ac:dyDescent="0.2">
      <c r="A735">
        <v>704</v>
      </c>
      <c r="B735">
        <v>526.17389788945775</v>
      </c>
    </row>
    <row r="736" spans="1:2" x14ac:dyDescent="0.2">
      <c r="A736">
        <v>705</v>
      </c>
      <c r="B736">
        <v>483.44613181321211</v>
      </c>
    </row>
    <row r="737" spans="1:2" x14ac:dyDescent="0.2">
      <c r="A737">
        <v>706</v>
      </c>
      <c r="B737">
        <v>522.83880648396803</v>
      </c>
    </row>
    <row r="738" spans="1:2" x14ac:dyDescent="0.2">
      <c r="A738">
        <v>707</v>
      </c>
      <c r="B738">
        <v>523.65599320734123</v>
      </c>
    </row>
    <row r="739" spans="1:2" x14ac:dyDescent="0.2">
      <c r="A739">
        <v>708</v>
      </c>
      <c r="B739">
        <v>544.06665512188567</v>
      </c>
    </row>
    <row r="740" spans="1:2" x14ac:dyDescent="0.2">
      <c r="A740">
        <v>709</v>
      </c>
      <c r="B740">
        <v>489.72550359242052</v>
      </c>
    </row>
    <row r="741" spans="1:2" x14ac:dyDescent="0.2">
      <c r="A741">
        <v>710</v>
      </c>
      <c r="B741">
        <v>525.58138699080655</v>
      </c>
    </row>
    <row r="742" spans="1:2" x14ac:dyDescent="0.2">
      <c r="A742">
        <v>711</v>
      </c>
      <c r="B742">
        <v>509.48450110111679</v>
      </c>
    </row>
    <row r="743" spans="1:2" x14ac:dyDescent="0.2">
      <c r="A743">
        <v>712</v>
      </c>
      <c r="B743">
        <v>483.42131834974788</v>
      </c>
    </row>
    <row r="744" spans="1:2" x14ac:dyDescent="0.2">
      <c r="A744">
        <v>713</v>
      </c>
      <c r="B744">
        <v>482.93724370276794</v>
      </c>
    </row>
    <row r="745" spans="1:2" x14ac:dyDescent="0.2">
      <c r="A745">
        <v>714</v>
      </c>
      <c r="B745">
        <v>497.03499271417297</v>
      </c>
    </row>
    <row r="746" spans="1:2" x14ac:dyDescent="0.2">
      <c r="A746">
        <v>715</v>
      </c>
      <c r="B746">
        <v>509.34105122852316</v>
      </c>
    </row>
    <row r="747" spans="1:2" x14ac:dyDescent="0.2">
      <c r="A747">
        <v>716</v>
      </c>
      <c r="B747">
        <v>504.39046091426394</v>
      </c>
    </row>
    <row r="748" spans="1:2" x14ac:dyDescent="0.2">
      <c r="A748">
        <v>717</v>
      </c>
      <c r="B748">
        <v>478.70959891770605</v>
      </c>
    </row>
    <row r="749" spans="1:2" x14ac:dyDescent="0.2">
      <c r="A749">
        <v>718</v>
      </c>
      <c r="B749">
        <v>511.58797277697562</v>
      </c>
    </row>
    <row r="750" spans="1:2" x14ac:dyDescent="0.2">
      <c r="A750">
        <v>719</v>
      </c>
      <c r="B750">
        <v>495.64122831630505</v>
      </c>
    </row>
    <row r="751" spans="1:2" x14ac:dyDescent="0.2">
      <c r="A751">
        <v>720</v>
      </c>
      <c r="B751">
        <v>523.4350311168472</v>
      </c>
    </row>
    <row r="752" spans="1:2" x14ac:dyDescent="0.2">
      <c r="A752">
        <v>721</v>
      </c>
      <c r="B752">
        <v>458.14985153862438</v>
      </c>
    </row>
    <row r="753" spans="1:2" x14ac:dyDescent="0.2">
      <c r="A753">
        <v>722</v>
      </c>
      <c r="B753">
        <v>506.11872699067629</v>
      </c>
    </row>
    <row r="754" spans="1:2" x14ac:dyDescent="0.2">
      <c r="A754">
        <v>723</v>
      </c>
      <c r="B754">
        <v>523.53040860032468</v>
      </c>
    </row>
    <row r="755" spans="1:2" x14ac:dyDescent="0.2">
      <c r="A755">
        <v>724</v>
      </c>
      <c r="B755">
        <v>535.32907249910158</v>
      </c>
    </row>
    <row r="756" spans="1:2" x14ac:dyDescent="0.2">
      <c r="A756">
        <v>725</v>
      </c>
      <c r="B756">
        <v>546.01040208258883</v>
      </c>
    </row>
    <row r="757" spans="1:2" x14ac:dyDescent="0.2">
      <c r="A757">
        <v>726</v>
      </c>
      <c r="B757">
        <v>533.57786709801951</v>
      </c>
    </row>
    <row r="758" spans="1:2" x14ac:dyDescent="0.2">
      <c r="A758">
        <v>727</v>
      </c>
      <c r="B758">
        <v>498.02743454552575</v>
      </c>
    </row>
    <row r="759" spans="1:2" x14ac:dyDescent="0.2">
      <c r="A759">
        <v>728</v>
      </c>
      <c r="B759">
        <v>514.83984277476407</v>
      </c>
    </row>
    <row r="760" spans="1:2" x14ac:dyDescent="0.2">
      <c r="A760">
        <v>729</v>
      </c>
      <c r="B760">
        <v>499.48113993131409</v>
      </c>
    </row>
    <row r="761" spans="1:2" x14ac:dyDescent="0.2">
      <c r="A761">
        <v>730</v>
      </c>
      <c r="B761">
        <v>517.62115632193672</v>
      </c>
    </row>
    <row r="762" spans="1:2" x14ac:dyDescent="0.2">
      <c r="A762">
        <v>731</v>
      </c>
      <c r="B762">
        <v>548.34314288692826</v>
      </c>
    </row>
    <row r="763" spans="1:2" x14ac:dyDescent="0.2">
      <c r="A763">
        <v>732</v>
      </c>
      <c r="B763">
        <v>515.26470925772821</v>
      </c>
    </row>
    <row r="764" spans="1:2" x14ac:dyDescent="0.2">
      <c r="A764">
        <v>733</v>
      </c>
      <c r="B764">
        <v>532.21716003088306</v>
      </c>
    </row>
    <row r="765" spans="1:2" x14ac:dyDescent="0.2">
      <c r="A765">
        <v>734</v>
      </c>
      <c r="B765">
        <v>523.89590413796338</v>
      </c>
    </row>
    <row r="766" spans="1:2" x14ac:dyDescent="0.2">
      <c r="A766">
        <v>735</v>
      </c>
      <c r="B766">
        <v>529.2554782514253</v>
      </c>
    </row>
    <row r="767" spans="1:2" x14ac:dyDescent="0.2">
      <c r="A767">
        <v>736</v>
      </c>
      <c r="B767">
        <v>529.23780480124788</v>
      </c>
    </row>
    <row r="768" spans="1:2" x14ac:dyDescent="0.2">
      <c r="A768">
        <v>737</v>
      </c>
      <c r="B768">
        <v>491.11000452330211</v>
      </c>
    </row>
    <row r="769" spans="1:2" x14ac:dyDescent="0.2">
      <c r="A769">
        <v>738</v>
      </c>
      <c r="B769">
        <v>488.5196354768658</v>
      </c>
    </row>
    <row r="770" spans="1:2" x14ac:dyDescent="0.2">
      <c r="A770">
        <v>739</v>
      </c>
      <c r="B770">
        <v>510.80616448687408</v>
      </c>
    </row>
    <row r="771" spans="1:2" x14ac:dyDescent="0.2">
      <c r="A771">
        <v>740</v>
      </c>
      <c r="B771">
        <v>545.16838396749858</v>
      </c>
    </row>
    <row r="772" spans="1:2" x14ac:dyDescent="0.2">
      <c r="A772">
        <v>741</v>
      </c>
      <c r="B772">
        <v>547.52313286606534</v>
      </c>
    </row>
    <row r="773" spans="1:2" x14ac:dyDescent="0.2">
      <c r="A773">
        <v>742</v>
      </c>
      <c r="B773">
        <v>519.28696660071273</v>
      </c>
    </row>
    <row r="774" spans="1:2" x14ac:dyDescent="0.2">
      <c r="A774">
        <v>743</v>
      </c>
      <c r="B774">
        <v>523.47360885770524</v>
      </c>
    </row>
    <row r="775" spans="1:2" x14ac:dyDescent="0.2">
      <c r="A775">
        <v>744</v>
      </c>
      <c r="B775">
        <v>504.52537093497779</v>
      </c>
    </row>
    <row r="776" spans="1:2" x14ac:dyDescent="0.2">
      <c r="A776">
        <v>745</v>
      </c>
      <c r="B776">
        <v>483.79314462864323</v>
      </c>
    </row>
    <row r="777" spans="1:2" x14ac:dyDescent="0.2">
      <c r="A777">
        <v>746</v>
      </c>
      <c r="B777">
        <v>517.64487833719943</v>
      </c>
    </row>
    <row r="778" spans="1:2" x14ac:dyDescent="0.2">
      <c r="A778">
        <v>747</v>
      </c>
      <c r="B778">
        <v>519.14677364070019</v>
      </c>
    </row>
    <row r="779" spans="1:2" x14ac:dyDescent="0.2">
      <c r="A779">
        <v>748</v>
      </c>
      <c r="B779">
        <v>502.79419002873709</v>
      </c>
    </row>
    <row r="780" spans="1:2" x14ac:dyDescent="0.2">
      <c r="A780">
        <v>749</v>
      </c>
      <c r="B780">
        <v>535.72798324994631</v>
      </c>
    </row>
    <row r="781" spans="1:2" x14ac:dyDescent="0.2">
      <c r="A781">
        <v>750</v>
      </c>
      <c r="B781">
        <v>494.47871861725395</v>
      </c>
    </row>
    <row r="782" spans="1:2" x14ac:dyDescent="0.2">
      <c r="A782">
        <v>751</v>
      </c>
      <c r="B782">
        <v>513.31007212034046</v>
      </c>
    </row>
    <row r="783" spans="1:2" x14ac:dyDescent="0.2">
      <c r="A783">
        <v>752</v>
      </c>
      <c r="B783">
        <v>521.76775424179709</v>
      </c>
    </row>
    <row r="784" spans="1:2" x14ac:dyDescent="0.2">
      <c r="A784">
        <v>753</v>
      </c>
      <c r="B784">
        <v>515.25590751089771</v>
      </c>
    </row>
    <row r="785" spans="1:2" x14ac:dyDescent="0.2">
      <c r="A785">
        <v>754</v>
      </c>
      <c r="B785">
        <v>492.22386749821868</v>
      </c>
    </row>
    <row r="786" spans="1:2" x14ac:dyDescent="0.2">
      <c r="A786">
        <v>755</v>
      </c>
      <c r="B786">
        <v>510.18067364756865</v>
      </c>
    </row>
    <row r="787" spans="1:2" x14ac:dyDescent="0.2">
      <c r="A787">
        <v>756</v>
      </c>
      <c r="B787">
        <v>506.84234867979899</v>
      </c>
    </row>
    <row r="788" spans="1:2" x14ac:dyDescent="0.2">
      <c r="A788">
        <v>757</v>
      </c>
      <c r="B788">
        <v>510.6938888386278</v>
      </c>
    </row>
    <row r="789" spans="1:2" x14ac:dyDescent="0.2">
      <c r="A789">
        <v>758</v>
      </c>
      <c r="B789">
        <v>507.89722231303654</v>
      </c>
    </row>
    <row r="790" spans="1:2" x14ac:dyDescent="0.2">
      <c r="A790">
        <v>759</v>
      </c>
      <c r="B790">
        <v>519.35492803929333</v>
      </c>
    </row>
    <row r="791" spans="1:2" x14ac:dyDescent="0.2">
      <c r="A791">
        <v>760</v>
      </c>
      <c r="B791">
        <v>506.09164805208297</v>
      </c>
    </row>
    <row r="792" spans="1:2" x14ac:dyDescent="0.2">
      <c r="A792">
        <v>761</v>
      </c>
      <c r="B792">
        <v>510.36970073557751</v>
      </c>
    </row>
    <row r="793" spans="1:2" x14ac:dyDescent="0.2">
      <c r="A793">
        <v>762</v>
      </c>
      <c r="B793">
        <v>479.39829754634036</v>
      </c>
    </row>
    <row r="794" spans="1:2" x14ac:dyDescent="0.2">
      <c r="A794">
        <v>763</v>
      </c>
      <c r="B794">
        <v>485.46774120479415</v>
      </c>
    </row>
    <row r="795" spans="1:2" x14ac:dyDescent="0.2">
      <c r="A795">
        <v>764</v>
      </c>
      <c r="B795">
        <v>485.21775102898437</v>
      </c>
    </row>
    <row r="796" spans="1:2" x14ac:dyDescent="0.2">
      <c r="A796">
        <v>765</v>
      </c>
      <c r="B796">
        <v>501.06532716144238</v>
      </c>
    </row>
    <row r="797" spans="1:2" x14ac:dyDescent="0.2">
      <c r="A797">
        <v>766</v>
      </c>
      <c r="B797">
        <v>521.11266137708753</v>
      </c>
    </row>
    <row r="798" spans="1:2" x14ac:dyDescent="0.2">
      <c r="A798">
        <v>767</v>
      </c>
      <c r="B798">
        <v>489.20294302402044</v>
      </c>
    </row>
    <row r="799" spans="1:2" x14ac:dyDescent="0.2">
      <c r="A799">
        <v>768</v>
      </c>
      <c r="B799">
        <v>523.83923852009991</v>
      </c>
    </row>
    <row r="800" spans="1:2" x14ac:dyDescent="0.2">
      <c r="A800">
        <v>769</v>
      </c>
      <c r="B800">
        <v>478.05705196549241</v>
      </c>
    </row>
    <row r="801" spans="1:2" x14ac:dyDescent="0.2">
      <c r="A801">
        <v>770</v>
      </c>
      <c r="B801">
        <v>522.38181378407205</v>
      </c>
    </row>
    <row r="802" spans="1:2" x14ac:dyDescent="0.2">
      <c r="A802">
        <v>771</v>
      </c>
      <c r="B802">
        <v>526.97766325602117</v>
      </c>
    </row>
    <row r="803" spans="1:2" x14ac:dyDescent="0.2">
      <c r="A803">
        <v>772</v>
      </c>
      <c r="B803">
        <v>520.19891903498672</v>
      </c>
    </row>
    <row r="804" spans="1:2" x14ac:dyDescent="0.2">
      <c r="A804">
        <v>773</v>
      </c>
      <c r="B804">
        <v>492.56446413882645</v>
      </c>
    </row>
    <row r="805" spans="1:2" x14ac:dyDescent="0.2">
      <c r="A805">
        <v>774</v>
      </c>
      <c r="B805">
        <v>508.87869510105133</v>
      </c>
    </row>
    <row r="806" spans="1:2" x14ac:dyDescent="0.2">
      <c r="A806">
        <v>775</v>
      </c>
      <c r="B806">
        <v>536.81793339955698</v>
      </c>
    </row>
    <row r="807" spans="1:2" x14ac:dyDescent="0.2">
      <c r="A807">
        <v>776</v>
      </c>
      <c r="B807">
        <v>511.50799590278376</v>
      </c>
    </row>
    <row r="808" spans="1:2" x14ac:dyDescent="0.2">
      <c r="A808">
        <v>777</v>
      </c>
      <c r="B808">
        <v>527.87640335361652</v>
      </c>
    </row>
    <row r="809" spans="1:2" x14ac:dyDescent="0.2">
      <c r="A809">
        <v>778</v>
      </c>
      <c r="B809">
        <v>506.31202093686181</v>
      </c>
    </row>
    <row r="810" spans="1:2" x14ac:dyDescent="0.2">
      <c r="A810">
        <v>779</v>
      </c>
      <c r="B810">
        <v>510.96912770270308</v>
      </c>
    </row>
    <row r="811" spans="1:2" x14ac:dyDescent="0.2">
      <c r="A811">
        <v>780</v>
      </c>
      <c r="B811">
        <v>531.63040807044797</v>
      </c>
    </row>
    <row r="812" spans="1:2" x14ac:dyDescent="0.2">
      <c r="A812">
        <v>781</v>
      </c>
      <c r="B812">
        <v>521.30565567940459</v>
      </c>
    </row>
    <row r="813" spans="1:2" x14ac:dyDescent="0.2">
      <c r="A813">
        <v>782</v>
      </c>
      <c r="B813">
        <v>524.10759817660426</v>
      </c>
    </row>
    <row r="814" spans="1:2" x14ac:dyDescent="0.2">
      <c r="A814">
        <v>783</v>
      </c>
      <c r="B814">
        <v>482.12316218957778</v>
      </c>
    </row>
    <row r="815" spans="1:2" x14ac:dyDescent="0.2">
      <c r="A815">
        <v>784</v>
      </c>
      <c r="B815">
        <v>516.38970325156049</v>
      </c>
    </row>
    <row r="816" spans="1:2" x14ac:dyDescent="0.2">
      <c r="A816">
        <v>785</v>
      </c>
      <c r="B816">
        <v>472.6352458964862</v>
      </c>
    </row>
    <row r="817" spans="1:2" x14ac:dyDescent="0.2">
      <c r="A817">
        <v>786</v>
      </c>
      <c r="B817">
        <v>481.93499297009168</v>
      </c>
    </row>
    <row r="818" spans="1:2" x14ac:dyDescent="0.2">
      <c r="A818">
        <v>787</v>
      </c>
      <c r="B818">
        <v>545.15039470739123</v>
      </c>
    </row>
    <row r="819" spans="1:2" x14ac:dyDescent="0.2">
      <c r="A819">
        <v>788</v>
      </c>
      <c r="B819">
        <v>490.44652660313869</v>
      </c>
    </row>
    <row r="820" spans="1:2" x14ac:dyDescent="0.2">
      <c r="A820">
        <v>789</v>
      </c>
      <c r="B820">
        <v>528.57309667253469</v>
      </c>
    </row>
    <row r="821" spans="1:2" x14ac:dyDescent="0.2">
      <c r="A821">
        <v>790</v>
      </c>
      <c r="B821">
        <v>516.88690913886535</v>
      </c>
    </row>
    <row r="822" spans="1:2" x14ac:dyDescent="0.2">
      <c r="A822">
        <v>791</v>
      </c>
      <c r="B822">
        <v>517.50846701205148</v>
      </c>
    </row>
    <row r="823" spans="1:2" x14ac:dyDescent="0.2">
      <c r="A823">
        <v>792</v>
      </c>
      <c r="B823">
        <v>523.7201306947286</v>
      </c>
    </row>
    <row r="824" spans="1:2" x14ac:dyDescent="0.2">
      <c r="A824">
        <v>793</v>
      </c>
      <c r="B824">
        <v>502.4575285874875</v>
      </c>
    </row>
    <row r="825" spans="1:2" x14ac:dyDescent="0.2">
      <c r="A825">
        <v>794</v>
      </c>
      <c r="B825">
        <v>537.41989277688356</v>
      </c>
    </row>
    <row r="826" spans="1:2" x14ac:dyDescent="0.2">
      <c r="A826">
        <v>795</v>
      </c>
      <c r="B826">
        <v>503.06284408116028</v>
      </c>
    </row>
    <row r="827" spans="1:2" x14ac:dyDescent="0.2">
      <c r="A827">
        <v>796</v>
      </c>
      <c r="B827">
        <v>496.15076357129772</v>
      </c>
    </row>
    <row r="828" spans="1:2" x14ac:dyDescent="0.2">
      <c r="A828">
        <v>797</v>
      </c>
      <c r="B828">
        <v>494.39074921805843</v>
      </c>
    </row>
    <row r="829" spans="1:2" x14ac:dyDescent="0.2">
      <c r="A829">
        <v>798</v>
      </c>
      <c r="B829">
        <v>472.70732438881794</v>
      </c>
    </row>
    <row r="830" spans="1:2" x14ac:dyDescent="0.2">
      <c r="A830">
        <v>799</v>
      </c>
      <c r="B830">
        <v>495.4027570302938</v>
      </c>
    </row>
    <row r="831" spans="1:2" x14ac:dyDescent="0.2">
      <c r="A831">
        <v>800</v>
      </c>
      <c r="B831">
        <v>498.08934542165298</v>
      </c>
    </row>
    <row r="832" spans="1:2" x14ac:dyDescent="0.2">
      <c r="A832">
        <v>801</v>
      </c>
      <c r="B832">
        <v>508.05943975385168</v>
      </c>
    </row>
    <row r="833" spans="1:2" x14ac:dyDescent="0.2">
      <c r="A833">
        <v>802</v>
      </c>
      <c r="B833">
        <v>519.74549794553911</v>
      </c>
    </row>
    <row r="834" spans="1:2" x14ac:dyDescent="0.2">
      <c r="A834">
        <v>803</v>
      </c>
      <c r="B834">
        <v>524.91394944028696</v>
      </c>
    </row>
    <row r="835" spans="1:2" x14ac:dyDescent="0.2">
      <c r="A835">
        <v>804</v>
      </c>
      <c r="B835">
        <v>534.92206153875895</v>
      </c>
    </row>
    <row r="836" spans="1:2" x14ac:dyDescent="0.2">
      <c r="A836">
        <v>805</v>
      </c>
      <c r="B836">
        <v>536.35818192174099</v>
      </c>
    </row>
    <row r="837" spans="1:2" x14ac:dyDescent="0.2">
      <c r="A837">
        <v>806</v>
      </c>
      <c r="B837">
        <v>476.07420687920535</v>
      </c>
    </row>
    <row r="838" spans="1:2" x14ac:dyDescent="0.2">
      <c r="A838">
        <v>807</v>
      </c>
      <c r="B838">
        <v>543.66524477638291</v>
      </c>
    </row>
    <row r="839" spans="1:2" x14ac:dyDescent="0.2">
      <c r="A839">
        <v>808</v>
      </c>
      <c r="B839">
        <v>565.51368746164974</v>
      </c>
    </row>
    <row r="840" spans="1:2" x14ac:dyDescent="0.2">
      <c r="A840">
        <v>809</v>
      </c>
      <c r="B840">
        <v>494.47040146128461</v>
      </c>
    </row>
    <row r="841" spans="1:2" x14ac:dyDescent="0.2">
      <c r="A841">
        <v>810</v>
      </c>
      <c r="B841">
        <v>522.67733439848155</v>
      </c>
    </row>
    <row r="842" spans="1:2" x14ac:dyDescent="0.2">
      <c r="A842">
        <v>811</v>
      </c>
      <c r="B842">
        <v>493.38237035523974</v>
      </c>
    </row>
    <row r="843" spans="1:2" x14ac:dyDescent="0.2">
      <c r="A843">
        <v>812</v>
      </c>
      <c r="B843">
        <v>520.36161964550774</v>
      </c>
    </row>
    <row r="844" spans="1:2" x14ac:dyDescent="0.2">
      <c r="A844">
        <v>813</v>
      </c>
      <c r="B844">
        <v>515.91689214136954</v>
      </c>
    </row>
    <row r="845" spans="1:2" x14ac:dyDescent="0.2">
      <c r="A845">
        <v>814</v>
      </c>
      <c r="B845">
        <v>542.52340461354072</v>
      </c>
    </row>
    <row r="846" spans="1:2" x14ac:dyDescent="0.2">
      <c r="A846">
        <v>815</v>
      </c>
      <c r="B846">
        <v>493.42096536797197</v>
      </c>
    </row>
    <row r="847" spans="1:2" x14ac:dyDescent="0.2">
      <c r="A847">
        <v>816</v>
      </c>
      <c r="B847">
        <v>488.1111601275316</v>
      </c>
    </row>
    <row r="848" spans="1:2" x14ac:dyDescent="0.2">
      <c r="A848">
        <v>817</v>
      </c>
      <c r="B848">
        <v>492.72747312524859</v>
      </c>
    </row>
    <row r="849" spans="1:2" x14ac:dyDescent="0.2">
      <c r="A849">
        <v>818</v>
      </c>
      <c r="B849">
        <v>483.55036578672281</v>
      </c>
    </row>
    <row r="850" spans="1:2" x14ac:dyDescent="0.2">
      <c r="A850">
        <v>819</v>
      </c>
      <c r="B850">
        <v>501.73048180582271</v>
      </c>
    </row>
    <row r="851" spans="1:2" x14ac:dyDescent="0.2">
      <c r="A851">
        <v>820</v>
      </c>
      <c r="B851">
        <v>539.04766284803577</v>
      </c>
    </row>
    <row r="852" spans="1:2" x14ac:dyDescent="0.2">
      <c r="A852">
        <v>821</v>
      </c>
      <c r="B852">
        <v>510.27302042143413</v>
      </c>
    </row>
    <row r="853" spans="1:2" x14ac:dyDescent="0.2">
      <c r="A853">
        <v>822</v>
      </c>
      <c r="B853">
        <v>517.16218349147312</v>
      </c>
    </row>
    <row r="854" spans="1:2" x14ac:dyDescent="0.2">
      <c r="A854">
        <v>823</v>
      </c>
      <c r="B854">
        <v>501.13590424974359</v>
      </c>
    </row>
    <row r="855" spans="1:2" x14ac:dyDescent="0.2">
      <c r="A855">
        <v>824</v>
      </c>
      <c r="B855">
        <v>494.34206100346648</v>
      </c>
    </row>
    <row r="856" spans="1:2" x14ac:dyDescent="0.2">
      <c r="A856">
        <v>825</v>
      </c>
      <c r="B856">
        <v>536.5948504386547</v>
      </c>
    </row>
    <row r="857" spans="1:2" x14ac:dyDescent="0.2">
      <c r="A857">
        <v>826</v>
      </c>
      <c r="B857">
        <v>534.18530290222918</v>
      </c>
    </row>
    <row r="858" spans="1:2" x14ac:dyDescent="0.2">
      <c r="A858">
        <v>827</v>
      </c>
      <c r="B858">
        <v>495.98682717917967</v>
      </c>
    </row>
    <row r="859" spans="1:2" x14ac:dyDescent="0.2">
      <c r="A859">
        <v>828</v>
      </c>
      <c r="B859">
        <v>446.06911471363054</v>
      </c>
    </row>
    <row r="860" spans="1:2" x14ac:dyDescent="0.2">
      <c r="A860">
        <v>829</v>
      </c>
      <c r="B860">
        <v>523.55927039230812</v>
      </c>
    </row>
    <row r="861" spans="1:2" x14ac:dyDescent="0.2">
      <c r="A861">
        <v>830</v>
      </c>
      <c r="B861">
        <v>514.0149810176116</v>
      </c>
    </row>
    <row r="862" spans="1:2" x14ac:dyDescent="0.2">
      <c r="A862">
        <v>831</v>
      </c>
      <c r="B862">
        <v>527.10121197499222</v>
      </c>
    </row>
    <row r="863" spans="1:2" x14ac:dyDescent="0.2">
      <c r="A863">
        <v>832</v>
      </c>
      <c r="B863">
        <v>470.97002775108854</v>
      </c>
    </row>
    <row r="864" spans="1:2" x14ac:dyDescent="0.2">
      <c r="A864">
        <v>833</v>
      </c>
      <c r="B864">
        <v>499.59278850030165</v>
      </c>
    </row>
    <row r="865" spans="1:2" x14ac:dyDescent="0.2">
      <c r="A865">
        <v>834</v>
      </c>
      <c r="B865">
        <v>510.1079798002375</v>
      </c>
    </row>
    <row r="866" spans="1:2" x14ac:dyDescent="0.2">
      <c r="A866">
        <v>835</v>
      </c>
      <c r="B866">
        <v>510.32544728032599</v>
      </c>
    </row>
    <row r="867" spans="1:2" x14ac:dyDescent="0.2">
      <c r="A867">
        <v>836</v>
      </c>
      <c r="B867">
        <v>518.39455796426864</v>
      </c>
    </row>
    <row r="868" spans="1:2" x14ac:dyDescent="0.2">
      <c r="A868">
        <v>837</v>
      </c>
      <c r="B868">
        <v>539.73916622189267</v>
      </c>
    </row>
    <row r="869" spans="1:2" x14ac:dyDescent="0.2">
      <c r="A869">
        <v>838</v>
      </c>
      <c r="B869">
        <v>528.90440467016845</v>
      </c>
    </row>
    <row r="870" spans="1:2" x14ac:dyDescent="0.2">
      <c r="A870">
        <v>839</v>
      </c>
      <c r="B870">
        <v>523.82004544721804</v>
      </c>
    </row>
    <row r="871" spans="1:2" x14ac:dyDescent="0.2">
      <c r="A871">
        <v>840</v>
      </c>
      <c r="B871">
        <v>494.05432993916486</v>
      </c>
    </row>
    <row r="872" spans="1:2" x14ac:dyDescent="0.2">
      <c r="A872">
        <v>841</v>
      </c>
      <c r="B872">
        <v>514.5544537704626</v>
      </c>
    </row>
    <row r="873" spans="1:2" x14ac:dyDescent="0.2">
      <c r="A873">
        <v>842</v>
      </c>
      <c r="B873">
        <v>539.865323979761</v>
      </c>
    </row>
    <row r="874" spans="1:2" x14ac:dyDescent="0.2">
      <c r="A874">
        <v>843</v>
      </c>
      <c r="B874">
        <v>524.01079763239181</v>
      </c>
    </row>
    <row r="875" spans="1:2" x14ac:dyDescent="0.2">
      <c r="A875">
        <v>844</v>
      </c>
      <c r="B875">
        <v>518.83629263899684</v>
      </c>
    </row>
    <row r="876" spans="1:2" x14ac:dyDescent="0.2">
      <c r="A876">
        <v>845</v>
      </c>
      <c r="B876">
        <v>515.9593171737049</v>
      </c>
    </row>
    <row r="877" spans="1:2" x14ac:dyDescent="0.2">
      <c r="A877">
        <v>846</v>
      </c>
      <c r="B877">
        <v>519.03153248885951</v>
      </c>
    </row>
    <row r="878" spans="1:2" x14ac:dyDescent="0.2">
      <c r="A878">
        <v>847</v>
      </c>
      <c r="B878">
        <v>536.38464812856057</v>
      </c>
    </row>
    <row r="879" spans="1:2" x14ac:dyDescent="0.2">
      <c r="A879">
        <v>848</v>
      </c>
      <c r="B879">
        <v>522.4318218199254</v>
      </c>
    </row>
    <row r="880" spans="1:2" x14ac:dyDescent="0.2">
      <c r="A880">
        <v>849</v>
      </c>
      <c r="B880">
        <v>520.66861718083476</v>
      </c>
    </row>
    <row r="881" spans="1:2" x14ac:dyDescent="0.2">
      <c r="A881">
        <v>850</v>
      </c>
      <c r="B881">
        <v>528.01281172747906</v>
      </c>
    </row>
    <row r="882" spans="1:2" x14ac:dyDescent="0.2">
      <c r="A882">
        <v>851</v>
      </c>
      <c r="B882">
        <v>491.04971333958036</v>
      </c>
    </row>
    <row r="883" spans="1:2" x14ac:dyDescent="0.2">
      <c r="A883">
        <v>852</v>
      </c>
      <c r="B883">
        <v>509.8824610594487</v>
      </c>
    </row>
    <row r="884" spans="1:2" x14ac:dyDescent="0.2">
      <c r="A884">
        <v>853</v>
      </c>
      <c r="B884">
        <v>486.50474526935619</v>
      </c>
    </row>
    <row r="885" spans="1:2" x14ac:dyDescent="0.2">
      <c r="A885">
        <v>854</v>
      </c>
      <c r="B885">
        <v>490.53765022186724</v>
      </c>
    </row>
    <row r="886" spans="1:2" x14ac:dyDescent="0.2">
      <c r="A886">
        <v>855</v>
      </c>
      <c r="B886">
        <v>530.23126181551856</v>
      </c>
    </row>
    <row r="887" spans="1:2" x14ac:dyDescent="0.2">
      <c r="A887">
        <v>856</v>
      </c>
      <c r="B887">
        <v>507.43597689169241</v>
      </c>
    </row>
    <row r="888" spans="1:2" x14ac:dyDescent="0.2">
      <c r="A888">
        <v>857</v>
      </c>
      <c r="B888">
        <v>516.83746474293821</v>
      </c>
    </row>
    <row r="889" spans="1:2" x14ac:dyDescent="0.2">
      <c r="A889">
        <v>858</v>
      </c>
      <c r="B889">
        <v>508.35987589573853</v>
      </c>
    </row>
    <row r="890" spans="1:2" x14ac:dyDescent="0.2">
      <c r="A890">
        <v>859</v>
      </c>
      <c r="B890">
        <v>477.57069980111675</v>
      </c>
    </row>
    <row r="891" spans="1:2" x14ac:dyDescent="0.2">
      <c r="A891">
        <v>860</v>
      </c>
      <c r="B891">
        <v>499.38241245140409</v>
      </c>
    </row>
    <row r="892" spans="1:2" x14ac:dyDescent="0.2">
      <c r="A892">
        <v>861</v>
      </c>
      <c r="B892">
        <v>535.45090387379935</v>
      </c>
    </row>
    <row r="893" spans="1:2" x14ac:dyDescent="0.2">
      <c r="A893">
        <v>862</v>
      </c>
      <c r="B893">
        <v>526.45647576735917</v>
      </c>
    </row>
    <row r="894" spans="1:2" x14ac:dyDescent="0.2">
      <c r="A894">
        <v>863</v>
      </c>
      <c r="B894">
        <v>535.62643902068817</v>
      </c>
    </row>
    <row r="895" spans="1:2" x14ac:dyDescent="0.2">
      <c r="A895">
        <v>864</v>
      </c>
      <c r="B895">
        <v>484.32703720015661</v>
      </c>
    </row>
    <row r="896" spans="1:2" x14ac:dyDescent="0.2">
      <c r="A896">
        <v>865</v>
      </c>
      <c r="B896">
        <v>476.22810276119532</v>
      </c>
    </row>
    <row r="897" spans="1:2" x14ac:dyDescent="0.2">
      <c r="A897">
        <v>866</v>
      </c>
      <c r="B897">
        <v>507.5491813229774</v>
      </c>
    </row>
    <row r="898" spans="1:2" x14ac:dyDescent="0.2">
      <c r="A898">
        <v>867</v>
      </c>
      <c r="B898">
        <v>523.23734582277655</v>
      </c>
    </row>
    <row r="899" spans="1:2" x14ac:dyDescent="0.2">
      <c r="A899">
        <v>868</v>
      </c>
      <c r="B899">
        <v>533.17298817232358</v>
      </c>
    </row>
    <row r="900" spans="1:2" x14ac:dyDescent="0.2">
      <c r="A900">
        <v>869</v>
      </c>
      <c r="B900">
        <v>499.99378404203077</v>
      </c>
    </row>
    <row r="901" spans="1:2" x14ac:dyDescent="0.2">
      <c r="A901">
        <v>870</v>
      </c>
      <c r="B901">
        <v>536.99718147102999</v>
      </c>
    </row>
    <row r="902" spans="1:2" x14ac:dyDescent="0.2">
      <c r="A902">
        <v>871</v>
      </c>
      <c r="B902">
        <v>484.02134291112691</v>
      </c>
    </row>
    <row r="903" spans="1:2" x14ac:dyDescent="0.2">
      <c r="A903">
        <v>872</v>
      </c>
      <c r="B903">
        <v>534.93090404630709</v>
      </c>
    </row>
    <row r="904" spans="1:2" x14ac:dyDescent="0.2">
      <c r="A904">
        <v>873</v>
      </c>
      <c r="B904">
        <v>522.14744679619037</v>
      </c>
    </row>
    <row r="905" spans="1:2" x14ac:dyDescent="0.2">
      <c r="A905">
        <v>874</v>
      </c>
      <c r="B905">
        <v>512.85873718576124</v>
      </c>
    </row>
    <row r="906" spans="1:2" x14ac:dyDescent="0.2">
      <c r="A906">
        <v>875</v>
      </c>
      <c r="B906">
        <v>542.29122727748916</v>
      </c>
    </row>
    <row r="907" spans="1:2" x14ac:dyDescent="0.2">
      <c r="A907">
        <v>876</v>
      </c>
      <c r="B907">
        <v>490.78336130814864</v>
      </c>
    </row>
    <row r="908" spans="1:2" x14ac:dyDescent="0.2">
      <c r="A908">
        <v>877</v>
      </c>
      <c r="B908">
        <v>499.76458713757592</v>
      </c>
    </row>
    <row r="909" spans="1:2" x14ac:dyDescent="0.2">
      <c r="A909">
        <v>878</v>
      </c>
      <c r="B909">
        <v>523.8289224752225</v>
      </c>
    </row>
    <row r="910" spans="1:2" x14ac:dyDescent="0.2">
      <c r="A910">
        <v>879</v>
      </c>
      <c r="B910">
        <v>499.32234118999912</v>
      </c>
    </row>
    <row r="911" spans="1:2" x14ac:dyDescent="0.2">
      <c r="A911">
        <v>880</v>
      </c>
      <c r="B911">
        <v>547.23767045974046</v>
      </c>
    </row>
    <row r="912" spans="1:2" x14ac:dyDescent="0.2">
      <c r="A912">
        <v>881</v>
      </c>
      <c r="B912">
        <v>552.08474925353278</v>
      </c>
    </row>
    <row r="913" spans="1:2" x14ac:dyDescent="0.2">
      <c r="A913">
        <v>882</v>
      </c>
      <c r="B913">
        <v>506.18625784881067</v>
      </c>
    </row>
    <row r="914" spans="1:2" x14ac:dyDescent="0.2">
      <c r="A914">
        <v>883</v>
      </c>
      <c r="B914">
        <v>496.28123833960564</v>
      </c>
    </row>
    <row r="915" spans="1:2" x14ac:dyDescent="0.2">
      <c r="A915">
        <v>884</v>
      </c>
      <c r="B915">
        <v>518.17425115089952</v>
      </c>
    </row>
    <row r="916" spans="1:2" x14ac:dyDescent="0.2">
      <c r="A916">
        <v>885</v>
      </c>
      <c r="B916">
        <v>533.49002236433876</v>
      </c>
    </row>
    <row r="917" spans="1:2" x14ac:dyDescent="0.2">
      <c r="A917">
        <v>886</v>
      </c>
      <c r="B917">
        <v>501.18976550374015</v>
      </c>
    </row>
    <row r="918" spans="1:2" x14ac:dyDescent="0.2">
      <c r="A918">
        <v>887</v>
      </c>
      <c r="B918">
        <v>499.03865999772523</v>
      </c>
    </row>
    <row r="919" spans="1:2" x14ac:dyDescent="0.2">
      <c r="A919">
        <v>888</v>
      </c>
      <c r="B919">
        <v>556.98359480037209</v>
      </c>
    </row>
    <row r="920" spans="1:2" x14ac:dyDescent="0.2">
      <c r="A920">
        <v>889</v>
      </c>
      <c r="B920">
        <v>536.35448220248497</v>
      </c>
    </row>
    <row r="921" spans="1:2" x14ac:dyDescent="0.2">
      <c r="A921">
        <v>890</v>
      </c>
      <c r="B921">
        <v>509.54560468029899</v>
      </c>
    </row>
    <row r="922" spans="1:2" x14ac:dyDescent="0.2">
      <c r="A922">
        <v>891</v>
      </c>
      <c r="B922">
        <v>504.50094485036016</v>
      </c>
    </row>
    <row r="923" spans="1:2" x14ac:dyDescent="0.2">
      <c r="A923">
        <v>892</v>
      </c>
      <c r="B923">
        <v>481.90114705083448</v>
      </c>
    </row>
    <row r="924" spans="1:2" x14ac:dyDescent="0.2">
      <c r="A924">
        <v>893</v>
      </c>
      <c r="B924">
        <v>509.52656721557787</v>
      </c>
    </row>
    <row r="925" spans="1:2" x14ac:dyDescent="0.2">
      <c r="A925">
        <v>894</v>
      </c>
      <c r="B925">
        <v>549.42634300105215</v>
      </c>
    </row>
    <row r="926" spans="1:2" x14ac:dyDescent="0.2">
      <c r="A926">
        <v>895</v>
      </c>
      <c r="B926">
        <v>537.62587678809007</v>
      </c>
    </row>
    <row r="927" spans="1:2" x14ac:dyDescent="0.2">
      <c r="A927">
        <v>896</v>
      </c>
      <c r="B927">
        <v>491.22360622546762</v>
      </c>
    </row>
    <row r="928" spans="1:2" x14ac:dyDescent="0.2">
      <c r="A928">
        <v>897</v>
      </c>
      <c r="B928">
        <v>522.75590383807548</v>
      </c>
    </row>
    <row r="929" spans="1:2" x14ac:dyDescent="0.2">
      <c r="A929">
        <v>898</v>
      </c>
      <c r="B929">
        <v>508.277366674598</v>
      </c>
    </row>
    <row r="930" spans="1:2" x14ac:dyDescent="0.2">
      <c r="A930">
        <v>899</v>
      </c>
      <c r="B930">
        <v>534.90440493789686</v>
      </c>
    </row>
    <row r="931" spans="1:2" x14ac:dyDescent="0.2">
      <c r="A931">
        <v>900</v>
      </c>
      <c r="B931">
        <v>458.23162737110488</v>
      </c>
    </row>
    <row r="932" spans="1:2" x14ac:dyDescent="0.2">
      <c r="A932">
        <v>901</v>
      </c>
      <c r="B932">
        <v>511.93924934314657</v>
      </c>
    </row>
    <row r="933" spans="1:2" x14ac:dyDescent="0.2">
      <c r="A933">
        <v>902</v>
      </c>
      <c r="B933">
        <v>524.56801675015208</v>
      </c>
    </row>
    <row r="934" spans="1:2" x14ac:dyDescent="0.2">
      <c r="A934">
        <v>903</v>
      </c>
      <c r="B934">
        <v>514.95366781280347</v>
      </c>
    </row>
    <row r="935" spans="1:2" x14ac:dyDescent="0.2">
      <c r="A935">
        <v>904</v>
      </c>
      <c r="B935">
        <v>534.5860193044748</v>
      </c>
    </row>
    <row r="936" spans="1:2" x14ac:dyDescent="0.2">
      <c r="A936">
        <v>905</v>
      </c>
      <c r="B936">
        <v>542.8513207208448</v>
      </c>
    </row>
    <row r="937" spans="1:2" x14ac:dyDescent="0.2">
      <c r="A937">
        <v>906</v>
      </c>
      <c r="B937">
        <v>496.61968512679476</v>
      </c>
    </row>
    <row r="938" spans="1:2" x14ac:dyDescent="0.2">
      <c r="A938">
        <v>907</v>
      </c>
      <c r="B938">
        <v>527.08789978518121</v>
      </c>
    </row>
    <row r="939" spans="1:2" x14ac:dyDescent="0.2">
      <c r="A939">
        <v>908</v>
      </c>
      <c r="B939">
        <v>503.05956255750164</v>
      </c>
    </row>
    <row r="940" spans="1:2" x14ac:dyDescent="0.2">
      <c r="A940">
        <v>909</v>
      </c>
      <c r="B940">
        <v>498.24103142025399</v>
      </c>
    </row>
    <row r="941" spans="1:2" x14ac:dyDescent="0.2">
      <c r="A941">
        <v>910</v>
      </c>
      <c r="B941">
        <v>528.21489551052673</v>
      </c>
    </row>
    <row r="942" spans="1:2" x14ac:dyDescent="0.2">
      <c r="A942">
        <v>911</v>
      </c>
      <c r="B942">
        <v>503.09545084025405</v>
      </c>
    </row>
    <row r="943" spans="1:2" x14ac:dyDescent="0.2">
      <c r="A943">
        <v>912</v>
      </c>
      <c r="B943">
        <v>501.58699380423133</v>
      </c>
    </row>
    <row r="944" spans="1:2" x14ac:dyDescent="0.2">
      <c r="A944">
        <v>913</v>
      </c>
      <c r="B944">
        <v>535.75889103360885</v>
      </c>
    </row>
    <row r="945" spans="1:2" x14ac:dyDescent="0.2">
      <c r="A945">
        <v>914</v>
      </c>
      <c r="B945">
        <v>535.9055984938999</v>
      </c>
    </row>
    <row r="946" spans="1:2" x14ac:dyDescent="0.2">
      <c r="A946">
        <v>915</v>
      </c>
      <c r="B946">
        <v>489.46336082379923</v>
      </c>
    </row>
    <row r="947" spans="1:2" x14ac:dyDescent="0.2">
      <c r="A947">
        <v>916</v>
      </c>
      <c r="B947">
        <v>511.72070347194182</v>
      </c>
    </row>
    <row r="948" spans="1:2" x14ac:dyDescent="0.2">
      <c r="A948">
        <v>917</v>
      </c>
      <c r="B948">
        <v>498.00537721839441</v>
      </c>
    </row>
    <row r="949" spans="1:2" x14ac:dyDescent="0.2">
      <c r="A949">
        <v>918</v>
      </c>
      <c r="B949">
        <v>522.50920991650503</v>
      </c>
    </row>
    <row r="950" spans="1:2" x14ac:dyDescent="0.2">
      <c r="A950">
        <v>919</v>
      </c>
      <c r="B950">
        <v>515.67988093784402</v>
      </c>
    </row>
    <row r="951" spans="1:2" x14ac:dyDescent="0.2">
      <c r="A951">
        <v>920</v>
      </c>
      <c r="B951">
        <v>521.34132267249629</v>
      </c>
    </row>
    <row r="952" spans="1:2" x14ac:dyDescent="0.2">
      <c r="A952">
        <v>921</v>
      </c>
      <c r="B952">
        <v>530.17619467275006</v>
      </c>
    </row>
    <row r="953" spans="1:2" x14ac:dyDescent="0.2">
      <c r="A953">
        <v>922</v>
      </c>
      <c r="B953">
        <v>505.40118945118189</v>
      </c>
    </row>
    <row r="954" spans="1:2" x14ac:dyDescent="0.2">
      <c r="A954">
        <v>923</v>
      </c>
      <c r="B954">
        <v>523.10416706611511</v>
      </c>
    </row>
    <row r="955" spans="1:2" x14ac:dyDescent="0.2">
      <c r="A955">
        <v>924</v>
      </c>
      <c r="B955">
        <v>511.62481885123543</v>
      </c>
    </row>
    <row r="956" spans="1:2" x14ac:dyDescent="0.2">
      <c r="A956">
        <v>925</v>
      </c>
      <c r="B956">
        <v>508.28529929595635</v>
      </c>
    </row>
    <row r="957" spans="1:2" x14ac:dyDescent="0.2">
      <c r="A957">
        <v>926</v>
      </c>
      <c r="B957">
        <v>493.7203001819064</v>
      </c>
    </row>
    <row r="958" spans="1:2" x14ac:dyDescent="0.2">
      <c r="A958">
        <v>927</v>
      </c>
      <c r="B958">
        <v>524.62884445493546</v>
      </c>
    </row>
    <row r="959" spans="1:2" x14ac:dyDescent="0.2">
      <c r="A959">
        <v>928</v>
      </c>
      <c r="B959">
        <v>509.90874979195814</v>
      </c>
    </row>
    <row r="960" spans="1:2" x14ac:dyDescent="0.2">
      <c r="A960">
        <v>929</v>
      </c>
      <c r="B960">
        <v>499.05172833955044</v>
      </c>
    </row>
    <row r="961" spans="1:2" x14ac:dyDescent="0.2">
      <c r="A961">
        <v>930</v>
      </c>
      <c r="B961">
        <v>503.10851896094971</v>
      </c>
    </row>
    <row r="962" spans="1:2" x14ac:dyDescent="0.2">
      <c r="A962">
        <v>931</v>
      </c>
      <c r="B962">
        <v>483.89256385706318</v>
      </c>
    </row>
    <row r="963" spans="1:2" x14ac:dyDescent="0.2">
      <c r="A963">
        <v>932</v>
      </c>
      <c r="B963">
        <v>515.18223722973005</v>
      </c>
    </row>
    <row r="964" spans="1:2" x14ac:dyDescent="0.2">
      <c r="A964">
        <v>933</v>
      </c>
      <c r="B964">
        <v>523.87740127601319</v>
      </c>
    </row>
    <row r="965" spans="1:2" x14ac:dyDescent="0.2">
      <c r="A965">
        <v>934</v>
      </c>
      <c r="B965">
        <v>525.97796462914744</v>
      </c>
    </row>
    <row r="966" spans="1:2" x14ac:dyDescent="0.2">
      <c r="A966">
        <v>935</v>
      </c>
      <c r="B966">
        <v>510.87978322772045</v>
      </c>
    </row>
    <row r="967" spans="1:2" x14ac:dyDescent="0.2">
      <c r="A967">
        <v>936</v>
      </c>
      <c r="B967">
        <v>551.77546850046792</v>
      </c>
    </row>
    <row r="968" spans="1:2" x14ac:dyDescent="0.2">
      <c r="A968">
        <v>937</v>
      </c>
      <c r="B968">
        <v>528.24003600923629</v>
      </c>
    </row>
    <row r="969" spans="1:2" x14ac:dyDescent="0.2">
      <c r="A969">
        <v>938</v>
      </c>
      <c r="B969">
        <v>499.73085789574077</v>
      </c>
    </row>
    <row r="970" spans="1:2" x14ac:dyDescent="0.2">
      <c r="A970">
        <v>939</v>
      </c>
      <c r="B970">
        <v>525.16672534428062</v>
      </c>
    </row>
    <row r="971" spans="1:2" x14ac:dyDescent="0.2">
      <c r="A971">
        <v>940</v>
      </c>
      <c r="B971">
        <v>505.68987424501137</v>
      </c>
    </row>
    <row r="972" spans="1:2" x14ac:dyDescent="0.2">
      <c r="A972">
        <v>941</v>
      </c>
      <c r="B972">
        <v>566.97829113671469</v>
      </c>
    </row>
    <row r="973" spans="1:2" x14ac:dyDescent="0.2">
      <c r="A973">
        <v>942</v>
      </c>
      <c r="B973">
        <v>525.1896443428526</v>
      </c>
    </row>
    <row r="974" spans="1:2" x14ac:dyDescent="0.2">
      <c r="A974">
        <v>943</v>
      </c>
      <c r="B974">
        <v>507.6148283966229</v>
      </c>
    </row>
    <row r="975" spans="1:2" x14ac:dyDescent="0.2">
      <c r="A975">
        <v>944</v>
      </c>
      <c r="B975">
        <v>500.38240786300815</v>
      </c>
    </row>
    <row r="976" spans="1:2" x14ac:dyDescent="0.2">
      <c r="A976">
        <v>945</v>
      </c>
      <c r="B976">
        <v>488.25094072864863</v>
      </c>
    </row>
    <row r="977" spans="1:2" x14ac:dyDescent="0.2">
      <c r="A977">
        <v>946</v>
      </c>
      <c r="B977">
        <v>516.68619188874527</v>
      </c>
    </row>
    <row r="978" spans="1:2" x14ac:dyDescent="0.2">
      <c r="A978">
        <v>947</v>
      </c>
      <c r="B978">
        <v>540.53757630626274</v>
      </c>
    </row>
    <row r="979" spans="1:2" x14ac:dyDescent="0.2">
      <c r="A979">
        <v>948</v>
      </c>
      <c r="B979">
        <v>528.35487123437315</v>
      </c>
    </row>
    <row r="980" spans="1:2" x14ac:dyDescent="0.2">
      <c r="A980">
        <v>949</v>
      </c>
      <c r="B980">
        <v>490.03290448806138</v>
      </c>
    </row>
    <row r="981" spans="1:2" x14ac:dyDescent="0.2">
      <c r="A981">
        <v>950</v>
      </c>
      <c r="B981">
        <v>483.96109656377877</v>
      </c>
    </row>
    <row r="982" spans="1:2" x14ac:dyDescent="0.2">
      <c r="A982">
        <v>951</v>
      </c>
      <c r="B982">
        <v>511.64778388077747</v>
      </c>
    </row>
    <row r="983" spans="1:2" x14ac:dyDescent="0.2">
      <c r="A983">
        <v>952</v>
      </c>
      <c r="B983">
        <v>544.38477461724131</v>
      </c>
    </row>
    <row r="984" spans="1:2" x14ac:dyDescent="0.2">
      <c r="A984">
        <v>953</v>
      </c>
      <c r="B984">
        <v>491.93306199295387</v>
      </c>
    </row>
    <row r="985" spans="1:2" x14ac:dyDescent="0.2">
      <c r="A985">
        <v>954</v>
      </c>
      <c r="B985">
        <v>496.40415040017007</v>
      </c>
    </row>
    <row r="986" spans="1:2" x14ac:dyDescent="0.2">
      <c r="A986">
        <v>955</v>
      </c>
      <c r="B986">
        <v>506.7646126875585</v>
      </c>
    </row>
    <row r="987" spans="1:2" x14ac:dyDescent="0.2">
      <c r="A987">
        <v>956</v>
      </c>
      <c r="B987">
        <v>498.46890990384532</v>
      </c>
    </row>
    <row r="988" spans="1:2" x14ac:dyDescent="0.2">
      <c r="A988">
        <v>957</v>
      </c>
      <c r="B988">
        <v>515.20567832392908</v>
      </c>
    </row>
    <row r="989" spans="1:2" x14ac:dyDescent="0.2">
      <c r="A989">
        <v>958</v>
      </c>
      <c r="B989">
        <v>510.98075160296344</v>
      </c>
    </row>
    <row r="990" spans="1:2" x14ac:dyDescent="0.2">
      <c r="A990">
        <v>959</v>
      </c>
      <c r="B990">
        <v>498.11479303603431</v>
      </c>
    </row>
    <row r="991" spans="1:2" x14ac:dyDescent="0.2">
      <c r="A991">
        <v>960</v>
      </c>
      <c r="B991">
        <v>525.34775822137749</v>
      </c>
    </row>
    <row r="992" spans="1:2" x14ac:dyDescent="0.2">
      <c r="A992">
        <v>961</v>
      </c>
      <c r="B992">
        <v>513.7902562052642</v>
      </c>
    </row>
    <row r="993" spans="1:2" x14ac:dyDescent="0.2">
      <c r="A993">
        <v>962</v>
      </c>
      <c r="B993">
        <v>507.97140003705368</v>
      </c>
    </row>
    <row r="994" spans="1:2" x14ac:dyDescent="0.2">
      <c r="A994">
        <v>963</v>
      </c>
      <c r="B994">
        <v>522.31550672371611</v>
      </c>
    </row>
    <row r="995" spans="1:2" x14ac:dyDescent="0.2">
      <c r="A995">
        <v>964</v>
      </c>
      <c r="B995">
        <v>509.90495704285638</v>
      </c>
    </row>
    <row r="996" spans="1:2" x14ac:dyDescent="0.2">
      <c r="A996">
        <v>965</v>
      </c>
      <c r="B996">
        <v>522.91119848596395</v>
      </c>
    </row>
    <row r="997" spans="1:2" x14ac:dyDescent="0.2">
      <c r="A997">
        <v>966</v>
      </c>
      <c r="B997">
        <v>490.8454903891872</v>
      </c>
    </row>
    <row r="998" spans="1:2" x14ac:dyDescent="0.2">
      <c r="A998">
        <v>967</v>
      </c>
      <c r="B998">
        <v>488.05983113975577</v>
      </c>
    </row>
    <row r="999" spans="1:2" x14ac:dyDescent="0.2">
      <c r="A999">
        <v>968</v>
      </c>
      <c r="B999">
        <v>515.94219945354223</v>
      </c>
    </row>
    <row r="1000" spans="1:2" x14ac:dyDescent="0.2">
      <c r="A1000">
        <v>969</v>
      </c>
      <c r="B1000">
        <v>522.85813806147064</v>
      </c>
    </row>
    <row r="1001" spans="1:2" x14ac:dyDescent="0.2">
      <c r="A1001">
        <v>970</v>
      </c>
      <c r="B1001">
        <v>549.51416170649998</v>
      </c>
    </row>
    <row r="1002" spans="1:2" x14ac:dyDescent="0.2">
      <c r="A1002">
        <v>971</v>
      </c>
      <c r="B1002">
        <v>491.32745810551944</v>
      </c>
    </row>
    <row r="1003" spans="1:2" x14ac:dyDescent="0.2">
      <c r="A1003">
        <v>972</v>
      </c>
      <c r="B1003">
        <v>511.21316726891598</v>
      </c>
    </row>
    <row r="1004" spans="1:2" x14ac:dyDescent="0.2">
      <c r="A1004">
        <v>973</v>
      </c>
      <c r="B1004">
        <v>510.45626905093201</v>
      </c>
    </row>
    <row r="1005" spans="1:2" x14ac:dyDescent="0.2">
      <c r="A1005">
        <v>974</v>
      </c>
      <c r="B1005">
        <v>518.14312619172142</v>
      </c>
    </row>
    <row r="1006" spans="1:2" x14ac:dyDescent="0.2">
      <c r="A1006">
        <v>975</v>
      </c>
      <c r="B1006">
        <v>529.37263726540868</v>
      </c>
    </row>
    <row r="1007" spans="1:2" x14ac:dyDescent="0.2">
      <c r="A1007">
        <v>976</v>
      </c>
      <c r="B1007">
        <v>501.49294996089355</v>
      </c>
    </row>
    <row r="1008" spans="1:2" x14ac:dyDescent="0.2">
      <c r="A1008">
        <v>977</v>
      </c>
      <c r="B1008">
        <v>486.63525057820135</v>
      </c>
    </row>
    <row r="1009" spans="1:2" x14ac:dyDescent="0.2">
      <c r="A1009">
        <v>978</v>
      </c>
      <c r="B1009">
        <v>540.34491222697011</v>
      </c>
    </row>
    <row r="1010" spans="1:2" x14ac:dyDescent="0.2">
      <c r="A1010">
        <v>979</v>
      </c>
      <c r="B1010">
        <v>511.04192870236659</v>
      </c>
    </row>
    <row r="1011" spans="1:2" x14ac:dyDescent="0.2">
      <c r="A1011">
        <v>980</v>
      </c>
      <c r="B1011">
        <v>541.18623399894943</v>
      </c>
    </row>
    <row r="1012" spans="1:2" x14ac:dyDescent="0.2">
      <c r="A1012">
        <v>981</v>
      </c>
      <c r="B1012">
        <v>516.65934744690901</v>
      </c>
    </row>
    <row r="1013" spans="1:2" x14ac:dyDescent="0.2">
      <c r="A1013">
        <v>982</v>
      </c>
      <c r="B1013">
        <v>495.81776274504557</v>
      </c>
    </row>
    <row r="1014" spans="1:2" x14ac:dyDescent="0.2">
      <c r="A1014">
        <v>983</v>
      </c>
      <c r="B1014">
        <v>483.96489935084219</v>
      </c>
    </row>
    <row r="1015" spans="1:2" x14ac:dyDescent="0.2">
      <c r="A1015">
        <v>984</v>
      </c>
      <c r="B1015">
        <v>504.76334810490044</v>
      </c>
    </row>
    <row r="1016" spans="1:2" x14ac:dyDescent="0.2">
      <c r="A1016">
        <v>985</v>
      </c>
      <c r="B1016">
        <v>543.55179386479131</v>
      </c>
    </row>
    <row r="1017" spans="1:2" x14ac:dyDescent="0.2">
      <c r="A1017">
        <v>986</v>
      </c>
      <c r="B1017">
        <v>546.04955593105842</v>
      </c>
    </row>
    <row r="1018" spans="1:2" x14ac:dyDescent="0.2">
      <c r="A1018">
        <v>987</v>
      </c>
      <c r="B1018">
        <v>535.57301530338509</v>
      </c>
    </row>
    <row r="1019" spans="1:2" x14ac:dyDescent="0.2">
      <c r="A1019">
        <v>988</v>
      </c>
      <c r="B1019">
        <v>531.32269476977274</v>
      </c>
    </row>
    <row r="1020" spans="1:2" x14ac:dyDescent="0.2">
      <c r="A1020">
        <v>989</v>
      </c>
      <c r="B1020">
        <v>521.41032051902096</v>
      </c>
    </row>
    <row r="1021" spans="1:2" x14ac:dyDescent="0.2">
      <c r="A1021">
        <v>990</v>
      </c>
      <c r="B1021">
        <v>527.92505224611887</v>
      </c>
    </row>
    <row r="1022" spans="1:2" x14ac:dyDescent="0.2">
      <c r="A1022">
        <v>991</v>
      </c>
      <c r="B1022">
        <v>557.8247022811322</v>
      </c>
    </row>
    <row r="1023" spans="1:2" x14ac:dyDescent="0.2">
      <c r="A1023">
        <v>992</v>
      </c>
      <c r="B1023">
        <v>557.80608650758177</v>
      </c>
    </row>
    <row r="1024" spans="1:2" x14ac:dyDescent="0.2">
      <c r="A1024">
        <v>993</v>
      </c>
      <c r="B1024">
        <v>519.38896347118737</v>
      </c>
    </row>
    <row r="1025" spans="1:2" x14ac:dyDescent="0.2">
      <c r="A1025">
        <v>994</v>
      </c>
      <c r="B1025">
        <v>527.3807865468309</v>
      </c>
    </row>
    <row r="1026" spans="1:2" x14ac:dyDescent="0.2">
      <c r="A1026">
        <v>995</v>
      </c>
      <c r="B1026">
        <v>523.892558271447</v>
      </c>
    </row>
    <row r="1027" spans="1:2" x14ac:dyDescent="0.2">
      <c r="A1027">
        <v>996</v>
      </c>
      <c r="B1027">
        <v>499.14273244252166</v>
      </c>
    </row>
    <row r="1028" spans="1:2" x14ac:dyDescent="0.2">
      <c r="A1028">
        <v>997</v>
      </c>
      <c r="B1028">
        <v>490.36939703217706</v>
      </c>
    </row>
    <row r="1029" spans="1:2" x14ac:dyDescent="0.2">
      <c r="A1029">
        <v>998</v>
      </c>
      <c r="B1029">
        <v>530.78233575030504</v>
      </c>
    </row>
    <row r="1030" spans="1:2" x14ac:dyDescent="0.2">
      <c r="A1030">
        <v>999</v>
      </c>
      <c r="B1030">
        <v>496.15008366459881</v>
      </c>
    </row>
    <row r="1031" spans="1:2" x14ac:dyDescent="0.2">
      <c r="A1031">
        <v>1000</v>
      </c>
      <c r="B1031">
        <v>528.59410103253776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28EF-AB71-DE45-B2AC-50D995AA9F44}">
  <dimension ref="A1:L1029"/>
  <sheetViews>
    <sheetView workbookViewId="0">
      <selection activeCell="L46" sqref="L46"/>
    </sheetView>
  </sheetViews>
  <sheetFormatPr baseColWidth="10" defaultRowHeight="16" x14ac:dyDescent="0.2"/>
  <sheetData>
    <row r="1" spans="1:12" x14ac:dyDescent="0.2">
      <c r="A1" t="s">
        <v>13</v>
      </c>
    </row>
    <row r="3" spans="1:12" x14ac:dyDescent="0.2">
      <c r="A3" t="s">
        <v>34</v>
      </c>
    </row>
    <row r="4" spans="1:12" x14ac:dyDescent="0.2">
      <c r="A4" t="s">
        <v>92</v>
      </c>
    </row>
    <row r="5" spans="1:12" x14ac:dyDescent="0.2">
      <c r="A5" t="s">
        <v>14</v>
      </c>
    </row>
    <row r="6" spans="1:12" x14ac:dyDescent="0.2">
      <c r="A6" t="s">
        <v>15</v>
      </c>
    </row>
    <row r="7" spans="1:12" x14ac:dyDescent="0.2">
      <c r="G7" t="s">
        <v>33</v>
      </c>
      <c r="H7" s="2">
        <v>4.7E-2</v>
      </c>
      <c r="I7" t="s">
        <v>81</v>
      </c>
      <c r="K7">
        <f>'PASS ATTEMPTS'!I10</f>
        <v>512.86973177532786</v>
      </c>
    </row>
    <row r="8" spans="1:12" x14ac:dyDescent="0.2">
      <c r="G8" t="s">
        <v>78</v>
      </c>
      <c r="H8" s="2">
        <f>STDEV('Wentz Career Stats'!N2:N7)/100</f>
        <v>1.6621271511730568E-2</v>
      </c>
      <c r="I8" t="s">
        <v>82</v>
      </c>
      <c r="K8">
        <f>'PASS ATTEMPTS'!I11</f>
        <v>20.612039215816967</v>
      </c>
    </row>
    <row r="9" spans="1:12" x14ac:dyDescent="0.2">
      <c r="B9" t="s">
        <v>79</v>
      </c>
      <c r="C9" t="s">
        <v>86</v>
      </c>
      <c r="D9" t="s">
        <v>80</v>
      </c>
      <c r="E9" t="s">
        <v>85</v>
      </c>
    </row>
    <row r="10" spans="1:12" x14ac:dyDescent="0.2">
      <c r="A10" t="s">
        <v>16</v>
      </c>
      <c r="B10" s="7">
        <f ca="1">_xlfn.NORM.INV(RAND(),$H$7,$H$8)</f>
        <v>5.2042408884772073E-2</v>
      </c>
      <c r="C10" s="7">
        <f ca="1">AVERAGE(B10)</f>
        <v>5.2042408884772073E-2</v>
      </c>
      <c r="D10">
        <f ca="1">_xlfn.NORM.INV(RAND(),$L$10,$L$11)*B10</f>
        <v>1.6257337755968899</v>
      </c>
      <c r="E10">
        <f ca="1">D10</f>
        <v>1.6257337755968899</v>
      </c>
      <c r="I10" t="s">
        <v>83</v>
      </c>
      <c r="L10">
        <f>K7/17</f>
        <v>30.168807751489876</v>
      </c>
    </row>
    <row r="11" spans="1:12" x14ac:dyDescent="0.2">
      <c r="A11" t="s">
        <v>17</v>
      </c>
      <c r="B11" s="7">
        <f t="shared" ref="B11:B26" ca="1" si="0">_xlfn.NORM.INV(RAND(),$H$7,$H$8)</f>
        <v>5.6586036423959332E-2</v>
      </c>
      <c r="C11" s="7">
        <f ca="1">AVERAGE(B10:B11)</f>
        <v>5.4314222654365703E-2</v>
      </c>
      <c r="D11">
        <f t="shared" ref="D11:D26" ca="1" si="1">_xlfn.NORM.INV(RAND(),$L$10,$L$11)*B11</f>
        <v>1.5817707467576283</v>
      </c>
      <c r="E11">
        <f ca="1">E10+D11</f>
        <v>3.207504522354518</v>
      </c>
      <c r="I11" t="s">
        <v>84</v>
      </c>
      <c r="L11">
        <f>K8/16</f>
        <v>1.2882524509885604</v>
      </c>
    </row>
    <row r="12" spans="1:12" x14ac:dyDescent="0.2">
      <c r="A12" t="s">
        <v>18</v>
      </c>
      <c r="B12" s="7">
        <f t="shared" ca="1" si="0"/>
        <v>3.8115631180259228E-2</v>
      </c>
      <c r="C12" s="7">
        <f ca="1">AVERAGE(B10:B12)</f>
        <v>4.8914692162996876E-2</v>
      </c>
      <c r="D12">
        <f t="shared" ca="1" si="1"/>
        <v>1.1721450114826817</v>
      </c>
      <c r="E12">
        <f t="shared" ref="E12:E26" ca="1" si="2">E11+D12</f>
        <v>4.3796495338371999</v>
      </c>
    </row>
    <row r="13" spans="1:12" x14ac:dyDescent="0.2">
      <c r="A13" t="s">
        <v>19</v>
      </c>
      <c r="B13" s="7">
        <f t="shared" ca="1" si="0"/>
        <v>3.4240540012181173E-2</v>
      </c>
      <c r="C13" s="7">
        <f ca="1">AVERAGE(B10:B13)</f>
        <v>4.5246154125292953E-2</v>
      </c>
      <c r="D13">
        <f t="shared" ca="1" si="1"/>
        <v>0.99162071957641096</v>
      </c>
      <c r="E13">
        <f t="shared" ca="1" si="2"/>
        <v>5.371270253413611</v>
      </c>
    </row>
    <row r="14" spans="1:12" x14ac:dyDescent="0.2">
      <c r="A14" t="s">
        <v>20</v>
      </c>
      <c r="B14" s="7">
        <f t="shared" ca="1" si="0"/>
        <v>5.2957230767844546E-2</v>
      </c>
      <c r="C14" s="7">
        <f ca="1">AVERAGE(B10:B14)</f>
        <v>4.6788369453803269E-2</v>
      </c>
      <c r="D14">
        <f t="shared" ca="1" si="1"/>
        <v>1.489310615364297</v>
      </c>
      <c r="E14">
        <f t="shared" ca="1" si="2"/>
        <v>6.860580868777908</v>
      </c>
      <c r="J14" t="s">
        <v>65</v>
      </c>
      <c r="K14" t="s">
        <v>90</v>
      </c>
    </row>
    <row r="15" spans="1:12" x14ac:dyDescent="0.2">
      <c r="A15" t="s">
        <v>21</v>
      </c>
      <c r="B15" s="7">
        <f t="shared" ca="1" si="0"/>
        <v>5.6833397416664183E-2</v>
      </c>
      <c r="C15" s="7">
        <f ca="1">AVERAGE(B10:B15)</f>
        <v>4.846254078094675E-2</v>
      </c>
      <c r="D15">
        <f t="shared" ca="1" si="1"/>
        <v>1.7256196566293005</v>
      </c>
      <c r="E15">
        <f t="shared" ca="1" si="2"/>
        <v>8.5862005254072091</v>
      </c>
      <c r="I15" t="s">
        <v>88</v>
      </c>
      <c r="J15" s="7">
        <f>MAX($B$30:$B$1029)</f>
        <v>6.0551548600028107E-2</v>
      </c>
      <c r="K15">
        <f>MAX($D$30:$D$1029)</f>
        <v>31.055056489077145</v>
      </c>
    </row>
    <row r="16" spans="1:12" x14ac:dyDescent="0.2">
      <c r="A16" t="s">
        <v>22</v>
      </c>
      <c r="B16" s="7">
        <f t="shared" ca="1" si="0"/>
        <v>3.8188564454743716E-2</v>
      </c>
      <c r="C16" s="7">
        <f ca="1">AVERAGE(B10:B16)</f>
        <v>4.6994829877203458E-2</v>
      </c>
      <c r="D16">
        <f t="shared" ca="1" si="1"/>
        <v>1.1747907725818942</v>
      </c>
      <c r="E16">
        <f t="shared" ca="1" si="2"/>
        <v>9.7609912979891043</v>
      </c>
      <c r="I16" t="s">
        <v>89</v>
      </c>
      <c r="J16" s="7">
        <f>MIN($B$30:$B$1029)</f>
        <v>3.1343876852542411E-2</v>
      </c>
      <c r="K16">
        <f>MIN($D$30:$D$1029)</f>
        <v>16.075325714162336</v>
      </c>
    </row>
    <row r="17" spans="1:11" x14ac:dyDescent="0.2">
      <c r="A17" t="s">
        <v>23</v>
      </c>
      <c r="B17" s="7">
        <f t="shared" ca="1" si="0"/>
        <v>4.3541297445225044E-2</v>
      </c>
      <c r="C17" s="7">
        <f ca="1">AVERAGE(B10:B17)</f>
        <v>4.656313832320616E-2</v>
      </c>
      <c r="D17">
        <f t="shared" ca="1" si="1"/>
        <v>1.3040671093899168</v>
      </c>
      <c r="E17">
        <f t="shared" ca="1" si="2"/>
        <v>11.065058407379022</v>
      </c>
      <c r="I17" t="s">
        <v>91</v>
      </c>
      <c r="J17" s="7">
        <f>AVERAGE(B30:B1029)</f>
        <v>4.7025321829196422E-2</v>
      </c>
      <c r="K17">
        <f>AVERAGE($D$30:$D$1029)</f>
        <v>24.117864193188431</v>
      </c>
    </row>
    <row r="18" spans="1:11" x14ac:dyDescent="0.2">
      <c r="A18" t="s">
        <v>24</v>
      </c>
      <c r="B18" s="7">
        <f t="shared" ca="1" si="0"/>
        <v>6.6874892986202625E-2</v>
      </c>
      <c r="C18" s="7">
        <f ca="1">AVERAGE(B10:B18)</f>
        <v>4.8819999952427993E-2</v>
      </c>
      <c r="D18">
        <f t="shared" ca="1" si="1"/>
        <v>2.2716284218547806</v>
      </c>
      <c r="E18">
        <f t="shared" ca="1" si="2"/>
        <v>13.336686829233802</v>
      </c>
      <c r="I18" t="s">
        <v>78</v>
      </c>
      <c r="J18" s="2">
        <f>STDEV(B30:B1029)</f>
        <v>4.0013303222923569E-3</v>
      </c>
      <c r="K18">
        <f>STDEV($D$30:$D$1029)</f>
        <v>2.052161209138565</v>
      </c>
    </row>
    <row r="19" spans="1:11" x14ac:dyDescent="0.2">
      <c r="A19" t="s">
        <v>25</v>
      </c>
      <c r="B19" s="7">
        <f t="shared" ca="1" si="0"/>
        <v>5.3663274686802279E-2</v>
      </c>
      <c r="C19" s="7">
        <f ca="1">AVERAGE(B10:B19)</f>
        <v>4.9304327425865421E-2</v>
      </c>
      <c r="D19">
        <f t="shared" ca="1" si="1"/>
        <v>1.6049967522562498</v>
      </c>
      <c r="E19">
        <f t="shared" ca="1" si="2"/>
        <v>14.941683581490052</v>
      </c>
      <c r="I19" t="s">
        <v>94</v>
      </c>
      <c r="K19" s="2">
        <f>COUNTIF($D$30:$D$1029,"&gt;= 27")/1000</f>
        <v>6.7000000000000004E-2</v>
      </c>
    </row>
    <row r="20" spans="1:11" x14ac:dyDescent="0.2">
      <c r="A20" t="s">
        <v>26</v>
      </c>
      <c r="B20" s="7">
        <f t="shared" ca="1" si="0"/>
        <v>1.9392116548871685E-2</v>
      </c>
      <c r="C20" s="7">
        <f ca="1">AVERAGE(B10:B20)</f>
        <v>4.6585035527956897E-2</v>
      </c>
      <c r="D20">
        <f t="shared" ca="1" si="1"/>
        <v>0.58988657279255186</v>
      </c>
      <c r="E20">
        <f t="shared" ca="1" si="2"/>
        <v>15.531570154282603</v>
      </c>
      <c r="I20" t="s">
        <v>93</v>
      </c>
      <c r="K20" s="2">
        <f>COUNTIF($D$30:$D$1029,"&lt; 27")/1000</f>
        <v>0.93300000000000005</v>
      </c>
    </row>
    <row r="21" spans="1:11" x14ac:dyDescent="0.2">
      <c r="A21" t="s">
        <v>27</v>
      </c>
      <c r="B21" s="7">
        <f t="shared" ca="1" si="0"/>
        <v>5.7767924480339954E-2</v>
      </c>
      <c r="C21" s="7">
        <f ca="1">AVERAGE(B10:B21)</f>
        <v>4.7516942940655484E-2</v>
      </c>
      <c r="D21">
        <f t="shared" ca="1" si="1"/>
        <v>1.7337899936541414</v>
      </c>
      <c r="E21">
        <f t="shared" ca="1" si="2"/>
        <v>17.265360147936743</v>
      </c>
    </row>
    <row r="22" spans="1:11" x14ac:dyDescent="0.2">
      <c r="A22" t="s">
        <v>28</v>
      </c>
      <c r="B22" s="7">
        <f t="shared" ca="1" si="0"/>
        <v>4.8440578815251302E-2</v>
      </c>
      <c r="C22" s="7">
        <f ca="1">AVERAGE(B10:B22)</f>
        <v>4.7587991854085937E-2</v>
      </c>
      <c r="D22">
        <f t="shared" ca="1" si="1"/>
        <v>1.5060072422540023</v>
      </c>
      <c r="E22">
        <f t="shared" ca="1" si="2"/>
        <v>18.771367390190747</v>
      </c>
    </row>
    <row r="23" spans="1:11" x14ac:dyDescent="0.2">
      <c r="A23" t="s">
        <v>29</v>
      </c>
      <c r="B23" s="7">
        <f t="shared" ca="1" si="0"/>
        <v>7.0421548825281469E-2</v>
      </c>
      <c r="C23" s="7">
        <f ca="1">AVERAGE(B10:B23)</f>
        <v>4.9218960209171332E-2</v>
      </c>
      <c r="D23">
        <f t="shared" ca="1" si="1"/>
        <v>1.9435116891938808</v>
      </c>
      <c r="E23">
        <f t="shared" ca="1" si="2"/>
        <v>20.714879079384627</v>
      </c>
    </row>
    <row r="24" spans="1:11" x14ac:dyDescent="0.2">
      <c r="A24" t="s">
        <v>30</v>
      </c>
      <c r="B24" s="7">
        <f t="shared" ca="1" si="0"/>
        <v>3.0782123488045685E-2</v>
      </c>
      <c r="C24" s="7">
        <f ca="1">AVERAGE(B10:B24)</f>
        <v>4.7989837761096291E-2</v>
      </c>
      <c r="D24">
        <f t="shared" ca="1" si="1"/>
        <v>0.85008883629039877</v>
      </c>
      <c r="E24">
        <f t="shared" ca="1" si="2"/>
        <v>21.564967915675027</v>
      </c>
    </row>
    <row r="25" spans="1:11" x14ac:dyDescent="0.2">
      <c r="A25" t="s">
        <v>31</v>
      </c>
      <c r="B25" s="7">
        <f t="shared" ca="1" si="0"/>
        <v>4.2325919880801914E-2</v>
      </c>
      <c r="C25" s="7">
        <f ca="1">AVERAGE(B10:B25)</f>
        <v>4.763584289357789E-2</v>
      </c>
      <c r="D25">
        <f t="shared" ca="1" si="1"/>
        <v>1.2184918270808183</v>
      </c>
      <c r="E25">
        <f t="shared" ca="1" si="2"/>
        <v>22.783459742755845</v>
      </c>
    </row>
    <row r="26" spans="1:11" x14ac:dyDescent="0.2">
      <c r="A26" t="s">
        <v>32</v>
      </c>
      <c r="B26" s="7">
        <f t="shared" ca="1" si="0"/>
        <v>6.3841133561413382E-2</v>
      </c>
      <c r="C26" s="8">
        <f ca="1">AVERAGE(B10:B26)</f>
        <v>4.8589095285803512E-2</v>
      </c>
      <c r="D26">
        <f t="shared" ca="1" si="1"/>
        <v>1.8167648294533623</v>
      </c>
      <c r="E26" s="1">
        <f t="shared" ca="1" si="2"/>
        <v>24.600224572209207</v>
      </c>
    </row>
    <row r="29" spans="1:11" x14ac:dyDescent="0.2">
      <c r="B29" s="7">
        <f ca="1">C26</f>
        <v>4.8589095285803512E-2</v>
      </c>
      <c r="D29" t="s">
        <v>87</v>
      </c>
    </row>
    <row r="30" spans="1:11" x14ac:dyDescent="0.2">
      <c r="A30">
        <v>1</v>
      </c>
      <c r="B30" s="2">
        <f t="dataTable" ref="B30:B1029" dt2D="0" dtr="0" r1="F27" ca="1"/>
        <v>4.6259204729295518E-2</v>
      </c>
      <c r="D30">
        <f>$K$7*B30</f>
        <v>23.72494592165377</v>
      </c>
    </row>
    <row r="31" spans="1:11" x14ac:dyDescent="0.2">
      <c r="A31">
        <v>2</v>
      </c>
      <c r="B31" s="2">
        <v>5.2080573628035941E-2</v>
      </c>
      <c r="D31">
        <f t="shared" ref="D31:D94" si="3">$K$7*B31</f>
        <v>26.710549827316008</v>
      </c>
    </row>
    <row r="32" spans="1:11" x14ac:dyDescent="0.2">
      <c r="A32">
        <v>3</v>
      </c>
      <c r="B32" s="2">
        <v>4.7397136984598895E-2</v>
      </c>
      <c r="D32">
        <f t="shared" si="3"/>
        <v>24.308556932209708</v>
      </c>
    </row>
    <row r="33" spans="1:4" x14ac:dyDescent="0.2">
      <c r="A33">
        <v>4</v>
      </c>
      <c r="B33" s="2">
        <v>4.1519778600793408E-2</v>
      </c>
      <c r="D33">
        <f t="shared" si="3"/>
        <v>21.294237714359912</v>
      </c>
    </row>
    <row r="34" spans="1:4" x14ac:dyDescent="0.2">
      <c r="A34">
        <v>5</v>
      </c>
      <c r="B34" s="2">
        <v>4.9165140545574255E-2</v>
      </c>
      <c r="D34">
        <f t="shared" si="3"/>
        <v>25.215312444304963</v>
      </c>
    </row>
    <row r="35" spans="1:4" x14ac:dyDescent="0.2">
      <c r="A35">
        <v>6</v>
      </c>
      <c r="B35" s="2">
        <v>4.3414664525459001E-2</v>
      </c>
      <c r="D35">
        <f t="shared" si="3"/>
        <v>22.266067350288001</v>
      </c>
    </row>
    <row r="36" spans="1:4" x14ac:dyDescent="0.2">
      <c r="A36">
        <v>7</v>
      </c>
      <c r="B36" s="2">
        <v>4.5692480128541553E-2</v>
      </c>
      <c r="D36">
        <f t="shared" si="3"/>
        <v>23.434290027674606</v>
      </c>
    </row>
    <row r="37" spans="1:4" x14ac:dyDescent="0.2">
      <c r="A37">
        <v>8</v>
      </c>
      <c r="B37" s="2">
        <v>4.8072845108395393E-2</v>
      </c>
      <c r="D37">
        <f t="shared" si="3"/>
        <v>24.655107176419627</v>
      </c>
    </row>
    <row r="38" spans="1:4" x14ac:dyDescent="0.2">
      <c r="A38">
        <v>9</v>
      </c>
      <c r="B38" s="2">
        <v>4.8129989588412331E-2</v>
      </c>
      <c r="D38">
        <f t="shared" si="3"/>
        <v>24.684414850558355</v>
      </c>
    </row>
    <row r="39" spans="1:4" x14ac:dyDescent="0.2">
      <c r="A39">
        <v>10</v>
      </c>
      <c r="B39" s="2">
        <v>4.8691426530727736E-2</v>
      </c>
      <c r="D39">
        <f t="shared" si="3"/>
        <v>24.972358864572417</v>
      </c>
    </row>
    <row r="40" spans="1:4" x14ac:dyDescent="0.2">
      <c r="A40">
        <v>11</v>
      </c>
      <c r="B40" s="2">
        <v>3.4854399429518595E-2</v>
      </c>
      <c r="D40">
        <f t="shared" si="3"/>
        <v>17.875766486607343</v>
      </c>
    </row>
    <row r="41" spans="1:4" x14ac:dyDescent="0.2">
      <c r="A41">
        <v>12</v>
      </c>
      <c r="B41" s="2">
        <v>5.1668336738185106E-2</v>
      </c>
      <c r="D41">
        <f t="shared" si="3"/>
        <v>26.499126004190312</v>
      </c>
    </row>
    <row r="42" spans="1:4" x14ac:dyDescent="0.2">
      <c r="A42">
        <v>13</v>
      </c>
      <c r="B42" s="2">
        <v>4.1402014828235127E-2</v>
      </c>
      <c r="D42">
        <f t="shared" si="3"/>
        <v>21.233840239915097</v>
      </c>
    </row>
    <row r="43" spans="1:4" x14ac:dyDescent="0.2">
      <c r="A43">
        <v>14</v>
      </c>
      <c r="B43" s="2">
        <v>5.8632528870311763E-2</v>
      </c>
      <c r="D43">
        <f t="shared" si="3"/>
        <v>30.07084935502596</v>
      </c>
    </row>
    <row r="44" spans="1:4" x14ac:dyDescent="0.2">
      <c r="A44">
        <v>15</v>
      </c>
      <c r="B44" s="2">
        <v>4.1669697765605723E-2</v>
      </c>
      <c r="D44">
        <f t="shared" si="3"/>
        <v>21.371126716205186</v>
      </c>
    </row>
    <row r="45" spans="1:4" x14ac:dyDescent="0.2">
      <c r="A45">
        <v>16</v>
      </c>
      <c r="B45" s="2">
        <v>4.4151330247959412E-2</v>
      </c>
      <c r="D45">
        <f t="shared" si="3"/>
        <v>22.643880901794862</v>
      </c>
    </row>
    <row r="46" spans="1:4" x14ac:dyDescent="0.2">
      <c r="A46">
        <v>17</v>
      </c>
      <c r="B46" s="2">
        <v>4.8081863749822339E-2</v>
      </c>
      <c r="D46">
        <f t="shared" si="3"/>
        <v>24.659732564629241</v>
      </c>
    </row>
    <row r="47" spans="1:4" x14ac:dyDescent="0.2">
      <c r="A47">
        <v>18</v>
      </c>
      <c r="B47" s="2">
        <v>5.0275556383788826E-2</v>
      </c>
      <c r="D47">
        <f t="shared" si="3"/>
        <v>25.784811117409149</v>
      </c>
    </row>
    <row r="48" spans="1:4" x14ac:dyDescent="0.2">
      <c r="A48">
        <v>19</v>
      </c>
      <c r="B48" s="2">
        <v>3.9779537948807925E-2</v>
      </c>
      <c r="D48">
        <f t="shared" si="3"/>
        <v>20.401720957951596</v>
      </c>
    </row>
    <row r="49" spans="1:4" x14ac:dyDescent="0.2">
      <c r="A49">
        <v>20</v>
      </c>
      <c r="B49" s="2">
        <v>4.2506116822693792E-2</v>
      </c>
      <c r="D49">
        <f t="shared" si="3"/>
        <v>21.800100733665715</v>
      </c>
    </row>
    <row r="50" spans="1:4" x14ac:dyDescent="0.2">
      <c r="A50">
        <v>21</v>
      </c>
      <c r="B50" s="2">
        <v>4.4855711640106655E-2</v>
      </c>
      <c r="D50">
        <f t="shared" si="3"/>
        <v>23.005136797452952</v>
      </c>
    </row>
    <row r="51" spans="1:4" x14ac:dyDescent="0.2">
      <c r="A51">
        <v>22</v>
      </c>
      <c r="B51" s="2">
        <v>4.5980230037070052E-2</v>
      </c>
      <c r="D51">
        <f t="shared" si="3"/>
        <v>23.581868246079992</v>
      </c>
    </row>
    <row r="52" spans="1:4" x14ac:dyDescent="0.2">
      <c r="A52">
        <v>23</v>
      </c>
      <c r="B52" s="2">
        <v>4.1956904290047871E-2</v>
      </c>
      <c r="D52">
        <f t="shared" si="3"/>
        <v>21.518426249359955</v>
      </c>
    </row>
    <row r="53" spans="1:4" x14ac:dyDescent="0.2">
      <c r="A53">
        <v>24</v>
      </c>
      <c r="B53" s="2">
        <v>4.7167272458097674E-2</v>
      </c>
      <c r="D53">
        <f t="shared" si="3"/>
        <v>24.190666374158365</v>
      </c>
    </row>
    <row r="54" spans="1:4" x14ac:dyDescent="0.2">
      <c r="A54">
        <v>25</v>
      </c>
      <c r="B54" s="2">
        <v>4.642249627920416E-2</v>
      </c>
      <c r="D54">
        <f t="shared" si="3"/>
        <v>23.808693215056593</v>
      </c>
    </row>
    <row r="55" spans="1:4" x14ac:dyDescent="0.2">
      <c r="A55">
        <v>26</v>
      </c>
      <c r="B55" s="2">
        <v>4.5778814883033654E-2</v>
      </c>
      <c r="D55">
        <f t="shared" si="3"/>
        <v>23.478568510053858</v>
      </c>
    </row>
    <row r="56" spans="1:4" x14ac:dyDescent="0.2">
      <c r="A56">
        <v>27</v>
      </c>
      <c r="B56" s="2">
        <v>4.8566958788759294E-2</v>
      </c>
      <c r="D56">
        <f t="shared" si="3"/>
        <v>24.90852312713438</v>
      </c>
    </row>
    <row r="57" spans="1:4" x14ac:dyDescent="0.2">
      <c r="A57">
        <v>28</v>
      </c>
      <c r="B57" s="2">
        <v>5.0402270025849516E-2</v>
      </c>
      <c r="D57">
        <f t="shared" si="3"/>
        <v>25.849798709025087</v>
      </c>
    </row>
    <row r="58" spans="1:4" x14ac:dyDescent="0.2">
      <c r="A58">
        <v>29</v>
      </c>
      <c r="B58" s="2">
        <v>4.1957321968631361E-2</v>
      </c>
      <c r="D58">
        <f t="shared" si="3"/>
        <v>21.518640464063036</v>
      </c>
    </row>
    <row r="59" spans="1:4" x14ac:dyDescent="0.2">
      <c r="A59">
        <v>30</v>
      </c>
      <c r="B59" s="2">
        <v>4.6212601877008506E-2</v>
      </c>
      <c r="D59">
        <f t="shared" si="3"/>
        <v>23.701044729301366</v>
      </c>
    </row>
    <row r="60" spans="1:4" x14ac:dyDescent="0.2">
      <c r="A60">
        <v>31</v>
      </c>
      <c r="B60" s="2">
        <v>5.1941472140368886E-2</v>
      </c>
      <c r="D60">
        <f t="shared" si="3"/>
        <v>26.639208884646656</v>
      </c>
    </row>
    <row r="61" spans="1:4" x14ac:dyDescent="0.2">
      <c r="A61">
        <v>32</v>
      </c>
      <c r="B61" s="2">
        <v>4.6890733370974366E-2</v>
      </c>
      <c r="D61">
        <f t="shared" si="3"/>
        <v>24.048837846720037</v>
      </c>
    </row>
    <row r="62" spans="1:4" x14ac:dyDescent="0.2">
      <c r="A62">
        <v>33</v>
      </c>
      <c r="B62" s="2">
        <v>4.8273922367292756E-2</v>
      </c>
      <c r="D62">
        <f t="shared" si="3"/>
        <v>24.758233616256437</v>
      </c>
    </row>
    <row r="63" spans="1:4" x14ac:dyDescent="0.2">
      <c r="A63">
        <v>34</v>
      </c>
      <c r="B63" s="2">
        <v>5.0907561234047466E-2</v>
      </c>
      <c r="D63">
        <f t="shared" si="3"/>
        <v>26.108947275442002</v>
      </c>
    </row>
    <row r="64" spans="1:4" x14ac:dyDescent="0.2">
      <c r="A64">
        <v>35</v>
      </c>
      <c r="B64" s="2">
        <v>4.7365889517357401E-2</v>
      </c>
      <c r="D64">
        <f t="shared" si="3"/>
        <v>24.292531052066906</v>
      </c>
    </row>
    <row r="65" spans="1:4" x14ac:dyDescent="0.2">
      <c r="A65">
        <v>36</v>
      </c>
      <c r="B65" s="2">
        <v>4.4148357970779852E-2</v>
      </c>
      <c r="D65">
        <f t="shared" si="3"/>
        <v>22.642356510795022</v>
      </c>
    </row>
    <row r="66" spans="1:4" x14ac:dyDescent="0.2">
      <c r="A66">
        <v>37</v>
      </c>
      <c r="B66" s="2">
        <v>5.2976810619073729E-2</v>
      </c>
      <c r="D66">
        <f t="shared" si="3"/>
        <v>27.170202652516686</v>
      </c>
    </row>
    <row r="67" spans="1:4" x14ac:dyDescent="0.2">
      <c r="A67">
        <v>38</v>
      </c>
      <c r="B67" s="2">
        <v>4.6596003421149106E-2</v>
      </c>
      <c r="D67">
        <f t="shared" si="3"/>
        <v>23.897679776407003</v>
      </c>
    </row>
    <row r="68" spans="1:4" x14ac:dyDescent="0.2">
      <c r="A68">
        <v>39</v>
      </c>
      <c r="B68" s="2">
        <v>4.1375282337995554E-2</v>
      </c>
      <c r="D68">
        <f t="shared" si="3"/>
        <v>21.22012995481624</v>
      </c>
    </row>
    <row r="69" spans="1:4" x14ac:dyDescent="0.2">
      <c r="A69">
        <v>40</v>
      </c>
      <c r="B69" s="2">
        <v>4.1672645464539769E-2</v>
      </c>
      <c r="D69">
        <f t="shared" si="3"/>
        <v>21.372638501766843</v>
      </c>
    </row>
    <row r="70" spans="1:4" x14ac:dyDescent="0.2">
      <c r="A70">
        <v>41</v>
      </c>
      <c r="B70" s="2">
        <v>5.1473859610494749E-2</v>
      </c>
      <c r="D70">
        <f t="shared" si="3"/>
        <v>26.399384571875324</v>
      </c>
    </row>
    <row r="71" spans="1:4" x14ac:dyDescent="0.2">
      <c r="A71">
        <v>42</v>
      </c>
      <c r="B71" s="2">
        <v>4.7438904387213328E-2</v>
      </c>
      <c r="D71">
        <f t="shared" si="3"/>
        <v>24.329978168785523</v>
      </c>
    </row>
    <row r="72" spans="1:4" x14ac:dyDescent="0.2">
      <c r="A72">
        <v>43</v>
      </c>
      <c r="B72" s="2">
        <v>4.7012343863537163E-2</v>
      </c>
      <c r="D72">
        <f t="shared" si="3"/>
        <v>24.111208187421784</v>
      </c>
    </row>
    <row r="73" spans="1:4" x14ac:dyDescent="0.2">
      <c r="A73">
        <v>44</v>
      </c>
      <c r="B73" s="2">
        <v>5.3678170063243914E-2</v>
      </c>
      <c r="D73">
        <f t="shared" si="3"/>
        <v>27.52990868252634</v>
      </c>
    </row>
    <row r="74" spans="1:4" x14ac:dyDescent="0.2">
      <c r="A74">
        <v>45</v>
      </c>
      <c r="B74" s="2">
        <v>4.6861764124821001E-2</v>
      </c>
      <c r="D74">
        <f t="shared" si="3"/>
        <v>24.033980397215629</v>
      </c>
    </row>
    <row r="75" spans="1:4" x14ac:dyDescent="0.2">
      <c r="A75">
        <v>46</v>
      </c>
      <c r="B75" s="2">
        <v>4.6885691177136937E-2</v>
      </c>
      <c r="D75">
        <f t="shared" si="3"/>
        <v>24.046251858119078</v>
      </c>
    </row>
    <row r="76" spans="1:4" x14ac:dyDescent="0.2">
      <c r="A76">
        <v>47</v>
      </c>
      <c r="B76" s="2">
        <v>4.4192832119941142E-2</v>
      </c>
      <c r="D76">
        <f t="shared" si="3"/>
        <v>22.665165955746307</v>
      </c>
    </row>
    <row r="77" spans="1:4" x14ac:dyDescent="0.2">
      <c r="A77">
        <v>48</v>
      </c>
      <c r="B77" s="2">
        <v>4.5737483640528688E-2</v>
      </c>
      <c r="D77">
        <f t="shared" si="3"/>
        <v>23.457370966796393</v>
      </c>
    </row>
    <row r="78" spans="1:4" x14ac:dyDescent="0.2">
      <c r="A78">
        <v>49</v>
      </c>
      <c r="B78" s="2">
        <v>4.1594810517404678E-2</v>
      </c>
      <c r="D78">
        <f t="shared" si="3"/>
        <v>21.332719313306924</v>
      </c>
    </row>
    <row r="79" spans="1:4" x14ac:dyDescent="0.2">
      <c r="A79">
        <v>50</v>
      </c>
      <c r="B79" s="2">
        <v>4.6866867032382881E-2</v>
      </c>
      <c r="D79">
        <f t="shared" si="3"/>
        <v>24.036597524048165</v>
      </c>
    </row>
    <row r="80" spans="1:4" x14ac:dyDescent="0.2">
      <c r="A80">
        <v>51</v>
      </c>
      <c r="B80" s="2">
        <v>4.3151416365128176E-2</v>
      </c>
      <c r="D80">
        <f t="shared" si="3"/>
        <v>22.13105533690878</v>
      </c>
    </row>
    <row r="81" spans="1:4" x14ac:dyDescent="0.2">
      <c r="A81">
        <v>52</v>
      </c>
      <c r="B81" s="2">
        <v>4.8818149558015049E-2</v>
      </c>
      <c r="D81">
        <f t="shared" si="3"/>
        <v>25.03735126958702</v>
      </c>
    </row>
    <row r="82" spans="1:4" x14ac:dyDescent="0.2">
      <c r="A82">
        <v>53</v>
      </c>
      <c r="B82" s="2">
        <v>4.1949971949770522E-2</v>
      </c>
      <c r="D82">
        <f t="shared" si="3"/>
        <v>21.514870861861336</v>
      </c>
    </row>
    <row r="83" spans="1:4" x14ac:dyDescent="0.2">
      <c r="A83">
        <v>54</v>
      </c>
      <c r="B83" s="2">
        <v>5.1766423822394457E-2</v>
      </c>
      <c r="D83">
        <f t="shared" si="3"/>
        <v>26.549431900759387</v>
      </c>
    </row>
    <row r="84" spans="1:4" x14ac:dyDescent="0.2">
      <c r="A84">
        <v>55</v>
      </c>
      <c r="B84" s="2">
        <v>4.624701296590631E-2</v>
      </c>
      <c r="D84">
        <f t="shared" si="3"/>
        <v>23.718693135234478</v>
      </c>
    </row>
    <row r="85" spans="1:4" x14ac:dyDescent="0.2">
      <c r="A85">
        <v>56</v>
      </c>
      <c r="B85" s="2">
        <v>4.1973996258483609E-2</v>
      </c>
      <c r="D85">
        <f t="shared" si="3"/>
        <v>21.527192202627106</v>
      </c>
    </row>
    <row r="86" spans="1:4" x14ac:dyDescent="0.2">
      <c r="A86">
        <v>57</v>
      </c>
      <c r="B86" s="2">
        <v>4.6197849874583134E-2</v>
      </c>
      <c r="D86">
        <f t="shared" si="3"/>
        <v>23.693478873774318</v>
      </c>
    </row>
    <row r="87" spans="1:4" x14ac:dyDescent="0.2">
      <c r="A87">
        <v>58</v>
      </c>
      <c r="B87" s="2">
        <v>4.2448870767518437E-2</v>
      </c>
      <c r="D87">
        <f t="shared" si="3"/>
        <v>21.770740964702735</v>
      </c>
    </row>
    <row r="88" spans="1:4" x14ac:dyDescent="0.2">
      <c r="A88">
        <v>59</v>
      </c>
      <c r="B88" s="2">
        <v>5.1469860787925613E-2</v>
      </c>
      <c r="D88">
        <f t="shared" si="3"/>
        <v>26.397333696816876</v>
      </c>
    </row>
    <row r="89" spans="1:4" x14ac:dyDescent="0.2">
      <c r="A89">
        <v>60</v>
      </c>
      <c r="B89" s="2">
        <v>4.8716569253813624E-2</v>
      </c>
      <c r="D89">
        <f t="shared" si="3"/>
        <v>24.985253806217578</v>
      </c>
    </row>
    <row r="90" spans="1:4" x14ac:dyDescent="0.2">
      <c r="A90">
        <v>61</v>
      </c>
      <c r="B90" s="2">
        <v>4.4252237323316047E-2</v>
      </c>
      <c r="D90">
        <f t="shared" si="3"/>
        <v>22.695633086467254</v>
      </c>
    </row>
    <row r="91" spans="1:4" x14ac:dyDescent="0.2">
      <c r="A91">
        <v>62</v>
      </c>
      <c r="B91" s="2">
        <v>4.961340666299021E-2</v>
      </c>
      <c r="D91">
        <f t="shared" si="3"/>
        <v>25.445214567708053</v>
      </c>
    </row>
    <row r="92" spans="1:4" x14ac:dyDescent="0.2">
      <c r="A92">
        <v>63</v>
      </c>
      <c r="B92" s="2">
        <v>4.839761281914335E-2</v>
      </c>
      <c r="D92">
        <f t="shared" si="3"/>
        <v>24.821670705120219</v>
      </c>
    </row>
    <row r="93" spans="1:4" x14ac:dyDescent="0.2">
      <c r="A93">
        <v>64</v>
      </c>
      <c r="B93" s="2">
        <v>4.6304528069726257E-2</v>
      </c>
      <c r="D93">
        <f t="shared" si="3"/>
        <v>23.748190891103647</v>
      </c>
    </row>
    <row r="94" spans="1:4" x14ac:dyDescent="0.2">
      <c r="A94">
        <v>65</v>
      </c>
      <c r="B94" s="2">
        <v>5.0156746775163213E-2</v>
      </c>
      <c r="D94">
        <f t="shared" si="3"/>
        <v>25.723877265300999</v>
      </c>
    </row>
    <row r="95" spans="1:4" x14ac:dyDescent="0.2">
      <c r="A95">
        <v>66</v>
      </c>
      <c r="B95" s="2">
        <v>4.7514316361019708E-2</v>
      </c>
      <c r="D95">
        <f t="shared" ref="D95:D158" si="4">$K$7*B95</f>
        <v>24.368654687564248</v>
      </c>
    </row>
    <row r="96" spans="1:4" x14ac:dyDescent="0.2">
      <c r="A96">
        <v>67</v>
      </c>
      <c r="B96" s="2">
        <v>5.1167775067173134E-2</v>
      </c>
      <c r="D96">
        <f t="shared" si="4"/>
        <v>26.242403074241395</v>
      </c>
    </row>
    <row r="97" spans="1:4" x14ac:dyDescent="0.2">
      <c r="A97">
        <v>68</v>
      </c>
      <c r="B97" s="2">
        <v>4.4494145949954662E-2</v>
      </c>
      <c r="D97">
        <f t="shared" si="4"/>
        <v>22.819700698925537</v>
      </c>
    </row>
    <row r="98" spans="1:4" x14ac:dyDescent="0.2">
      <c r="A98">
        <v>69</v>
      </c>
      <c r="B98" s="2">
        <v>4.7871693802493703E-2</v>
      </c>
      <c r="D98">
        <f t="shared" si="4"/>
        <v>24.551942760115569</v>
      </c>
    </row>
    <row r="99" spans="1:4" x14ac:dyDescent="0.2">
      <c r="A99">
        <v>70</v>
      </c>
      <c r="B99" s="2">
        <v>4.8017013692005991E-2</v>
      </c>
      <c r="D99">
        <f t="shared" si="4"/>
        <v>24.626472932871359</v>
      </c>
    </row>
    <row r="100" spans="1:4" x14ac:dyDescent="0.2">
      <c r="A100">
        <v>71</v>
      </c>
      <c r="B100" s="2">
        <v>4.9140643076005006E-2</v>
      </c>
      <c r="D100">
        <f t="shared" si="4"/>
        <v>25.20274843365781</v>
      </c>
    </row>
    <row r="101" spans="1:4" x14ac:dyDescent="0.2">
      <c r="A101">
        <v>72</v>
      </c>
      <c r="B101" s="2">
        <v>4.5587646111255029E-2</v>
      </c>
      <c r="D101">
        <f t="shared" si="4"/>
        <v>23.380523833347937</v>
      </c>
    </row>
    <row r="102" spans="1:4" x14ac:dyDescent="0.2">
      <c r="A102">
        <v>73</v>
      </c>
      <c r="B102" s="2">
        <v>4.8566712309559341E-2</v>
      </c>
      <c r="D102">
        <f t="shared" si="4"/>
        <v>24.908396715413215</v>
      </c>
    </row>
    <row r="103" spans="1:4" x14ac:dyDescent="0.2">
      <c r="A103">
        <v>74</v>
      </c>
      <c r="B103" s="2">
        <v>4.6003479621051425E-2</v>
      </c>
      <c r="D103">
        <f t="shared" si="4"/>
        <v>23.593792253980407</v>
      </c>
    </row>
    <row r="104" spans="1:4" x14ac:dyDescent="0.2">
      <c r="A104">
        <v>75</v>
      </c>
      <c r="B104" s="2">
        <v>4.2670392696153275E-2</v>
      </c>
      <c r="D104">
        <f t="shared" si="4"/>
        <v>21.884352856824041</v>
      </c>
    </row>
    <row r="105" spans="1:4" x14ac:dyDescent="0.2">
      <c r="A105">
        <v>76</v>
      </c>
      <c r="B105" s="2">
        <v>5.1447256862227037E-2</v>
      </c>
      <c r="D105">
        <f t="shared" si="4"/>
        <v>26.385740827506776</v>
      </c>
    </row>
    <row r="106" spans="1:4" x14ac:dyDescent="0.2">
      <c r="A106">
        <v>77</v>
      </c>
      <c r="B106" s="2">
        <v>4.8034120756595036E-2</v>
      </c>
      <c r="D106">
        <f t="shared" si="4"/>
        <v>24.635246628498606</v>
      </c>
    </row>
    <row r="107" spans="1:4" x14ac:dyDescent="0.2">
      <c r="A107">
        <v>78</v>
      </c>
      <c r="B107" s="2">
        <v>4.468420293992071E-2</v>
      </c>
      <c r="D107">
        <f t="shared" si="4"/>
        <v>22.917175176391453</v>
      </c>
    </row>
    <row r="108" spans="1:4" x14ac:dyDescent="0.2">
      <c r="A108">
        <v>79</v>
      </c>
      <c r="B108" s="2">
        <v>5.1026694757840996E-2</v>
      </c>
      <c r="D108">
        <f t="shared" si="4"/>
        <v>26.170047253835438</v>
      </c>
    </row>
    <row r="109" spans="1:4" x14ac:dyDescent="0.2">
      <c r="A109">
        <v>80</v>
      </c>
      <c r="B109" s="2">
        <v>5.2081338657379614E-2</v>
      </c>
      <c r="D109">
        <f t="shared" si="4"/>
        <v>26.710942187710298</v>
      </c>
    </row>
    <row r="110" spans="1:4" x14ac:dyDescent="0.2">
      <c r="A110">
        <v>81</v>
      </c>
      <c r="B110" s="2">
        <v>5.9748029761865953E-2</v>
      </c>
      <c r="D110">
        <f t="shared" si="4"/>
        <v>30.642955998072498</v>
      </c>
    </row>
    <row r="111" spans="1:4" x14ac:dyDescent="0.2">
      <c r="A111">
        <v>82</v>
      </c>
      <c r="B111" s="2">
        <v>4.9341663681485792E-2</v>
      </c>
      <c r="D111">
        <f t="shared" si="4"/>
        <v>25.305845817672054</v>
      </c>
    </row>
    <row r="112" spans="1:4" x14ac:dyDescent="0.2">
      <c r="A112">
        <v>83</v>
      </c>
      <c r="B112" s="2">
        <v>4.3750024430708558E-2</v>
      </c>
      <c r="D112">
        <f t="shared" si="4"/>
        <v>22.438063294941539</v>
      </c>
    </row>
    <row r="113" spans="1:4" x14ac:dyDescent="0.2">
      <c r="A113">
        <v>84</v>
      </c>
      <c r="B113" s="2">
        <v>4.4021413812373511E-2</v>
      </c>
      <c r="D113">
        <f t="shared" si="4"/>
        <v>22.577250694322714</v>
      </c>
    </row>
    <row r="114" spans="1:4" x14ac:dyDescent="0.2">
      <c r="A114">
        <v>85</v>
      </c>
      <c r="B114" s="2">
        <v>5.1231601135174672E-2</v>
      </c>
      <c r="D114">
        <f t="shared" si="4"/>
        <v>26.275137532617617</v>
      </c>
    </row>
    <row r="115" spans="1:4" x14ac:dyDescent="0.2">
      <c r="A115">
        <v>86</v>
      </c>
      <c r="B115" s="2">
        <v>3.7492220980698071E-2</v>
      </c>
      <c r="D115">
        <f t="shared" si="4"/>
        <v>19.228625318031938</v>
      </c>
    </row>
    <row r="116" spans="1:4" x14ac:dyDescent="0.2">
      <c r="A116">
        <v>87</v>
      </c>
      <c r="B116" s="2">
        <v>4.6826736159136448E-2</v>
      </c>
      <c r="D116">
        <f t="shared" si="4"/>
        <v>24.016015613850357</v>
      </c>
    </row>
    <row r="117" spans="1:4" x14ac:dyDescent="0.2">
      <c r="A117">
        <v>88</v>
      </c>
      <c r="B117" s="2">
        <v>4.3668536287754509E-2</v>
      </c>
      <c r="D117">
        <f t="shared" si="4"/>
        <v>22.396270492921825</v>
      </c>
    </row>
    <row r="118" spans="1:4" x14ac:dyDescent="0.2">
      <c r="A118">
        <v>89</v>
      </c>
      <c r="B118" s="2">
        <v>3.9345957737338108E-2</v>
      </c>
      <c r="D118">
        <f t="shared" si="4"/>
        <v>20.179350791191982</v>
      </c>
    </row>
    <row r="119" spans="1:4" x14ac:dyDescent="0.2">
      <c r="A119">
        <v>90</v>
      </c>
      <c r="B119" s="2">
        <v>4.1713713288345111E-2</v>
      </c>
      <c r="D119">
        <f t="shared" si="4"/>
        <v>21.393700945546488</v>
      </c>
    </row>
    <row r="120" spans="1:4" x14ac:dyDescent="0.2">
      <c r="A120">
        <v>91</v>
      </c>
      <c r="B120" s="2">
        <v>4.7171155356925239E-2</v>
      </c>
      <c r="D120">
        <f t="shared" si="4"/>
        <v>24.192657795438567</v>
      </c>
    </row>
    <row r="121" spans="1:4" x14ac:dyDescent="0.2">
      <c r="A121">
        <v>92</v>
      </c>
      <c r="B121" s="2">
        <v>4.628451693559258E-2</v>
      </c>
      <c r="D121">
        <f t="shared" si="4"/>
        <v>23.737927786107985</v>
      </c>
    </row>
    <row r="122" spans="1:4" x14ac:dyDescent="0.2">
      <c r="A122">
        <v>93</v>
      </c>
      <c r="B122" s="2">
        <v>4.5635147558991014E-2</v>
      </c>
      <c r="D122">
        <f t="shared" si="4"/>
        <v>23.404885888107231</v>
      </c>
    </row>
    <row r="123" spans="1:4" x14ac:dyDescent="0.2">
      <c r="A123">
        <v>94</v>
      </c>
      <c r="B123" s="2">
        <v>4.8925419024794595E-2</v>
      </c>
      <c r="D123">
        <f t="shared" si="4"/>
        <v>25.092366532241925</v>
      </c>
    </row>
    <row r="124" spans="1:4" x14ac:dyDescent="0.2">
      <c r="A124">
        <v>95</v>
      </c>
      <c r="B124" s="2">
        <v>5.0517166560030316E-2</v>
      </c>
      <c r="D124">
        <f t="shared" si="4"/>
        <v>25.908725663692309</v>
      </c>
    </row>
    <row r="125" spans="1:4" x14ac:dyDescent="0.2">
      <c r="A125">
        <v>96</v>
      </c>
      <c r="B125" s="2">
        <v>5.222885471009308E-2</v>
      </c>
      <c r="D125">
        <f t="shared" si="4"/>
        <v>26.786598706098008</v>
      </c>
    </row>
    <row r="126" spans="1:4" x14ac:dyDescent="0.2">
      <c r="A126">
        <v>97</v>
      </c>
      <c r="B126" s="2">
        <v>5.0615473400056149E-2</v>
      </c>
      <c r="D126">
        <f t="shared" si="4"/>
        <v>25.959144266368039</v>
      </c>
    </row>
    <row r="127" spans="1:4" x14ac:dyDescent="0.2">
      <c r="A127">
        <v>98</v>
      </c>
      <c r="B127" s="2">
        <v>5.1074443227276306E-2</v>
      </c>
      <c r="D127">
        <f t="shared" si="4"/>
        <v>26.194535998547408</v>
      </c>
    </row>
    <row r="128" spans="1:4" x14ac:dyDescent="0.2">
      <c r="A128">
        <v>99</v>
      </c>
      <c r="B128" s="2">
        <v>4.290839533474286E-2</v>
      </c>
      <c r="D128">
        <f t="shared" si="4"/>
        <v>22.006417206239302</v>
      </c>
    </row>
    <row r="129" spans="1:4" x14ac:dyDescent="0.2">
      <c r="A129">
        <v>100</v>
      </c>
      <c r="B129" s="2">
        <v>5.3113973712569262E-2</v>
      </c>
      <c r="D129">
        <f t="shared" si="4"/>
        <v>27.240549451487212</v>
      </c>
    </row>
    <row r="130" spans="1:4" x14ac:dyDescent="0.2">
      <c r="A130">
        <v>101</v>
      </c>
      <c r="B130" s="2">
        <v>4.4357049353783942E-2</v>
      </c>
      <c r="D130">
        <f t="shared" si="4"/>
        <v>22.749388004420151</v>
      </c>
    </row>
    <row r="131" spans="1:4" x14ac:dyDescent="0.2">
      <c r="A131">
        <v>102</v>
      </c>
      <c r="B131" s="2">
        <v>4.4680060878575567E-2</v>
      </c>
      <c r="D131">
        <f t="shared" si="4"/>
        <v>22.91505083850037</v>
      </c>
    </row>
    <row r="132" spans="1:4" x14ac:dyDescent="0.2">
      <c r="A132">
        <v>103</v>
      </c>
      <c r="B132" s="2">
        <v>5.0090321597691896E-2</v>
      </c>
      <c r="D132">
        <f t="shared" si="4"/>
        <v>25.689809802348154</v>
      </c>
    </row>
    <row r="133" spans="1:4" x14ac:dyDescent="0.2">
      <c r="A133">
        <v>104</v>
      </c>
      <c r="B133" s="2">
        <v>5.3624757706252087E-2</v>
      </c>
      <c r="D133">
        <f t="shared" si="4"/>
        <v>27.502515101322455</v>
      </c>
    </row>
    <row r="134" spans="1:4" x14ac:dyDescent="0.2">
      <c r="A134">
        <v>105</v>
      </c>
      <c r="B134" s="2">
        <v>4.2981529028375133E-2</v>
      </c>
      <c r="D134">
        <f t="shared" si="4"/>
        <v>22.043925264076222</v>
      </c>
    </row>
    <row r="135" spans="1:4" x14ac:dyDescent="0.2">
      <c r="A135">
        <v>106</v>
      </c>
      <c r="B135" s="2">
        <v>5.0430210773064407E-2</v>
      </c>
      <c r="D135">
        <f t="shared" si="4"/>
        <v>25.864128672554791</v>
      </c>
    </row>
    <row r="136" spans="1:4" x14ac:dyDescent="0.2">
      <c r="A136">
        <v>107</v>
      </c>
      <c r="B136" s="2">
        <v>5.2339539459231879E-2</v>
      </c>
      <c r="D136">
        <f t="shared" si="4"/>
        <v>26.843365563700441</v>
      </c>
    </row>
    <row r="137" spans="1:4" x14ac:dyDescent="0.2">
      <c r="A137">
        <v>108</v>
      </c>
      <c r="B137" s="2">
        <v>5.1635399896313681E-2</v>
      </c>
      <c r="D137">
        <f t="shared" si="4"/>
        <v>26.482233694934191</v>
      </c>
    </row>
    <row r="138" spans="1:4" x14ac:dyDescent="0.2">
      <c r="A138">
        <v>109</v>
      </c>
      <c r="B138" s="2">
        <v>4.5034225618548397E-2</v>
      </c>
      <c r="D138">
        <f t="shared" si="4"/>
        <v>23.096691213694516</v>
      </c>
    </row>
    <row r="139" spans="1:4" x14ac:dyDescent="0.2">
      <c r="A139">
        <v>110</v>
      </c>
      <c r="B139" s="2">
        <v>4.8514846575178072E-2</v>
      </c>
      <c r="D139">
        <f t="shared" si="4"/>
        <v>24.881796350132763</v>
      </c>
    </row>
    <row r="140" spans="1:4" x14ac:dyDescent="0.2">
      <c r="A140">
        <v>111</v>
      </c>
      <c r="B140" s="2">
        <v>5.1560673354397707E-2</v>
      </c>
      <c r="D140">
        <f t="shared" si="4"/>
        <v>26.443908713425245</v>
      </c>
    </row>
    <row r="141" spans="1:4" x14ac:dyDescent="0.2">
      <c r="A141">
        <v>112</v>
      </c>
      <c r="B141" s="2">
        <v>4.2464889291770988E-2</v>
      </c>
      <c r="D141">
        <f t="shared" si="4"/>
        <v>21.778956380939579</v>
      </c>
    </row>
    <row r="142" spans="1:4" x14ac:dyDescent="0.2">
      <c r="A142">
        <v>113</v>
      </c>
      <c r="B142" s="2">
        <v>5.5524019639126801E-2</v>
      </c>
      <c r="D142">
        <f t="shared" si="4"/>
        <v>28.476589059406997</v>
      </c>
    </row>
    <row r="143" spans="1:4" x14ac:dyDescent="0.2">
      <c r="A143">
        <v>114</v>
      </c>
      <c r="B143" s="2">
        <v>4.6783360587507233E-2</v>
      </c>
      <c r="D143">
        <f t="shared" si="4"/>
        <v>23.993769596063281</v>
      </c>
    </row>
    <row r="144" spans="1:4" x14ac:dyDescent="0.2">
      <c r="A144">
        <v>115</v>
      </c>
      <c r="B144" s="2">
        <v>4.0111550401640127E-2</v>
      </c>
      <c r="D144">
        <f t="shared" si="4"/>
        <v>20.572000095581718</v>
      </c>
    </row>
    <row r="145" spans="1:4" x14ac:dyDescent="0.2">
      <c r="A145">
        <v>116</v>
      </c>
      <c r="B145" s="2">
        <v>4.6390371972934892E-2</v>
      </c>
      <c r="D145">
        <f t="shared" si="4"/>
        <v>23.792217630716806</v>
      </c>
    </row>
    <row r="146" spans="1:4" x14ac:dyDescent="0.2">
      <c r="A146">
        <v>117</v>
      </c>
      <c r="B146" s="2">
        <v>4.1444222882531877E-2</v>
      </c>
      <c r="D146">
        <f t="shared" si="4"/>
        <v>21.255487473401029</v>
      </c>
    </row>
    <row r="147" spans="1:4" x14ac:dyDescent="0.2">
      <c r="A147">
        <v>118</v>
      </c>
      <c r="B147" s="2">
        <v>4.6049738447591519E-2</v>
      </c>
      <c r="D147">
        <f t="shared" si="4"/>
        <v>23.617517005940265</v>
      </c>
    </row>
    <row r="148" spans="1:4" x14ac:dyDescent="0.2">
      <c r="A148">
        <v>119</v>
      </c>
      <c r="B148" s="2">
        <v>5.0487276041883591E-2</v>
      </c>
      <c r="D148">
        <f t="shared" si="4"/>
        <v>25.893395721667773</v>
      </c>
    </row>
    <row r="149" spans="1:4" x14ac:dyDescent="0.2">
      <c r="A149">
        <v>120</v>
      </c>
      <c r="B149" s="2">
        <v>5.0836402423632639E-2</v>
      </c>
      <c r="D149">
        <f t="shared" si="4"/>
        <v>26.072452075431098</v>
      </c>
    </row>
    <row r="150" spans="1:4" x14ac:dyDescent="0.2">
      <c r="A150">
        <v>121</v>
      </c>
      <c r="B150" s="2">
        <v>5.3736432030485365E-2</v>
      </c>
      <c r="D150">
        <f t="shared" si="4"/>
        <v>27.559789482038166</v>
      </c>
    </row>
    <row r="151" spans="1:4" x14ac:dyDescent="0.2">
      <c r="A151">
        <v>122</v>
      </c>
      <c r="B151" s="2">
        <v>4.4404089389129354E-2</v>
      </c>
      <c r="D151">
        <f t="shared" si="4"/>
        <v>22.773513414730456</v>
      </c>
    </row>
    <row r="152" spans="1:4" x14ac:dyDescent="0.2">
      <c r="A152">
        <v>123</v>
      </c>
      <c r="B152" s="2">
        <v>5.0380815932128897E-2</v>
      </c>
      <c r="D152">
        <f t="shared" si="4"/>
        <v>25.838795553733114</v>
      </c>
    </row>
    <row r="153" spans="1:4" x14ac:dyDescent="0.2">
      <c r="A153">
        <v>124</v>
      </c>
      <c r="B153" s="2">
        <v>4.245853142164796E-2</v>
      </c>
      <c r="D153">
        <f t="shared" si="4"/>
        <v>21.77569562179492</v>
      </c>
    </row>
    <row r="154" spans="1:4" x14ac:dyDescent="0.2">
      <c r="A154">
        <v>125</v>
      </c>
      <c r="B154" s="2">
        <v>4.8652311132001247E-2</v>
      </c>
      <c r="D154">
        <f t="shared" si="4"/>
        <v>24.952297760519276</v>
      </c>
    </row>
    <row r="155" spans="1:4" x14ac:dyDescent="0.2">
      <c r="A155">
        <v>126</v>
      </c>
      <c r="B155" s="2">
        <v>4.3534254135011219E-2</v>
      </c>
      <c r="D155">
        <f t="shared" si="4"/>
        <v>22.327401241262162</v>
      </c>
    </row>
    <row r="156" spans="1:4" x14ac:dyDescent="0.2">
      <c r="A156">
        <v>127</v>
      </c>
      <c r="B156" s="2">
        <v>4.3949487981605452E-2</v>
      </c>
      <c r="D156">
        <f t="shared" si="4"/>
        <v>22.540362112788983</v>
      </c>
    </row>
    <row r="157" spans="1:4" x14ac:dyDescent="0.2">
      <c r="A157">
        <v>128</v>
      </c>
      <c r="B157" s="2">
        <v>4.495678321472274E-2</v>
      </c>
      <c r="D157">
        <f t="shared" si="4"/>
        <v>23.056973348816413</v>
      </c>
    </row>
    <row r="158" spans="1:4" x14ac:dyDescent="0.2">
      <c r="A158">
        <v>129</v>
      </c>
      <c r="B158" s="2">
        <v>5.1523872531304686E-2</v>
      </c>
      <c r="D158">
        <f t="shared" si="4"/>
        <v>26.425034685156419</v>
      </c>
    </row>
    <row r="159" spans="1:4" x14ac:dyDescent="0.2">
      <c r="A159">
        <v>130</v>
      </c>
      <c r="B159" s="2">
        <v>4.2716530644166882E-2</v>
      </c>
      <c r="D159">
        <f t="shared" ref="D159:D222" si="5">$K$7*B159</f>
        <v>21.908015613846441</v>
      </c>
    </row>
    <row r="160" spans="1:4" x14ac:dyDescent="0.2">
      <c r="A160">
        <v>131</v>
      </c>
      <c r="B160" s="2">
        <v>4.4494678319788226E-2</v>
      </c>
      <c r="D160">
        <f t="shared" si="5"/>
        <v>22.819973735299282</v>
      </c>
    </row>
    <row r="161" spans="1:4" x14ac:dyDescent="0.2">
      <c r="A161">
        <v>132</v>
      </c>
      <c r="B161" s="2">
        <v>4.6031965502724766E-2</v>
      </c>
      <c r="D161">
        <f t="shared" si="5"/>
        <v>23.608401800473597</v>
      </c>
    </row>
    <row r="162" spans="1:4" x14ac:dyDescent="0.2">
      <c r="A162">
        <v>133</v>
      </c>
      <c r="B162" s="2">
        <v>4.7211938608526093E-2</v>
      </c>
      <c r="D162">
        <f t="shared" si="5"/>
        <v>24.213574290748024</v>
      </c>
    </row>
    <row r="163" spans="1:4" x14ac:dyDescent="0.2">
      <c r="A163">
        <v>134</v>
      </c>
      <c r="B163" s="2">
        <v>5.161807636477115E-2</v>
      </c>
      <c r="D163">
        <f t="shared" si="5"/>
        <v>26.473348979958569</v>
      </c>
    </row>
    <row r="164" spans="1:4" x14ac:dyDescent="0.2">
      <c r="A164">
        <v>135</v>
      </c>
      <c r="B164" s="2">
        <v>4.6680560923099329E-2</v>
      </c>
      <c r="D164">
        <f t="shared" si="5"/>
        <v>23.941046759751803</v>
      </c>
    </row>
    <row r="165" spans="1:4" x14ac:dyDescent="0.2">
      <c r="A165">
        <v>136</v>
      </c>
      <c r="B165" s="2">
        <v>5.0608406234644937E-2</v>
      </c>
      <c r="D165">
        <f t="shared" si="5"/>
        <v>25.95551973113918</v>
      </c>
    </row>
    <row r="166" spans="1:4" x14ac:dyDescent="0.2">
      <c r="A166">
        <v>137</v>
      </c>
      <c r="B166" s="2">
        <v>4.5353865778357517E-2</v>
      </c>
      <c r="D166">
        <f t="shared" si="5"/>
        <v>23.260624976720443</v>
      </c>
    </row>
    <row r="167" spans="1:4" x14ac:dyDescent="0.2">
      <c r="A167">
        <v>138</v>
      </c>
      <c r="B167" s="2">
        <v>4.778274398675586E-2</v>
      </c>
      <c r="D167">
        <f t="shared" si="5"/>
        <v>24.50632309197664</v>
      </c>
    </row>
    <row r="168" spans="1:4" x14ac:dyDescent="0.2">
      <c r="A168">
        <v>139</v>
      </c>
      <c r="B168" s="2">
        <v>3.6286058682627437E-2</v>
      </c>
      <c r="D168">
        <f t="shared" si="5"/>
        <v>18.610021183742941</v>
      </c>
    </row>
    <row r="169" spans="1:4" x14ac:dyDescent="0.2">
      <c r="A169">
        <v>140</v>
      </c>
      <c r="B169" s="2">
        <v>4.7863904652763758E-2</v>
      </c>
      <c r="D169">
        <f t="shared" si="5"/>
        <v>24.547947940982816</v>
      </c>
    </row>
    <row r="170" spans="1:4" x14ac:dyDescent="0.2">
      <c r="A170">
        <v>141</v>
      </c>
      <c r="B170" s="2">
        <v>3.4496195946483212E-2</v>
      </c>
      <c r="D170">
        <f t="shared" si="5"/>
        <v>17.692054762341996</v>
      </c>
    </row>
    <row r="171" spans="1:4" x14ac:dyDescent="0.2">
      <c r="A171">
        <v>142</v>
      </c>
      <c r="B171" s="2">
        <v>4.8621257620024276E-2</v>
      </c>
      <c r="D171">
        <f t="shared" si="5"/>
        <v>24.936371354160965</v>
      </c>
    </row>
    <row r="172" spans="1:4" x14ac:dyDescent="0.2">
      <c r="A172">
        <v>143</v>
      </c>
      <c r="B172" s="2">
        <v>4.5886106836949242E-2</v>
      </c>
      <c r="D172">
        <f t="shared" si="5"/>
        <v>23.533595305680194</v>
      </c>
    </row>
    <row r="173" spans="1:4" x14ac:dyDescent="0.2">
      <c r="A173">
        <v>144</v>
      </c>
      <c r="B173" s="2">
        <v>4.2501571938868603E-2</v>
      </c>
      <c r="D173">
        <f t="shared" si="5"/>
        <v>21.79776980031734</v>
      </c>
    </row>
    <row r="174" spans="1:4" x14ac:dyDescent="0.2">
      <c r="A174">
        <v>145</v>
      </c>
      <c r="B174" s="2">
        <v>4.6718194538842239E-2</v>
      </c>
      <c r="D174">
        <f t="shared" si="5"/>
        <v>23.960347902163605</v>
      </c>
    </row>
    <row r="175" spans="1:4" x14ac:dyDescent="0.2">
      <c r="A175">
        <v>146</v>
      </c>
      <c r="B175" s="2">
        <v>4.8141333531312835E-2</v>
      </c>
      <c r="D175">
        <f t="shared" si="5"/>
        <v>24.69023281551101</v>
      </c>
    </row>
    <row r="176" spans="1:4" x14ac:dyDescent="0.2">
      <c r="A176">
        <v>147</v>
      </c>
      <c r="B176" s="2">
        <v>4.5313556424931949E-2</v>
      </c>
      <c r="D176">
        <f t="shared" si="5"/>
        <v>23.239951529441033</v>
      </c>
    </row>
    <row r="177" spans="1:4" x14ac:dyDescent="0.2">
      <c r="A177">
        <v>148</v>
      </c>
      <c r="B177" s="2">
        <v>5.0528640632269084E-2</v>
      </c>
      <c r="D177">
        <f t="shared" si="5"/>
        <v>25.914610368043778</v>
      </c>
    </row>
    <row r="178" spans="1:4" x14ac:dyDescent="0.2">
      <c r="A178">
        <v>149</v>
      </c>
      <c r="B178" s="2">
        <v>5.0382409711063857E-2</v>
      </c>
      <c r="D178">
        <f t="shared" si="5"/>
        <v>25.839612954707995</v>
      </c>
    </row>
    <row r="179" spans="1:4" x14ac:dyDescent="0.2">
      <c r="A179">
        <v>150</v>
      </c>
      <c r="B179" s="2">
        <v>4.8335622386717979E-2</v>
      </c>
      <c r="D179">
        <f t="shared" si="5"/>
        <v>24.789877688669584</v>
      </c>
    </row>
    <row r="180" spans="1:4" x14ac:dyDescent="0.2">
      <c r="A180">
        <v>151</v>
      </c>
      <c r="B180" s="2">
        <v>4.8781678733167216E-2</v>
      </c>
      <c r="D180">
        <f t="shared" si="5"/>
        <v>25.018646487429685</v>
      </c>
    </row>
    <row r="181" spans="1:4" x14ac:dyDescent="0.2">
      <c r="A181">
        <v>152</v>
      </c>
      <c r="B181" s="2">
        <v>3.9190601526626109E-2</v>
      </c>
      <c r="D181">
        <f t="shared" si="5"/>
        <v>20.099673293074488</v>
      </c>
    </row>
    <row r="182" spans="1:4" x14ac:dyDescent="0.2">
      <c r="A182">
        <v>153</v>
      </c>
      <c r="B182" s="2">
        <v>4.362947630884606E-2</v>
      </c>
      <c r="D182">
        <f t="shared" si="5"/>
        <v>22.376237812015901</v>
      </c>
    </row>
    <row r="183" spans="1:4" x14ac:dyDescent="0.2">
      <c r="A183">
        <v>154</v>
      </c>
      <c r="B183" s="2">
        <v>4.4126350174323634E-2</v>
      </c>
      <c r="D183">
        <f t="shared" si="5"/>
        <v>22.631069378129553</v>
      </c>
    </row>
    <row r="184" spans="1:4" x14ac:dyDescent="0.2">
      <c r="A184">
        <v>155</v>
      </c>
      <c r="B184" s="2">
        <v>4.5304406813246323E-2</v>
      </c>
      <c r="D184">
        <f t="shared" si="5"/>
        <v>23.235258970549978</v>
      </c>
    </row>
    <row r="185" spans="1:4" x14ac:dyDescent="0.2">
      <c r="A185">
        <v>156</v>
      </c>
      <c r="B185" s="2">
        <v>4.9495683835203239E-2</v>
      </c>
      <c r="D185">
        <f t="shared" si="5"/>
        <v>25.384838092597118</v>
      </c>
    </row>
    <row r="186" spans="1:4" x14ac:dyDescent="0.2">
      <c r="A186">
        <v>157</v>
      </c>
      <c r="B186" s="2">
        <v>4.8920303685880809E-2</v>
      </c>
      <c r="D186">
        <f t="shared" si="5"/>
        <v>25.089743029745275</v>
      </c>
    </row>
    <row r="187" spans="1:4" x14ac:dyDescent="0.2">
      <c r="A187">
        <v>158</v>
      </c>
      <c r="B187" s="2">
        <v>5.164819901047938E-2</v>
      </c>
      <c r="D187">
        <f t="shared" si="5"/>
        <v>26.488797973183313</v>
      </c>
    </row>
    <row r="188" spans="1:4" x14ac:dyDescent="0.2">
      <c r="A188">
        <v>159</v>
      </c>
      <c r="B188" s="2">
        <v>4.6660773205720853E-2</v>
      </c>
      <c r="D188">
        <f t="shared" si="5"/>
        <v>23.930898238447458</v>
      </c>
    </row>
    <row r="189" spans="1:4" x14ac:dyDescent="0.2">
      <c r="A189">
        <v>160</v>
      </c>
      <c r="B189" s="2">
        <v>4.7313874216629317E-2</v>
      </c>
      <c r="D189">
        <f t="shared" si="5"/>
        <v>24.265853978734278</v>
      </c>
    </row>
    <row r="190" spans="1:4" x14ac:dyDescent="0.2">
      <c r="A190">
        <v>161</v>
      </c>
      <c r="B190" s="2">
        <v>4.8479243224783787E-2</v>
      </c>
      <c r="D190">
        <f t="shared" si="5"/>
        <v>24.863536469365741</v>
      </c>
    </row>
    <row r="191" spans="1:4" x14ac:dyDescent="0.2">
      <c r="A191">
        <v>162</v>
      </c>
      <c r="B191" s="2">
        <v>4.8150025260407292E-2</v>
      </c>
      <c r="D191">
        <f t="shared" si="5"/>
        <v>24.694690540280348</v>
      </c>
    </row>
    <row r="192" spans="1:4" x14ac:dyDescent="0.2">
      <c r="A192">
        <v>163</v>
      </c>
      <c r="B192" s="2">
        <v>5.3960036186923369E-2</v>
      </c>
      <c r="D192">
        <f t="shared" si="5"/>
        <v>27.674469285774375</v>
      </c>
    </row>
    <row r="193" spans="1:4" x14ac:dyDescent="0.2">
      <c r="A193">
        <v>164</v>
      </c>
      <c r="B193" s="2">
        <v>4.345464689010315E-2</v>
      </c>
      <c r="D193">
        <f t="shared" si="5"/>
        <v>22.286573094918786</v>
      </c>
    </row>
    <row r="194" spans="1:4" x14ac:dyDescent="0.2">
      <c r="A194">
        <v>165</v>
      </c>
      <c r="B194" s="2">
        <v>4.7529580639451036E-2</v>
      </c>
      <c r="D194">
        <f t="shared" si="5"/>
        <v>24.37648327394907</v>
      </c>
    </row>
    <row r="195" spans="1:4" x14ac:dyDescent="0.2">
      <c r="A195">
        <v>166</v>
      </c>
      <c r="B195" s="2">
        <v>4.3964098088486371E-2</v>
      </c>
      <c r="D195">
        <f t="shared" si="5"/>
        <v>22.547855194386209</v>
      </c>
    </row>
    <row r="196" spans="1:4" x14ac:dyDescent="0.2">
      <c r="A196">
        <v>167</v>
      </c>
      <c r="B196" s="2">
        <v>4.3763720699066366E-2</v>
      </c>
      <c r="D196">
        <f t="shared" si="5"/>
        <v>22.445087696420533</v>
      </c>
    </row>
    <row r="197" spans="1:4" x14ac:dyDescent="0.2">
      <c r="A197">
        <v>168</v>
      </c>
      <c r="B197" s="2">
        <v>4.764351388039343E-2</v>
      </c>
      <c r="D197">
        <f t="shared" si="5"/>
        <v>24.43491618467149</v>
      </c>
    </row>
    <row r="198" spans="1:4" x14ac:dyDescent="0.2">
      <c r="A198">
        <v>169</v>
      </c>
      <c r="B198" s="2">
        <v>4.3385419982365066E-2</v>
      </c>
      <c r="D198">
        <f t="shared" si="5"/>
        <v>22.251068709315522</v>
      </c>
    </row>
    <row r="199" spans="1:4" x14ac:dyDescent="0.2">
      <c r="A199">
        <v>170</v>
      </c>
      <c r="B199" s="2">
        <v>4.5839035878842943E-2</v>
      </c>
      <c r="D199">
        <f t="shared" si="5"/>
        <v>23.509454036021811</v>
      </c>
    </row>
    <row r="200" spans="1:4" x14ac:dyDescent="0.2">
      <c r="A200">
        <v>171</v>
      </c>
      <c r="B200" s="2">
        <v>4.2345895739020471E-2</v>
      </c>
      <c r="D200">
        <f t="shared" si="5"/>
        <v>21.717928189457428</v>
      </c>
    </row>
    <row r="201" spans="1:4" x14ac:dyDescent="0.2">
      <c r="A201">
        <v>172</v>
      </c>
      <c r="B201" s="2">
        <v>4.7286919078657619E-2</v>
      </c>
      <c r="D201">
        <f t="shared" si="5"/>
        <v>24.252029504352766</v>
      </c>
    </row>
    <row r="202" spans="1:4" x14ac:dyDescent="0.2">
      <c r="A202">
        <v>173</v>
      </c>
      <c r="B202" s="2">
        <v>4.447454677432755E-2</v>
      </c>
      <c r="D202">
        <f t="shared" si="5"/>
        <v>22.809648874978645</v>
      </c>
    </row>
    <row r="203" spans="1:4" x14ac:dyDescent="0.2">
      <c r="A203">
        <v>174</v>
      </c>
      <c r="B203" s="2">
        <v>4.8473227520082124E-2</v>
      </c>
      <c r="D203">
        <f t="shared" si="5"/>
        <v>24.860451196508961</v>
      </c>
    </row>
    <row r="204" spans="1:4" x14ac:dyDescent="0.2">
      <c r="A204">
        <v>175</v>
      </c>
      <c r="B204" s="2">
        <v>5.1038875955443513E-2</v>
      </c>
      <c r="D204">
        <f t="shared" si="5"/>
        <v>26.176294621382546</v>
      </c>
    </row>
    <row r="205" spans="1:4" x14ac:dyDescent="0.2">
      <c r="A205">
        <v>176</v>
      </c>
      <c r="B205" s="2">
        <v>5.023593239578935E-2</v>
      </c>
      <c r="D205">
        <f t="shared" si="5"/>
        <v>25.764489173311986</v>
      </c>
    </row>
    <row r="206" spans="1:4" x14ac:dyDescent="0.2">
      <c r="A206">
        <v>177</v>
      </c>
      <c r="B206" s="2">
        <v>4.1281409701560551E-2</v>
      </c>
      <c r="D206">
        <f t="shared" si="5"/>
        <v>21.171985520946777</v>
      </c>
    </row>
    <row r="207" spans="1:4" x14ac:dyDescent="0.2">
      <c r="A207">
        <v>178</v>
      </c>
      <c r="B207" s="2">
        <v>4.3638187126953373E-2</v>
      </c>
      <c r="D207">
        <f t="shared" si="5"/>
        <v>22.380705326962143</v>
      </c>
    </row>
    <row r="208" spans="1:4" x14ac:dyDescent="0.2">
      <c r="A208">
        <v>179</v>
      </c>
      <c r="B208" s="2">
        <v>4.639663947249878E-2</v>
      </c>
      <c r="D208">
        <f t="shared" si="5"/>
        <v>23.795432041537037</v>
      </c>
    </row>
    <row r="209" spans="1:4" x14ac:dyDescent="0.2">
      <c r="A209">
        <v>180</v>
      </c>
      <c r="B209" s="2">
        <v>5.113487667709022E-2</v>
      </c>
      <c r="D209">
        <f t="shared" si="5"/>
        <v>26.225530485743729</v>
      </c>
    </row>
    <row r="210" spans="1:4" x14ac:dyDescent="0.2">
      <c r="A210">
        <v>181</v>
      </c>
      <c r="B210" s="2">
        <v>4.437268995502909E-2</v>
      </c>
      <c r="D210">
        <f t="shared" si="5"/>
        <v>22.757409595385553</v>
      </c>
    </row>
    <row r="211" spans="1:4" x14ac:dyDescent="0.2">
      <c r="A211">
        <v>182</v>
      </c>
      <c r="B211" s="2">
        <v>5.6771954639841214E-2</v>
      </c>
      <c r="D211">
        <f t="shared" si="5"/>
        <v>29.116617148496445</v>
      </c>
    </row>
    <row r="212" spans="1:4" x14ac:dyDescent="0.2">
      <c r="A212">
        <v>183</v>
      </c>
      <c r="B212" s="2">
        <v>4.8963153064124645E-2</v>
      </c>
      <c r="D212">
        <f t="shared" si="5"/>
        <v>25.11171917887193</v>
      </c>
    </row>
    <row r="213" spans="1:4" x14ac:dyDescent="0.2">
      <c r="A213">
        <v>184</v>
      </c>
      <c r="B213" s="2">
        <v>4.9306496952052949E-2</v>
      </c>
      <c r="D213">
        <f t="shared" si="5"/>
        <v>25.287809866580417</v>
      </c>
    </row>
    <row r="214" spans="1:4" x14ac:dyDescent="0.2">
      <c r="A214">
        <v>185</v>
      </c>
      <c r="B214" s="2">
        <v>4.7042554305804805E-2</v>
      </c>
      <c r="D214">
        <f t="shared" si="5"/>
        <v>24.126702208844407</v>
      </c>
    </row>
    <row r="215" spans="1:4" x14ac:dyDescent="0.2">
      <c r="A215">
        <v>186</v>
      </c>
      <c r="B215" s="2">
        <v>4.929134495728487E-2</v>
      </c>
      <c r="D215">
        <f t="shared" si="5"/>
        <v>25.28003886708785</v>
      </c>
    </row>
    <row r="216" spans="1:4" x14ac:dyDescent="0.2">
      <c r="A216">
        <v>187</v>
      </c>
      <c r="B216" s="2">
        <v>4.7802861182239136E-2</v>
      </c>
      <c r="D216">
        <f t="shared" si="5"/>
        <v>24.516640592628217</v>
      </c>
    </row>
    <row r="217" spans="1:4" x14ac:dyDescent="0.2">
      <c r="A217">
        <v>188</v>
      </c>
      <c r="B217" s="2">
        <v>4.397165286211141E-2</v>
      </c>
      <c r="D217">
        <f t="shared" si="5"/>
        <v>22.551729809108906</v>
      </c>
    </row>
    <row r="218" spans="1:4" x14ac:dyDescent="0.2">
      <c r="A218">
        <v>189</v>
      </c>
      <c r="B218" s="2">
        <v>5.4701853769364539E-2</v>
      </c>
      <c r="D218">
        <f t="shared" si="5"/>
        <v>28.054925070307199</v>
      </c>
    </row>
    <row r="219" spans="1:4" x14ac:dyDescent="0.2">
      <c r="A219">
        <v>190</v>
      </c>
      <c r="B219" s="2">
        <v>4.618374473336178E-2</v>
      </c>
      <c r="D219">
        <f t="shared" si="5"/>
        <v>23.686244773779467</v>
      </c>
    </row>
    <row r="220" spans="1:4" x14ac:dyDescent="0.2">
      <c r="A220">
        <v>191</v>
      </c>
      <c r="B220" s="2">
        <v>4.8417416551958581E-2</v>
      </c>
      <c r="D220">
        <f t="shared" si="5"/>
        <v>24.831827440257317</v>
      </c>
    </row>
    <row r="221" spans="1:4" x14ac:dyDescent="0.2">
      <c r="A221">
        <v>192</v>
      </c>
      <c r="B221" s="2">
        <v>4.9415266671878393E-2</v>
      </c>
      <c r="D221">
        <f t="shared" si="5"/>
        <v>25.343594563612569</v>
      </c>
    </row>
    <row r="222" spans="1:4" x14ac:dyDescent="0.2">
      <c r="A222">
        <v>193</v>
      </c>
      <c r="B222" s="2">
        <v>5.216664830139988E-2</v>
      </c>
      <c r="D222">
        <f t="shared" si="5"/>
        <v>26.754694921956819</v>
      </c>
    </row>
    <row r="223" spans="1:4" x14ac:dyDescent="0.2">
      <c r="A223">
        <v>194</v>
      </c>
      <c r="B223" s="2">
        <v>4.8628306580058844E-2</v>
      </c>
      <c r="D223">
        <f t="shared" ref="D223:D286" si="6">$K$7*B223</f>
        <v>24.939986552403191</v>
      </c>
    </row>
    <row r="224" spans="1:4" x14ac:dyDescent="0.2">
      <c r="A224">
        <v>195</v>
      </c>
      <c r="B224" s="2">
        <v>4.9331519469066713E-2</v>
      </c>
      <c r="D224">
        <f t="shared" si="6"/>
        <v>25.30064315816961</v>
      </c>
    </row>
    <row r="225" spans="1:4" x14ac:dyDescent="0.2">
      <c r="A225">
        <v>196</v>
      </c>
      <c r="B225" s="2">
        <v>4.7134721194934177E-2</v>
      </c>
      <c r="D225">
        <f t="shared" si="6"/>
        <v>24.173971816550754</v>
      </c>
    </row>
    <row r="226" spans="1:4" x14ac:dyDescent="0.2">
      <c r="A226">
        <v>197</v>
      </c>
      <c r="B226" s="2">
        <v>4.3039288504658268E-2</v>
      </c>
      <c r="D226">
        <f t="shared" si="6"/>
        <v>22.073548351185039</v>
      </c>
    </row>
    <row r="227" spans="1:4" x14ac:dyDescent="0.2">
      <c r="A227">
        <v>198</v>
      </c>
      <c r="B227" s="2">
        <v>5.1296329729009042E-2</v>
      </c>
      <c r="D227">
        <f t="shared" si="6"/>
        <v>26.308334869175646</v>
      </c>
    </row>
    <row r="228" spans="1:4" x14ac:dyDescent="0.2">
      <c r="A228">
        <v>199</v>
      </c>
      <c r="B228" s="2">
        <v>5.4517169610793142E-2</v>
      </c>
      <c r="D228">
        <f t="shared" si="6"/>
        <v>27.960206155437536</v>
      </c>
    </row>
    <row r="229" spans="1:4" x14ac:dyDescent="0.2">
      <c r="A229">
        <v>200</v>
      </c>
      <c r="B229" s="2">
        <v>5.5614085194761465E-2</v>
      </c>
      <c r="D229">
        <f t="shared" si="6"/>
        <v>28.522780956767544</v>
      </c>
    </row>
    <row r="230" spans="1:4" x14ac:dyDescent="0.2">
      <c r="A230">
        <v>201</v>
      </c>
      <c r="B230" s="2">
        <v>4.2669750864109852E-2</v>
      </c>
      <c r="D230">
        <f t="shared" si="6"/>
        <v>21.884023680596083</v>
      </c>
    </row>
    <row r="231" spans="1:4" x14ac:dyDescent="0.2">
      <c r="A231">
        <v>202</v>
      </c>
      <c r="B231" s="2">
        <v>4.9487385643064298E-2</v>
      </c>
      <c r="D231">
        <f t="shared" si="6"/>
        <v>25.380582201020598</v>
      </c>
    </row>
    <row r="232" spans="1:4" x14ac:dyDescent="0.2">
      <c r="A232">
        <v>203</v>
      </c>
      <c r="B232" s="2">
        <v>4.2533921778181778E-2</v>
      </c>
      <c r="D232">
        <f t="shared" si="6"/>
        <v>21.814361053728867</v>
      </c>
    </row>
    <row r="233" spans="1:4" x14ac:dyDescent="0.2">
      <c r="A233">
        <v>204</v>
      </c>
      <c r="B233" s="2">
        <v>4.310621616054252E-2</v>
      </c>
      <c r="D233">
        <f t="shared" si="6"/>
        <v>22.107873520106747</v>
      </c>
    </row>
    <row r="234" spans="1:4" x14ac:dyDescent="0.2">
      <c r="A234">
        <v>205</v>
      </c>
      <c r="B234" s="2">
        <v>4.4885772819792086E-2</v>
      </c>
      <c r="D234">
        <f t="shared" si="6"/>
        <v>23.020554266615068</v>
      </c>
    </row>
    <row r="235" spans="1:4" x14ac:dyDescent="0.2">
      <c r="A235">
        <v>206</v>
      </c>
      <c r="B235" s="2">
        <v>4.3902997533801322E-2</v>
      </c>
      <c r="D235">
        <f t="shared" si="6"/>
        <v>22.516518569293563</v>
      </c>
    </row>
    <row r="236" spans="1:4" x14ac:dyDescent="0.2">
      <c r="A236">
        <v>207</v>
      </c>
      <c r="B236" s="2">
        <v>4.5753508574582415E-2</v>
      </c>
      <c r="D236">
        <f t="shared" si="6"/>
        <v>23.465589670426247</v>
      </c>
    </row>
    <row r="237" spans="1:4" x14ac:dyDescent="0.2">
      <c r="A237">
        <v>208</v>
      </c>
      <c r="B237" s="2">
        <v>3.9677924213636556E-2</v>
      </c>
      <c r="D237">
        <f t="shared" si="6"/>
        <v>20.349606348849566</v>
      </c>
    </row>
    <row r="238" spans="1:4" x14ac:dyDescent="0.2">
      <c r="A238">
        <v>209</v>
      </c>
      <c r="B238" s="2">
        <v>5.1478424961119561E-2</v>
      </c>
      <c r="D238">
        <f t="shared" si="6"/>
        <v>26.401726002025732</v>
      </c>
    </row>
    <row r="239" spans="1:4" x14ac:dyDescent="0.2">
      <c r="A239">
        <v>210</v>
      </c>
      <c r="B239" s="2">
        <v>5.011645915926001E-2</v>
      </c>
      <c r="D239">
        <f t="shared" si="6"/>
        <v>25.703214966538855</v>
      </c>
    </row>
    <row r="240" spans="1:4" x14ac:dyDescent="0.2">
      <c r="A240">
        <v>211</v>
      </c>
      <c r="B240" s="2">
        <v>5.106058896645576E-2</v>
      </c>
      <c r="D240">
        <f t="shared" si="6"/>
        <v>26.187430567516429</v>
      </c>
    </row>
    <row r="241" spans="1:4" x14ac:dyDescent="0.2">
      <c r="A241">
        <v>212</v>
      </c>
      <c r="B241" s="2">
        <v>4.3358919931765362E-2</v>
      </c>
      <c r="D241">
        <f t="shared" si="6"/>
        <v>22.23747763547242</v>
      </c>
    </row>
    <row r="242" spans="1:4" x14ac:dyDescent="0.2">
      <c r="A242">
        <v>213</v>
      </c>
      <c r="B242" s="2">
        <v>4.7275570906352316E-2</v>
      </c>
      <c r="D242">
        <f t="shared" si="6"/>
        <v>24.246209370266406</v>
      </c>
    </row>
    <row r="243" spans="1:4" x14ac:dyDescent="0.2">
      <c r="A243">
        <v>214</v>
      </c>
      <c r="B243" s="2">
        <v>5.0722323723297241E-2</v>
      </c>
      <c r="D243">
        <f t="shared" si="6"/>
        <v>26.013944562988804</v>
      </c>
    </row>
    <row r="244" spans="1:4" x14ac:dyDescent="0.2">
      <c r="A244">
        <v>215</v>
      </c>
      <c r="B244" s="2">
        <v>4.5491280961314544E-2</v>
      </c>
      <c r="D244">
        <f t="shared" si="6"/>
        <v>23.331101064745468</v>
      </c>
    </row>
    <row r="245" spans="1:4" x14ac:dyDescent="0.2">
      <c r="A245">
        <v>216</v>
      </c>
      <c r="B245" s="2">
        <v>4.7872357198154976E-2</v>
      </c>
      <c r="D245">
        <f t="shared" si="6"/>
        <v>24.552282995670428</v>
      </c>
    </row>
    <row r="246" spans="1:4" x14ac:dyDescent="0.2">
      <c r="A246">
        <v>217</v>
      </c>
      <c r="B246" s="2">
        <v>4.8312061391629836E-2</v>
      </c>
      <c r="D246">
        <f t="shared" si="6"/>
        <v>24.777793967438367</v>
      </c>
    </row>
    <row r="247" spans="1:4" x14ac:dyDescent="0.2">
      <c r="A247">
        <v>218</v>
      </c>
      <c r="B247" s="2">
        <v>4.6623039501184113E-2</v>
      </c>
      <c r="D247">
        <f t="shared" si="6"/>
        <v>23.911545763522813</v>
      </c>
    </row>
    <row r="248" spans="1:4" x14ac:dyDescent="0.2">
      <c r="A248">
        <v>219</v>
      </c>
      <c r="B248" s="2">
        <v>4.9735651244830315E-2</v>
      </c>
      <c r="D248">
        <f t="shared" si="6"/>
        <v>25.507910113607373</v>
      </c>
    </row>
    <row r="249" spans="1:4" x14ac:dyDescent="0.2">
      <c r="A249">
        <v>220</v>
      </c>
      <c r="B249" s="2">
        <v>4.9300857710699919E-2</v>
      </c>
      <c r="D249">
        <f t="shared" si="6"/>
        <v>25.28491767038027</v>
      </c>
    </row>
    <row r="250" spans="1:4" x14ac:dyDescent="0.2">
      <c r="A250">
        <v>221</v>
      </c>
      <c r="B250" s="2">
        <v>4.954939747971774E-2</v>
      </c>
      <c r="D250">
        <f t="shared" si="6"/>
        <v>25.412386195051944</v>
      </c>
    </row>
    <row r="251" spans="1:4" x14ac:dyDescent="0.2">
      <c r="A251">
        <v>222</v>
      </c>
      <c r="B251" s="2">
        <v>4.5252559490272078E-2</v>
      </c>
      <c r="D251">
        <f t="shared" si="6"/>
        <v>23.208668047922909</v>
      </c>
    </row>
    <row r="252" spans="1:4" x14ac:dyDescent="0.2">
      <c r="A252">
        <v>223</v>
      </c>
      <c r="B252" s="2">
        <v>5.2424005597992235E-2</v>
      </c>
      <c r="D252">
        <f t="shared" si="6"/>
        <v>26.886685689630564</v>
      </c>
    </row>
    <row r="253" spans="1:4" x14ac:dyDescent="0.2">
      <c r="A253">
        <v>224</v>
      </c>
      <c r="B253" s="2">
        <v>4.453781335746694E-2</v>
      </c>
      <c r="D253">
        <f t="shared" si="6"/>
        <v>22.842096390503684</v>
      </c>
    </row>
    <row r="254" spans="1:4" x14ac:dyDescent="0.2">
      <c r="A254">
        <v>225</v>
      </c>
      <c r="B254" s="2">
        <v>5.0684481871683125E-2</v>
      </c>
      <c r="D254">
        <f t="shared" si="6"/>
        <v>25.994536622701592</v>
      </c>
    </row>
    <row r="255" spans="1:4" x14ac:dyDescent="0.2">
      <c r="A255">
        <v>226</v>
      </c>
      <c r="B255" s="2">
        <v>4.6319195308982097E-2</v>
      </c>
      <c r="D255">
        <f t="shared" si="6"/>
        <v>23.755713274166673</v>
      </c>
    </row>
    <row r="256" spans="1:4" x14ac:dyDescent="0.2">
      <c r="A256">
        <v>227</v>
      </c>
      <c r="B256" s="2">
        <v>4.702627001683618E-2</v>
      </c>
      <c r="D256">
        <f t="shared" si="6"/>
        <v>24.118350489928915</v>
      </c>
    </row>
    <row r="257" spans="1:4" x14ac:dyDescent="0.2">
      <c r="A257">
        <v>228</v>
      </c>
      <c r="B257" s="2">
        <v>6.0551548600028107E-2</v>
      </c>
      <c r="D257">
        <f t="shared" si="6"/>
        <v>31.055056489077145</v>
      </c>
    </row>
    <row r="258" spans="1:4" x14ac:dyDescent="0.2">
      <c r="A258">
        <v>229</v>
      </c>
      <c r="B258" s="2">
        <v>5.2556888406137994E-2</v>
      </c>
      <c r="D258">
        <f t="shared" si="6"/>
        <v>26.954837259801831</v>
      </c>
    </row>
    <row r="259" spans="1:4" x14ac:dyDescent="0.2">
      <c r="A259">
        <v>230</v>
      </c>
      <c r="B259" s="2">
        <v>4.4502420983639955E-2</v>
      </c>
      <c r="D259">
        <f t="shared" si="6"/>
        <v>22.823944713232144</v>
      </c>
    </row>
    <row r="260" spans="1:4" x14ac:dyDescent="0.2">
      <c r="A260">
        <v>231</v>
      </c>
      <c r="B260" s="2">
        <v>5.1891864816698836E-2</v>
      </c>
      <c r="D260">
        <f t="shared" si="6"/>
        <v>26.613766789861906</v>
      </c>
    </row>
    <row r="261" spans="1:4" x14ac:dyDescent="0.2">
      <c r="A261">
        <v>232</v>
      </c>
      <c r="B261" s="2">
        <v>5.1806554018111926E-2</v>
      </c>
      <c r="D261">
        <f t="shared" si="6"/>
        <v>26.570013463473099</v>
      </c>
    </row>
    <row r="262" spans="1:4" x14ac:dyDescent="0.2">
      <c r="A262">
        <v>233</v>
      </c>
      <c r="B262" s="2">
        <v>3.7664931336442546E-2</v>
      </c>
      <c r="D262">
        <f t="shared" si="6"/>
        <v>19.31720323185743</v>
      </c>
    </row>
    <row r="263" spans="1:4" x14ac:dyDescent="0.2">
      <c r="A263">
        <v>234</v>
      </c>
      <c r="B263" s="2">
        <v>4.6882468664072412E-2</v>
      </c>
      <c r="D263">
        <f t="shared" si="6"/>
        <v>24.044599128708033</v>
      </c>
    </row>
    <row r="264" spans="1:4" x14ac:dyDescent="0.2">
      <c r="A264">
        <v>235</v>
      </c>
      <c r="B264" s="2">
        <v>5.4881868252877448E-2</v>
      </c>
      <c r="D264">
        <f t="shared" si="6"/>
        <v>28.14724905018214</v>
      </c>
    </row>
    <row r="265" spans="1:4" x14ac:dyDescent="0.2">
      <c r="A265">
        <v>236</v>
      </c>
      <c r="B265" s="2">
        <v>4.7685335421780196E-2</v>
      </c>
      <c r="D265">
        <f t="shared" si="6"/>
        <v>24.45636518738495</v>
      </c>
    </row>
    <row r="266" spans="1:4" x14ac:dyDescent="0.2">
      <c r="A266">
        <v>237</v>
      </c>
      <c r="B266" s="2">
        <v>4.9629595451021684E-2</v>
      </c>
      <c r="D266">
        <f t="shared" si="6"/>
        <v>25.453517307083523</v>
      </c>
    </row>
    <row r="267" spans="1:4" x14ac:dyDescent="0.2">
      <c r="A267">
        <v>238</v>
      </c>
      <c r="B267" s="2">
        <v>4.5656262485172135E-2</v>
      </c>
      <c r="D267">
        <f t="shared" si="6"/>
        <v>23.415715094634198</v>
      </c>
    </row>
    <row r="268" spans="1:4" x14ac:dyDescent="0.2">
      <c r="A268">
        <v>239</v>
      </c>
      <c r="B268" s="2">
        <v>4.4561729158614297E-2</v>
      </c>
      <c r="D268">
        <f t="shared" si="6"/>
        <v>22.854362081023321</v>
      </c>
    </row>
    <row r="269" spans="1:4" x14ac:dyDescent="0.2">
      <c r="A269">
        <v>240</v>
      </c>
      <c r="B269" s="2">
        <v>5.1212742050099035E-2</v>
      </c>
      <c r="D269">
        <f t="shared" si="6"/>
        <v>26.265465278713346</v>
      </c>
    </row>
    <row r="270" spans="1:4" x14ac:dyDescent="0.2">
      <c r="A270">
        <v>241</v>
      </c>
      <c r="B270" s="2">
        <v>4.4291941030584217E-2</v>
      </c>
      <c r="D270">
        <f t="shared" si="6"/>
        <v>22.715995916164367</v>
      </c>
    </row>
    <row r="271" spans="1:4" x14ac:dyDescent="0.2">
      <c r="A271">
        <v>242</v>
      </c>
      <c r="B271" s="2">
        <v>4.5544647744536211E-2</v>
      </c>
      <c r="D271">
        <f t="shared" si="6"/>
        <v>23.358471272542079</v>
      </c>
    </row>
    <row r="272" spans="1:4" x14ac:dyDescent="0.2">
      <c r="A272">
        <v>243</v>
      </c>
      <c r="B272" s="2">
        <v>4.6446363043250394E-2</v>
      </c>
      <c r="D272">
        <f t="shared" si="6"/>
        <v>23.820933755931332</v>
      </c>
    </row>
    <row r="273" spans="1:4" x14ac:dyDescent="0.2">
      <c r="A273">
        <v>244</v>
      </c>
      <c r="B273" s="2">
        <v>5.5977133385305071E-2</v>
      </c>
      <c r="D273">
        <f t="shared" si="6"/>
        <v>28.708977384873162</v>
      </c>
    </row>
    <row r="274" spans="1:4" x14ac:dyDescent="0.2">
      <c r="A274">
        <v>245</v>
      </c>
      <c r="B274" s="2">
        <v>4.4327184560644418E-2</v>
      </c>
      <c r="D274">
        <f t="shared" si="6"/>
        <v>22.734071255973156</v>
      </c>
    </row>
    <row r="275" spans="1:4" x14ac:dyDescent="0.2">
      <c r="A275">
        <v>246</v>
      </c>
      <c r="B275" s="2">
        <v>4.5540717252758635E-2</v>
      </c>
      <c r="D275">
        <f t="shared" si="6"/>
        <v>23.356455442278367</v>
      </c>
    </row>
    <row r="276" spans="1:4" x14ac:dyDescent="0.2">
      <c r="A276">
        <v>247</v>
      </c>
      <c r="B276" s="2">
        <v>4.7408938484256993E-2</v>
      </c>
      <c r="D276">
        <f t="shared" si="6"/>
        <v>24.314609564173903</v>
      </c>
    </row>
    <row r="277" spans="1:4" x14ac:dyDescent="0.2">
      <c r="A277">
        <v>248</v>
      </c>
      <c r="B277" s="2">
        <v>4.5470241455640534E-2</v>
      </c>
      <c r="D277">
        <f t="shared" si="6"/>
        <v>23.320310539113756</v>
      </c>
    </row>
    <row r="278" spans="1:4" x14ac:dyDescent="0.2">
      <c r="A278">
        <v>249</v>
      </c>
      <c r="B278" s="2">
        <v>4.7292819647254923E-2</v>
      </c>
      <c r="D278">
        <f t="shared" si="6"/>
        <v>24.255055727386587</v>
      </c>
    </row>
    <row r="279" spans="1:4" x14ac:dyDescent="0.2">
      <c r="A279">
        <v>250</v>
      </c>
      <c r="B279" s="2">
        <v>5.0692844969494853E-2</v>
      </c>
      <c r="D279">
        <f t="shared" si="6"/>
        <v>25.998825802433103</v>
      </c>
    </row>
    <row r="280" spans="1:4" x14ac:dyDescent="0.2">
      <c r="A280">
        <v>251</v>
      </c>
      <c r="B280" s="2">
        <v>4.9950403539386505E-2</v>
      </c>
      <c r="D280">
        <f t="shared" si="6"/>
        <v>25.618050065314545</v>
      </c>
    </row>
    <row r="281" spans="1:4" x14ac:dyDescent="0.2">
      <c r="A281">
        <v>252</v>
      </c>
      <c r="B281" s="2">
        <v>4.9415552356738272E-2</v>
      </c>
      <c r="D281">
        <f t="shared" si="6"/>
        <v>25.343741082730027</v>
      </c>
    </row>
    <row r="282" spans="1:4" x14ac:dyDescent="0.2">
      <c r="A282">
        <v>253</v>
      </c>
      <c r="B282" s="2">
        <v>4.5189358899117953E-2</v>
      </c>
      <c r="D282">
        <f t="shared" si="6"/>
        <v>23.176254377689649</v>
      </c>
    </row>
    <row r="283" spans="1:4" x14ac:dyDescent="0.2">
      <c r="A283">
        <v>254</v>
      </c>
      <c r="B283" s="2">
        <v>4.6038484283788636E-2</v>
      </c>
      <c r="D283">
        <f t="shared" si="6"/>
        <v>23.611745085969325</v>
      </c>
    </row>
    <row r="284" spans="1:4" x14ac:dyDescent="0.2">
      <c r="A284">
        <v>255</v>
      </c>
      <c r="B284" s="2">
        <v>4.5304078922346128E-2</v>
      </c>
      <c r="D284">
        <f t="shared" si="6"/>
        <v>23.235090805231945</v>
      </c>
    </row>
    <row r="285" spans="1:4" x14ac:dyDescent="0.2">
      <c r="A285">
        <v>256</v>
      </c>
      <c r="B285" s="2">
        <v>4.7821215892296674E-2</v>
      </c>
      <c r="D285">
        <f t="shared" si="6"/>
        <v>24.526054167852241</v>
      </c>
    </row>
    <row r="286" spans="1:4" x14ac:dyDescent="0.2">
      <c r="A286">
        <v>257</v>
      </c>
      <c r="B286" s="2">
        <v>4.927913146636359E-2</v>
      </c>
      <c r="D286">
        <f t="shared" si="6"/>
        <v>25.273774937275014</v>
      </c>
    </row>
    <row r="287" spans="1:4" x14ac:dyDescent="0.2">
      <c r="A287">
        <v>258</v>
      </c>
      <c r="B287" s="2">
        <v>4.846365797959401E-2</v>
      </c>
      <c r="D287">
        <f t="shared" ref="D287:D350" si="7">$K$7*B287</f>
        <v>24.855543268845608</v>
      </c>
    </row>
    <row r="288" spans="1:4" x14ac:dyDescent="0.2">
      <c r="A288">
        <v>259</v>
      </c>
      <c r="B288" s="2">
        <v>4.3509490582051134E-2</v>
      </c>
      <c r="D288">
        <f t="shared" si="7"/>
        <v>22.314700764497719</v>
      </c>
    </row>
    <row r="289" spans="1:4" x14ac:dyDescent="0.2">
      <c r="A289">
        <v>260</v>
      </c>
      <c r="B289" s="2">
        <v>5.346059186728723E-2</v>
      </c>
      <c r="D289">
        <f t="shared" si="7"/>
        <v>27.418319411525875</v>
      </c>
    </row>
    <row r="290" spans="1:4" x14ac:dyDescent="0.2">
      <c r="A290">
        <v>261</v>
      </c>
      <c r="B290" s="2">
        <v>5.6392211087543546E-2</v>
      </c>
      <c r="D290">
        <f t="shared" si="7"/>
        <v>28.921858174686129</v>
      </c>
    </row>
    <row r="291" spans="1:4" x14ac:dyDescent="0.2">
      <c r="A291">
        <v>262</v>
      </c>
      <c r="B291" s="2">
        <v>4.5562946062008287E-2</v>
      </c>
      <c r="D291">
        <f t="shared" si="7"/>
        <v>23.367855925715922</v>
      </c>
    </row>
    <row r="292" spans="1:4" x14ac:dyDescent="0.2">
      <c r="A292">
        <v>263</v>
      </c>
      <c r="B292" s="2">
        <v>4.588659482235638E-2</v>
      </c>
      <c r="D292">
        <f t="shared" si="7"/>
        <v>23.533845578625066</v>
      </c>
    </row>
    <row r="293" spans="1:4" x14ac:dyDescent="0.2">
      <c r="A293">
        <v>264</v>
      </c>
      <c r="B293" s="2">
        <v>5.1275296803329429E-2</v>
      </c>
      <c r="D293">
        <f t="shared" si="7"/>
        <v>26.297547718223889</v>
      </c>
    </row>
    <row r="294" spans="1:4" x14ac:dyDescent="0.2">
      <c r="A294">
        <v>265</v>
      </c>
      <c r="B294" s="2">
        <v>4.3455348619953239E-2</v>
      </c>
      <c r="D294">
        <f t="shared" si="7"/>
        <v>22.286932990918782</v>
      </c>
    </row>
    <row r="295" spans="1:4" x14ac:dyDescent="0.2">
      <c r="A295">
        <v>266</v>
      </c>
      <c r="B295" s="2">
        <v>4.4913762867535276E-2</v>
      </c>
      <c r="D295">
        <f t="shared" si="7"/>
        <v>23.034909514893496</v>
      </c>
    </row>
    <row r="296" spans="1:4" x14ac:dyDescent="0.2">
      <c r="A296">
        <v>267</v>
      </c>
      <c r="B296" s="2">
        <v>4.8650135848022302E-2</v>
      </c>
      <c r="D296">
        <f t="shared" si="7"/>
        <v>24.951182123208461</v>
      </c>
    </row>
    <row r="297" spans="1:4" x14ac:dyDescent="0.2">
      <c r="A297">
        <v>268</v>
      </c>
      <c r="B297" s="2">
        <v>4.4504087694172793E-2</v>
      </c>
      <c r="D297">
        <f t="shared" si="7"/>
        <v>22.824799518616071</v>
      </c>
    </row>
    <row r="298" spans="1:4" x14ac:dyDescent="0.2">
      <c r="A298">
        <v>269</v>
      </c>
      <c r="B298" s="2">
        <v>4.7308944157621366E-2</v>
      </c>
      <c r="D298">
        <f t="shared" si="7"/>
        <v>24.263325500693234</v>
      </c>
    </row>
    <row r="299" spans="1:4" x14ac:dyDescent="0.2">
      <c r="A299">
        <v>270</v>
      </c>
      <c r="B299" s="2">
        <v>4.7638376821411921E-2</v>
      </c>
      <c r="D299">
        <f t="shared" si="7"/>
        <v>24.432281542609527</v>
      </c>
    </row>
    <row r="300" spans="1:4" x14ac:dyDescent="0.2">
      <c r="A300">
        <v>271</v>
      </c>
      <c r="B300" s="2">
        <v>4.423154041631383E-2</v>
      </c>
      <c r="D300">
        <f t="shared" si="7"/>
        <v>22.685018269324448</v>
      </c>
    </row>
    <row r="301" spans="1:4" x14ac:dyDescent="0.2">
      <c r="A301">
        <v>272</v>
      </c>
      <c r="B301" s="2">
        <v>4.4588169300346016E-2</v>
      </c>
      <c r="D301">
        <f t="shared" si="7"/>
        <v>22.86792242942137</v>
      </c>
    </row>
    <row r="302" spans="1:4" x14ac:dyDescent="0.2">
      <c r="A302">
        <v>273</v>
      </c>
      <c r="B302" s="2">
        <v>4.0033408679127379E-2</v>
      </c>
      <c r="D302">
        <f t="shared" si="7"/>
        <v>20.531923571316142</v>
      </c>
    </row>
    <row r="303" spans="1:4" x14ac:dyDescent="0.2">
      <c r="A303">
        <v>274</v>
      </c>
      <c r="B303" s="2">
        <v>5.2478983032852942E-2</v>
      </c>
      <c r="D303">
        <f t="shared" si="7"/>
        <v>26.914881951901272</v>
      </c>
    </row>
    <row r="304" spans="1:4" x14ac:dyDescent="0.2">
      <c r="A304">
        <v>275</v>
      </c>
      <c r="B304" s="2">
        <v>5.1539110225898986E-2</v>
      </c>
      <c r="D304">
        <f t="shared" si="7"/>
        <v>26.43284963749587</v>
      </c>
    </row>
    <row r="305" spans="1:4" x14ac:dyDescent="0.2">
      <c r="A305">
        <v>276</v>
      </c>
      <c r="B305" s="2">
        <v>5.1120183230182366E-2</v>
      </c>
      <c r="D305">
        <f t="shared" si="7"/>
        <v>26.217994661569243</v>
      </c>
    </row>
    <row r="306" spans="1:4" x14ac:dyDescent="0.2">
      <c r="A306">
        <v>277</v>
      </c>
      <c r="B306" s="2">
        <v>4.2781675815333979E-2</v>
      </c>
      <c r="D306">
        <f t="shared" si="7"/>
        <v>21.94142660030937</v>
      </c>
    </row>
    <row r="307" spans="1:4" x14ac:dyDescent="0.2">
      <c r="A307">
        <v>278</v>
      </c>
      <c r="B307" s="2">
        <v>4.4307195530541625E-2</v>
      </c>
      <c r="D307">
        <f t="shared" si="7"/>
        <v>22.723819487465889</v>
      </c>
    </row>
    <row r="308" spans="1:4" x14ac:dyDescent="0.2">
      <c r="A308">
        <v>279</v>
      </c>
      <c r="B308" s="2">
        <v>4.5766009960705775E-2</v>
      </c>
      <c r="D308">
        <f t="shared" si="7"/>
        <v>23.472001252974156</v>
      </c>
    </row>
    <row r="309" spans="1:4" x14ac:dyDescent="0.2">
      <c r="A309">
        <v>280</v>
      </c>
      <c r="B309" s="2">
        <v>4.8182682190296325E-2</v>
      </c>
      <c r="D309">
        <f t="shared" si="7"/>
        <v>24.711439291153145</v>
      </c>
    </row>
    <row r="310" spans="1:4" x14ac:dyDescent="0.2">
      <c r="A310">
        <v>281</v>
      </c>
      <c r="B310" s="2">
        <v>4.2911189411172036E-2</v>
      </c>
      <c r="D310">
        <f t="shared" si="7"/>
        <v>22.007850203468092</v>
      </c>
    </row>
    <row r="311" spans="1:4" x14ac:dyDescent="0.2">
      <c r="A311">
        <v>282</v>
      </c>
      <c r="B311" s="2">
        <v>5.0682820159281071E-2</v>
      </c>
      <c r="D311">
        <f t="shared" si="7"/>
        <v>25.993684380707663</v>
      </c>
    </row>
    <row r="312" spans="1:4" x14ac:dyDescent="0.2">
      <c r="A312">
        <v>283</v>
      </c>
      <c r="B312" s="2">
        <v>5.6604965242375863E-2</v>
      </c>
      <c r="D312">
        <f t="shared" si="7"/>
        <v>29.030973341009066</v>
      </c>
    </row>
    <row r="313" spans="1:4" x14ac:dyDescent="0.2">
      <c r="A313">
        <v>284</v>
      </c>
      <c r="B313" s="2">
        <v>4.4229487277254571E-2</v>
      </c>
      <c r="D313">
        <f t="shared" si="7"/>
        <v>22.683965276445829</v>
      </c>
    </row>
    <row r="314" spans="1:4" x14ac:dyDescent="0.2">
      <c r="A314">
        <v>285</v>
      </c>
      <c r="B314" s="2">
        <v>4.977028941243606E-2</v>
      </c>
      <c r="D314">
        <f t="shared" si="7"/>
        <v>25.525674981336522</v>
      </c>
    </row>
    <row r="315" spans="1:4" x14ac:dyDescent="0.2">
      <c r="A315">
        <v>286</v>
      </c>
      <c r="B315" s="2">
        <v>4.7140338565727115E-2</v>
      </c>
      <c r="D315">
        <f t="shared" si="7"/>
        <v>24.17685279600261</v>
      </c>
    </row>
    <row r="316" spans="1:4" x14ac:dyDescent="0.2">
      <c r="A316">
        <v>287</v>
      </c>
      <c r="B316" s="2">
        <v>4.396033847984409E-2</v>
      </c>
      <c r="D316">
        <f t="shared" si="7"/>
        <v>22.545927004910261</v>
      </c>
    </row>
    <row r="317" spans="1:4" x14ac:dyDescent="0.2">
      <c r="A317">
        <v>288</v>
      </c>
      <c r="B317" s="2">
        <v>5.1188858143327409E-2</v>
      </c>
      <c r="D317">
        <f t="shared" si="7"/>
        <v>26.253215945853636</v>
      </c>
    </row>
    <row r="318" spans="1:4" x14ac:dyDescent="0.2">
      <c r="A318">
        <v>289</v>
      </c>
      <c r="B318" s="2">
        <v>4.340635028066258E-2</v>
      </c>
      <c r="D318">
        <f t="shared" si="7"/>
        <v>22.261803225789343</v>
      </c>
    </row>
    <row r="319" spans="1:4" x14ac:dyDescent="0.2">
      <c r="A319">
        <v>290</v>
      </c>
      <c r="B319" s="2">
        <v>4.6183644939415923E-2</v>
      </c>
      <c r="D319">
        <f t="shared" si="7"/>
        <v>23.686193592485221</v>
      </c>
    </row>
    <row r="320" spans="1:4" x14ac:dyDescent="0.2">
      <c r="A320">
        <v>291</v>
      </c>
      <c r="B320" s="2">
        <v>4.2551277466706026E-2</v>
      </c>
      <c r="D320">
        <f t="shared" si="7"/>
        <v>21.823262261047073</v>
      </c>
    </row>
    <row r="321" spans="1:4" x14ac:dyDescent="0.2">
      <c r="A321">
        <v>292</v>
      </c>
      <c r="B321" s="2">
        <v>4.5368484075839807E-2</v>
      </c>
      <c r="D321">
        <f t="shared" si="7"/>
        <v>23.268122259029195</v>
      </c>
    </row>
    <row r="322" spans="1:4" x14ac:dyDescent="0.2">
      <c r="A322">
        <v>293</v>
      </c>
      <c r="B322" s="2">
        <v>4.2918276571027564E-2</v>
      </c>
      <c r="D322">
        <f t="shared" si="7"/>
        <v>22.011484993242245</v>
      </c>
    </row>
    <row r="323" spans="1:4" x14ac:dyDescent="0.2">
      <c r="A323">
        <v>294</v>
      </c>
      <c r="B323" s="2">
        <v>4.274468392092734E-2</v>
      </c>
      <c r="D323">
        <f t="shared" si="7"/>
        <v>21.922454577347175</v>
      </c>
    </row>
    <row r="324" spans="1:4" x14ac:dyDescent="0.2">
      <c r="A324">
        <v>295</v>
      </c>
      <c r="B324" s="2">
        <v>4.9798671490654617E-2</v>
      </c>
      <c r="D324">
        <f t="shared" si="7"/>
        <v>25.540231290179701</v>
      </c>
    </row>
    <row r="325" spans="1:4" x14ac:dyDescent="0.2">
      <c r="A325">
        <v>296</v>
      </c>
      <c r="B325" s="2">
        <v>4.6477165533872974E-2</v>
      </c>
      <c r="D325">
        <f t="shared" si="7"/>
        <v>23.836731421034944</v>
      </c>
    </row>
    <row r="326" spans="1:4" x14ac:dyDescent="0.2">
      <c r="A326">
        <v>297</v>
      </c>
      <c r="B326" s="2">
        <v>4.7060951803968923E-2</v>
      </c>
      <c r="D326">
        <f t="shared" si="7"/>
        <v>24.136137728793173</v>
      </c>
    </row>
    <row r="327" spans="1:4" x14ac:dyDescent="0.2">
      <c r="A327">
        <v>298</v>
      </c>
      <c r="B327" s="2">
        <v>4.5425178727476527E-2</v>
      </c>
      <c r="D327">
        <f t="shared" si="7"/>
        <v>23.297199229807216</v>
      </c>
    </row>
    <row r="328" spans="1:4" x14ac:dyDescent="0.2">
      <c r="A328">
        <v>299</v>
      </c>
      <c r="B328" s="2">
        <v>4.7941558698299254E-2</v>
      </c>
      <c r="D328">
        <f t="shared" si="7"/>
        <v>24.587774350487877</v>
      </c>
    </row>
    <row r="329" spans="1:4" x14ac:dyDescent="0.2">
      <c r="A329">
        <v>300</v>
      </c>
      <c r="B329" s="2">
        <v>4.4533919319278512E-2</v>
      </c>
      <c r="D329">
        <f t="shared" si="7"/>
        <v>22.840099256182462</v>
      </c>
    </row>
    <row r="330" spans="1:4" x14ac:dyDescent="0.2">
      <c r="A330">
        <v>301</v>
      </c>
      <c r="B330" s="2">
        <v>4.0611988093730414E-2</v>
      </c>
      <c r="D330">
        <f t="shared" si="7"/>
        <v>20.828659440494327</v>
      </c>
    </row>
    <row r="331" spans="1:4" x14ac:dyDescent="0.2">
      <c r="A331">
        <v>302</v>
      </c>
      <c r="B331" s="2">
        <v>4.7230608289285214E-2</v>
      </c>
      <c r="D331">
        <f t="shared" si="7"/>
        <v>24.223149404911286</v>
      </c>
    </row>
    <row r="332" spans="1:4" x14ac:dyDescent="0.2">
      <c r="A332">
        <v>303</v>
      </c>
      <c r="B332" s="2">
        <v>4.4949603068430821E-2</v>
      </c>
      <c r="D332">
        <f t="shared" si="7"/>
        <v>23.053290869113571</v>
      </c>
    </row>
    <row r="333" spans="1:4" x14ac:dyDescent="0.2">
      <c r="A333">
        <v>304</v>
      </c>
      <c r="B333" s="2">
        <v>4.8454535600130029E-2</v>
      </c>
      <c r="D333">
        <f t="shared" si="7"/>
        <v>24.850864676536762</v>
      </c>
    </row>
    <row r="334" spans="1:4" x14ac:dyDescent="0.2">
      <c r="A334">
        <v>305</v>
      </c>
      <c r="B334" s="2">
        <v>4.5611009365041574E-2</v>
      </c>
      <c r="D334">
        <f t="shared" si="7"/>
        <v>23.392506139050841</v>
      </c>
    </row>
    <row r="335" spans="1:4" x14ac:dyDescent="0.2">
      <c r="A335">
        <v>306</v>
      </c>
      <c r="B335" s="2">
        <v>4.8474286081105558E-2</v>
      </c>
      <c r="D335">
        <f t="shared" si="7"/>
        <v>24.860994100417116</v>
      </c>
    </row>
    <row r="336" spans="1:4" x14ac:dyDescent="0.2">
      <c r="A336">
        <v>307</v>
      </c>
      <c r="B336" s="2">
        <v>4.1676354722872448E-2</v>
      </c>
      <c r="D336">
        <f t="shared" si="7"/>
        <v>21.37454086809301</v>
      </c>
    </row>
    <row r="337" spans="1:4" x14ac:dyDescent="0.2">
      <c r="A337">
        <v>308</v>
      </c>
      <c r="B337" s="2">
        <v>4.3445883767184557E-2</v>
      </c>
      <c r="D337">
        <f t="shared" si="7"/>
        <v>22.282078754418013</v>
      </c>
    </row>
    <row r="338" spans="1:4" x14ac:dyDescent="0.2">
      <c r="A338">
        <v>309</v>
      </c>
      <c r="B338" s="2">
        <v>4.7165913263453645E-2</v>
      </c>
      <c r="D338">
        <f t="shared" si="7"/>
        <v>24.189969284365851</v>
      </c>
    </row>
    <row r="339" spans="1:4" x14ac:dyDescent="0.2">
      <c r="A339">
        <v>310</v>
      </c>
      <c r="B339" s="2">
        <v>4.6258897078425787E-2</v>
      </c>
      <c r="D339">
        <f t="shared" si="7"/>
        <v>23.724788136834732</v>
      </c>
    </row>
    <row r="340" spans="1:4" x14ac:dyDescent="0.2">
      <c r="A340">
        <v>311</v>
      </c>
      <c r="B340" s="2">
        <v>4.9345656255144671E-2</v>
      </c>
      <c r="D340">
        <f t="shared" si="7"/>
        <v>25.307893487853576</v>
      </c>
    </row>
    <row r="341" spans="1:4" x14ac:dyDescent="0.2">
      <c r="A341">
        <v>312</v>
      </c>
      <c r="B341" s="2">
        <v>4.9298438071000553E-2</v>
      </c>
      <c r="D341">
        <f t="shared" si="7"/>
        <v>25.283676710416664</v>
      </c>
    </row>
    <row r="342" spans="1:4" x14ac:dyDescent="0.2">
      <c r="A342">
        <v>313</v>
      </c>
      <c r="B342" s="2">
        <v>4.8370804973814241E-2</v>
      </c>
      <c r="D342">
        <f t="shared" si="7"/>
        <v>24.807921772676806</v>
      </c>
    </row>
    <row r="343" spans="1:4" x14ac:dyDescent="0.2">
      <c r="A343">
        <v>314</v>
      </c>
      <c r="B343" s="2">
        <v>4.7096311634815015E-2</v>
      </c>
      <c r="D343">
        <f t="shared" si="7"/>
        <v>24.154272715754828</v>
      </c>
    </row>
    <row r="344" spans="1:4" x14ac:dyDescent="0.2">
      <c r="A344">
        <v>315</v>
      </c>
      <c r="B344" s="2">
        <v>4.7601070557307369E-2</v>
      </c>
      <c r="D344">
        <f t="shared" si="7"/>
        <v>24.413148288944686</v>
      </c>
    </row>
    <row r="345" spans="1:4" x14ac:dyDescent="0.2">
      <c r="A345">
        <v>316</v>
      </c>
      <c r="B345" s="2">
        <v>4.9902880301161898E-2</v>
      </c>
      <c r="D345">
        <f t="shared" si="7"/>
        <v>25.593676834873197</v>
      </c>
    </row>
    <row r="346" spans="1:4" x14ac:dyDescent="0.2">
      <c r="A346">
        <v>317</v>
      </c>
      <c r="B346" s="2">
        <v>4.3066347782453815E-2</v>
      </c>
      <c r="D346">
        <f t="shared" si="7"/>
        <v>22.087426235730074</v>
      </c>
    </row>
    <row r="347" spans="1:4" x14ac:dyDescent="0.2">
      <c r="A347">
        <v>318</v>
      </c>
      <c r="B347" s="2">
        <v>5.3020622018630038E-2</v>
      </c>
      <c r="D347">
        <f t="shared" si="7"/>
        <v>27.192672193255831</v>
      </c>
    </row>
    <row r="348" spans="1:4" x14ac:dyDescent="0.2">
      <c r="A348">
        <v>319</v>
      </c>
      <c r="B348" s="2">
        <v>4.7294136708699842E-2</v>
      </c>
      <c r="D348">
        <f t="shared" si="7"/>
        <v>24.255731208336577</v>
      </c>
    </row>
    <row r="349" spans="1:4" x14ac:dyDescent="0.2">
      <c r="A349">
        <v>320</v>
      </c>
      <c r="B349" s="2">
        <v>5.0162785790473979E-2</v>
      </c>
      <c r="D349">
        <f t="shared" si="7"/>
        <v>25.726974493463619</v>
      </c>
    </row>
    <row r="350" spans="1:4" x14ac:dyDescent="0.2">
      <c r="A350">
        <v>321</v>
      </c>
      <c r="B350" s="2">
        <v>4.7623831457471698E-2</v>
      </c>
      <c r="D350">
        <f t="shared" si="7"/>
        <v>24.424821665706933</v>
      </c>
    </row>
    <row r="351" spans="1:4" x14ac:dyDescent="0.2">
      <c r="A351">
        <v>322</v>
      </c>
      <c r="B351" s="2">
        <v>5.2055646081574009E-2</v>
      </c>
      <c r="D351">
        <f t="shared" ref="D351:D414" si="8">$K$7*B351</f>
        <v>26.697765243248259</v>
      </c>
    </row>
    <row r="352" spans="1:4" x14ac:dyDescent="0.2">
      <c r="A352">
        <v>323</v>
      </c>
      <c r="B352" s="2">
        <v>4.7028992492664623E-2</v>
      </c>
      <c r="D352">
        <f t="shared" si="8"/>
        <v>24.119746765376814</v>
      </c>
    </row>
    <row r="353" spans="1:4" x14ac:dyDescent="0.2">
      <c r="A353">
        <v>324</v>
      </c>
      <c r="B353" s="2">
        <v>4.0560176835256846E-2</v>
      </c>
      <c r="D353">
        <f t="shared" si="8"/>
        <v>20.802087014258046</v>
      </c>
    </row>
    <row r="354" spans="1:4" x14ac:dyDescent="0.2">
      <c r="A354">
        <v>325</v>
      </c>
      <c r="B354" s="2">
        <v>4.7618526971075222E-2</v>
      </c>
      <c r="D354">
        <f t="shared" si="8"/>
        <v>24.422101155191566</v>
      </c>
    </row>
    <row r="355" spans="1:4" x14ac:dyDescent="0.2">
      <c r="A355">
        <v>326</v>
      </c>
      <c r="B355" s="2">
        <v>5.2159099054344946E-2</v>
      </c>
      <c r="D355">
        <f t="shared" si="8"/>
        <v>26.750823141644648</v>
      </c>
    </row>
    <row r="356" spans="1:4" x14ac:dyDescent="0.2">
      <c r="A356">
        <v>327</v>
      </c>
      <c r="B356" s="2">
        <v>4.7287899836978342E-2</v>
      </c>
      <c r="D356">
        <f t="shared" si="8"/>
        <v>24.252532505609654</v>
      </c>
    </row>
    <row r="357" spans="1:4" x14ac:dyDescent="0.2">
      <c r="A357">
        <v>328</v>
      </c>
      <c r="B357" s="2">
        <v>4.3709618914770015E-2</v>
      </c>
      <c r="D357">
        <f t="shared" si="8"/>
        <v>22.417340528819896</v>
      </c>
    </row>
    <row r="358" spans="1:4" x14ac:dyDescent="0.2">
      <c r="A358">
        <v>329</v>
      </c>
      <c r="B358" s="2">
        <v>5.2155152480403082E-2</v>
      </c>
      <c r="D358">
        <f t="shared" si="8"/>
        <v>26.748799063325656</v>
      </c>
    </row>
    <row r="359" spans="1:4" x14ac:dyDescent="0.2">
      <c r="A359">
        <v>330</v>
      </c>
      <c r="B359" s="2">
        <v>4.4744917368697582E-2</v>
      </c>
      <c r="D359">
        <f t="shared" si="8"/>
        <v>22.948313769193138</v>
      </c>
    </row>
    <row r="360" spans="1:4" x14ac:dyDescent="0.2">
      <c r="A360">
        <v>331</v>
      </c>
      <c r="B360" s="2">
        <v>5.2128116683973505E-2</v>
      </c>
      <c r="D360">
        <f t="shared" si="8"/>
        <v>26.734933221662484</v>
      </c>
    </row>
    <row r="361" spans="1:4" x14ac:dyDescent="0.2">
      <c r="A361">
        <v>332</v>
      </c>
      <c r="B361" s="2">
        <v>4.9180811659892625E-2</v>
      </c>
      <c r="D361">
        <f t="shared" si="8"/>
        <v>25.223349684502047</v>
      </c>
    </row>
    <row r="362" spans="1:4" x14ac:dyDescent="0.2">
      <c r="A362">
        <v>333</v>
      </c>
      <c r="B362" s="2">
        <v>4.9185012136791204E-2</v>
      </c>
      <c r="D362">
        <f t="shared" si="8"/>
        <v>25.225503981962351</v>
      </c>
    </row>
    <row r="363" spans="1:4" x14ac:dyDescent="0.2">
      <c r="A363">
        <v>334</v>
      </c>
      <c r="B363" s="2">
        <v>4.8073845303061989E-2</v>
      </c>
      <c r="D363">
        <f t="shared" si="8"/>
        <v>24.655620145990007</v>
      </c>
    </row>
    <row r="364" spans="1:4" x14ac:dyDescent="0.2">
      <c r="A364">
        <v>335</v>
      </c>
      <c r="B364" s="2">
        <v>4.3719190733480837E-2</v>
      </c>
      <c r="D364">
        <f t="shared" si="8"/>
        <v>22.422249624914716</v>
      </c>
    </row>
    <row r="365" spans="1:4" x14ac:dyDescent="0.2">
      <c r="A365">
        <v>336</v>
      </c>
      <c r="B365" s="2">
        <v>4.716166920894399E-2</v>
      </c>
      <c r="D365">
        <f t="shared" si="8"/>
        <v>24.187792637267844</v>
      </c>
    </row>
    <row r="366" spans="1:4" x14ac:dyDescent="0.2">
      <c r="A366">
        <v>337</v>
      </c>
      <c r="B366" s="2">
        <v>4.9491874492299241E-2</v>
      </c>
      <c r="D366">
        <f t="shared" si="8"/>
        <v>25.382884395923703</v>
      </c>
    </row>
    <row r="367" spans="1:4" x14ac:dyDescent="0.2">
      <c r="A367">
        <v>338</v>
      </c>
      <c r="B367" s="2">
        <v>4.6675083121568678E-2</v>
      </c>
      <c r="D367">
        <f t="shared" si="8"/>
        <v>23.938237361150062</v>
      </c>
    </row>
    <row r="368" spans="1:4" x14ac:dyDescent="0.2">
      <c r="A368">
        <v>339</v>
      </c>
      <c r="B368" s="2">
        <v>5.0854086038267604E-2</v>
      </c>
      <c r="D368">
        <f t="shared" si="8"/>
        <v>26.08152146612575</v>
      </c>
    </row>
    <row r="369" spans="1:4" x14ac:dyDescent="0.2">
      <c r="A369">
        <v>340</v>
      </c>
      <c r="B369" s="2">
        <v>4.916456153120418E-2</v>
      </c>
      <c r="D369">
        <f t="shared" si="8"/>
        <v>25.21501548536029</v>
      </c>
    </row>
    <row r="370" spans="1:4" x14ac:dyDescent="0.2">
      <c r="A370">
        <v>341</v>
      </c>
      <c r="B370" s="2">
        <v>3.9912972216434361E-2</v>
      </c>
      <c r="D370">
        <f t="shared" si="8"/>
        <v>20.470155354998806</v>
      </c>
    </row>
    <row r="371" spans="1:4" x14ac:dyDescent="0.2">
      <c r="A371">
        <v>342</v>
      </c>
      <c r="B371" s="2">
        <v>5.0620300266558893E-2</v>
      </c>
      <c r="D371">
        <f t="shared" si="8"/>
        <v>25.961619820096615</v>
      </c>
    </row>
    <row r="372" spans="1:4" x14ac:dyDescent="0.2">
      <c r="A372">
        <v>343</v>
      </c>
      <c r="B372" s="2">
        <v>5.0939251519341311E-2</v>
      </c>
      <c r="D372">
        <f t="shared" si="8"/>
        <v>26.12520026356054</v>
      </c>
    </row>
    <row r="373" spans="1:4" x14ac:dyDescent="0.2">
      <c r="A373">
        <v>344</v>
      </c>
      <c r="B373" s="2">
        <v>5.1941120980353875E-2</v>
      </c>
      <c r="D373">
        <f t="shared" si="8"/>
        <v>26.639028785303946</v>
      </c>
    </row>
    <row r="374" spans="1:4" x14ac:dyDescent="0.2">
      <c r="A374">
        <v>345</v>
      </c>
      <c r="B374" s="2">
        <v>4.7865144771872002E-2</v>
      </c>
      <c r="D374">
        <f t="shared" si="8"/>
        <v>24.548583960537229</v>
      </c>
    </row>
    <row r="375" spans="1:4" x14ac:dyDescent="0.2">
      <c r="A375">
        <v>346</v>
      </c>
      <c r="B375" s="2">
        <v>4.0011884199065983E-2</v>
      </c>
      <c r="D375">
        <f t="shared" si="8"/>
        <v>20.520884317000451</v>
      </c>
    </row>
    <row r="376" spans="1:4" x14ac:dyDescent="0.2">
      <c r="A376">
        <v>347</v>
      </c>
      <c r="B376" s="2">
        <v>5.3374061428102922E-2</v>
      </c>
      <c r="D376">
        <f t="shared" si="8"/>
        <v>27.373940568391017</v>
      </c>
    </row>
    <row r="377" spans="1:4" x14ac:dyDescent="0.2">
      <c r="A377">
        <v>348</v>
      </c>
      <c r="B377" s="2">
        <v>4.6849624933208121E-2</v>
      </c>
      <c r="D377">
        <f t="shared" si="8"/>
        <v>24.027754573269164</v>
      </c>
    </row>
    <row r="378" spans="1:4" x14ac:dyDescent="0.2">
      <c r="A378">
        <v>349</v>
      </c>
      <c r="B378" s="2">
        <v>4.9858641887036231E-2</v>
      </c>
      <c r="D378">
        <f t="shared" si="8"/>
        <v>25.570988291286397</v>
      </c>
    </row>
    <row r="379" spans="1:4" x14ac:dyDescent="0.2">
      <c r="A379">
        <v>350</v>
      </c>
      <c r="B379" s="2">
        <v>4.94461800370374E-2</v>
      </c>
      <c r="D379">
        <f t="shared" si="8"/>
        <v>25.359449092909944</v>
      </c>
    </row>
    <row r="380" spans="1:4" x14ac:dyDescent="0.2">
      <c r="A380">
        <v>351</v>
      </c>
      <c r="B380" s="2">
        <v>4.730045245156958E-2</v>
      </c>
      <c r="D380">
        <f t="shared" si="8"/>
        <v>24.258970361688139</v>
      </c>
    </row>
    <row r="381" spans="1:4" x14ac:dyDescent="0.2">
      <c r="A381">
        <v>352</v>
      </c>
      <c r="B381" s="2">
        <v>4.3804714685450573E-2</v>
      </c>
      <c r="D381">
        <f t="shared" si="8"/>
        <v>22.4661122712218</v>
      </c>
    </row>
    <row r="382" spans="1:4" x14ac:dyDescent="0.2">
      <c r="A382">
        <v>353</v>
      </c>
      <c r="B382" s="2">
        <v>4.6164090880869403E-2</v>
      </c>
      <c r="D382">
        <f t="shared" si="8"/>
        <v>23.676164907723351</v>
      </c>
    </row>
    <row r="383" spans="1:4" x14ac:dyDescent="0.2">
      <c r="A383">
        <v>354</v>
      </c>
      <c r="B383" s="2">
        <v>4.7886835235017508E-2</v>
      </c>
      <c r="D383">
        <f t="shared" si="8"/>
        <v>24.559708342552749</v>
      </c>
    </row>
    <row r="384" spans="1:4" x14ac:dyDescent="0.2">
      <c r="A384">
        <v>355</v>
      </c>
      <c r="B384" s="2">
        <v>4.1590339561224432E-2</v>
      </c>
      <c r="D384">
        <f t="shared" si="8"/>
        <v>21.330426295209982</v>
      </c>
    </row>
    <row r="385" spans="1:4" x14ac:dyDescent="0.2">
      <c r="A385">
        <v>356</v>
      </c>
      <c r="B385" s="2">
        <v>4.5319521817832893E-2</v>
      </c>
      <c r="D385">
        <f t="shared" si="8"/>
        <v>23.243010998898075</v>
      </c>
    </row>
    <row r="386" spans="1:4" x14ac:dyDescent="0.2">
      <c r="A386">
        <v>357</v>
      </c>
      <c r="B386" s="2">
        <v>4.0988522870013477E-2</v>
      </c>
      <c r="D386">
        <f t="shared" si="8"/>
        <v>21.021772730210703</v>
      </c>
    </row>
    <row r="387" spans="1:4" x14ac:dyDescent="0.2">
      <c r="A387">
        <v>358</v>
      </c>
      <c r="B387" s="2">
        <v>4.8693577054816146E-2</v>
      </c>
      <c r="D387">
        <f t="shared" si="8"/>
        <v>24.973461803284817</v>
      </c>
    </row>
    <row r="388" spans="1:4" x14ac:dyDescent="0.2">
      <c r="A388">
        <v>359</v>
      </c>
      <c r="B388" s="2">
        <v>4.1489393953509694E-2</v>
      </c>
      <c r="D388">
        <f t="shared" si="8"/>
        <v>21.278654348457426</v>
      </c>
    </row>
    <row r="389" spans="1:4" x14ac:dyDescent="0.2">
      <c r="A389">
        <v>360</v>
      </c>
      <c r="B389" s="2">
        <v>4.5463194508250433E-2</v>
      </c>
      <c r="D389">
        <f t="shared" si="8"/>
        <v>23.316696373095958</v>
      </c>
    </row>
    <row r="390" spans="1:4" x14ac:dyDescent="0.2">
      <c r="A390">
        <v>361</v>
      </c>
      <c r="B390" s="2">
        <v>4.0357056579530981E-2</v>
      </c>
      <c r="D390">
        <f t="shared" si="8"/>
        <v>20.697912783185785</v>
      </c>
    </row>
    <row r="391" spans="1:4" x14ac:dyDescent="0.2">
      <c r="A391">
        <v>362</v>
      </c>
      <c r="B391" s="2">
        <v>4.5954761914559508E-2</v>
      </c>
      <c r="D391">
        <f t="shared" si="8"/>
        <v>23.568806416919188</v>
      </c>
    </row>
    <row r="392" spans="1:4" x14ac:dyDescent="0.2">
      <c r="A392">
        <v>363</v>
      </c>
      <c r="B392" s="2">
        <v>4.6091519318660623E-2</v>
      </c>
      <c r="D392">
        <f t="shared" si="8"/>
        <v>23.638945150078815</v>
      </c>
    </row>
    <row r="393" spans="1:4" x14ac:dyDescent="0.2">
      <c r="A393">
        <v>364</v>
      </c>
      <c r="B393" s="2">
        <v>4.5305534908491867E-2</v>
      </c>
      <c r="D393">
        <f t="shared" si="8"/>
        <v>23.235837536455978</v>
      </c>
    </row>
    <row r="394" spans="1:4" x14ac:dyDescent="0.2">
      <c r="A394">
        <v>365</v>
      </c>
      <c r="B394" s="2">
        <v>5.1126175119574242E-2</v>
      </c>
      <c r="D394">
        <f t="shared" si="8"/>
        <v>26.221067720274483</v>
      </c>
    </row>
    <row r="395" spans="1:4" x14ac:dyDescent="0.2">
      <c r="A395">
        <v>366</v>
      </c>
      <c r="B395" s="2">
        <v>4.6296539177550118E-2</v>
      </c>
      <c r="D395">
        <f t="shared" si="8"/>
        <v>23.744093630116087</v>
      </c>
    </row>
    <row r="396" spans="1:4" x14ac:dyDescent="0.2">
      <c r="A396">
        <v>367</v>
      </c>
      <c r="B396" s="2">
        <v>5.1144864215001327E-2</v>
      </c>
      <c r="D396">
        <f t="shared" si="8"/>
        <v>26.230652791633297</v>
      </c>
    </row>
    <row r="397" spans="1:4" x14ac:dyDescent="0.2">
      <c r="A397">
        <v>368</v>
      </c>
      <c r="B397" s="2">
        <v>4.7389974075262187E-2</v>
      </c>
      <c r="D397">
        <f t="shared" si="8"/>
        <v>24.304883292819458</v>
      </c>
    </row>
    <row r="398" spans="1:4" x14ac:dyDescent="0.2">
      <c r="A398">
        <v>369</v>
      </c>
      <c r="B398" s="2">
        <v>4.4469717952842866E-2</v>
      </c>
      <c r="D398">
        <f t="shared" si="8"/>
        <v>22.807172318599005</v>
      </c>
    </row>
    <row r="399" spans="1:4" x14ac:dyDescent="0.2">
      <c r="A399">
        <v>370</v>
      </c>
      <c r="B399" s="2">
        <v>4.3863376239163608E-2</v>
      </c>
      <c r="D399">
        <f t="shared" si="8"/>
        <v>22.49619800654013</v>
      </c>
    </row>
    <row r="400" spans="1:4" x14ac:dyDescent="0.2">
      <c r="A400">
        <v>371</v>
      </c>
      <c r="B400" s="2">
        <v>4.7291096612482986E-2</v>
      </c>
      <c r="D400">
        <f t="shared" si="8"/>
        <v>24.254172035005265</v>
      </c>
    </row>
    <row r="401" spans="1:4" x14ac:dyDescent="0.2">
      <c r="A401">
        <v>372</v>
      </c>
      <c r="B401" s="2">
        <v>5.0536059263008956E-2</v>
      </c>
      <c r="D401">
        <f t="shared" si="8"/>
        <v>25.918415159201476</v>
      </c>
    </row>
    <row r="402" spans="1:4" x14ac:dyDescent="0.2">
      <c r="A402">
        <v>373</v>
      </c>
      <c r="B402" s="2">
        <v>4.7788874690466894E-2</v>
      </c>
      <c r="D402">
        <f t="shared" si="8"/>
        <v>24.509467344344511</v>
      </c>
    </row>
    <row r="403" spans="1:4" x14ac:dyDescent="0.2">
      <c r="A403">
        <v>374</v>
      </c>
      <c r="B403" s="2">
        <v>4.2119118979228883E-2</v>
      </c>
      <c r="D403">
        <f t="shared" si="8"/>
        <v>21.601621253490237</v>
      </c>
    </row>
    <row r="404" spans="1:4" x14ac:dyDescent="0.2">
      <c r="A404">
        <v>375</v>
      </c>
      <c r="B404" s="2">
        <v>4.7311348267134845E-2</v>
      </c>
      <c r="D404">
        <f t="shared" si="8"/>
        <v>24.264558495694569</v>
      </c>
    </row>
    <row r="405" spans="1:4" x14ac:dyDescent="0.2">
      <c r="A405">
        <v>376</v>
      </c>
      <c r="B405" s="2">
        <v>4.911539864619769E-2</v>
      </c>
      <c r="D405">
        <f t="shared" si="8"/>
        <v>25.18980132971371</v>
      </c>
    </row>
    <row r="406" spans="1:4" x14ac:dyDescent="0.2">
      <c r="A406">
        <v>377</v>
      </c>
      <c r="B406" s="2">
        <v>3.9305278705363135E-2</v>
      </c>
      <c r="D406">
        <f t="shared" si="8"/>
        <v>20.158487746974096</v>
      </c>
    </row>
    <row r="407" spans="1:4" x14ac:dyDescent="0.2">
      <c r="A407">
        <v>378</v>
      </c>
      <c r="B407" s="2">
        <v>4.5902299120842142E-2</v>
      </c>
      <c r="D407">
        <f t="shared" si="8"/>
        <v>23.541899837977176</v>
      </c>
    </row>
    <row r="408" spans="1:4" x14ac:dyDescent="0.2">
      <c r="A408">
        <v>379</v>
      </c>
      <c r="B408" s="2">
        <v>4.6675055194907743E-2</v>
      </c>
      <c r="D408">
        <f t="shared" si="8"/>
        <v>23.938223038410957</v>
      </c>
    </row>
    <row r="409" spans="1:4" x14ac:dyDescent="0.2">
      <c r="A409">
        <v>380</v>
      </c>
      <c r="B409" s="2">
        <v>5.0055985154634476E-2</v>
      </c>
      <c r="D409">
        <f t="shared" si="8"/>
        <v>25.672199680007179</v>
      </c>
    </row>
    <row r="410" spans="1:4" x14ac:dyDescent="0.2">
      <c r="A410">
        <v>381</v>
      </c>
      <c r="B410" s="2">
        <v>4.9945441289126716E-2</v>
      </c>
      <c r="D410">
        <f t="shared" si="8"/>
        <v>25.615505077354804</v>
      </c>
    </row>
    <row r="411" spans="1:4" x14ac:dyDescent="0.2">
      <c r="A411">
        <v>382</v>
      </c>
      <c r="B411" s="2">
        <v>4.7694117093009317E-2</v>
      </c>
      <c r="D411">
        <f t="shared" si="8"/>
        <v>24.460869040752769</v>
      </c>
    </row>
    <row r="412" spans="1:4" x14ac:dyDescent="0.2">
      <c r="A412">
        <v>383</v>
      </c>
      <c r="B412" s="2">
        <v>4.8795280209063603E-2</v>
      </c>
      <c r="D412">
        <f t="shared" si="8"/>
        <v>25.025622272724416</v>
      </c>
    </row>
    <row r="413" spans="1:4" x14ac:dyDescent="0.2">
      <c r="A413">
        <v>384</v>
      </c>
      <c r="B413" s="2">
        <v>4.0944647958340886E-2</v>
      </c>
      <c r="D413">
        <f t="shared" si="8"/>
        <v>20.999270616029516</v>
      </c>
    </row>
    <row r="414" spans="1:4" x14ac:dyDescent="0.2">
      <c r="A414">
        <v>385</v>
      </c>
      <c r="B414" s="2">
        <v>4.6737323444329675E-2</v>
      </c>
      <c r="D414">
        <f t="shared" si="8"/>
        <v>23.970158538790102</v>
      </c>
    </row>
    <row r="415" spans="1:4" x14ac:dyDescent="0.2">
      <c r="A415">
        <v>386</v>
      </c>
      <c r="B415" s="2">
        <v>5.1690562930168438E-2</v>
      </c>
      <c r="D415">
        <f t="shared" ref="D415:D478" si="9">$K$7*B415</f>
        <v>26.510525145311192</v>
      </c>
    </row>
    <row r="416" spans="1:4" x14ac:dyDescent="0.2">
      <c r="A416">
        <v>387</v>
      </c>
      <c r="B416" s="2">
        <v>4.0798394536878335E-2</v>
      </c>
      <c r="D416">
        <f t="shared" si="9"/>
        <v>20.924261662992794</v>
      </c>
    </row>
    <row r="417" spans="1:4" x14ac:dyDescent="0.2">
      <c r="A417">
        <v>388</v>
      </c>
      <c r="B417" s="2">
        <v>4.632234411927573E-2</v>
      </c>
      <c r="D417">
        <f t="shared" si="9"/>
        <v>23.75732820365738</v>
      </c>
    </row>
    <row r="418" spans="1:4" x14ac:dyDescent="0.2">
      <c r="A418">
        <v>389</v>
      </c>
      <c r="B418" s="2">
        <v>4.6413659502723852E-2</v>
      </c>
      <c r="D418">
        <f t="shared" si="9"/>
        <v>23.804161099873379</v>
      </c>
    </row>
    <row r="419" spans="1:4" x14ac:dyDescent="0.2">
      <c r="A419">
        <v>390</v>
      </c>
      <c r="B419" s="2">
        <v>4.1085501088709037E-2</v>
      </c>
      <c r="D419">
        <f t="shared" si="9"/>
        <v>21.071509923221143</v>
      </c>
    </row>
    <row r="420" spans="1:4" x14ac:dyDescent="0.2">
      <c r="A420">
        <v>391</v>
      </c>
      <c r="B420" s="2">
        <v>4.5676205220197691E-2</v>
      </c>
      <c r="D420">
        <f t="shared" si="9"/>
        <v>23.425943119797619</v>
      </c>
    </row>
    <row r="421" spans="1:4" x14ac:dyDescent="0.2">
      <c r="A421">
        <v>392</v>
      </c>
      <c r="B421" s="2">
        <v>4.1159849469202654E-2</v>
      </c>
      <c r="D421">
        <f t="shared" si="9"/>
        <v>21.109640957182837</v>
      </c>
    </row>
    <row r="422" spans="1:4" x14ac:dyDescent="0.2">
      <c r="A422">
        <v>393</v>
      </c>
      <c r="B422" s="2">
        <v>5.0798538852989364E-2</v>
      </c>
      <c r="D422">
        <f t="shared" si="9"/>
        <v>26.053032996111227</v>
      </c>
    </row>
    <row r="423" spans="1:4" x14ac:dyDescent="0.2">
      <c r="A423">
        <v>394</v>
      </c>
      <c r="B423" s="2">
        <v>4.7386749740464681E-2</v>
      </c>
      <c r="D423">
        <f t="shared" si="9"/>
        <v>24.303229629096709</v>
      </c>
    </row>
    <row r="424" spans="1:4" x14ac:dyDescent="0.2">
      <c r="A424">
        <v>395</v>
      </c>
      <c r="B424" s="2">
        <v>4.7406383139965209E-2</v>
      </c>
      <c r="D424">
        <f t="shared" si="9"/>
        <v>24.313299005432381</v>
      </c>
    </row>
    <row r="425" spans="1:4" x14ac:dyDescent="0.2">
      <c r="A425">
        <v>396</v>
      </c>
      <c r="B425" s="2">
        <v>4.6778895847867541E-2</v>
      </c>
      <c r="D425">
        <f t="shared" si="9"/>
        <v>23.991479766241824</v>
      </c>
    </row>
    <row r="426" spans="1:4" x14ac:dyDescent="0.2">
      <c r="A426">
        <v>397</v>
      </c>
      <c r="B426" s="2">
        <v>3.8781073823255116E-2</v>
      </c>
      <c r="D426">
        <f t="shared" si="9"/>
        <v>19.88963892969204</v>
      </c>
    </row>
    <row r="427" spans="1:4" x14ac:dyDescent="0.2">
      <c r="A427">
        <v>398</v>
      </c>
      <c r="B427" s="2">
        <v>3.5718392471475069E-2</v>
      </c>
      <c r="D427">
        <f t="shared" si="9"/>
        <v>18.318882366291309</v>
      </c>
    </row>
    <row r="428" spans="1:4" x14ac:dyDescent="0.2">
      <c r="A428">
        <v>399</v>
      </c>
      <c r="B428" s="2">
        <v>5.0370241848698767E-2</v>
      </c>
      <c r="D428">
        <f t="shared" si="9"/>
        <v>25.83337242640053</v>
      </c>
    </row>
    <row r="429" spans="1:4" x14ac:dyDescent="0.2">
      <c r="A429">
        <v>400</v>
      </c>
      <c r="B429" s="2">
        <v>4.8267493813832288E-2</v>
      </c>
      <c r="D429">
        <f t="shared" si="9"/>
        <v>24.754936605767462</v>
      </c>
    </row>
    <row r="430" spans="1:4" x14ac:dyDescent="0.2">
      <c r="A430">
        <v>401</v>
      </c>
      <c r="B430" s="2">
        <v>4.4265374597650953E-2</v>
      </c>
      <c r="D430">
        <f t="shared" si="9"/>
        <v>22.702370796831655</v>
      </c>
    </row>
    <row r="431" spans="1:4" x14ac:dyDescent="0.2">
      <c r="A431">
        <v>402</v>
      </c>
      <c r="B431" s="2">
        <v>4.5099746248471961E-2</v>
      </c>
      <c r="D431">
        <f t="shared" si="9"/>
        <v>23.130294761589163</v>
      </c>
    </row>
    <row r="432" spans="1:4" x14ac:dyDescent="0.2">
      <c r="A432">
        <v>403</v>
      </c>
      <c r="B432" s="2">
        <v>4.4256139130820431E-2</v>
      </c>
      <c r="D432">
        <f t="shared" si="9"/>
        <v>22.697634205435467</v>
      </c>
    </row>
    <row r="433" spans="1:4" x14ac:dyDescent="0.2">
      <c r="A433">
        <v>404</v>
      </c>
      <c r="B433" s="2">
        <v>4.8854054139183339E-2</v>
      </c>
      <c r="D433">
        <f t="shared" si="9"/>
        <v>25.055765642500305</v>
      </c>
    </row>
    <row r="434" spans="1:4" x14ac:dyDescent="0.2">
      <c r="A434">
        <v>405</v>
      </c>
      <c r="B434" s="2">
        <v>4.6571296806395414E-2</v>
      </c>
      <c r="D434">
        <f t="shared" si="9"/>
        <v>23.885008501525199</v>
      </c>
    </row>
    <row r="435" spans="1:4" x14ac:dyDescent="0.2">
      <c r="A435">
        <v>406</v>
      </c>
      <c r="B435" s="2">
        <v>5.0624872994655679E-2</v>
      </c>
      <c r="D435">
        <f t="shared" si="9"/>
        <v>25.963965033929096</v>
      </c>
    </row>
    <row r="436" spans="1:4" x14ac:dyDescent="0.2">
      <c r="A436">
        <v>407</v>
      </c>
      <c r="B436" s="2">
        <v>4.4624278125156722E-2</v>
      </c>
      <c r="D436">
        <f t="shared" si="9"/>
        <v>22.886441552716757</v>
      </c>
    </row>
    <row r="437" spans="1:4" x14ac:dyDescent="0.2">
      <c r="A437">
        <v>408</v>
      </c>
      <c r="B437" s="2">
        <v>4.5486034361580531E-2</v>
      </c>
      <c r="D437">
        <f t="shared" si="9"/>
        <v>23.328410242547154</v>
      </c>
    </row>
    <row r="438" spans="1:4" x14ac:dyDescent="0.2">
      <c r="A438">
        <v>409</v>
      </c>
      <c r="B438" s="2">
        <v>5.1380983676584994E-2</v>
      </c>
      <c r="D438">
        <f t="shared" si="9"/>
        <v>26.351751316562645</v>
      </c>
    </row>
    <row r="439" spans="1:4" x14ac:dyDescent="0.2">
      <c r="A439">
        <v>410</v>
      </c>
      <c r="B439" s="2">
        <v>4.4460376824847617E-2</v>
      </c>
      <c r="D439">
        <f t="shared" si="9"/>
        <v>22.8023815367896</v>
      </c>
    </row>
    <row r="440" spans="1:4" x14ac:dyDescent="0.2">
      <c r="A440">
        <v>411</v>
      </c>
      <c r="B440" s="2">
        <v>4.7081513878546019E-2</v>
      </c>
      <c r="D440">
        <f t="shared" si="9"/>
        <v>24.146683394466272</v>
      </c>
    </row>
    <row r="441" spans="1:4" x14ac:dyDescent="0.2">
      <c r="A441">
        <v>412</v>
      </c>
      <c r="B441" s="2">
        <v>4.5002218894848421E-2</v>
      </c>
      <c r="D441">
        <f t="shared" si="9"/>
        <v>23.0802759338955</v>
      </c>
    </row>
    <row r="442" spans="1:4" x14ac:dyDescent="0.2">
      <c r="A442">
        <v>413</v>
      </c>
      <c r="B442" s="2">
        <v>4.7875866662699683E-2</v>
      </c>
      <c r="D442">
        <f t="shared" si="9"/>
        <v>24.554082893810147</v>
      </c>
    </row>
    <row r="443" spans="1:4" x14ac:dyDescent="0.2">
      <c r="A443">
        <v>414</v>
      </c>
      <c r="B443" s="2">
        <v>4.6501938323106631E-2</v>
      </c>
      <c r="D443">
        <f t="shared" si="9"/>
        <v>23.849436634804537</v>
      </c>
    </row>
    <row r="444" spans="1:4" x14ac:dyDescent="0.2">
      <c r="A444">
        <v>415</v>
      </c>
      <c r="B444" s="2">
        <v>4.3770957423888E-2</v>
      </c>
      <c r="D444">
        <f t="shared" si="9"/>
        <v>22.448799193538736</v>
      </c>
    </row>
    <row r="445" spans="1:4" x14ac:dyDescent="0.2">
      <c r="A445">
        <v>416</v>
      </c>
      <c r="B445" s="2">
        <v>4.118311252948037E-2</v>
      </c>
      <c r="D445">
        <f t="shared" si="9"/>
        <v>21.12157187666774</v>
      </c>
    </row>
    <row r="446" spans="1:4" x14ac:dyDescent="0.2">
      <c r="A446">
        <v>417</v>
      </c>
      <c r="B446" s="2">
        <v>4.3644912729779349E-2</v>
      </c>
      <c r="D446">
        <f t="shared" si="9"/>
        <v>22.384154685079526</v>
      </c>
    </row>
    <row r="447" spans="1:4" x14ac:dyDescent="0.2">
      <c r="A447">
        <v>418</v>
      </c>
      <c r="B447" s="2">
        <v>3.7640530086739461E-2</v>
      </c>
      <c r="D447">
        <f t="shared" si="9"/>
        <v>19.304688569467228</v>
      </c>
    </row>
    <row r="448" spans="1:4" x14ac:dyDescent="0.2">
      <c r="A448">
        <v>419</v>
      </c>
      <c r="B448" s="2">
        <v>4.7190161388921424E-2</v>
      </c>
      <c r="D448">
        <f t="shared" si="9"/>
        <v>24.202405413970563</v>
      </c>
    </row>
    <row r="449" spans="1:4" x14ac:dyDescent="0.2">
      <c r="A449">
        <v>420</v>
      </c>
      <c r="B449" s="2">
        <v>5.1680632860046108E-2</v>
      </c>
      <c r="D449">
        <f t="shared" si="9"/>
        <v>26.505432312911044</v>
      </c>
    </row>
    <row r="450" spans="1:4" x14ac:dyDescent="0.2">
      <c r="A450">
        <v>421</v>
      </c>
      <c r="B450" s="2">
        <v>5.0163471383408618E-2</v>
      </c>
      <c r="D450">
        <f t="shared" si="9"/>
        <v>25.727326113328115</v>
      </c>
    </row>
    <row r="451" spans="1:4" x14ac:dyDescent="0.2">
      <c r="A451">
        <v>422</v>
      </c>
      <c r="B451" s="2">
        <v>4.0660844000909135E-2</v>
      </c>
      <c r="D451">
        <f t="shared" si="9"/>
        <v>20.853716156504717</v>
      </c>
    </row>
    <row r="452" spans="1:4" x14ac:dyDescent="0.2">
      <c r="A452">
        <v>423</v>
      </c>
      <c r="B452" s="2">
        <v>4.9534544689748473E-2</v>
      </c>
      <c r="D452">
        <f t="shared" si="9"/>
        <v>25.404768648644289</v>
      </c>
    </row>
    <row r="453" spans="1:4" x14ac:dyDescent="0.2">
      <c r="A453">
        <v>424</v>
      </c>
      <c r="B453" s="2">
        <v>4.6758829923407935E-2</v>
      </c>
      <c r="D453">
        <f t="shared" si="9"/>
        <v>23.981188560946403</v>
      </c>
    </row>
    <row r="454" spans="1:4" x14ac:dyDescent="0.2">
      <c r="A454">
        <v>425</v>
      </c>
      <c r="B454" s="2">
        <v>4.8175967032319224E-2</v>
      </c>
      <c r="D454">
        <f t="shared" si="9"/>
        <v>24.707995289882597</v>
      </c>
    </row>
    <row r="455" spans="1:4" x14ac:dyDescent="0.2">
      <c r="A455">
        <v>426</v>
      </c>
      <c r="B455" s="2">
        <v>4.4101312770535347E-2</v>
      </c>
      <c r="D455">
        <f t="shared" si="9"/>
        <v>22.618228451564306</v>
      </c>
    </row>
    <row r="456" spans="1:4" x14ac:dyDescent="0.2">
      <c r="A456">
        <v>427</v>
      </c>
      <c r="B456" s="2">
        <v>4.6580495293165672E-2</v>
      </c>
      <c r="D456">
        <f t="shared" si="9"/>
        <v>23.889726126967801</v>
      </c>
    </row>
    <row r="457" spans="1:4" x14ac:dyDescent="0.2">
      <c r="A457">
        <v>428</v>
      </c>
      <c r="B457" s="2">
        <v>4.7592078407064323E-2</v>
      </c>
      <c r="D457">
        <f t="shared" si="9"/>
        <v>24.408536487261451</v>
      </c>
    </row>
    <row r="458" spans="1:4" x14ac:dyDescent="0.2">
      <c r="A458">
        <v>429</v>
      </c>
      <c r="B458" s="2">
        <v>4.6710117701806358E-2</v>
      </c>
      <c r="D458">
        <f t="shared" si="9"/>
        <v>23.95620553691942</v>
      </c>
    </row>
    <row r="459" spans="1:4" x14ac:dyDescent="0.2">
      <c r="A459">
        <v>430</v>
      </c>
      <c r="B459" s="2">
        <v>4.8454710337218487E-2</v>
      </c>
      <c r="D459">
        <f t="shared" si="9"/>
        <v>24.85095429390045</v>
      </c>
    </row>
    <row r="460" spans="1:4" x14ac:dyDescent="0.2">
      <c r="A460">
        <v>431</v>
      </c>
      <c r="B460" s="2">
        <v>4.2663017556313944E-2</v>
      </c>
      <c r="D460">
        <f t="shared" si="9"/>
        <v>21.880570370832835</v>
      </c>
    </row>
    <row r="461" spans="1:4" x14ac:dyDescent="0.2">
      <c r="A461">
        <v>432</v>
      </c>
      <c r="B461" s="2">
        <v>5.2037473977642308E-2</v>
      </c>
      <c r="D461">
        <f t="shared" si="9"/>
        <v>26.688445321179014</v>
      </c>
    </row>
    <row r="462" spans="1:4" x14ac:dyDescent="0.2">
      <c r="A462">
        <v>433</v>
      </c>
      <c r="B462" s="2">
        <v>4.9659340416658565E-2</v>
      </c>
      <c r="D462">
        <f t="shared" si="9"/>
        <v>25.468772599631375</v>
      </c>
    </row>
    <row r="463" spans="1:4" x14ac:dyDescent="0.2">
      <c r="A463">
        <v>434</v>
      </c>
      <c r="B463" s="2">
        <v>4.4617600235642804E-2</v>
      </c>
      <c r="D463">
        <f t="shared" si="9"/>
        <v>22.88301666531293</v>
      </c>
    </row>
    <row r="464" spans="1:4" x14ac:dyDescent="0.2">
      <c r="A464">
        <v>435</v>
      </c>
      <c r="B464" s="2">
        <v>4.9719820485875629E-2</v>
      </c>
      <c r="D464">
        <f t="shared" si="9"/>
        <v>25.499790996508487</v>
      </c>
    </row>
    <row r="465" spans="1:4" x14ac:dyDescent="0.2">
      <c r="A465">
        <v>436</v>
      </c>
      <c r="B465" s="2">
        <v>4.6838727982811863E-2</v>
      </c>
      <c r="D465">
        <f t="shared" si="9"/>
        <v>24.022165857242264</v>
      </c>
    </row>
    <row r="466" spans="1:4" x14ac:dyDescent="0.2">
      <c r="A466">
        <v>437</v>
      </c>
      <c r="B466" s="2">
        <v>4.9885263112850749E-2</v>
      </c>
      <c r="D466">
        <f t="shared" si="9"/>
        <v>25.584641512229421</v>
      </c>
    </row>
    <row r="467" spans="1:4" x14ac:dyDescent="0.2">
      <c r="A467">
        <v>438</v>
      </c>
      <c r="B467" s="2">
        <v>4.8998975477376375E-2</v>
      </c>
      <c r="D467">
        <f t="shared" si="9"/>
        <v>25.130091410347887</v>
      </c>
    </row>
    <row r="468" spans="1:4" x14ac:dyDescent="0.2">
      <c r="A468">
        <v>439</v>
      </c>
      <c r="B468" s="2">
        <v>4.9559934317075886E-2</v>
      </c>
      <c r="D468">
        <f t="shared" si="9"/>
        <v>25.417790220001578</v>
      </c>
    </row>
    <row r="469" spans="1:4" x14ac:dyDescent="0.2">
      <c r="A469">
        <v>440</v>
      </c>
      <c r="B469" s="2">
        <v>4.3454182003722662E-2</v>
      </c>
      <c r="D469">
        <f t="shared" si="9"/>
        <v>22.286334668765519</v>
      </c>
    </row>
    <row r="470" spans="1:4" x14ac:dyDescent="0.2">
      <c r="A470">
        <v>441</v>
      </c>
      <c r="B470" s="2">
        <v>4.7938812414633339E-2</v>
      </c>
      <c r="D470">
        <f t="shared" si="9"/>
        <v>24.586365864720758</v>
      </c>
    </row>
    <row r="471" spans="1:4" x14ac:dyDescent="0.2">
      <c r="A471">
        <v>442</v>
      </c>
      <c r="B471" s="2">
        <v>4.681231368239349E-2</v>
      </c>
      <c r="D471">
        <f t="shared" si="9"/>
        <v>24.008618762071659</v>
      </c>
    </row>
    <row r="472" spans="1:4" x14ac:dyDescent="0.2">
      <c r="A472">
        <v>443</v>
      </c>
      <c r="B472" s="2">
        <v>5.0328666444945568E-2</v>
      </c>
      <c r="D472">
        <f t="shared" si="9"/>
        <v>25.812049660229178</v>
      </c>
    </row>
    <row r="473" spans="1:4" x14ac:dyDescent="0.2">
      <c r="A473">
        <v>444</v>
      </c>
      <c r="B473" s="2">
        <v>5.1661387180257153E-2</v>
      </c>
      <c r="D473">
        <f t="shared" si="9"/>
        <v>26.495561786279847</v>
      </c>
    </row>
    <row r="474" spans="1:4" x14ac:dyDescent="0.2">
      <c r="A474">
        <v>445</v>
      </c>
      <c r="B474" s="2">
        <v>4.4505902696562433E-2</v>
      </c>
      <c r="D474">
        <f t="shared" si="9"/>
        <v>22.825730378404817</v>
      </c>
    </row>
    <row r="475" spans="1:4" x14ac:dyDescent="0.2">
      <c r="A475">
        <v>446</v>
      </c>
      <c r="B475" s="2">
        <v>4.7822248913979688E-2</v>
      </c>
      <c r="D475">
        <f t="shared" si="9"/>
        <v>24.526583973405728</v>
      </c>
    </row>
    <row r="476" spans="1:4" x14ac:dyDescent="0.2">
      <c r="A476">
        <v>447</v>
      </c>
      <c r="B476" s="2">
        <v>4.6804958212606274E-2</v>
      </c>
      <c r="D476">
        <f t="shared" si="9"/>
        <v>24.00484636425481</v>
      </c>
    </row>
    <row r="477" spans="1:4" x14ac:dyDescent="0.2">
      <c r="A477">
        <v>448</v>
      </c>
      <c r="B477" s="2">
        <v>4.5918007284792353E-2</v>
      </c>
      <c r="D477">
        <f t="shared" si="9"/>
        <v>23.549956079809004</v>
      </c>
    </row>
    <row r="478" spans="1:4" x14ac:dyDescent="0.2">
      <c r="A478">
        <v>449</v>
      </c>
      <c r="B478" s="2">
        <v>4.4791000827596752E-2</v>
      </c>
      <c r="D478">
        <f t="shared" si="9"/>
        <v>22.971948580398035</v>
      </c>
    </row>
    <row r="479" spans="1:4" x14ac:dyDescent="0.2">
      <c r="A479">
        <v>450</v>
      </c>
      <c r="B479" s="2">
        <v>4.933868749203308E-2</v>
      </c>
      <c r="D479">
        <f t="shared" ref="D479:D542" si="10">$K$7*B479</f>
        <v>25.304319420185731</v>
      </c>
    </row>
    <row r="480" spans="1:4" x14ac:dyDescent="0.2">
      <c r="A480">
        <v>451</v>
      </c>
      <c r="B480" s="2">
        <v>4.4882029763654151E-2</v>
      </c>
      <c r="D480">
        <f t="shared" si="10"/>
        <v>23.018634566417585</v>
      </c>
    </row>
    <row r="481" spans="1:4" x14ac:dyDescent="0.2">
      <c r="A481">
        <v>452</v>
      </c>
      <c r="B481" s="2">
        <v>5.5029942409784399E-2</v>
      </c>
      <c r="D481">
        <f t="shared" si="10"/>
        <v>28.223191803317864</v>
      </c>
    </row>
    <row r="482" spans="1:4" x14ac:dyDescent="0.2">
      <c r="A482">
        <v>453</v>
      </c>
      <c r="B482" s="2">
        <v>3.7334334572440848E-2</v>
      </c>
      <c r="D482">
        <f t="shared" si="10"/>
        <v>19.147650158178088</v>
      </c>
    </row>
    <row r="483" spans="1:4" x14ac:dyDescent="0.2">
      <c r="A483">
        <v>454</v>
      </c>
      <c r="B483" s="2">
        <v>4.5164319728884864E-2</v>
      </c>
      <c r="D483">
        <f t="shared" si="10"/>
        <v>23.163412545168327</v>
      </c>
    </row>
    <row r="484" spans="1:4" x14ac:dyDescent="0.2">
      <c r="A484">
        <v>455</v>
      </c>
      <c r="B484" s="2">
        <v>4.3972802689459786E-2</v>
      </c>
      <c r="D484">
        <f t="shared" si="10"/>
        <v>22.552319520752658</v>
      </c>
    </row>
    <row r="485" spans="1:4" x14ac:dyDescent="0.2">
      <c r="A485">
        <v>456</v>
      </c>
      <c r="B485" s="2">
        <v>4.5356370156316335E-2</v>
      </c>
      <c r="D485">
        <f t="shared" si="10"/>
        <v>23.261909396372445</v>
      </c>
    </row>
    <row r="486" spans="1:4" x14ac:dyDescent="0.2">
      <c r="A486">
        <v>457</v>
      </c>
      <c r="B486" s="2">
        <v>5.1289255435156882E-2</v>
      </c>
      <c r="D486">
        <f t="shared" si="10"/>
        <v>26.304706677985187</v>
      </c>
    </row>
    <row r="487" spans="1:4" x14ac:dyDescent="0.2">
      <c r="A487">
        <v>458</v>
      </c>
      <c r="B487" s="2">
        <v>4.1634751400737482E-2</v>
      </c>
      <c r="D487">
        <f t="shared" si="10"/>
        <v>21.35320378342869</v>
      </c>
    </row>
    <row r="488" spans="1:4" x14ac:dyDescent="0.2">
      <c r="A488">
        <v>459</v>
      </c>
      <c r="B488" s="2">
        <v>4.8516088909467008E-2</v>
      </c>
      <c r="D488">
        <f t="shared" si="10"/>
        <v>24.882433505786302</v>
      </c>
    </row>
    <row r="489" spans="1:4" x14ac:dyDescent="0.2">
      <c r="A489">
        <v>460</v>
      </c>
      <c r="B489" s="2">
        <v>4.4011742288966926E-2</v>
      </c>
      <c r="D489">
        <f t="shared" si="10"/>
        <v>22.572290462707322</v>
      </c>
    </row>
    <row r="490" spans="1:4" x14ac:dyDescent="0.2">
      <c r="A490">
        <v>461</v>
      </c>
      <c r="B490" s="2">
        <v>4.4140243003241625E-2</v>
      </c>
      <c r="D490">
        <f t="shared" si="10"/>
        <v>22.638194589570325</v>
      </c>
    </row>
    <row r="491" spans="1:4" x14ac:dyDescent="0.2">
      <c r="A491">
        <v>462</v>
      </c>
      <c r="B491" s="2">
        <v>4.9201951947479547E-2</v>
      </c>
      <c r="D491">
        <f t="shared" si="10"/>
        <v>25.234191898126404</v>
      </c>
    </row>
    <row r="492" spans="1:4" x14ac:dyDescent="0.2">
      <c r="A492">
        <v>463</v>
      </c>
      <c r="B492" s="2">
        <v>4.0705309039632015E-2</v>
      </c>
      <c r="D492">
        <f t="shared" si="10"/>
        <v>20.876520928987901</v>
      </c>
    </row>
    <row r="493" spans="1:4" x14ac:dyDescent="0.2">
      <c r="A493">
        <v>464</v>
      </c>
      <c r="B493" s="2">
        <v>4.0101820268053492E-2</v>
      </c>
      <c r="D493">
        <f t="shared" si="10"/>
        <v>20.567009804579001</v>
      </c>
    </row>
    <row r="494" spans="1:4" x14ac:dyDescent="0.2">
      <c r="A494">
        <v>465</v>
      </c>
      <c r="B494" s="2">
        <v>4.1095737525209383E-2</v>
      </c>
      <c r="D494">
        <f t="shared" si="10"/>
        <v>21.076759881663413</v>
      </c>
    </row>
    <row r="495" spans="1:4" x14ac:dyDescent="0.2">
      <c r="A495">
        <v>466</v>
      </c>
      <c r="B495" s="2">
        <v>5.5736296937457602E-2</v>
      </c>
      <c r="D495">
        <f t="shared" si="10"/>
        <v>28.585459660463908</v>
      </c>
    </row>
    <row r="496" spans="1:4" x14ac:dyDescent="0.2">
      <c r="A496">
        <v>467</v>
      </c>
      <c r="B496" s="2">
        <v>4.1420379060612723E-2</v>
      </c>
      <c r="D496">
        <f t="shared" si="10"/>
        <v>21.243258698848855</v>
      </c>
    </row>
    <row r="497" spans="1:4" x14ac:dyDescent="0.2">
      <c r="A497">
        <v>468</v>
      </c>
      <c r="B497" s="2">
        <v>4.245626341557087E-2</v>
      </c>
      <c r="D497">
        <f t="shared" si="10"/>
        <v>21.774532430126499</v>
      </c>
    </row>
    <row r="498" spans="1:4" x14ac:dyDescent="0.2">
      <c r="A498">
        <v>469</v>
      </c>
      <c r="B498" s="2">
        <v>5.0365804680673379E-2</v>
      </c>
      <c r="D498">
        <f t="shared" si="10"/>
        <v>25.831096737225508</v>
      </c>
    </row>
    <row r="499" spans="1:4" x14ac:dyDescent="0.2">
      <c r="A499">
        <v>470</v>
      </c>
      <c r="B499" s="2">
        <v>5.4613959138940453E-2</v>
      </c>
      <c r="D499">
        <f t="shared" si="10"/>
        <v>28.009846574777107</v>
      </c>
    </row>
    <row r="500" spans="1:4" x14ac:dyDescent="0.2">
      <c r="A500">
        <v>471</v>
      </c>
      <c r="B500" s="2">
        <v>5.2674210603550833E-2</v>
      </c>
      <c r="D500">
        <f t="shared" si="10"/>
        <v>27.015008263720247</v>
      </c>
    </row>
    <row r="501" spans="1:4" x14ac:dyDescent="0.2">
      <c r="A501">
        <v>472</v>
      </c>
      <c r="B501" s="2">
        <v>5.2762024214208822E-2</v>
      </c>
      <c r="D501">
        <f t="shared" si="10"/>
        <v>27.060045206664633</v>
      </c>
    </row>
    <row r="502" spans="1:4" x14ac:dyDescent="0.2">
      <c r="A502">
        <v>473</v>
      </c>
      <c r="B502" s="2">
        <v>4.1022931075880835E-2</v>
      </c>
      <c r="D502">
        <f t="shared" si="10"/>
        <v>21.039419657524768</v>
      </c>
    </row>
    <row r="503" spans="1:4" x14ac:dyDescent="0.2">
      <c r="A503">
        <v>474</v>
      </c>
      <c r="B503" s="2">
        <v>4.3661345996837769E-2</v>
      </c>
      <c r="D503">
        <f t="shared" si="10"/>
        <v>22.392582810347971</v>
      </c>
    </row>
    <row r="504" spans="1:4" x14ac:dyDescent="0.2">
      <c r="A504">
        <v>475</v>
      </c>
      <c r="B504" s="2">
        <v>3.8514251079586004E-2</v>
      </c>
      <c r="D504">
        <f t="shared" si="10"/>
        <v>19.752793620714904</v>
      </c>
    </row>
    <row r="505" spans="1:4" x14ac:dyDescent="0.2">
      <c r="A505">
        <v>476</v>
      </c>
      <c r="B505" s="2">
        <v>5.2070421254269812E-2</v>
      </c>
      <c r="D505">
        <f t="shared" si="10"/>
        <v>26.705342982105691</v>
      </c>
    </row>
    <row r="506" spans="1:4" x14ac:dyDescent="0.2">
      <c r="A506">
        <v>477</v>
      </c>
      <c r="B506" s="2">
        <v>4.6916768994637148E-2</v>
      </c>
      <c r="D506">
        <f t="shared" si="10"/>
        <v>24.062190730044573</v>
      </c>
    </row>
    <row r="507" spans="1:4" x14ac:dyDescent="0.2">
      <c r="A507">
        <v>478</v>
      </c>
      <c r="B507" s="2">
        <v>4.6634380649752082E-2</v>
      </c>
      <c r="D507">
        <f t="shared" si="10"/>
        <v>23.917362295346891</v>
      </c>
    </row>
    <row r="508" spans="1:4" x14ac:dyDescent="0.2">
      <c r="A508">
        <v>479</v>
      </c>
      <c r="B508" s="2">
        <v>4.4029313903782494E-2</v>
      </c>
      <c r="D508">
        <f t="shared" si="10"/>
        <v>22.581302412084643</v>
      </c>
    </row>
    <row r="509" spans="1:4" x14ac:dyDescent="0.2">
      <c r="A509">
        <v>480</v>
      </c>
      <c r="B509" s="2">
        <v>4.678958445646441E-2</v>
      </c>
      <c r="D509">
        <f t="shared" si="10"/>
        <v>23.99696163006595</v>
      </c>
    </row>
    <row r="510" spans="1:4" x14ac:dyDescent="0.2">
      <c r="A510">
        <v>481</v>
      </c>
      <c r="B510" s="2">
        <v>5.3600279810278831E-2</v>
      </c>
      <c r="D510">
        <f t="shared" si="10"/>
        <v>27.489961129380227</v>
      </c>
    </row>
    <row r="511" spans="1:4" x14ac:dyDescent="0.2">
      <c r="A511">
        <v>482</v>
      </c>
      <c r="B511" s="2">
        <v>4.7077346008713349E-2</v>
      </c>
      <c r="D511">
        <f t="shared" si="10"/>
        <v>24.144545820183115</v>
      </c>
    </row>
    <row r="512" spans="1:4" x14ac:dyDescent="0.2">
      <c r="A512">
        <v>483</v>
      </c>
      <c r="B512" s="2">
        <v>5.9515391763867199E-2</v>
      </c>
      <c r="D512">
        <f t="shared" si="10"/>
        <v>30.523643010438128</v>
      </c>
    </row>
    <row r="513" spans="1:4" x14ac:dyDescent="0.2">
      <c r="A513">
        <v>484</v>
      </c>
      <c r="B513" s="2">
        <v>4.505597995176424E-2</v>
      </c>
      <c r="D513">
        <f t="shared" si="10"/>
        <v>23.107848352735875</v>
      </c>
    </row>
    <row r="514" spans="1:4" x14ac:dyDescent="0.2">
      <c r="A514">
        <v>485</v>
      </c>
      <c r="B514" s="2">
        <v>4.3085063351759489E-2</v>
      </c>
      <c r="D514">
        <f t="shared" si="10"/>
        <v>22.097024884739898</v>
      </c>
    </row>
    <row r="515" spans="1:4" x14ac:dyDescent="0.2">
      <c r="A515">
        <v>486</v>
      </c>
      <c r="B515" s="2">
        <v>4.5029278361888574E-2</v>
      </c>
      <c r="D515">
        <f t="shared" si="10"/>
        <v>23.094153915498367</v>
      </c>
    </row>
    <row r="516" spans="1:4" x14ac:dyDescent="0.2">
      <c r="A516">
        <v>487</v>
      </c>
      <c r="B516" s="2">
        <v>4.6747843331983806E-2</v>
      </c>
      <c r="D516">
        <f t="shared" si="10"/>
        <v>23.975553870749582</v>
      </c>
    </row>
    <row r="517" spans="1:4" x14ac:dyDescent="0.2">
      <c r="A517">
        <v>488</v>
      </c>
      <c r="B517" s="2">
        <v>5.0104587453352785E-2</v>
      </c>
      <c r="D517">
        <f t="shared" si="10"/>
        <v>25.6971263279145</v>
      </c>
    </row>
    <row r="518" spans="1:4" x14ac:dyDescent="0.2">
      <c r="A518">
        <v>489</v>
      </c>
      <c r="B518" s="2">
        <v>4.9355790285017437E-2</v>
      </c>
      <c r="D518">
        <f t="shared" si="10"/>
        <v>25.313090925036224</v>
      </c>
    </row>
    <row r="519" spans="1:4" x14ac:dyDescent="0.2">
      <c r="A519">
        <v>490</v>
      </c>
      <c r="B519" s="2">
        <v>5.0146490289732074E-2</v>
      </c>
      <c r="D519">
        <f t="shared" si="10"/>
        <v>25.718617024368971</v>
      </c>
    </row>
    <row r="520" spans="1:4" x14ac:dyDescent="0.2">
      <c r="A520">
        <v>491</v>
      </c>
      <c r="B520" s="2">
        <v>4.3955950413869647E-2</v>
      </c>
      <c r="D520">
        <f t="shared" si="10"/>
        <v>22.543676498690939</v>
      </c>
    </row>
    <row r="521" spans="1:4" x14ac:dyDescent="0.2">
      <c r="A521">
        <v>492</v>
      </c>
      <c r="B521" s="2">
        <v>3.4955208002084417E-2</v>
      </c>
      <c r="D521">
        <f t="shared" si="10"/>
        <v>17.927468152179831</v>
      </c>
    </row>
    <row r="522" spans="1:4" x14ac:dyDescent="0.2">
      <c r="A522">
        <v>493</v>
      </c>
      <c r="B522" s="2">
        <v>4.5446250558510475E-2</v>
      </c>
      <c r="D522">
        <f t="shared" si="10"/>
        <v>23.308006334137612</v>
      </c>
    </row>
    <row r="523" spans="1:4" x14ac:dyDescent="0.2">
      <c r="A523">
        <v>494</v>
      </c>
      <c r="B523" s="2">
        <v>5.227373688782827E-2</v>
      </c>
      <c r="D523">
        <f t="shared" si="10"/>
        <v>26.809617416554548</v>
      </c>
    </row>
    <row r="524" spans="1:4" x14ac:dyDescent="0.2">
      <c r="A524">
        <v>495</v>
      </c>
      <c r="B524" s="2">
        <v>4.4434947485636166E-2</v>
      </c>
      <c r="D524">
        <f t="shared" si="10"/>
        <v>22.789339598409001</v>
      </c>
    </row>
    <row r="525" spans="1:4" x14ac:dyDescent="0.2">
      <c r="A525">
        <v>496</v>
      </c>
      <c r="B525" s="2">
        <v>5.2239916255694137E-2</v>
      </c>
      <c r="D525">
        <f t="shared" si="10"/>
        <v>26.792271838023442</v>
      </c>
    </row>
    <row r="526" spans="1:4" x14ac:dyDescent="0.2">
      <c r="A526">
        <v>497</v>
      </c>
      <c r="B526" s="2">
        <v>5.3253564358077224E-2</v>
      </c>
      <c r="D526">
        <f t="shared" si="10"/>
        <v>27.312141268407228</v>
      </c>
    </row>
    <row r="527" spans="1:4" x14ac:dyDescent="0.2">
      <c r="A527">
        <v>498</v>
      </c>
      <c r="B527" s="2">
        <v>4.6652099114642784E-2</v>
      </c>
      <c r="D527">
        <f t="shared" si="10"/>
        <v>23.926449559682855</v>
      </c>
    </row>
    <row r="528" spans="1:4" x14ac:dyDescent="0.2">
      <c r="A528">
        <v>499</v>
      </c>
      <c r="B528" s="2">
        <v>4.4341133010006223E-2</v>
      </c>
      <c r="D528">
        <f t="shared" si="10"/>
        <v>22.741224993456029</v>
      </c>
    </row>
    <row r="529" spans="1:4" x14ac:dyDescent="0.2">
      <c r="A529">
        <v>500</v>
      </c>
      <c r="B529" s="2">
        <v>4.8104546993075432E-2</v>
      </c>
      <c r="D529">
        <f t="shared" si="10"/>
        <v>24.671366113512253</v>
      </c>
    </row>
    <row r="530" spans="1:4" x14ac:dyDescent="0.2">
      <c r="A530">
        <v>501</v>
      </c>
      <c r="B530" s="2">
        <v>4.1643952664604203E-2</v>
      </c>
      <c r="D530">
        <f t="shared" si="10"/>
        <v>21.357922833160007</v>
      </c>
    </row>
    <row r="531" spans="1:4" x14ac:dyDescent="0.2">
      <c r="A531">
        <v>502</v>
      </c>
      <c r="B531" s="2">
        <v>4.9085427909186331E-2</v>
      </c>
      <c r="D531">
        <f t="shared" si="10"/>
        <v>25.174430245861586</v>
      </c>
    </row>
    <row r="532" spans="1:4" x14ac:dyDescent="0.2">
      <c r="A532">
        <v>503</v>
      </c>
      <c r="B532" s="2">
        <v>4.8517431421919638E-2</v>
      </c>
      <c r="D532">
        <f t="shared" si="10"/>
        <v>24.883122039787789</v>
      </c>
    </row>
    <row r="533" spans="1:4" x14ac:dyDescent="0.2">
      <c r="A533">
        <v>504</v>
      </c>
      <c r="B533" s="2">
        <v>3.983167965356469E-2</v>
      </c>
      <c r="D533">
        <f t="shared" si="10"/>
        <v>20.428462860084508</v>
      </c>
    </row>
    <row r="534" spans="1:4" x14ac:dyDescent="0.2">
      <c r="A534">
        <v>505</v>
      </c>
      <c r="B534" s="2">
        <v>4.8533926399263537E-2</v>
      </c>
      <c r="D534">
        <f t="shared" si="10"/>
        <v>24.891581814393795</v>
      </c>
    </row>
    <row r="535" spans="1:4" x14ac:dyDescent="0.2">
      <c r="A535">
        <v>506</v>
      </c>
      <c r="B535" s="2">
        <v>4.7910494469522058E-2</v>
      </c>
      <c r="D535">
        <f t="shared" si="10"/>
        <v>24.571842447807107</v>
      </c>
    </row>
    <row r="536" spans="1:4" x14ac:dyDescent="0.2">
      <c r="A536">
        <v>507</v>
      </c>
      <c r="B536" s="2">
        <v>4.9369425005772453E-2</v>
      </c>
      <c r="D536">
        <f t="shared" si="10"/>
        <v>25.320083760612683</v>
      </c>
    </row>
    <row r="537" spans="1:4" x14ac:dyDescent="0.2">
      <c r="A537">
        <v>508</v>
      </c>
      <c r="B537" s="2">
        <v>4.3097314114174508E-2</v>
      </c>
      <c r="D537">
        <f t="shared" si="10"/>
        <v>22.103307929973731</v>
      </c>
    </row>
    <row r="538" spans="1:4" x14ac:dyDescent="0.2">
      <c r="A538">
        <v>509</v>
      </c>
      <c r="B538" s="2">
        <v>4.2990092885895607E-2</v>
      </c>
      <c r="D538">
        <f t="shared" si="10"/>
        <v>22.04831740738571</v>
      </c>
    </row>
    <row r="539" spans="1:4" x14ac:dyDescent="0.2">
      <c r="A539">
        <v>510</v>
      </c>
      <c r="B539" s="2">
        <v>5.067232262733571E-2</v>
      </c>
      <c r="D539">
        <f t="shared" si="10"/>
        <v>25.988300514314542</v>
      </c>
    </row>
    <row r="540" spans="1:4" x14ac:dyDescent="0.2">
      <c r="A540">
        <v>511</v>
      </c>
      <c r="B540" s="2">
        <v>4.6955146873340306E-2</v>
      </c>
      <c r="D540">
        <f t="shared" si="10"/>
        <v>24.081873582401169</v>
      </c>
    </row>
    <row r="541" spans="1:4" x14ac:dyDescent="0.2">
      <c r="A541">
        <v>512</v>
      </c>
      <c r="B541" s="2">
        <v>4.9605446608753614E-2</v>
      </c>
      <c r="D541">
        <f t="shared" si="10"/>
        <v>25.441132096826813</v>
      </c>
    </row>
    <row r="542" spans="1:4" x14ac:dyDescent="0.2">
      <c r="A542">
        <v>513</v>
      </c>
      <c r="B542" s="2">
        <v>4.5380127954193147E-2</v>
      </c>
      <c r="D542">
        <f t="shared" si="10"/>
        <v>23.274094051797096</v>
      </c>
    </row>
    <row r="543" spans="1:4" x14ac:dyDescent="0.2">
      <c r="A543">
        <v>514</v>
      </c>
      <c r="B543" s="2">
        <v>5.513658185411046E-2</v>
      </c>
      <c r="D543">
        <f t="shared" ref="D543:D606" si="11">$K$7*B543</f>
        <v>28.277883946526043</v>
      </c>
    </row>
    <row r="544" spans="1:4" x14ac:dyDescent="0.2">
      <c r="A544">
        <v>515</v>
      </c>
      <c r="B544" s="2">
        <v>4.8675354960891017E-2</v>
      </c>
      <c r="D544">
        <f t="shared" si="11"/>
        <v>24.964116242861049</v>
      </c>
    </row>
    <row r="545" spans="1:4" x14ac:dyDescent="0.2">
      <c r="A545">
        <v>516</v>
      </c>
      <c r="B545" s="2">
        <v>4.5013985084685772E-2</v>
      </c>
      <c r="D545">
        <f t="shared" si="11"/>
        <v>23.086310456521399</v>
      </c>
    </row>
    <row r="546" spans="1:4" x14ac:dyDescent="0.2">
      <c r="A546">
        <v>517</v>
      </c>
      <c r="B546" s="2">
        <v>4.4524366609671719E-2</v>
      </c>
      <c r="D546">
        <f t="shared" si="11"/>
        <v>22.835199960568698</v>
      </c>
    </row>
    <row r="547" spans="1:4" x14ac:dyDescent="0.2">
      <c r="A547">
        <v>518</v>
      </c>
      <c r="B547" s="2">
        <v>5.2904362783511627E-2</v>
      </c>
      <c r="D547">
        <f t="shared" si="11"/>
        <v>27.133046350524246</v>
      </c>
    </row>
    <row r="548" spans="1:4" x14ac:dyDescent="0.2">
      <c r="A548">
        <v>519</v>
      </c>
      <c r="B548" s="2">
        <v>4.7731359507425054E-2</v>
      </c>
      <c r="D548">
        <f t="shared" si="11"/>
        <v>24.479969547844831</v>
      </c>
    </row>
    <row r="549" spans="1:4" x14ac:dyDescent="0.2">
      <c r="A549">
        <v>520</v>
      </c>
      <c r="B549" s="2">
        <v>4.7958302698918605E-2</v>
      </c>
      <c r="D549">
        <f t="shared" si="11"/>
        <v>24.596361841594366</v>
      </c>
    </row>
    <row r="550" spans="1:4" x14ac:dyDescent="0.2">
      <c r="A550">
        <v>521</v>
      </c>
      <c r="B550" s="2">
        <v>5.4200617951526565E-2</v>
      </c>
      <c r="D550">
        <f t="shared" si="11"/>
        <v>27.797856390856449</v>
      </c>
    </row>
    <row r="551" spans="1:4" x14ac:dyDescent="0.2">
      <c r="A551">
        <v>522</v>
      </c>
      <c r="B551" s="2">
        <v>5.2052532511392961E-2</v>
      </c>
      <c r="D551">
        <f t="shared" si="11"/>
        <v>26.696168387344642</v>
      </c>
    </row>
    <row r="552" spans="1:4" x14ac:dyDescent="0.2">
      <c r="A552">
        <v>523</v>
      </c>
      <c r="B552" s="2">
        <v>4.246465677988763E-2</v>
      </c>
      <c r="D552">
        <f t="shared" si="11"/>
        <v>21.778837132632326</v>
      </c>
    </row>
    <row r="553" spans="1:4" x14ac:dyDescent="0.2">
      <c r="A553">
        <v>524</v>
      </c>
      <c r="B553" s="2">
        <v>4.5162239680236617E-2</v>
      </c>
      <c r="D553">
        <f t="shared" si="11"/>
        <v>23.162345751176023</v>
      </c>
    </row>
    <row r="554" spans="1:4" x14ac:dyDescent="0.2">
      <c r="A554">
        <v>525</v>
      </c>
      <c r="B554" s="2">
        <v>4.3485800244392941E-2</v>
      </c>
      <c r="D554">
        <f t="shared" si="11"/>
        <v>22.302550707377296</v>
      </c>
    </row>
    <row r="555" spans="1:4" x14ac:dyDescent="0.2">
      <c r="A555">
        <v>526</v>
      </c>
      <c r="B555" s="2">
        <v>5.8444430022898973E-2</v>
      </c>
      <c r="D555">
        <f t="shared" si="11"/>
        <v>29.974379149606115</v>
      </c>
    </row>
    <row r="556" spans="1:4" x14ac:dyDescent="0.2">
      <c r="A556">
        <v>527</v>
      </c>
      <c r="B556" s="2">
        <v>4.5174412234455001E-2</v>
      </c>
      <c r="D556">
        <f t="shared" si="11"/>
        <v>23.168588685793026</v>
      </c>
    </row>
    <row r="557" spans="1:4" x14ac:dyDescent="0.2">
      <c r="A557">
        <v>528</v>
      </c>
      <c r="B557" s="2">
        <v>4.8506360486263854E-2</v>
      </c>
      <c r="D557">
        <f t="shared" si="11"/>
        <v>24.877444091987506</v>
      </c>
    </row>
    <row r="558" spans="1:4" x14ac:dyDescent="0.2">
      <c r="A558">
        <v>529</v>
      </c>
      <c r="B558" s="2">
        <v>5.1206452586958613E-2</v>
      </c>
      <c r="D558">
        <f t="shared" si="11"/>
        <v>26.262239603439507</v>
      </c>
    </row>
    <row r="559" spans="1:4" x14ac:dyDescent="0.2">
      <c r="A559">
        <v>530</v>
      </c>
      <c r="B559" s="2">
        <v>4.4813067647314513E-2</v>
      </c>
      <c r="D559">
        <f t="shared" si="11"/>
        <v>22.983265984307817</v>
      </c>
    </row>
    <row r="560" spans="1:4" x14ac:dyDescent="0.2">
      <c r="A560">
        <v>531</v>
      </c>
      <c r="B560" s="2">
        <v>4.4245368182717029E-2</v>
      </c>
      <c r="D560">
        <f t="shared" si="11"/>
        <v>22.69211011217071</v>
      </c>
    </row>
    <row r="561" spans="1:4" x14ac:dyDescent="0.2">
      <c r="A561">
        <v>532</v>
      </c>
      <c r="B561" s="2">
        <v>4.7538268609850151E-2</v>
      </c>
      <c r="D561">
        <f t="shared" si="11"/>
        <v>24.380939070997336</v>
      </c>
    </row>
    <row r="562" spans="1:4" x14ac:dyDescent="0.2">
      <c r="A562">
        <v>533</v>
      </c>
      <c r="B562" s="2">
        <v>4.9947668520047936E-2</v>
      </c>
      <c r="D562">
        <f t="shared" si="11"/>
        <v>25.616647356679973</v>
      </c>
    </row>
    <row r="563" spans="1:4" x14ac:dyDescent="0.2">
      <c r="A563">
        <v>534</v>
      </c>
      <c r="B563" s="2">
        <v>5.1382344305032621E-2</v>
      </c>
      <c r="D563">
        <f t="shared" si="11"/>
        <v>26.352449141709624</v>
      </c>
    </row>
    <row r="564" spans="1:4" x14ac:dyDescent="0.2">
      <c r="A564">
        <v>535</v>
      </c>
      <c r="B564" s="2">
        <v>5.0484557017788034E-2</v>
      </c>
      <c r="D564">
        <f t="shared" si="11"/>
        <v>25.892001216509197</v>
      </c>
    </row>
    <row r="565" spans="1:4" x14ac:dyDescent="0.2">
      <c r="A565">
        <v>536</v>
      </c>
      <c r="B565" s="2">
        <v>4.2793615154222572E-2</v>
      </c>
      <c r="D565">
        <f t="shared" si="11"/>
        <v>21.947549925842736</v>
      </c>
    </row>
    <row r="566" spans="1:4" x14ac:dyDescent="0.2">
      <c r="A566">
        <v>537</v>
      </c>
      <c r="B566" s="2">
        <v>4.5504581795220503E-2</v>
      </c>
      <c r="D566">
        <f t="shared" si="11"/>
        <v>23.337922659863207</v>
      </c>
    </row>
    <row r="567" spans="1:4" x14ac:dyDescent="0.2">
      <c r="A567">
        <v>538</v>
      </c>
      <c r="B567" s="2">
        <v>4.3411732304200965E-2</v>
      </c>
      <c r="D567">
        <f t="shared" si="11"/>
        <v>22.264563502757884</v>
      </c>
    </row>
    <row r="568" spans="1:4" x14ac:dyDescent="0.2">
      <c r="A568">
        <v>539</v>
      </c>
      <c r="B568" s="2">
        <v>4.4056421598227084E-2</v>
      </c>
      <c r="D568">
        <f t="shared" si="11"/>
        <v>22.595205128063487</v>
      </c>
    </row>
    <row r="569" spans="1:4" x14ac:dyDescent="0.2">
      <c r="A569">
        <v>540</v>
      </c>
      <c r="B569" s="2">
        <v>4.9860872684075186E-2</v>
      </c>
      <c r="D569">
        <f t="shared" si="11"/>
        <v>25.572132399565412</v>
      </c>
    </row>
    <row r="570" spans="1:4" x14ac:dyDescent="0.2">
      <c r="A570">
        <v>541</v>
      </c>
      <c r="B570" s="2">
        <v>4.7902660068642917E-2</v>
      </c>
      <c r="D570">
        <f t="shared" si="11"/>
        <v>24.5678244207296</v>
      </c>
    </row>
    <row r="571" spans="1:4" x14ac:dyDescent="0.2">
      <c r="A571">
        <v>542</v>
      </c>
      <c r="B571" s="2">
        <v>4.8784023661074781E-2</v>
      </c>
      <c r="D571">
        <f t="shared" si="11"/>
        <v>25.01984912997667</v>
      </c>
    </row>
    <row r="572" spans="1:4" x14ac:dyDescent="0.2">
      <c r="A572">
        <v>543</v>
      </c>
      <c r="B572" s="2">
        <v>4.1696256511313319E-2</v>
      </c>
      <c r="D572">
        <f t="shared" si="11"/>
        <v>21.384747892992529</v>
      </c>
    </row>
    <row r="573" spans="1:4" x14ac:dyDescent="0.2">
      <c r="A573">
        <v>544</v>
      </c>
      <c r="B573" s="2">
        <v>4.4271809462868301E-2</v>
      </c>
      <c r="D573">
        <f t="shared" si="11"/>
        <v>22.705671044429689</v>
      </c>
    </row>
    <row r="574" spans="1:4" x14ac:dyDescent="0.2">
      <c r="A574">
        <v>545</v>
      </c>
      <c r="B574" s="2">
        <v>4.4712698222667713E-2</v>
      </c>
      <c r="D574">
        <f t="shared" si="11"/>
        <v>22.931789544410769</v>
      </c>
    </row>
    <row r="575" spans="1:4" x14ac:dyDescent="0.2">
      <c r="A575">
        <v>546</v>
      </c>
      <c r="B575" s="2">
        <v>4.169605864072691E-2</v>
      </c>
      <c r="D575">
        <f t="shared" si="11"/>
        <v>21.384646411157952</v>
      </c>
    </row>
    <row r="576" spans="1:4" x14ac:dyDescent="0.2">
      <c r="A576">
        <v>547</v>
      </c>
      <c r="B576" s="2">
        <v>4.4380729309669492E-2</v>
      </c>
      <c r="D576">
        <f t="shared" si="11"/>
        <v>22.761532737043623</v>
      </c>
    </row>
    <row r="577" spans="1:4" x14ac:dyDescent="0.2">
      <c r="A577">
        <v>548</v>
      </c>
      <c r="B577" s="2">
        <v>4.3060660577428182E-2</v>
      </c>
      <c r="D577">
        <f t="shared" si="11"/>
        <v>22.084509440414028</v>
      </c>
    </row>
    <row r="578" spans="1:4" x14ac:dyDescent="0.2">
      <c r="A578">
        <v>549</v>
      </c>
      <c r="B578" s="2">
        <v>3.6620972060155806E-2</v>
      </c>
      <c r="D578">
        <f t="shared" si="11"/>
        <v>18.781788117843885</v>
      </c>
    </row>
    <row r="579" spans="1:4" x14ac:dyDescent="0.2">
      <c r="A579">
        <v>550</v>
      </c>
      <c r="B579" s="2">
        <v>4.4003046004420482E-2</v>
      </c>
      <c r="D579">
        <f t="shared" si="11"/>
        <v>22.567830401584544</v>
      </c>
    </row>
    <row r="580" spans="1:4" x14ac:dyDescent="0.2">
      <c r="A580">
        <v>551</v>
      </c>
      <c r="B580" s="2">
        <v>4.8984854232804576E-2</v>
      </c>
      <c r="D580">
        <f t="shared" si="11"/>
        <v>25.122849051432016</v>
      </c>
    </row>
    <row r="581" spans="1:4" x14ac:dyDescent="0.2">
      <c r="A581">
        <v>552</v>
      </c>
      <c r="B581" s="2">
        <v>4.6990755265141841E-2</v>
      </c>
      <c r="D581">
        <f t="shared" si="11"/>
        <v>24.10013604875337</v>
      </c>
    </row>
    <row r="582" spans="1:4" x14ac:dyDescent="0.2">
      <c r="A582">
        <v>553</v>
      </c>
      <c r="B582" s="2">
        <v>3.8404604252149137E-2</v>
      </c>
      <c r="D582">
        <f t="shared" si="11"/>
        <v>19.696559081737345</v>
      </c>
    </row>
    <row r="583" spans="1:4" x14ac:dyDescent="0.2">
      <c r="A583">
        <v>554</v>
      </c>
      <c r="B583" s="2">
        <v>5.5095215910856157E-2</v>
      </c>
      <c r="D583">
        <f t="shared" si="11"/>
        <v>28.256668606304572</v>
      </c>
    </row>
    <row r="584" spans="1:4" x14ac:dyDescent="0.2">
      <c r="A584">
        <v>555</v>
      </c>
      <c r="B584" s="2">
        <v>4.7697241463695875E-2</v>
      </c>
      <c r="D584">
        <f t="shared" si="11"/>
        <v>24.46247143590875</v>
      </c>
    </row>
    <row r="585" spans="1:4" x14ac:dyDescent="0.2">
      <c r="A585">
        <v>556</v>
      </c>
      <c r="B585" s="2">
        <v>4.2552534440288926E-2</v>
      </c>
      <c r="D585">
        <f t="shared" si="11"/>
        <v>21.823906924751384</v>
      </c>
    </row>
    <row r="586" spans="1:4" x14ac:dyDescent="0.2">
      <c r="A586">
        <v>557</v>
      </c>
      <c r="B586" s="2">
        <v>4.5580223008971785E-2</v>
      </c>
      <c r="D586">
        <f t="shared" si="11"/>
        <v>23.376716748870987</v>
      </c>
    </row>
    <row r="587" spans="1:4" x14ac:dyDescent="0.2">
      <c r="A587">
        <v>558</v>
      </c>
      <c r="B587" s="2">
        <v>4.7945854322406133E-2</v>
      </c>
      <c r="D587">
        <f t="shared" si="11"/>
        <v>24.589977446071376</v>
      </c>
    </row>
    <row r="588" spans="1:4" x14ac:dyDescent="0.2">
      <c r="A588">
        <v>559</v>
      </c>
      <c r="B588" s="2">
        <v>5.0989669520652724E-2</v>
      </c>
      <c r="D588">
        <f t="shared" si="11"/>
        <v>26.151058130369773</v>
      </c>
    </row>
    <row r="589" spans="1:4" x14ac:dyDescent="0.2">
      <c r="A589">
        <v>560</v>
      </c>
      <c r="B589" s="2">
        <v>4.6762825890678691E-2</v>
      </c>
      <c r="D589">
        <f t="shared" si="11"/>
        <v>23.983237971608737</v>
      </c>
    </row>
    <row r="590" spans="1:4" x14ac:dyDescent="0.2">
      <c r="A590">
        <v>561</v>
      </c>
      <c r="B590" s="2">
        <v>4.732512350752488E-2</v>
      </c>
      <c r="D590">
        <f t="shared" si="11"/>
        <v>24.271623399538548</v>
      </c>
    </row>
    <row r="591" spans="1:4" x14ac:dyDescent="0.2">
      <c r="A591">
        <v>562</v>
      </c>
      <c r="B591" s="2">
        <v>4.3102325191843815E-2</v>
      </c>
      <c r="D591">
        <f t="shared" si="11"/>
        <v>22.105877960033894</v>
      </c>
    </row>
    <row r="592" spans="1:4" x14ac:dyDescent="0.2">
      <c r="A592">
        <v>563</v>
      </c>
      <c r="B592" s="2">
        <v>4.9806981428002189E-2</v>
      </c>
      <c r="D592">
        <f t="shared" si="11"/>
        <v>25.544493205518219</v>
      </c>
    </row>
    <row r="593" spans="1:4" x14ac:dyDescent="0.2">
      <c r="A593">
        <v>564</v>
      </c>
      <c r="B593" s="2">
        <v>4.4575483572798669E-2</v>
      </c>
      <c r="D593">
        <f t="shared" si="11"/>
        <v>22.861416303736785</v>
      </c>
    </row>
    <row r="594" spans="1:4" x14ac:dyDescent="0.2">
      <c r="A594">
        <v>565</v>
      </c>
      <c r="B594" s="2">
        <v>4.099228832240949E-2</v>
      </c>
      <c r="D594">
        <f t="shared" si="11"/>
        <v>21.023703916771058</v>
      </c>
    </row>
    <row r="595" spans="1:4" x14ac:dyDescent="0.2">
      <c r="A595">
        <v>566</v>
      </c>
      <c r="B595" s="2">
        <v>4.8606842324437828E-2</v>
      </c>
      <c r="D595">
        <f t="shared" si="11"/>
        <v>24.928978185380082</v>
      </c>
    </row>
    <row r="596" spans="1:4" x14ac:dyDescent="0.2">
      <c r="A596">
        <v>567</v>
      </c>
      <c r="B596" s="2">
        <v>4.992578268401502E-2</v>
      </c>
      <c r="D596">
        <f t="shared" si="11"/>
        <v>25.605422773824092</v>
      </c>
    </row>
    <row r="597" spans="1:4" x14ac:dyDescent="0.2">
      <c r="A597">
        <v>568</v>
      </c>
      <c r="B597" s="2">
        <v>5.1895997281861075E-2</v>
      </c>
      <c r="D597">
        <f t="shared" si="11"/>
        <v>26.615886206161235</v>
      </c>
    </row>
    <row r="598" spans="1:4" x14ac:dyDescent="0.2">
      <c r="A598">
        <v>569</v>
      </c>
      <c r="B598" s="2">
        <v>4.0738329723122656E-2</v>
      </c>
      <c r="D598">
        <f t="shared" si="11"/>
        <v>20.893456238072783</v>
      </c>
    </row>
    <row r="599" spans="1:4" x14ac:dyDescent="0.2">
      <c r="A599">
        <v>570</v>
      </c>
      <c r="B599" s="2">
        <v>4.4871323539433877E-2</v>
      </c>
      <c r="D599">
        <f t="shared" si="11"/>
        <v>23.013143668073408</v>
      </c>
    </row>
    <row r="600" spans="1:4" x14ac:dyDescent="0.2">
      <c r="A600">
        <v>571</v>
      </c>
      <c r="B600" s="2">
        <v>4.5049903970223529E-2</v>
      </c>
      <c r="D600">
        <f t="shared" si="11"/>
        <v>23.104732165712818</v>
      </c>
    </row>
    <row r="601" spans="1:4" x14ac:dyDescent="0.2">
      <c r="A601">
        <v>572</v>
      </c>
      <c r="B601" s="2">
        <v>4.0056626097454751E-2</v>
      </c>
      <c r="D601">
        <f t="shared" si="11"/>
        <v>20.543831082426216</v>
      </c>
    </row>
    <row r="602" spans="1:4" x14ac:dyDescent="0.2">
      <c r="A602">
        <v>573</v>
      </c>
      <c r="B602" s="2">
        <v>4.3008255533912118E-2</v>
      </c>
      <c r="D602">
        <f t="shared" si="11"/>
        <v>22.057632479802269</v>
      </c>
    </row>
    <row r="603" spans="1:4" x14ac:dyDescent="0.2">
      <c r="A603">
        <v>574</v>
      </c>
      <c r="B603" s="2">
        <v>4.6198350760379335E-2</v>
      </c>
      <c r="D603">
        <f t="shared" si="11"/>
        <v>23.693735762938264</v>
      </c>
    </row>
    <row r="604" spans="1:4" x14ac:dyDescent="0.2">
      <c r="A604">
        <v>575</v>
      </c>
      <c r="B604" s="2">
        <v>4.4889613054886549E-2</v>
      </c>
      <c r="D604">
        <f t="shared" si="11"/>
        <v>23.022523806957921</v>
      </c>
    </row>
    <row r="605" spans="1:4" x14ac:dyDescent="0.2">
      <c r="A605">
        <v>576</v>
      </c>
      <c r="B605" s="2">
        <v>4.3193772669454754E-2</v>
      </c>
      <c r="D605">
        <f t="shared" si="11"/>
        <v>22.152778603347748</v>
      </c>
    </row>
    <row r="606" spans="1:4" x14ac:dyDescent="0.2">
      <c r="A606">
        <v>577</v>
      </c>
      <c r="B606" s="2">
        <v>5.0072612526241178E-2</v>
      </c>
      <c r="D606">
        <f t="shared" si="11"/>
        <v>25.680727355623237</v>
      </c>
    </row>
    <row r="607" spans="1:4" x14ac:dyDescent="0.2">
      <c r="A607">
        <v>578</v>
      </c>
      <c r="B607" s="2">
        <v>4.062798486143776E-2</v>
      </c>
      <c r="D607">
        <f t="shared" ref="D607:D670" si="12">$K$7*B607</f>
        <v>20.836863698457666</v>
      </c>
    </row>
    <row r="608" spans="1:4" x14ac:dyDescent="0.2">
      <c r="A608">
        <v>579</v>
      </c>
      <c r="B608" s="2">
        <v>4.9533598444618299E-2</v>
      </c>
      <c r="D608">
        <f t="shared" si="12"/>
        <v>25.404283348158184</v>
      </c>
    </row>
    <row r="609" spans="1:4" x14ac:dyDescent="0.2">
      <c r="A609">
        <v>580</v>
      </c>
      <c r="B609" s="2">
        <v>4.6026672241793028E-2</v>
      </c>
      <c r="D609">
        <f t="shared" si="12"/>
        <v>23.605687047159318</v>
      </c>
    </row>
    <row r="610" spans="1:4" x14ac:dyDescent="0.2">
      <c r="A610">
        <v>581</v>
      </c>
      <c r="B610" s="2">
        <v>4.6199482706646276E-2</v>
      </c>
      <c r="D610">
        <f t="shared" si="12"/>
        <v>23.694316303916573</v>
      </c>
    </row>
    <row r="611" spans="1:4" x14ac:dyDescent="0.2">
      <c r="A611">
        <v>582</v>
      </c>
      <c r="B611" s="2">
        <v>4.9901050099532232E-2</v>
      </c>
      <c r="D611">
        <f t="shared" si="12"/>
        <v>25.592738179854294</v>
      </c>
    </row>
    <row r="612" spans="1:4" x14ac:dyDescent="0.2">
      <c r="A612">
        <v>583</v>
      </c>
      <c r="B612" s="2">
        <v>4.5237184305113226E-2</v>
      </c>
      <c r="D612">
        <f t="shared" si="12"/>
        <v>23.200782580834492</v>
      </c>
    </row>
    <row r="613" spans="1:4" x14ac:dyDescent="0.2">
      <c r="A613">
        <v>584</v>
      </c>
      <c r="B613" s="2">
        <v>4.735778621861416E-2</v>
      </c>
      <c r="D613">
        <f t="shared" si="12"/>
        <v>24.288375115413963</v>
      </c>
    </row>
    <row r="614" spans="1:4" x14ac:dyDescent="0.2">
      <c r="A614">
        <v>585</v>
      </c>
      <c r="B614" s="2">
        <v>4.8298942347938731E-2</v>
      </c>
      <c r="D614">
        <f t="shared" si="12"/>
        <v>24.771065607019359</v>
      </c>
    </row>
    <row r="615" spans="1:4" x14ac:dyDescent="0.2">
      <c r="A615">
        <v>586</v>
      </c>
      <c r="B615" s="2">
        <v>4.766159298824435E-2</v>
      </c>
      <c r="D615">
        <f t="shared" si="12"/>
        <v>24.444188411865728</v>
      </c>
    </row>
    <row r="616" spans="1:4" x14ac:dyDescent="0.2">
      <c r="A616">
        <v>587</v>
      </c>
      <c r="B616" s="2">
        <v>4.1879814809230177E-2</v>
      </c>
      <c r="D616">
        <f t="shared" si="12"/>
        <v>21.478889388010284</v>
      </c>
    </row>
    <row r="617" spans="1:4" x14ac:dyDescent="0.2">
      <c r="A617">
        <v>588</v>
      </c>
      <c r="B617" s="2">
        <v>5.062562029082409E-2</v>
      </c>
      <c r="D617">
        <f t="shared" si="12"/>
        <v>25.964348299514548</v>
      </c>
    </row>
    <row r="618" spans="1:4" x14ac:dyDescent="0.2">
      <c r="A618">
        <v>589</v>
      </c>
      <c r="B618" s="2">
        <v>5.1951545852630607E-2</v>
      </c>
      <c r="D618">
        <f t="shared" si="12"/>
        <v>26.644375386752305</v>
      </c>
    </row>
    <row r="619" spans="1:4" x14ac:dyDescent="0.2">
      <c r="A619">
        <v>590</v>
      </c>
      <c r="B619" s="2">
        <v>5.009018736783017E-2</v>
      </c>
      <c r="D619">
        <f t="shared" si="12"/>
        <v>25.689740959914975</v>
      </c>
    </row>
    <row r="620" spans="1:4" x14ac:dyDescent="0.2">
      <c r="A620">
        <v>591</v>
      </c>
      <c r="B620" s="2">
        <v>5.0777740627408127E-2</v>
      </c>
      <c r="D620">
        <f t="shared" si="12"/>
        <v>26.042366215735974</v>
      </c>
    </row>
    <row r="621" spans="1:4" x14ac:dyDescent="0.2">
      <c r="A621">
        <v>592</v>
      </c>
      <c r="B621" s="2">
        <v>4.1785830639445645E-2</v>
      </c>
      <c r="D621">
        <f t="shared" si="12"/>
        <v>21.430687752061765</v>
      </c>
    </row>
    <row r="622" spans="1:4" x14ac:dyDescent="0.2">
      <c r="A622">
        <v>593</v>
      </c>
      <c r="B622" s="2">
        <v>4.4140597712529359E-2</v>
      </c>
      <c r="D622">
        <f t="shared" si="12"/>
        <v>22.638376509227584</v>
      </c>
    </row>
    <row r="623" spans="1:4" x14ac:dyDescent="0.2">
      <c r="A623">
        <v>594</v>
      </c>
      <c r="B623" s="2">
        <v>5.337826644187052E-2</v>
      </c>
      <c r="D623">
        <f t="shared" si="12"/>
        <v>27.376097192674116</v>
      </c>
    </row>
    <row r="624" spans="1:4" x14ac:dyDescent="0.2">
      <c r="A624">
        <v>595</v>
      </c>
      <c r="B624" s="2">
        <v>5.1918992952316584E-2</v>
      </c>
      <c r="D624">
        <f t="shared" si="12"/>
        <v>26.627679989499743</v>
      </c>
    </row>
    <row r="625" spans="1:4" x14ac:dyDescent="0.2">
      <c r="A625">
        <v>596</v>
      </c>
      <c r="B625" s="2">
        <v>4.5956189545153903E-2</v>
      </c>
      <c r="D625">
        <f t="shared" si="12"/>
        <v>23.56953860543921</v>
      </c>
    </row>
    <row r="626" spans="1:4" x14ac:dyDescent="0.2">
      <c r="A626">
        <v>597</v>
      </c>
      <c r="B626" s="2">
        <v>5.0637804145514977E-2</v>
      </c>
      <c r="D626">
        <f t="shared" si="12"/>
        <v>25.970597029801851</v>
      </c>
    </row>
    <row r="627" spans="1:4" x14ac:dyDescent="0.2">
      <c r="A627">
        <v>598</v>
      </c>
      <c r="B627" s="2">
        <v>4.1197409643534355E-2</v>
      </c>
      <c r="D627">
        <f t="shared" si="12"/>
        <v>21.128904433717771</v>
      </c>
    </row>
    <row r="628" spans="1:4" x14ac:dyDescent="0.2">
      <c r="A628">
        <v>599</v>
      </c>
      <c r="B628" s="2">
        <v>4.9447650028724123E-2</v>
      </c>
      <c r="D628">
        <f t="shared" si="12"/>
        <v>25.360203007152023</v>
      </c>
    </row>
    <row r="629" spans="1:4" x14ac:dyDescent="0.2">
      <c r="A629">
        <v>600</v>
      </c>
      <c r="B629" s="2">
        <v>4.5901029314158279E-2</v>
      </c>
      <c r="D629">
        <f t="shared" si="12"/>
        <v>23.541248592563818</v>
      </c>
    </row>
    <row r="630" spans="1:4" x14ac:dyDescent="0.2">
      <c r="A630">
        <v>601</v>
      </c>
      <c r="B630" s="2">
        <v>4.2416900784036878E-2</v>
      </c>
      <c r="D630">
        <f t="shared" si="12"/>
        <v>21.754344527849689</v>
      </c>
    </row>
    <row r="631" spans="1:4" x14ac:dyDescent="0.2">
      <c r="A631">
        <v>602</v>
      </c>
      <c r="B631" s="2">
        <v>4.7793989460199124E-2</v>
      </c>
      <c r="D631">
        <f t="shared" si="12"/>
        <v>24.512090554925173</v>
      </c>
    </row>
    <row r="632" spans="1:4" x14ac:dyDescent="0.2">
      <c r="A632">
        <v>603</v>
      </c>
      <c r="B632" s="2">
        <v>4.5295268631372641E-2</v>
      </c>
      <c r="D632">
        <f t="shared" si="12"/>
        <v>23.230572273663508</v>
      </c>
    </row>
    <row r="633" spans="1:4" x14ac:dyDescent="0.2">
      <c r="A633">
        <v>604</v>
      </c>
      <c r="B633" s="2">
        <v>5.2652459564181957E-2</v>
      </c>
      <c r="D633">
        <f t="shared" si="12"/>
        <v>27.003852813993298</v>
      </c>
    </row>
    <row r="634" spans="1:4" x14ac:dyDescent="0.2">
      <c r="A634">
        <v>605</v>
      </c>
      <c r="B634" s="2">
        <v>4.7536629834020433E-2</v>
      </c>
      <c r="D634">
        <f t="shared" si="12"/>
        <v>24.380098592477108</v>
      </c>
    </row>
    <row r="635" spans="1:4" x14ac:dyDescent="0.2">
      <c r="A635">
        <v>606</v>
      </c>
      <c r="B635" s="2">
        <v>3.9954880476983382E-2</v>
      </c>
      <c r="D635">
        <f t="shared" si="12"/>
        <v>20.491648833345749</v>
      </c>
    </row>
    <row r="636" spans="1:4" x14ac:dyDescent="0.2">
      <c r="A636">
        <v>607</v>
      </c>
      <c r="B636" s="2">
        <v>4.2515468402786673E-2</v>
      </c>
      <c r="D636">
        <f t="shared" si="12"/>
        <v>21.804896876039628</v>
      </c>
    </row>
    <row r="637" spans="1:4" x14ac:dyDescent="0.2">
      <c r="A637">
        <v>608</v>
      </c>
      <c r="B637" s="2">
        <v>4.3411042060576076E-2</v>
      </c>
      <c r="D637">
        <f t="shared" si="12"/>
        <v>22.264209497695127</v>
      </c>
    </row>
    <row r="638" spans="1:4" x14ac:dyDescent="0.2">
      <c r="A638">
        <v>609</v>
      </c>
      <c r="B638" s="2">
        <v>4.8816059773470498E-2</v>
      </c>
      <c r="D638">
        <f t="shared" si="12"/>
        <v>25.036279482348185</v>
      </c>
    </row>
    <row r="639" spans="1:4" x14ac:dyDescent="0.2">
      <c r="A639">
        <v>610</v>
      </c>
      <c r="B639" s="2">
        <v>4.3185377507075448E-2</v>
      </c>
      <c r="D639">
        <f t="shared" si="12"/>
        <v>22.14847297867006</v>
      </c>
    </row>
    <row r="640" spans="1:4" x14ac:dyDescent="0.2">
      <c r="A640">
        <v>611</v>
      </c>
      <c r="B640" s="2">
        <v>4.9322961623555865E-2</v>
      </c>
      <c r="D640">
        <f t="shared" si="12"/>
        <v>25.296254098237885</v>
      </c>
    </row>
    <row r="641" spans="1:4" x14ac:dyDescent="0.2">
      <c r="A641">
        <v>612</v>
      </c>
      <c r="B641" s="2">
        <v>4.6330063118639769E-2</v>
      </c>
      <c r="D641">
        <f t="shared" si="12"/>
        <v>23.761287044790787</v>
      </c>
    </row>
    <row r="642" spans="1:4" x14ac:dyDescent="0.2">
      <c r="A642">
        <v>613</v>
      </c>
      <c r="B642" s="2">
        <v>4.646929947785907E-2</v>
      </c>
      <c r="D642">
        <f t="shared" si="12"/>
        <v>23.832697158996965</v>
      </c>
    </row>
    <row r="643" spans="1:4" x14ac:dyDescent="0.2">
      <c r="A643">
        <v>614</v>
      </c>
      <c r="B643" s="2">
        <v>4.952213094101298E-2</v>
      </c>
      <c r="D643">
        <f t="shared" si="12"/>
        <v>25.398402012659993</v>
      </c>
    </row>
    <row r="644" spans="1:4" x14ac:dyDescent="0.2">
      <c r="A644">
        <v>615</v>
      </c>
      <c r="B644" s="2">
        <v>4.5338177338244995E-2</v>
      </c>
      <c r="D644">
        <f t="shared" si="12"/>
        <v>23.252578850647957</v>
      </c>
    </row>
    <row r="645" spans="1:4" x14ac:dyDescent="0.2">
      <c r="A645">
        <v>616</v>
      </c>
      <c r="B645" s="2">
        <v>4.1589706891377996E-2</v>
      </c>
      <c r="D645">
        <f t="shared" si="12"/>
        <v>21.330101817995537</v>
      </c>
    </row>
    <row r="646" spans="1:4" x14ac:dyDescent="0.2">
      <c r="A646">
        <v>617</v>
      </c>
      <c r="B646" s="2">
        <v>4.5145346644900684E-2</v>
      </c>
      <c r="D646">
        <f t="shared" si="12"/>
        <v>23.153681824674411</v>
      </c>
    </row>
    <row r="647" spans="1:4" x14ac:dyDescent="0.2">
      <c r="A647">
        <v>618</v>
      </c>
      <c r="B647" s="2">
        <v>4.4061510064299196E-2</v>
      </c>
      <c r="D647">
        <f t="shared" si="12"/>
        <v>22.597814848293037</v>
      </c>
    </row>
    <row r="648" spans="1:4" x14ac:dyDescent="0.2">
      <c r="A648">
        <v>619</v>
      </c>
      <c r="B648" s="2">
        <v>4.3984051234458303E-2</v>
      </c>
      <c r="D648">
        <f t="shared" si="12"/>
        <v>22.558088559008908</v>
      </c>
    </row>
    <row r="649" spans="1:4" x14ac:dyDescent="0.2">
      <c r="A649">
        <v>620</v>
      </c>
      <c r="B649" s="2">
        <v>4.8091938315917737E-2</v>
      </c>
      <c r="D649">
        <f t="shared" si="12"/>
        <v>24.664899504640342</v>
      </c>
    </row>
    <row r="650" spans="1:4" x14ac:dyDescent="0.2">
      <c r="A650">
        <v>621</v>
      </c>
      <c r="B650" s="2">
        <v>4.5858414076138852E-2</v>
      </c>
      <c r="D650">
        <f t="shared" si="12"/>
        <v>23.519392526871254</v>
      </c>
    </row>
    <row r="651" spans="1:4" x14ac:dyDescent="0.2">
      <c r="A651">
        <v>622</v>
      </c>
      <c r="B651" s="2">
        <v>4.746349034674302E-2</v>
      </c>
      <c r="D651">
        <f t="shared" si="12"/>
        <v>24.342587563254956</v>
      </c>
    </row>
    <row r="652" spans="1:4" x14ac:dyDescent="0.2">
      <c r="A652">
        <v>623</v>
      </c>
      <c r="B652" s="2">
        <v>4.2587287279147144E-2</v>
      </c>
      <c r="D652">
        <f t="shared" si="12"/>
        <v>21.84173060389503</v>
      </c>
    </row>
    <row r="653" spans="1:4" x14ac:dyDescent="0.2">
      <c r="A653">
        <v>624</v>
      </c>
      <c r="B653" s="2">
        <v>4.6178478855209107E-2</v>
      </c>
      <c r="D653">
        <f t="shared" si="12"/>
        <v>23.683544064263742</v>
      </c>
    </row>
    <row r="654" spans="1:4" x14ac:dyDescent="0.2">
      <c r="A654">
        <v>625</v>
      </c>
      <c r="B654" s="2">
        <v>4.5357336363352506E-2</v>
      </c>
      <c r="D654">
        <f t="shared" si="12"/>
        <v>23.262404934715924</v>
      </c>
    </row>
    <row r="655" spans="1:4" x14ac:dyDescent="0.2">
      <c r="A655">
        <v>626</v>
      </c>
      <c r="B655" s="2">
        <v>4.6224699292965077E-2</v>
      </c>
      <c r="D655">
        <f t="shared" si="12"/>
        <v>23.707249127778187</v>
      </c>
    </row>
    <row r="656" spans="1:4" x14ac:dyDescent="0.2">
      <c r="A656">
        <v>627</v>
      </c>
      <c r="B656" s="2">
        <v>4.4182736763323016E-2</v>
      </c>
      <c r="D656">
        <f t="shared" si="12"/>
        <v>22.659988352905394</v>
      </c>
    </row>
    <row r="657" spans="1:4" x14ac:dyDescent="0.2">
      <c r="A657">
        <v>628</v>
      </c>
      <c r="B657" s="2">
        <v>5.1108204091367126E-2</v>
      </c>
      <c r="D657">
        <f t="shared" si="12"/>
        <v>26.211850923858172</v>
      </c>
    </row>
    <row r="658" spans="1:4" x14ac:dyDescent="0.2">
      <c r="A658">
        <v>629</v>
      </c>
      <c r="B658" s="2">
        <v>4.426854894098723E-2</v>
      </c>
      <c r="D658">
        <f t="shared" si="12"/>
        <v>22.703998821447094</v>
      </c>
    </row>
    <row r="659" spans="1:4" x14ac:dyDescent="0.2">
      <c r="A659">
        <v>630</v>
      </c>
      <c r="B659" s="2">
        <v>4.7322770331120263E-2</v>
      </c>
      <c r="D659">
        <f t="shared" si="12"/>
        <v>24.270416526587091</v>
      </c>
    </row>
    <row r="660" spans="1:4" x14ac:dyDescent="0.2">
      <c r="A660">
        <v>631</v>
      </c>
      <c r="B660" s="2">
        <v>5.2308945620658492E-2</v>
      </c>
      <c r="D660">
        <f t="shared" si="12"/>
        <v>26.827674909917331</v>
      </c>
    </row>
    <row r="661" spans="1:4" x14ac:dyDescent="0.2">
      <c r="A661">
        <v>632</v>
      </c>
      <c r="B661" s="2">
        <v>4.4303838324828676E-2</v>
      </c>
      <c r="D661">
        <f t="shared" si="12"/>
        <v>22.722097678272373</v>
      </c>
    </row>
    <row r="662" spans="1:4" x14ac:dyDescent="0.2">
      <c r="A662">
        <v>633</v>
      </c>
      <c r="B662" s="2">
        <v>4.6662450098437405E-2</v>
      </c>
      <c r="D662">
        <f t="shared" si="12"/>
        <v>23.931758265965215</v>
      </c>
    </row>
    <row r="663" spans="1:4" x14ac:dyDescent="0.2">
      <c r="A663">
        <v>634</v>
      </c>
      <c r="B663" s="2">
        <v>4.8399144488409283E-2</v>
      </c>
      <c r="D663">
        <f t="shared" si="12"/>
        <v>24.822456251925807</v>
      </c>
    </row>
    <row r="664" spans="1:4" x14ac:dyDescent="0.2">
      <c r="A664">
        <v>635</v>
      </c>
      <c r="B664" s="2">
        <v>4.6329520038866936E-2</v>
      </c>
      <c r="D664">
        <f t="shared" si="12"/>
        <v>23.761008515613362</v>
      </c>
    </row>
    <row r="665" spans="1:4" x14ac:dyDescent="0.2">
      <c r="A665">
        <v>636</v>
      </c>
      <c r="B665" s="2">
        <v>4.5325130057259265E-2</v>
      </c>
      <c r="D665">
        <f t="shared" si="12"/>
        <v>23.24588729514841</v>
      </c>
    </row>
    <row r="666" spans="1:4" x14ac:dyDescent="0.2">
      <c r="A666">
        <v>637</v>
      </c>
      <c r="B666" s="2">
        <v>4.5233471043937476E-2</v>
      </c>
      <c r="D666">
        <f t="shared" si="12"/>
        <v>23.198878161571272</v>
      </c>
    </row>
    <row r="667" spans="1:4" x14ac:dyDescent="0.2">
      <c r="A667">
        <v>638</v>
      </c>
      <c r="B667" s="2">
        <v>4.9141519009098224E-2</v>
      </c>
      <c r="D667">
        <f t="shared" si="12"/>
        <v>25.203197673228381</v>
      </c>
    </row>
    <row r="668" spans="1:4" x14ac:dyDescent="0.2">
      <c r="A668">
        <v>639</v>
      </c>
      <c r="B668" s="2">
        <v>4.6616328871852804E-2</v>
      </c>
      <c r="D668">
        <f t="shared" si="12"/>
        <v>23.908104084857619</v>
      </c>
    </row>
    <row r="669" spans="1:4" x14ac:dyDescent="0.2">
      <c r="A669">
        <v>640</v>
      </c>
      <c r="B669" s="2">
        <v>4.9021815644501657E-2</v>
      </c>
      <c r="D669">
        <f t="shared" si="12"/>
        <v>25.141805440735137</v>
      </c>
    </row>
    <row r="670" spans="1:4" x14ac:dyDescent="0.2">
      <c r="A670">
        <v>641</v>
      </c>
      <c r="B670" s="2">
        <v>4.9666317654260349E-2</v>
      </c>
      <c r="D670">
        <f t="shared" si="12"/>
        <v>25.472351013608737</v>
      </c>
    </row>
    <row r="671" spans="1:4" x14ac:dyDescent="0.2">
      <c r="A671">
        <v>642</v>
      </c>
      <c r="B671" s="2">
        <v>4.30311790703495E-2</v>
      </c>
      <c r="D671">
        <f t="shared" ref="D671:D734" si="13">$K$7*B671</f>
        <v>22.069389267786249</v>
      </c>
    </row>
    <row r="672" spans="1:4" x14ac:dyDescent="0.2">
      <c r="A672">
        <v>643</v>
      </c>
      <c r="B672" s="2">
        <v>5.2265445549328243E-2</v>
      </c>
      <c r="D672">
        <f t="shared" si="13"/>
        <v>26.805365040001981</v>
      </c>
    </row>
    <row r="673" spans="1:4" x14ac:dyDescent="0.2">
      <c r="A673">
        <v>644</v>
      </c>
      <c r="B673" s="2">
        <v>5.0851142293931464E-2</v>
      </c>
      <c r="D673">
        <f t="shared" si="13"/>
        <v>26.08001170875766</v>
      </c>
    </row>
    <row r="674" spans="1:4" x14ac:dyDescent="0.2">
      <c r="A674">
        <v>645</v>
      </c>
      <c r="B674" s="2">
        <v>4.32685068724009E-2</v>
      </c>
      <c r="D674">
        <f t="shared" si="13"/>
        <v>22.191107513967179</v>
      </c>
    </row>
    <row r="675" spans="1:4" x14ac:dyDescent="0.2">
      <c r="A675">
        <v>646</v>
      </c>
      <c r="B675" s="2">
        <v>4.5898187741729927E-2</v>
      </c>
      <c r="D675">
        <f t="shared" si="13"/>
        <v>23.53979123607467</v>
      </c>
    </row>
    <row r="676" spans="1:4" x14ac:dyDescent="0.2">
      <c r="A676">
        <v>647</v>
      </c>
      <c r="B676" s="2">
        <v>4.7495700783734586E-2</v>
      </c>
      <c r="D676">
        <f t="shared" si="13"/>
        <v>24.359107321435186</v>
      </c>
    </row>
    <row r="677" spans="1:4" x14ac:dyDescent="0.2">
      <c r="A677">
        <v>648</v>
      </c>
      <c r="B677" s="2">
        <v>4.5890525528035811E-2</v>
      </c>
      <c r="D677">
        <f t="shared" si="13"/>
        <v>23.535861518592561</v>
      </c>
    </row>
    <row r="678" spans="1:4" x14ac:dyDescent="0.2">
      <c r="A678">
        <v>649</v>
      </c>
      <c r="B678" s="2">
        <v>5.2710203772779456E-2</v>
      </c>
      <c r="D678">
        <f t="shared" si="13"/>
        <v>27.033468070768276</v>
      </c>
    </row>
    <row r="679" spans="1:4" x14ac:dyDescent="0.2">
      <c r="A679">
        <v>650</v>
      </c>
      <c r="B679" s="2">
        <v>5.1518099740788192E-2</v>
      </c>
      <c r="D679">
        <f t="shared" si="13"/>
        <v>26.42207399563263</v>
      </c>
    </row>
    <row r="680" spans="1:4" x14ac:dyDescent="0.2">
      <c r="A680">
        <v>651</v>
      </c>
      <c r="B680" s="2">
        <v>4.8577180845004675E-2</v>
      </c>
      <c r="D680">
        <f t="shared" si="13"/>
        <v>24.913765710379142</v>
      </c>
    </row>
    <row r="681" spans="1:4" x14ac:dyDescent="0.2">
      <c r="A681">
        <v>652</v>
      </c>
      <c r="B681" s="2">
        <v>5.4282427450775057E-2</v>
      </c>
      <c r="D681">
        <f t="shared" si="13"/>
        <v>27.839814006792697</v>
      </c>
    </row>
    <row r="682" spans="1:4" x14ac:dyDescent="0.2">
      <c r="A682">
        <v>653</v>
      </c>
      <c r="B682" s="2">
        <v>4.6290639999191981E-2</v>
      </c>
      <c r="D682">
        <f t="shared" si="13"/>
        <v>23.741068120093853</v>
      </c>
    </row>
    <row r="683" spans="1:4" x14ac:dyDescent="0.2">
      <c r="A683">
        <v>654</v>
      </c>
      <c r="B683" s="2">
        <v>4.898273942696952E-2</v>
      </c>
      <c r="D683">
        <f t="shared" si="13"/>
        <v>25.121764431530636</v>
      </c>
    </row>
    <row r="684" spans="1:4" x14ac:dyDescent="0.2">
      <c r="A684">
        <v>655</v>
      </c>
      <c r="B684" s="2">
        <v>4.7038252311008749E-2</v>
      </c>
      <c r="D684">
        <f t="shared" si="13"/>
        <v>24.124495845927253</v>
      </c>
    </row>
    <row r="685" spans="1:4" x14ac:dyDescent="0.2">
      <c r="A685">
        <v>656</v>
      </c>
      <c r="B685" s="2">
        <v>4.7412411274409864E-2</v>
      </c>
      <c r="D685">
        <f t="shared" si="13"/>
        <v>24.316390653128117</v>
      </c>
    </row>
    <row r="686" spans="1:4" x14ac:dyDescent="0.2">
      <c r="A686">
        <v>657</v>
      </c>
      <c r="B686" s="2">
        <v>4.9874638585560238E-2</v>
      </c>
      <c r="D686">
        <f t="shared" si="13"/>
        <v>25.579192513767698</v>
      </c>
    </row>
    <row r="687" spans="1:4" x14ac:dyDescent="0.2">
      <c r="A687">
        <v>658</v>
      </c>
      <c r="B687" s="2">
        <v>3.9082793433582279E-2</v>
      </c>
      <c r="D687">
        <f t="shared" si="13"/>
        <v>20.044381785311888</v>
      </c>
    </row>
    <row r="688" spans="1:4" x14ac:dyDescent="0.2">
      <c r="A688">
        <v>659</v>
      </c>
      <c r="B688" s="2">
        <v>4.6325857264067995E-2</v>
      </c>
      <c r="D688">
        <f t="shared" si="13"/>
        <v>23.759129989284677</v>
      </c>
    </row>
    <row r="689" spans="1:4" x14ac:dyDescent="0.2">
      <c r="A689">
        <v>660</v>
      </c>
      <c r="B689" s="2">
        <v>4.7215680878564828E-2</v>
      </c>
      <c r="D689">
        <f t="shared" si="13"/>
        <v>24.215493587779019</v>
      </c>
    </row>
    <row r="690" spans="1:4" x14ac:dyDescent="0.2">
      <c r="A690">
        <v>661</v>
      </c>
      <c r="B690" s="2">
        <v>4.6274664386132348E-2</v>
      </c>
      <c r="D690">
        <f t="shared" si="13"/>
        <v>23.732874711709016</v>
      </c>
    </row>
    <row r="691" spans="1:4" x14ac:dyDescent="0.2">
      <c r="A691">
        <v>662</v>
      </c>
      <c r="B691" s="2">
        <v>4.2209956997248096E-2</v>
      </c>
      <c r="D691">
        <f t="shared" si="13"/>
        <v>21.648209323426755</v>
      </c>
    </row>
    <row r="692" spans="1:4" x14ac:dyDescent="0.2">
      <c r="A692">
        <v>663</v>
      </c>
      <c r="B692" s="2">
        <v>4.9537514893975121E-2</v>
      </c>
      <c r="D692">
        <f t="shared" si="13"/>
        <v>25.406291976489328</v>
      </c>
    </row>
    <row r="693" spans="1:4" x14ac:dyDescent="0.2">
      <c r="A693">
        <v>664</v>
      </c>
      <c r="B693" s="2">
        <v>4.5854368121989744E-2</v>
      </c>
      <c r="D693">
        <f t="shared" si="13"/>
        <v>23.517317479452025</v>
      </c>
    </row>
    <row r="694" spans="1:4" x14ac:dyDescent="0.2">
      <c r="A694">
        <v>665</v>
      </c>
      <c r="B694" s="2">
        <v>4.2472811501328832E-2</v>
      </c>
      <c r="D694">
        <f t="shared" si="13"/>
        <v>21.783019442430579</v>
      </c>
    </row>
    <row r="695" spans="1:4" x14ac:dyDescent="0.2">
      <c r="A695">
        <v>666</v>
      </c>
      <c r="B695" s="2">
        <v>3.9754344888577681E-2</v>
      </c>
      <c r="D695">
        <f t="shared" si="13"/>
        <v>20.388800199908712</v>
      </c>
    </row>
    <row r="696" spans="1:4" x14ac:dyDescent="0.2">
      <c r="A696">
        <v>667</v>
      </c>
      <c r="B696" s="2">
        <v>4.9675417005974998E-2</v>
      </c>
      <c r="D696">
        <f t="shared" si="13"/>
        <v>25.477017795681956</v>
      </c>
    </row>
    <row r="697" spans="1:4" x14ac:dyDescent="0.2">
      <c r="A697">
        <v>668</v>
      </c>
      <c r="B697" s="2">
        <v>4.0645110623148795E-2</v>
      </c>
      <c r="D697">
        <f t="shared" si="13"/>
        <v>20.84564698327285</v>
      </c>
    </row>
    <row r="698" spans="1:4" x14ac:dyDescent="0.2">
      <c r="A698">
        <v>669</v>
      </c>
      <c r="B698" s="2">
        <v>4.393502212405169E-2</v>
      </c>
      <c r="D698">
        <f t="shared" si="13"/>
        <v>22.532943012305484</v>
      </c>
    </row>
    <row r="699" spans="1:4" x14ac:dyDescent="0.2">
      <c r="A699">
        <v>670</v>
      </c>
      <c r="B699" s="2">
        <v>5.1686388977331917E-2</v>
      </c>
      <c r="D699">
        <f t="shared" si="13"/>
        <v>26.508384451239483</v>
      </c>
    </row>
    <row r="700" spans="1:4" x14ac:dyDescent="0.2">
      <c r="A700">
        <v>671</v>
      </c>
      <c r="B700" s="2">
        <v>4.0556989135233146E-2</v>
      </c>
      <c r="D700">
        <f t="shared" si="13"/>
        <v>20.800452139401909</v>
      </c>
    </row>
    <row r="701" spans="1:4" x14ac:dyDescent="0.2">
      <c r="A701">
        <v>672</v>
      </c>
      <c r="B701" s="2">
        <v>5.0142878928567884E-2</v>
      </c>
      <c r="D701">
        <f t="shared" si="13"/>
        <v>25.71676486653735</v>
      </c>
    </row>
    <row r="702" spans="1:4" x14ac:dyDescent="0.2">
      <c r="A702">
        <v>673</v>
      </c>
      <c r="B702" s="2">
        <v>5.1934525738527366E-2</v>
      </c>
      <c r="D702">
        <f t="shared" si="13"/>
        <v>26.635646285397392</v>
      </c>
    </row>
    <row r="703" spans="1:4" x14ac:dyDescent="0.2">
      <c r="A703">
        <v>674</v>
      </c>
      <c r="B703" s="2">
        <v>5.308751253711496E-2</v>
      </c>
      <c r="D703">
        <f t="shared" si="13"/>
        <v>27.226978315529504</v>
      </c>
    </row>
    <row r="704" spans="1:4" x14ac:dyDescent="0.2">
      <c r="A704">
        <v>675</v>
      </c>
      <c r="B704" s="2">
        <v>4.1657219527667134E-2</v>
      </c>
      <c r="D704">
        <f t="shared" si="13"/>
        <v>21.364727005660594</v>
      </c>
    </row>
    <row r="705" spans="1:4" x14ac:dyDescent="0.2">
      <c r="A705">
        <v>676</v>
      </c>
      <c r="B705" s="2">
        <v>4.1731663941442884E-2</v>
      </c>
      <c r="D705">
        <f t="shared" si="13"/>
        <v>21.402907292185933</v>
      </c>
    </row>
    <row r="706" spans="1:4" x14ac:dyDescent="0.2">
      <c r="A706">
        <v>677</v>
      </c>
      <c r="B706" s="2">
        <v>4.0633113880155232E-2</v>
      </c>
      <c r="D706">
        <f t="shared" si="13"/>
        <v>20.839494216911564</v>
      </c>
    </row>
    <row r="707" spans="1:4" x14ac:dyDescent="0.2">
      <c r="A707">
        <v>678</v>
      </c>
      <c r="B707" s="2">
        <v>4.3066191627497225E-2</v>
      </c>
      <c r="D707">
        <f t="shared" si="13"/>
        <v>22.087346148579371</v>
      </c>
    </row>
    <row r="708" spans="1:4" x14ac:dyDescent="0.2">
      <c r="A708">
        <v>679</v>
      </c>
      <c r="B708" s="2">
        <v>4.388832447501835E-2</v>
      </c>
      <c r="D708">
        <f t="shared" si="13"/>
        <v>22.508993201571219</v>
      </c>
    </row>
    <row r="709" spans="1:4" x14ac:dyDescent="0.2">
      <c r="A709">
        <v>680</v>
      </c>
      <c r="B709" s="2">
        <v>4.8101012377800567E-2</v>
      </c>
      <c r="D709">
        <f t="shared" si="13"/>
        <v>24.669553316324304</v>
      </c>
    </row>
    <row r="710" spans="1:4" x14ac:dyDescent="0.2">
      <c r="A710">
        <v>681</v>
      </c>
      <c r="B710" s="2">
        <v>5.9445431369786028E-2</v>
      </c>
      <c r="D710">
        <f t="shared" si="13"/>
        <v>30.487762441890823</v>
      </c>
    </row>
    <row r="711" spans="1:4" x14ac:dyDescent="0.2">
      <c r="A711">
        <v>682</v>
      </c>
      <c r="B711" s="2">
        <v>4.918979773552265E-2</v>
      </c>
      <c r="D711">
        <f t="shared" si="13"/>
        <v>25.227958370700133</v>
      </c>
    </row>
    <row r="712" spans="1:4" x14ac:dyDescent="0.2">
      <c r="A712">
        <v>683</v>
      </c>
      <c r="B712" s="2">
        <v>4.8312306875023622E-2</v>
      </c>
      <c r="D712">
        <f t="shared" si="13"/>
        <v>24.777919868440694</v>
      </c>
    </row>
    <row r="713" spans="1:4" x14ac:dyDescent="0.2">
      <c r="A713">
        <v>684</v>
      </c>
      <c r="B713" s="2">
        <v>5.0460975536003719E-2</v>
      </c>
      <c r="D713">
        <f t="shared" si="13"/>
        <v>25.879906988271607</v>
      </c>
    </row>
    <row r="714" spans="1:4" x14ac:dyDescent="0.2">
      <c r="A714">
        <v>685</v>
      </c>
      <c r="B714" s="2">
        <v>4.5361457428468498E-2</v>
      </c>
      <c r="D714">
        <f t="shared" si="13"/>
        <v>23.264518504276591</v>
      </c>
    </row>
    <row r="715" spans="1:4" x14ac:dyDescent="0.2">
      <c r="A715">
        <v>686</v>
      </c>
      <c r="B715" s="2">
        <v>5.2556488092147982E-2</v>
      </c>
      <c r="D715">
        <f t="shared" si="13"/>
        <v>26.95463195087315</v>
      </c>
    </row>
    <row r="716" spans="1:4" x14ac:dyDescent="0.2">
      <c r="A716">
        <v>687</v>
      </c>
      <c r="B716" s="2">
        <v>4.3683649889215449E-2</v>
      </c>
      <c r="D716">
        <f t="shared" si="13"/>
        <v>22.404021801649257</v>
      </c>
    </row>
    <row r="717" spans="1:4" x14ac:dyDescent="0.2">
      <c r="A717">
        <v>688</v>
      </c>
      <c r="B717" s="2">
        <v>5.9395615808445067E-2</v>
      </c>
      <c r="D717">
        <f t="shared" si="13"/>
        <v>30.462213548307645</v>
      </c>
    </row>
    <row r="718" spans="1:4" x14ac:dyDescent="0.2">
      <c r="A718">
        <v>689</v>
      </c>
      <c r="B718" s="2">
        <v>3.1343876852542411E-2</v>
      </c>
      <c r="D718">
        <f t="shared" si="13"/>
        <v>16.075325714162336</v>
      </c>
    </row>
    <row r="719" spans="1:4" x14ac:dyDescent="0.2">
      <c r="A719">
        <v>690</v>
      </c>
      <c r="B719" s="2">
        <v>4.6460931279974235E-2</v>
      </c>
      <c r="D719">
        <f t="shared" si="13"/>
        <v>23.828405363592328</v>
      </c>
    </row>
    <row r="720" spans="1:4" x14ac:dyDescent="0.2">
      <c r="A720">
        <v>691</v>
      </c>
      <c r="B720" s="2">
        <v>4.7644518008453575E-2</v>
      </c>
      <c r="D720">
        <f t="shared" si="13"/>
        <v>24.435431171560364</v>
      </c>
    </row>
    <row r="721" spans="1:4" x14ac:dyDescent="0.2">
      <c r="A721">
        <v>692</v>
      </c>
      <c r="B721" s="2">
        <v>4.4646004228463265E-2</v>
      </c>
      <c r="D721">
        <f t="shared" si="13"/>
        <v>22.897584213492109</v>
      </c>
    </row>
    <row r="722" spans="1:4" x14ac:dyDescent="0.2">
      <c r="A722">
        <v>693</v>
      </c>
      <c r="B722" s="2">
        <v>3.9009212409668377E-2</v>
      </c>
      <c r="D722">
        <f t="shared" si="13"/>
        <v>20.006644305313412</v>
      </c>
    </row>
    <row r="723" spans="1:4" x14ac:dyDescent="0.2">
      <c r="A723">
        <v>694</v>
      </c>
      <c r="B723" s="2">
        <v>4.0021704175028545E-2</v>
      </c>
      <c r="D723">
        <f t="shared" si="13"/>
        <v>20.525920685438411</v>
      </c>
    </row>
    <row r="724" spans="1:4" x14ac:dyDescent="0.2">
      <c r="A724">
        <v>695</v>
      </c>
      <c r="B724" s="2">
        <v>4.8424785330885366E-2</v>
      </c>
      <c r="D724">
        <f t="shared" si="13"/>
        <v>24.83560666392901</v>
      </c>
    </row>
    <row r="725" spans="1:4" x14ac:dyDescent="0.2">
      <c r="A725">
        <v>696</v>
      </c>
      <c r="B725" s="2">
        <v>4.6605751551446153E-2</v>
      </c>
      <c r="D725">
        <f t="shared" si="13"/>
        <v>23.902679297377759</v>
      </c>
    </row>
    <row r="726" spans="1:4" x14ac:dyDescent="0.2">
      <c r="A726">
        <v>697</v>
      </c>
      <c r="B726" s="2">
        <v>5.039204239184629E-2</v>
      </c>
      <c r="D726">
        <f t="shared" si="13"/>
        <v>25.844553265117156</v>
      </c>
    </row>
    <row r="727" spans="1:4" x14ac:dyDescent="0.2">
      <c r="A727">
        <v>698</v>
      </c>
      <c r="B727" s="2">
        <v>4.6502854425399032E-2</v>
      </c>
      <c r="D727">
        <f t="shared" si="13"/>
        <v>23.84990647594152</v>
      </c>
    </row>
    <row r="728" spans="1:4" x14ac:dyDescent="0.2">
      <c r="A728">
        <v>699</v>
      </c>
      <c r="B728" s="2">
        <v>4.6497186993009365E-2</v>
      </c>
      <c r="D728">
        <f t="shared" si="13"/>
        <v>23.846999821411977</v>
      </c>
    </row>
    <row r="729" spans="1:4" x14ac:dyDescent="0.2">
      <c r="A729">
        <v>700</v>
      </c>
      <c r="B729" s="2">
        <v>4.3779013116529687E-2</v>
      </c>
      <c r="D729">
        <f t="shared" si="13"/>
        <v>22.45293071446314</v>
      </c>
    </row>
    <row r="730" spans="1:4" x14ac:dyDescent="0.2">
      <c r="A730">
        <v>701</v>
      </c>
      <c r="B730" s="2">
        <v>4.5404630673195286E-2</v>
      </c>
      <c r="D730">
        <f t="shared" si="13"/>
        <v>23.286660754719492</v>
      </c>
    </row>
    <row r="731" spans="1:4" x14ac:dyDescent="0.2">
      <c r="A731">
        <v>702</v>
      </c>
      <c r="B731" s="2">
        <v>4.7038412221178348E-2</v>
      </c>
      <c r="D731">
        <f t="shared" si="13"/>
        <v>24.124577859013044</v>
      </c>
    </row>
    <row r="732" spans="1:4" x14ac:dyDescent="0.2">
      <c r="A732">
        <v>703</v>
      </c>
      <c r="B732" s="2">
        <v>4.0792364404188042E-2</v>
      </c>
      <c r="D732">
        <f t="shared" si="13"/>
        <v>20.921168990457353</v>
      </c>
    </row>
    <row r="733" spans="1:4" x14ac:dyDescent="0.2">
      <c r="A733">
        <v>704</v>
      </c>
      <c r="B733" s="2">
        <v>4.03010389668126E-2</v>
      </c>
      <c r="D733">
        <f t="shared" si="13"/>
        <v>20.669183045176215</v>
      </c>
    </row>
    <row r="734" spans="1:4" x14ac:dyDescent="0.2">
      <c r="A734">
        <v>705</v>
      </c>
      <c r="B734" s="2">
        <v>4.6326037907705994E-2</v>
      </c>
      <c r="D734">
        <f t="shared" si="13"/>
        <v>23.759222635938844</v>
      </c>
    </row>
    <row r="735" spans="1:4" x14ac:dyDescent="0.2">
      <c r="A735">
        <v>706</v>
      </c>
      <c r="B735" s="2">
        <v>4.8841722240273347E-2</v>
      </c>
      <c r="D735">
        <f t="shared" ref="D735:D798" si="14">$K$7*B735</f>
        <v>25.049440984814058</v>
      </c>
    </row>
    <row r="736" spans="1:4" x14ac:dyDescent="0.2">
      <c r="A736">
        <v>707</v>
      </c>
      <c r="B736" s="2">
        <v>4.9666713503324869E-2</v>
      </c>
      <c r="D736">
        <f t="shared" si="14"/>
        <v>25.47255403261228</v>
      </c>
    </row>
    <row r="737" spans="1:4" x14ac:dyDescent="0.2">
      <c r="A737">
        <v>708</v>
      </c>
      <c r="B737" s="2">
        <v>5.0701178602964331E-2</v>
      </c>
      <c r="D737">
        <f t="shared" si="14"/>
        <v>26.00309987079531</v>
      </c>
    </row>
    <row r="738" spans="1:4" x14ac:dyDescent="0.2">
      <c r="A738">
        <v>709</v>
      </c>
      <c r="B738" s="2">
        <v>4.4521371447431644E-2</v>
      </c>
      <c r="D738">
        <f t="shared" si="14"/>
        <v>22.833663832514009</v>
      </c>
    </row>
    <row r="739" spans="1:4" x14ac:dyDescent="0.2">
      <c r="A739">
        <v>710</v>
      </c>
      <c r="B739" s="2">
        <v>5.4229189523915977E-2</v>
      </c>
      <c r="D739">
        <f t="shared" si="14"/>
        <v>27.812509885524207</v>
      </c>
    </row>
    <row r="740" spans="1:4" x14ac:dyDescent="0.2">
      <c r="A740">
        <v>711</v>
      </c>
      <c r="B740" s="2">
        <v>4.5596533748411106E-2</v>
      </c>
      <c r="D740">
        <f t="shared" si="14"/>
        <v>23.385082033432287</v>
      </c>
    </row>
    <row r="741" spans="1:4" x14ac:dyDescent="0.2">
      <c r="A741">
        <v>712</v>
      </c>
      <c r="B741" s="2">
        <v>5.5592623327011689E-2</v>
      </c>
      <c r="D741">
        <f t="shared" si="14"/>
        <v>28.51177381441132</v>
      </c>
    </row>
    <row r="742" spans="1:4" x14ac:dyDescent="0.2">
      <c r="A742">
        <v>713</v>
      </c>
      <c r="B742" s="2">
        <v>4.9820975506178623E-2</v>
      </c>
      <c r="D742">
        <f t="shared" si="14"/>
        <v>25.55167034463901</v>
      </c>
    </row>
    <row r="743" spans="1:4" x14ac:dyDescent="0.2">
      <c r="A743">
        <v>714</v>
      </c>
      <c r="B743" s="2">
        <v>3.9528729934578753E-2</v>
      </c>
      <c r="D743">
        <f t="shared" si="14"/>
        <v>20.27308911896678</v>
      </c>
    </row>
    <row r="744" spans="1:4" x14ac:dyDescent="0.2">
      <c r="A744">
        <v>715</v>
      </c>
      <c r="B744" s="2">
        <v>4.962172844202091E-2</v>
      </c>
      <c r="D744">
        <f t="shared" si="14"/>
        <v>25.449482556287421</v>
      </c>
    </row>
    <row r="745" spans="1:4" x14ac:dyDescent="0.2">
      <c r="A745">
        <v>716</v>
      </c>
      <c r="B745" s="2">
        <v>4.6004656950950337E-2</v>
      </c>
      <c r="D745">
        <f t="shared" si="14"/>
        <v>23.594396070849871</v>
      </c>
    </row>
    <row r="746" spans="1:4" x14ac:dyDescent="0.2">
      <c r="A746">
        <v>717</v>
      </c>
      <c r="B746" s="2">
        <v>4.6373661019141928E-2</v>
      </c>
      <c r="D746">
        <f t="shared" si="14"/>
        <v>23.783647088327299</v>
      </c>
    </row>
    <row r="747" spans="1:4" x14ac:dyDescent="0.2">
      <c r="A747">
        <v>718</v>
      </c>
      <c r="B747" s="2">
        <v>4.496573253987874E-2</v>
      </c>
      <c r="D747">
        <f t="shared" si="14"/>
        <v>23.061563186808741</v>
      </c>
    </row>
    <row r="748" spans="1:4" x14ac:dyDescent="0.2">
      <c r="A748">
        <v>719</v>
      </c>
      <c r="B748" s="2">
        <v>5.0262258766897758E-2</v>
      </c>
      <c r="D748">
        <f t="shared" si="14"/>
        <v>25.777991172200974</v>
      </c>
    </row>
    <row r="749" spans="1:4" x14ac:dyDescent="0.2">
      <c r="A749">
        <v>720</v>
      </c>
      <c r="B749" s="2">
        <v>4.4546379215948555E-2</v>
      </c>
      <c r="D749">
        <f t="shared" si="14"/>
        <v>22.846489560045576</v>
      </c>
    </row>
    <row r="750" spans="1:4" x14ac:dyDescent="0.2">
      <c r="A750">
        <v>721</v>
      </c>
      <c r="B750" s="2">
        <v>4.9273343424166428E-2</v>
      </c>
      <c r="D750">
        <f t="shared" si="14"/>
        <v>25.27080642562585</v>
      </c>
    </row>
    <row r="751" spans="1:4" x14ac:dyDescent="0.2">
      <c r="A751">
        <v>722</v>
      </c>
      <c r="B751" s="2">
        <v>4.3089924400792332E-2</v>
      </c>
      <c r="D751">
        <f t="shared" si="14"/>
        <v>22.099517969653519</v>
      </c>
    </row>
    <row r="752" spans="1:4" x14ac:dyDescent="0.2">
      <c r="A752">
        <v>723</v>
      </c>
      <c r="B752" s="2">
        <v>4.9950222163687504E-2</v>
      </c>
      <c r="D752">
        <f t="shared" si="14"/>
        <v>25.617957043208445</v>
      </c>
    </row>
    <row r="753" spans="1:4" x14ac:dyDescent="0.2">
      <c r="A753">
        <v>724</v>
      </c>
      <c r="B753" s="2">
        <v>4.1768708061101528E-2</v>
      </c>
      <c r="D753">
        <f t="shared" si="14"/>
        <v>21.421906099899115</v>
      </c>
    </row>
    <row r="754" spans="1:4" x14ac:dyDescent="0.2">
      <c r="A754">
        <v>725</v>
      </c>
      <c r="B754" s="2">
        <v>4.642770530536993E-2</v>
      </c>
      <c r="D754">
        <f t="shared" si="14"/>
        <v>23.811364766909044</v>
      </c>
    </row>
    <row r="755" spans="1:4" x14ac:dyDescent="0.2">
      <c r="A755">
        <v>726</v>
      </c>
      <c r="B755" s="2">
        <v>4.5931023193754701E-2</v>
      </c>
      <c r="D755">
        <f t="shared" si="14"/>
        <v>23.556631545547337</v>
      </c>
    </row>
    <row r="756" spans="1:4" x14ac:dyDescent="0.2">
      <c r="A756">
        <v>727</v>
      </c>
      <c r="B756" s="2">
        <v>5.090239671816358E-2</v>
      </c>
      <c r="D756">
        <f t="shared" si="14"/>
        <v>26.106298551565885</v>
      </c>
    </row>
    <row r="757" spans="1:4" x14ac:dyDescent="0.2">
      <c r="A757">
        <v>728</v>
      </c>
      <c r="B757" s="2">
        <v>3.9622294823475235E-2</v>
      </c>
      <c r="D757">
        <f t="shared" si="14"/>
        <v>20.321075718438706</v>
      </c>
    </row>
    <row r="758" spans="1:4" x14ac:dyDescent="0.2">
      <c r="A758">
        <v>729</v>
      </c>
      <c r="B758" s="2">
        <v>4.8330861222248868E-2</v>
      </c>
      <c r="D758">
        <f t="shared" si="14"/>
        <v>24.787435831525372</v>
      </c>
    </row>
    <row r="759" spans="1:4" x14ac:dyDescent="0.2">
      <c r="A759">
        <v>730</v>
      </c>
      <c r="B759" s="2">
        <v>4.8883520099851301E-2</v>
      </c>
      <c r="D759">
        <f t="shared" si="14"/>
        <v>25.070877841844585</v>
      </c>
    </row>
    <row r="760" spans="1:4" x14ac:dyDescent="0.2">
      <c r="A760">
        <v>731</v>
      </c>
      <c r="B760" s="2">
        <v>4.6341035642014014E-2</v>
      </c>
      <c r="D760">
        <f t="shared" si="14"/>
        <v>23.766914519910635</v>
      </c>
    </row>
    <row r="761" spans="1:4" x14ac:dyDescent="0.2">
      <c r="A761">
        <v>732</v>
      </c>
      <c r="B761" s="2">
        <v>4.7611754654686811E-2</v>
      </c>
      <c r="D761">
        <f t="shared" si="14"/>
        <v>24.418627839101944</v>
      </c>
    </row>
    <row r="762" spans="1:4" x14ac:dyDescent="0.2">
      <c r="A762">
        <v>733</v>
      </c>
      <c r="B762" s="2">
        <v>4.6996137790134347E-2</v>
      </c>
      <c r="D762">
        <f t="shared" si="14"/>
        <v>24.102896582902552</v>
      </c>
    </row>
    <row r="763" spans="1:4" x14ac:dyDescent="0.2">
      <c r="A763">
        <v>734</v>
      </c>
      <c r="B763" s="2">
        <v>4.8900971291575654E-2</v>
      </c>
      <c r="D763">
        <f t="shared" si="14"/>
        <v>25.079828029863414</v>
      </c>
    </row>
    <row r="764" spans="1:4" x14ac:dyDescent="0.2">
      <c r="A764">
        <v>735</v>
      </c>
      <c r="B764" s="2">
        <v>4.3310750267758859E-2</v>
      </c>
      <c r="D764">
        <f t="shared" si="14"/>
        <v>22.212772872813694</v>
      </c>
    </row>
    <row r="765" spans="1:4" x14ac:dyDescent="0.2">
      <c r="A765">
        <v>736</v>
      </c>
      <c r="B765" s="2">
        <v>5.1396530341324659E-2</v>
      </c>
      <c r="D765">
        <f t="shared" si="14"/>
        <v>26.359724730337678</v>
      </c>
    </row>
    <row r="766" spans="1:4" x14ac:dyDescent="0.2">
      <c r="A766">
        <v>737</v>
      </c>
      <c r="B766" s="2">
        <v>4.1656073419217593E-2</v>
      </c>
      <c r="D766">
        <f t="shared" si="14"/>
        <v>21.364139201327493</v>
      </c>
    </row>
    <row r="767" spans="1:4" x14ac:dyDescent="0.2">
      <c r="A767">
        <v>738</v>
      </c>
      <c r="B767" s="2">
        <v>4.764074483850099E-2</v>
      </c>
      <c r="D767">
        <f t="shared" si="14"/>
        <v>24.433496026898837</v>
      </c>
    </row>
    <row r="768" spans="1:4" x14ac:dyDescent="0.2">
      <c r="A768">
        <v>739</v>
      </c>
      <c r="B768" s="2">
        <v>4.9368119632065569E-2</v>
      </c>
      <c r="D768">
        <f t="shared" si="14"/>
        <v>25.319414273949764</v>
      </c>
    </row>
    <row r="769" spans="1:4" x14ac:dyDescent="0.2">
      <c r="A769">
        <v>740</v>
      </c>
      <c r="B769" s="2">
        <v>5.1352581793310495E-2</v>
      </c>
      <c r="D769">
        <f t="shared" si="14"/>
        <v>26.337184850305739</v>
      </c>
    </row>
    <row r="770" spans="1:4" x14ac:dyDescent="0.2">
      <c r="A770">
        <v>741</v>
      </c>
      <c r="B770" s="2">
        <v>4.8208883976626586E-2</v>
      </c>
      <c r="D770">
        <f t="shared" si="14"/>
        <v>24.72487739428038</v>
      </c>
    </row>
    <row r="771" spans="1:4" x14ac:dyDescent="0.2">
      <c r="A771">
        <v>742</v>
      </c>
      <c r="B771" s="2">
        <v>4.552002362552645E-2</v>
      </c>
      <c r="D771">
        <f t="shared" si="14"/>
        <v>23.345842307230338</v>
      </c>
    </row>
    <row r="772" spans="1:4" x14ac:dyDescent="0.2">
      <c r="A772">
        <v>743</v>
      </c>
      <c r="B772" s="2">
        <v>4.6328054448644927E-2</v>
      </c>
      <c r="D772">
        <f t="shared" si="14"/>
        <v>23.760256858749308</v>
      </c>
    </row>
    <row r="773" spans="1:4" x14ac:dyDescent="0.2">
      <c r="A773">
        <v>744</v>
      </c>
      <c r="B773" s="2">
        <v>4.7734356702808553E-2</v>
      </c>
      <c r="D773">
        <f t="shared" si="14"/>
        <v>24.481506718637245</v>
      </c>
    </row>
    <row r="774" spans="1:4" x14ac:dyDescent="0.2">
      <c r="A774">
        <v>745</v>
      </c>
      <c r="B774" s="2">
        <v>4.5282369201520463E-2</v>
      </c>
      <c r="D774">
        <f t="shared" si="14"/>
        <v>23.223956546535167</v>
      </c>
    </row>
    <row r="775" spans="1:4" x14ac:dyDescent="0.2">
      <c r="A775">
        <v>746</v>
      </c>
      <c r="B775" s="2">
        <v>4.2991690743222358E-2</v>
      </c>
      <c r="D775">
        <f t="shared" si="14"/>
        <v>22.049136900044296</v>
      </c>
    </row>
    <row r="776" spans="1:4" x14ac:dyDescent="0.2">
      <c r="A776">
        <v>747</v>
      </c>
      <c r="B776" s="2">
        <v>4.7784610434587045E-2</v>
      </c>
      <c r="D776">
        <f t="shared" si="14"/>
        <v>24.507280336575192</v>
      </c>
    </row>
    <row r="777" spans="1:4" x14ac:dyDescent="0.2">
      <c r="A777">
        <v>748</v>
      </c>
      <c r="B777" s="2">
        <v>4.2631564855386314E-2</v>
      </c>
      <c r="D777">
        <f t="shared" si="14"/>
        <v>21.864439232544473</v>
      </c>
    </row>
    <row r="778" spans="1:4" x14ac:dyDescent="0.2">
      <c r="A778">
        <v>749</v>
      </c>
      <c r="B778" s="2">
        <v>5.2837798097112559E-2</v>
      </c>
      <c r="D778">
        <f t="shared" si="14"/>
        <v>27.098907337665047</v>
      </c>
    </row>
    <row r="779" spans="1:4" x14ac:dyDescent="0.2">
      <c r="A779">
        <v>750</v>
      </c>
      <c r="B779" s="2">
        <v>5.0758926588115164E-2</v>
      </c>
      <c r="D779">
        <f t="shared" si="14"/>
        <v>26.032717064450182</v>
      </c>
    </row>
    <row r="780" spans="1:4" x14ac:dyDescent="0.2">
      <c r="A780">
        <v>751</v>
      </c>
      <c r="B780" s="2">
        <v>5.1846656717481045E-2</v>
      </c>
      <c r="D780">
        <f t="shared" si="14"/>
        <v>26.590580924142003</v>
      </c>
    </row>
    <row r="781" spans="1:4" x14ac:dyDescent="0.2">
      <c r="A781">
        <v>752</v>
      </c>
      <c r="B781" s="2">
        <v>5.005853531321236E-2</v>
      </c>
      <c r="D781">
        <f t="shared" si="14"/>
        <v>25.673507579153</v>
      </c>
    </row>
    <row r="782" spans="1:4" x14ac:dyDescent="0.2">
      <c r="A782">
        <v>753</v>
      </c>
      <c r="B782" s="2">
        <v>4.0412470992257997E-2</v>
      </c>
      <c r="D782">
        <f t="shared" si="14"/>
        <v>20.726333158177578</v>
      </c>
    </row>
    <row r="783" spans="1:4" x14ac:dyDescent="0.2">
      <c r="A783">
        <v>754</v>
      </c>
      <c r="B783" s="2">
        <v>5.4154711024813861E-2</v>
      </c>
      <c r="D783">
        <f t="shared" si="14"/>
        <v>27.774312117666675</v>
      </c>
    </row>
    <row r="784" spans="1:4" x14ac:dyDescent="0.2">
      <c r="A784">
        <v>755</v>
      </c>
      <c r="B784" s="2">
        <v>5.152079213550944E-2</v>
      </c>
      <c r="D784">
        <f t="shared" si="14"/>
        <v>26.423454843391148</v>
      </c>
    </row>
    <row r="785" spans="1:4" x14ac:dyDescent="0.2">
      <c r="A785">
        <v>756</v>
      </c>
      <c r="B785" s="2">
        <v>5.1802760547324307E-2</v>
      </c>
      <c r="D785">
        <f t="shared" si="14"/>
        <v>26.568067907127755</v>
      </c>
    </row>
    <row r="786" spans="1:4" x14ac:dyDescent="0.2">
      <c r="A786">
        <v>757</v>
      </c>
      <c r="B786" s="2">
        <v>5.0316864096926602E-2</v>
      </c>
      <c r="D786">
        <f t="shared" si="14"/>
        <v>25.80599659316637</v>
      </c>
    </row>
    <row r="787" spans="1:4" x14ac:dyDescent="0.2">
      <c r="A787">
        <v>758</v>
      </c>
      <c r="B787" s="2">
        <v>5.0499039639208113E-2</v>
      </c>
      <c r="D787">
        <f t="shared" si="14"/>
        <v>25.899428914672313</v>
      </c>
    </row>
    <row r="788" spans="1:4" x14ac:dyDescent="0.2">
      <c r="A788">
        <v>759</v>
      </c>
      <c r="B788" s="2">
        <v>4.7700642276468516E-2</v>
      </c>
      <c r="D788">
        <f t="shared" si="14"/>
        <v>24.464215609843272</v>
      </c>
    </row>
    <row r="789" spans="1:4" x14ac:dyDescent="0.2">
      <c r="A789">
        <v>760</v>
      </c>
      <c r="B789" s="2">
        <v>4.849016653084065E-2</v>
      </c>
      <c r="D789">
        <f t="shared" si="14"/>
        <v>24.869138702413224</v>
      </c>
    </row>
    <row r="790" spans="1:4" x14ac:dyDescent="0.2">
      <c r="A790">
        <v>761</v>
      </c>
      <c r="B790" s="2">
        <v>4.6938290500213864E-2</v>
      </c>
      <c r="D790">
        <f t="shared" si="14"/>
        <v>24.073228458837104</v>
      </c>
    </row>
    <row r="791" spans="1:4" x14ac:dyDescent="0.2">
      <c r="A791">
        <v>762</v>
      </c>
      <c r="B791" s="2">
        <v>4.7101207238437595E-2</v>
      </c>
      <c r="D791">
        <f t="shared" si="14"/>
        <v>24.156783522671621</v>
      </c>
    </row>
    <row r="792" spans="1:4" x14ac:dyDescent="0.2">
      <c r="A792">
        <v>763</v>
      </c>
      <c r="B792" s="2">
        <v>4.5484067292569146E-2</v>
      </c>
      <c r="D792">
        <f t="shared" si="14"/>
        <v>23.3274013923909</v>
      </c>
    </row>
    <row r="793" spans="1:4" x14ac:dyDescent="0.2">
      <c r="A793">
        <v>764</v>
      </c>
      <c r="B793" s="2">
        <v>4.8120182082763689E-2</v>
      </c>
      <c r="D793">
        <f t="shared" si="14"/>
        <v>24.67938487776695</v>
      </c>
    </row>
    <row r="794" spans="1:4" x14ac:dyDescent="0.2">
      <c r="A794">
        <v>765</v>
      </c>
      <c r="B794" s="2">
        <v>4.1013043383039738E-2</v>
      </c>
      <c r="D794">
        <f t="shared" si="14"/>
        <v>21.034348559149475</v>
      </c>
    </row>
    <row r="795" spans="1:4" x14ac:dyDescent="0.2">
      <c r="A795">
        <v>766</v>
      </c>
      <c r="B795" s="2">
        <v>5.0883973090576233E-2</v>
      </c>
      <c r="D795">
        <f t="shared" si="14"/>
        <v>26.096849630626835</v>
      </c>
    </row>
    <row r="796" spans="1:4" x14ac:dyDescent="0.2">
      <c r="A796">
        <v>767</v>
      </c>
      <c r="B796" s="2">
        <v>3.7873419091597985E-2</v>
      </c>
      <c r="D796">
        <f t="shared" si="14"/>
        <v>19.424130290922442</v>
      </c>
    </row>
    <row r="797" spans="1:4" x14ac:dyDescent="0.2">
      <c r="A797">
        <v>768</v>
      </c>
      <c r="B797" s="2">
        <v>5.2155706651880622E-2</v>
      </c>
      <c r="D797">
        <f t="shared" si="14"/>
        <v>26.749083281102699</v>
      </c>
    </row>
    <row r="798" spans="1:4" x14ac:dyDescent="0.2">
      <c r="A798">
        <v>769</v>
      </c>
      <c r="B798" s="2">
        <v>4.9168897972339087E-2</v>
      </c>
      <c r="D798">
        <f t="shared" si="14"/>
        <v>25.21723951476201</v>
      </c>
    </row>
    <row r="799" spans="1:4" x14ac:dyDescent="0.2">
      <c r="A799">
        <v>770</v>
      </c>
      <c r="B799" s="2">
        <v>4.1346200807706825E-2</v>
      </c>
      <c r="D799">
        <f t="shared" ref="D799:D862" si="15">$K$7*B799</f>
        <v>21.205214918177443</v>
      </c>
    </row>
    <row r="800" spans="1:4" x14ac:dyDescent="0.2">
      <c r="A800">
        <v>771</v>
      </c>
      <c r="B800" s="2">
        <v>4.9162398008121604E-2</v>
      </c>
      <c r="D800">
        <f t="shared" si="15"/>
        <v>25.21390587985724</v>
      </c>
    </row>
    <row r="801" spans="1:4" x14ac:dyDescent="0.2">
      <c r="A801">
        <v>772</v>
      </c>
      <c r="B801" s="2">
        <v>5.282257653732212E-2</v>
      </c>
      <c r="D801">
        <f t="shared" si="15"/>
        <v>27.091100660378121</v>
      </c>
    </row>
    <row r="802" spans="1:4" x14ac:dyDescent="0.2">
      <c r="A802">
        <v>773</v>
      </c>
      <c r="B802" s="2">
        <v>4.6048486434943497E-2</v>
      </c>
      <c r="D802">
        <f t="shared" si="15"/>
        <v>23.616874886549294</v>
      </c>
    </row>
    <row r="803" spans="1:4" x14ac:dyDescent="0.2">
      <c r="A803">
        <v>774</v>
      </c>
      <c r="B803" s="2">
        <v>4.7178282771329398E-2</v>
      </c>
      <c r="D803">
        <f t="shared" si="15"/>
        <v>24.196313230552281</v>
      </c>
    </row>
    <row r="804" spans="1:4" x14ac:dyDescent="0.2">
      <c r="A804">
        <v>775</v>
      </c>
      <c r="B804" s="2">
        <v>4.915787878128676E-2</v>
      </c>
      <c r="D804">
        <f t="shared" si="15"/>
        <v>25.211588105202623</v>
      </c>
    </row>
    <row r="805" spans="1:4" x14ac:dyDescent="0.2">
      <c r="A805">
        <v>776</v>
      </c>
      <c r="B805" s="2">
        <v>5.1528903630455203E-2</v>
      </c>
      <c r="D805">
        <f t="shared" si="15"/>
        <v>26.427614983628278</v>
      </c>
    </row>
    <row r="806" spans="1:4" x14ac:dyDescent="0.2">
      <c r="A806">
        <v>777</v>
      </c>
      <c r="B806" s="2">
        <v>4.7172166090529467E-2</v>
      </c>
      <c r="D806">
        <f t="shared" si="15"/>
        <v>24.193176170111066</v>
      </c>
    </row>
    <row r="807" spans="1:4" x14ac:dyDescent="0.2">
      <c r="A807">
        <v>778</v>
      </c>
      <c r="B807" s="2">
        <v>5.0717772615193925E-2</v>
      </c>
      <c r="D807">
        <f t="shared" si="15"/>
        <v>26.011610437396577</v>
      </c>
    </row>
    <row r="808" spans="1:4" x14ac:dyDescent="0.2">
      <c r="A808">
        <v>779</v>
      </c>
      <c r="B808" s="2">
        <v>4.6029034751846408E-2</v>
      </c>
      <c r="D808">
        <f t="shared" si="15"/>
        <v>23.606898707056711</v>
      </c>
    </row>
    <row r="809" spans="1:4" x14ac:dyDescent="0.2">
      <c r="A809">
        <v>780</v>
      </c>
      <c r="B809" s="2">
        <v>5.4153149681870572E-2</v>
      </c>
      <c r="D809">
        <f t="shared" si="15"/>
        <v>27.773511352130143</v>
      </c>
    </row>
    <row r="810" spans="1:4" x14ac:dyDescent="0.2">
      <c r="A810">
        <v>781</v>
      </c>
      <c r="B810" s="2">
        <v>4.4184435827533453E-2</v>
      </c>
      <c r="D810">
        <f t="shared" si="15"/>
        <v>22.660859751511268</v>
      </c>
    </row>
    <row r="811" spans="1:4" x14ac:dyDescent="0.2">
      <c r="A811">
        <v>782</v>
      </c>
      <c r="B811" s="2">
        <v>4.8502409417981729E-2</v>
      </c>
      <c r="D811">
        <f t="shared" si="15"/>
        <v>24.875417708657427</v>
      </c>
    </row>
    <row r="812" spans="1:4" x14ac:dyDescent="0.2">
      <c r="A812">
        <v>783</v>
      </c>
      <c r="B812" s="2">
        <v>5.2561714500956411E-2</v>
      </c>
      <c r="D812">
        <f t="shared" si="15"/>
        <v>26.957312417756874</v>
      </c>
    </row>
    <row r="813" spans="1:4" x14ac:dyDescent="0.2">
      <c r="A813">
        <v>784</v>
      </c>
      <c r="B813" s="2">
        <v>4.7806308525654102E-2</v>
      </c>
      <c r="D813">
        <f t="shared" si="15"/>
        <v>24.518408630720788</v>
      </c>
    </row>
    <row r="814" spans="1:4" x14ac:dyDescent="0.2">
      <c r="A814">
        <v>785</v>
      </c>
      <c r="B814" s="2">
        <v>5.3788327115160989E-2</v>
      </c>
      <c r="D814">
        <f t="shared" si="15"/>
        <v>27.586404900196211</v>
      </c>
    </row>
    <row r="815" spans="1:4" x14ac:dyDescent="0.2">
      <c r="A815">
        <v>786</v>
      </c>
      <c r="B815" s="2">
        <v>5.3391247730451022E-2</v>
      </c>
      <c r="D815">
        <f t="shared" si="15"/>
        <v>27.382754902666498</v>
      </c>
    </row>
    <row r="816" spans="1:4" x14ac:dyDescent="0.2">
      <c r="A816">
        <v>787</v>
      </c>
      <c r="B816" s="2">
        <v>5.2111895431656452E-2</v>
      </c>
      <c r="D816">
        <f t="shared" si="15"/>
        <v>26.726613832337577</v>
      </c>
    </row>
    <row r="817" spans="1:4" x14ac:dyDescent="0.2">
      <c r="A817">
        <v>788</v>
      </c>
      <c r="B817" s="2">
        <v>4.5311579480564176E-2</v>
      </c>
      <c r="D817">
        <f t="shared" si="15"/>
        <v>23.2389376145134</v>
      </c>
    </row>
    <row r="818" spans="1:4" x14ac:dyDescent="0.2">
      <c r="A818">
        <v>789</v>
      </c>
      <c r="B818" s="2">
        <v>4.0950091035309166E-2</v>
      </c>
      <c r="D818">
        <f t="shared" si="15"/>
        <v>21.002062205454269</v>
      </c>
    </row>
    <row r="819" spans="1:4" x14ac:dyDescent="0.2">
      <c r="A819">
        <v>790</v>
      </c>
      <c r="B819" s="2">
        <v>5.1019302914778644E-2</v>
      </c>
      <c r="D819">
        <f t="shared" si="15"/>
        <v>26.166256201266727</v>
      </c>
    </row>
    <row r="820" spans="1:4" x14ac:dyDescent="0.2">
      <c r="A820">
        <v>791</v>
      </c>
      <c r="B820" s="2">
        <v>5.0513508237384486E-2</v>
      </c>
      <c r="D820">
        <f t="shared" si="15"/>
        <v>25.906849420738197</v>
      </c>
    </row>
    <row r="821" spans="1:4" x14ac:dyDescent="0.2">
      <c r="A821">
        <v>792</v>
      </c>
      <c r="B821" s="2">
        <v>4.4206657152090448E-2</v>
      </c>
      <c r="D821">
        <f t="shared" si="15"/>
        <v>22.672256396276506</v>
      </c>
    </row>
    <row r="822" spans="1:4" x14ac:dyDescent="0.2">
      <c r="A822">
        <v>793</v>
      </c>
      <c r="B822" s="2">
        <v>4.6601683491550389E-2</v>
      </c>
      <c r="D822">
        <f t="shared" si="15"/>
        <v>23.900592912590174</v>
      </c>
    </row>
    <row r="823" spans="1:4" x14ac:dyDescent="0.2">
      <c r="A823">
        <v>794</v>
      </c>
      <c r="B823" s="2">
        <v>4.5623597369427608E-2</v>
      </c>
      <c r="D823">
        <f t="shared" si="15"/>
        <v>23.398962145483893</v>
      </c>
    </row>
    <row r="824" spans="1:4" x14ac:dyDescent="0.2">
      <c r="A824">
        <v>795</v>
      </c>
      <c r="B824" s="2">
        <v>5.2196490199316228E-2</v>
      </c>
      <c r="D824">
        <f t="shared" si="15"/>
        <v>26.769999928136844</v>
      </c>
    </row>
    <row r="825" spans="1:4" x14ac:dyDescent="0.2">
      <c r="A825">
        <v>796</v>
      </c>
      <c r="B825" s="2">
        <v>5.0559339374843436E-2</v>
      </c>
      <c r="D825">
        <f t="shared" si="15"/>
        <v>25.930354823913724</v>
      </c>
    </row>
    <row r="826" spans="1:4" x14ac:dyDescent="0.2">
      <c r="A826">
        <v>797</v>
      </c>
      <c r="B826" s="2">
        <v>4.8176661694302902E-2</v>
      </c>
      <c r="D826">
        <f t="shared" si="15"/>
        <v>24.708351560987843</v>
      </c>
    </row>
    <row r="827" spans="1:4" x14ac:dyDescent="0.2">
      <c r="A827">
        <v>798</v>
      </c>
      <c r="B827" s="2">
        <v>5.0250408426935234E-2</v>
      </c>
      <c r="D827">
        <f t="shared" si="15"/>
        <v>25.771913491522948</v>
      </c>
    </row>
    <row r="828" spans="1:4" x14ac:dyDescent="0.2">
      <c r="A828">
        <v>799</v>
      </c>
      <c r="B828" s="2">
        <v>4.721101017047552E-2</v>
      </c>
      <c r="D828">
        <f t="shared" si="15"/>
        <v>24.213098122974056</v>
      </c>
    </row>
    <row r="829" spans="1:4" x14ac:dyDescent="0.2">
      <c r="A829">
        <v>800</v>
      </c>
      <c r="B829" s="2">
        <v>5.2722288039265042E-2</v>
      </c>
      <c r="D829">
        <f t="shared" si="15"/>
        <v>27.039665725279438</v>
      </c>
    </row>
    <row r="830" spans="1:4" x14ac:dyDescent="0.2">
      <c r="A830">
        <v>801</v>
      </c>
      <c r="B830" s="2">
        <v>4.4968471288301899E-2</v>
      </c>
      <c r="D830">
        <f t="shared" si="15"/>
        <v>23.062967807977927</v>
      </c>
    </row>
    <row r="831" spans="1:4" x14ac:dyDescent="0.2">
      <c r="A831">
        <v>802</v>
      </c>
      <c r="B831" s="2">
        <v>5.2211634183546907E-2</v>
      </c>
      <c r="D831">
        <f t="shared" si="15"/>
        <v>26.777766819267242</v>
      </c>
    </row>
    <row r="832" spans="1:4" x14ac:dyDescent="0.2">
      <c r="A832">
        <v>803</v>
      </c>
      <c r="B832" s="2">
        <v>4.8367524147672959E-2</v>
      </c>
      <c r="D832">
        <f t="shared" si="15"/>
        <v>24.806239136253723</v>
      </c>
    </row>
    <row r="833" spans="1:4" x14ac:dyDescent="0.2">
      <c r="A833">
        <v>804</v>
      </c>
      <c r="B833" s="2">
        <v>4.614765451179538E-2</v>
      </c>
      <c r="D833">
        <f t="shared" si="15"/>
        <v>23.667735191524994</v>
      </c>
    </row>
    <row r="834" spans="1:4" x14ac:dyDescent="0.2">
      <c r="A834">
        <v>805</v>
      </c>
      <c r="B834" s="2">
        <v>4.3738964124072591E-2</v>
      </c>
      <c r="D834">
        <f t="shared" si="15"/>
        <v>22.432390798443798</v>
      </c>
    </row>
    <row r="835" spans="1:4" x14ac:dyDescent="0.2">
      <c r="A835">
        <v>806</v>
      </c>
      <c r="B835" s="2">
        <v>4.4729762052364057E-2</v>
      </c>
      <c r="D835">
        <f t="shared" si="15"/>
        <v>22.940541066170194</v>
      </c>
    </row>
    <row r="836" spans="1:4" x14ac:dyDescent="0.2">
      <c r="A836">
        <v>807</v>
      </c>
      <c r="B836" s="2">
        <v>4.6154211189600558E-2</v>
      </c>
      <c r="D836">
        <f t="shared" si="15"/>
        <v>23.671097913112273</v>
      </c>
    </row>
    <row r="837" spans="1:4" x14ac:dyDescent="0.2">
      <c r="A837">
        <v>808</v>
      </c>
      <c r="B837" s="2">
        <v>4.4601094952065524E-2</v>
      </c>
      <c r="D837">
        <f t="shared" si="15"/>
        <v>22.874551604951776</v>
      </c>
    </row>
    <row r="838" spans="1:4" x14ac:dyDescent="0.2">
      <c r="A838">
        <v>809</v>
      </c>
      <c r="B838" s="2">
        <v>5.5424365315065102E-2</v>
      </c>
      <c r="D838">
        <f t="shared" si="15"/>
        <v>28.425479372955223</v>
      </c>
    </row>
    <row r="839" spans="1:4" x14ac:dyDescent="0.2">
      <c r="A839">
        <v>810</v>
      </c>
      <c r="B839" s="2">
        <v>4.7780033225541918E-2</v>
      </c>
      <c r="D839">
        <f t="shared" si="15"/>
        <v>24.504932824599937</v>
      </c>
    </row>
    <row r="840" spans="1:4" x14ac:dyDescent="0.2">
      <c r="A840">
        <v>811</v>
      </c>
      <c r="B840" s="2">
        <v>5.1652832321437525E-2</v>
      </c>
      <c r="D840">
        <f t="shared" si="15"/>
        <v>26.49117425813165</v>
      </c>
    </row>
    <row r="841" spans="1:4" x14ac:dyDescent="0.2">
      <c r="A841">
        <v>812</v>
      </c>
      <c r="B841" s="2">
        <v>5.3229601798946466E-2</v>
      </c>
      <c r="D841">
        <f t="shared" si="15"/>
        <v>27.299851597133184</v>
      </c>
    </row>
    <row r="842" spans="1:4" x14ac:dyDescent="0.2">
      <c r="A842">
        <v>813</v>
      </c>
      <c r="B842" s="2">
        <v>5.7987935786472052E-2</v>
      </c>
      <c r="D842">
        <f t="shared" si="15"/>
        <v>29.740257073012856</v>
      </c>
    </row>
    <row r="843" spans="1:4" x14ac:dyDescent="0.2">
      <c r="A843">
        <v>814</v>
      </c>
      <c r="B843" s="2">
        <v>4.3592254014268361E-2</v>
      </c>
      <c r="D843">
        <f t="shared" si="15"/>
        <v>22.357147623779774</v>
      </c>
    </row>
    <row r="844" spans="1:4" x14ac:dyDescent="0.2">
      <c r="A844">
        <v>815</v>
      </c>
      <c r="B844" s="2">
        <v>4.5936221873197236E-2</v>
      </c>
      <c r="D844">
        <f t="shared" si="15"/>
        <v>23.559297790878617</v>
      </c>
    </row>
    <row r="845" spans="1:4" x14ac:dyDescent="0.2">
      <c r="A845">
        <v>816</v>
      </c>
      <c r="B845" s="2">
        <v>3.8644919944208551E-2</v>
      </c>
      <c r="D845">
        <f t="shared" si="15"/>
        <v>19.819809726265259</v>
      </c>
    </row>
    <row r="846" spans="1:4" x14ac:dyDescent="0.2">
      <c r="A846">
        <v>817</v>
      </c>
      <c r="B846" s="2">
        <v>4.2444318228899436E-2</v>
      </c>
      <c r="D846">
        <f t="shared" si="15"/>
        <v>21.768406105442313</v>
      </c>
    </row>
    <row r="847" spans="1:4" x14ac:dyDescent="0.2">
      <c r="A847">
        <v>818</v>
      </c>
      <c r="B847" s="2">
        <v>5.0798342242443277E-2</v>
      </c>
      <c r="D847">
        <f t="shared" si="15"/>
        <v>26.05293216051319</v>
      </c>
    </row>
    <row r="848" spans="1:4" x14ac:dyDescent="0.2">
      <c r="A848">
        <v>819</v>
      </c>
      <c r="B848" s="2">
        <v>4.568356158493099E-2</v>
      </c>
      <c r="D848">
        <f t="shared" si="15"/>
        <v>23.42971597660523</v>
      </c>
    </row>
    <row r="849" spans="1:4" x14ac:dyDescent="0.2">
      <c r="A849">
        <v>820</v>
      </c>
      <c r="B849" s="2">
        <v>4.7627586265706422E-2</v>
      </c>
      <c r="D849">
        <f t="shared" si="15"/>
        <v>24.426747393199143</v>
      </c>
    </row>
    <row r="850" spans="1:4" x14ac:dyDescent="0.2">
      <c r="A850">
        <v>821</v>
      </c>
      <c r="B850" s="2">
        <v>5.1068562959025676E-2</v>
      </c>
      <c r="D850">
        <f t="shared" si="15"/>
        <v>26.191520186946942</v>
      </c>
    </row>
    <row r="851" spans="1:4" x14ac:dyDescent="0.2">
      <c r="A851">
        <v>822</v>
      </c>
      <c r="B851" s="2">
        <v>5.2431272530897549E-2</v>
      </c>
      <c r="D851">
        <f t="shared" si="15"/>
        <v>26.890412679560541</v>
      </c>
    </row>
    <row r="852" spans="1:4" x14ac:dyDescent="0.2">
      <c r="A852">
        <v>823</v>
      </c>
      <c r="B852" s="2">
        <v>4.733548702220837E-2</v>
      </c>
      <c r="D852">
        <f t="shared" si="15"/>
        <v>24.276938532534519</v>
      </c>
    </row>
    <row r="853" spans="1:4" x14ac:dyDescent="0.2">
      <c r="A853">
        <v>824</v>
      </c>
      <c r="B853" s="2">
        <v>5.4387463806727709E-2</v>
      </c>
      <c r="D853">
        <f t="shared" si="15"/>
        <v>27.893683974496792</v>
      </c>
    </row>
    <row r="854" spans="1:4" x14ac:dyDescent="0.2">
      <c r="A854">
        <v>825</v>
      </c>
      <c r="B854" s="2">
        <v>5.0718049115336963E-2</v>
      </c>
      <c r="D854">
        <f t="shared" si="15"/>
        <v>26.011752245950774</v>
      </c>
    </row>
    <row r="855" spans="1:4" x14ac:dyDescent="0.2">
      <c r="A855">
        <v>826</v>
      </c>
      <c r="B855" s="2">
        <v>4.8982866933527561E-2</v>
      </c>
      <c r="D855">
        <f t="shared" si="15"/>
        <v>25.121829825784857</v>
      </c>
    </row>
    <row r="856" spans="1:4" x14ac:dyDescent="0.2">
      <c r="A856">
        <v>827</v>
      </c>
      <c r="B856" s="2">
        <v>4.4459902995203693E-2</v>
      </c>
      <c r="D856">
        <f t="shared" si="15"/>
        <v>22.802138523907214</v>
      </c>
    </row>
    <row r="857" spans="1:4" x14ac:dyDescent="0.2">
      <c r="A857">
        <v>828</v>
      </c>
      <c r="B857" s="2">
        <v>4.7846999429318776E-2</v>
      </c>
      <c r="D857">
        <f t="shared" si="15"/>
        <v>24.539277763568986</v>
      </c>
    </row>
    <row r="858" spans="1:4" x14ac:dyDescent="0.2">
      <c r="A858">
        <v>829</v>
      </c>
      <c r="B858" s="2">
        <v>5.3875671893171807E-2</v>
      </c>
      <c r="D858">
        <f t="shared" si="15"/>
        <v>27.631201393066593</v>
      </c>
    </row>
    <row r="859" spans="1:4" x14ac:dyDescent="0.2">
      <c r="A859">
        <v>830</v>
      </c>
      <c r="B859" s="2">
        <v>5.088646543615076E-2</v>
      </c>
      <c r="D859">
        <f t="shared" si="15"/>
        <v>26.098127879233132</v>
      </c>
    </row>
    <row r="860" spans="1:4" x14ac:dyDescent="0.2">
      <c r="A860">
        <v>831</v>
      </c>
      <c r="B860" s="2">
        <v>4.808356565647981E-2</v>
      </c>
      <c r="D860">
        <f t="shared" si="15"/>
        <v>24.660605421040167</v>
      </c>
    </row>
    <row r="861" spans="1:4" x14ac:dyDescent="0.2">
      <c r="A861">
        <v>832</v>
      </c>
      <c r="B861" s="2">
        <v>5.0782900407138433E-2</v>
      </c>
      <c r="D861">
        <f t="shared" si="15"/>
        <v>26.045012510582275</v>
      </c>
    </row>
    <row r="862" spans="1:4" x14ac:dyDescent="0.2">
      <c r="A862">
        <v>833</v>
      </c>
      <c r="B862" s="2">
        <v>4.8911067676138294E-2</v>
      </c>
      <c r="D862">
        <f t="shared" si="15"/>
        <v>25.085006159905955</v>
      </c>
    </row>
    <row r="863" spans="1:4" x14ac:dyDescent="0.2">
      <c r="A863">
        <v>834</v>
      </c>
      <c r="B863" s="2">
        <v>4.693995173264829E-2</v>
      </c>
      <c r="D863">
        <f t="shared" ref="D863:D926" si="16">$K$7*B863</f>
        <v>24.074080454670163</v>
      </c>
    </row>
    <row r="864" spans="1:4" x14ac:dyDescent="0.2">
      <c r="A864">
        <v>835</v>
      </c>
      <c r="B864" s="2">
        <v>4.1539804006672496E-2</v>
      </c>
      <c r="D864">
        <f t="shared" si="16"/>
        <v>21.304508138901813</v>
      </c>
    </row>
    <row r="865" spans="1:4" x14ac:dyDescent="0.2">
      <c r="A865">
        <v>836</v>
      </c>
      <c r="B865" s="2">
        <v>4.4109254514521586E-2</v>
      </c>
      <c r="D865">
        <f t="shared" si="16"/>
        <v>22.622301531672356</v>
      </c>
    </row>
    <row r="866" spans="1:4" x14ac:dyDescent="0.2">
      <c r="A866">
        <v>837</v>
      </c>
      <c r="B866" s="2">
        <v>4.4359430881069743E-2</v>
      </c>
      <c r="D866">
        <f t="shared" si="16"/>
        <v>22.750609417680437</v>
      </c>
    </row>
    <row r="867" spans="1:4" x14ac:dyDescent="0.2">
      <c r="A867">
        <v>838</v>
      </c>
      <c r="B867" s="2">
        <v>4.194690726876274E-2</v>
      </c>
      <c r="D867">
        <f t="shared" si="16"/>
        <v>21.513299079734896</v>
      </c>
    </row>
    <row r="868" spans="1:4" x14ac:dyDescent="0.2">
      <c r="A868">
        <v>839</v>
      </c>
      <c r="B868" s="2">
        <v>4.772751295193127E-2</v>
      </c>
      <c r="D868">
        <f t="shared" si="16"/>
        <v>24.477996765960476</v>
      </c>
    </row>
    <row r="869" spans="1:4" x14ac:dyDescent="0.2">
      <c r="A869">
        <v>840</v>
      </c>
      <c r="B869" s="2">
        <v>4.971178506416786E-2</v>
      </c>
      <c r="D869">
        <f t="shared" si="16"/>
        <v>25.49566987193252</v>
      </c>
    </row>
    <row r="870" spans="1:4" x14ac:dyDescent="0.2">
      <c r="A870">
        <v>841</v>
      </c>
      <c r="B870" s="2">
        <v>4.1922008167800666E-2</v>
      </c>
      <c r="D870">
        <f t="shared" si="16"/>
        <v>21.500529084503032</v>
      </c>
    </row>
    <row r="871" spans="1:4" x14ac:dyDescent="0.2">
      <c r="A871">
        <v>842</v>
      </c>
      <c r="B871" s="2">
        <v>4.2616924388118801E-2</v>
      </c>
      <c r="D871">
        <f t="shared" si="16"/>
        <v>21.856930580023917</v>
      </c>
    </row>
    <row r="872" spans="1:4" x14ac:dyDescent="0.2">
      <c r="A872">
        <v>843</v>
      </c>
      <c r="B872" s="2">
        <v>5.0058386111819383E-2</v>
      </c>
      <c r="D872">
        <f t="shared" si="16"/>
        <v>25.673431058274605</v>
      </c>
    </row>
    <row r="873" spans="1:4" x14ac:dyDescent="0.2">
      <c r="A873">
        <v>844</v>
      </c>
      <c r="B873" s="2">
        <v>5.1671516538178336E-2</v>
      </c>
      <c r="D873">
        <f t="shared" si="16"/>
        <v>26.50075682735994</v>
      </c>
    </row>
    <row r="874" spans="1:4" x14ac:dyDescent="0.2">
      <c r="A874">
        <v>845</v>
      </c>
      <c r="B874" s="2">
        <v>4.9233417889814508E-2</v>
      </c>
      <c r="D874">
        <f t="shared" si="16"/>
        <v>25.250329827531797</v>
      </c>
    </row>
    <row r="875" spans="1:4" x14ac:dyDescent="0.2">
      <c r="A875">
        <v>846</v>
      </c>
      <c r="B875" s="2">
        <v>4.3802940068325469E-2</v>
      </c>
      <c r="D875">
        <f t="shared" si="16"/>
        <v>22.465202123812844</v>
      </c>
    </row>
    <row r="876" spans="1:4" x14ac:dyDescent="0.2">
      <c r="A876">
        <v>847</v>
      </c>
      <c r="B876" s="2">
        <v>4.5268470067180572E-2</v>
      </c>
      <c r="D876">
        <f t="shared" si="16"/>
        <v>23.216828101234359</v>
      </c>
    </row>
    <row r="877" spans="1:4" x14ac:dyDescent="0.2">
      <c r="A877">
        <v>848</v>
      </c>
      <c r="B877" s="2">
        <v>4.9627582707630569E-2</v>
      </c>
      <c r="D877">
        <f t="shared" si="16"/>
        <v>25.452485031920389</v>
      </c>
    </row>
    <row r="878" spans="1:4" x14ac:dyDescent="0.2">
      <c r="A878">
        <v>849</v>
      </c>
      <c r="B878" s="2">
        <v>4.9410828968328102E-2</v>
      </c>
      <c r="D878">
        <f t="shared" si="16"/>
        <v>25.341318599783033</v>
      </c>
    </row>
    <row r="879" spans="1:4" x14ac:dyDescent="0.2">
      <c r="A879">
        <v>850</v>
      </c>
      <c r="B879" s="2">
        <v>4.9361612334353822E-2</v>
      </c>
      <c r="D879">
        <f t="shared" si="16"/>
        <v>25.316076877917759</v>
      </c>
    </row>
    <row r="880" spans="1:4" x14ac:dyDescent="0.2">
      <c r="A880">
        <v>851</v>
      </c>
      <c r="B880" s="2">
        <v>4.3864407779413334E-2</v>
      </c>
      <c r="D880">
        <f t="shared" si="16"/>
        <v>22.496727052311321</v>
      </c>
    </row>
    <row r="881" spans="1:4" x14ac:dyDescent="0.2">
      <c r="A881">
        <v>852</v>
      </c>
      <c r="B881" s="2">
        <v>4.4429883920364781E-2</v>
      </c>
      <c r="D881">
        <f t="shared" si="16"/>
        <v>22.786742649046438</v>
      </c>
    </row>
    <row r="882" spans="1:4" x14ac:dyDescent="0.2">
      <c r="A882">
        <v>853</v>
      </c>
      <c r="B882" s="2">
        <v>4.717447765295299E-2</v>
      </c>
      <c r="D882">
        <f t="shared" si="16"/>
        <v>24.194361700511198</v>
      </c>
    </row>
    <row r="883" spans="1:4" x14ac:dyDescent="0.2">
      <c r="A883">
        <v>854</v>
      </c>
      <c r="B883" s="2">
        <v>4.5862436196776803E-2</v>
      </c>
      <c r="D883">
        <f t="shared" si="16"/>
        <v>23.521455350804008</v>
      </c>
    </row>
    <row r="884" spans="1:4" x14ac:dyDescent="0.2">
      <c r="A884">
        <v>855</v>
      </c>
      <c r="B884" s="2">
        <v>4.2822695820653123E-2</v>
      </c>
      <c r="D884">
        <f t="shared" si="16"/>
        <v>21.962464519434821</v>
      </c>
    </row>
    <row r="885" spans="1:4" x14ac:dyDescent="0.2">
      <c r="A885">
        <v>856</v>
      </c>
      <c r="B885" s="2">
        <v>4.4724947875478531E-2</v>
      </c>
      <c r="D885">
        <f t="shared" si="16"/>
        <v>22.938072020562196</v>
      </c>
    </row>
    <row r="886" spans="1:4" x14ac:dyDescent="0.2">
      <c r="A886">
        <v>857</v>
      </c>
      <c r="B886" s="2">
        <v>5.1359607346265754E-2</v>
      </c>
      <c r="D886">
        <f t="shared" si="16"/>
        <v>26.340788043765475</v>
      </c>
    </row>
    <row r="887" spans="1:4" x14ac:dyDescent="0.2">
      <c r="A887">
        <v>858</v>
      </c>
      <c r="B887" s="2">
        <v>4.280368973038149E-2</v>
      </c>
      <c r="D887">
        <f t="shared" si="16"/>
        <v>21.952716871015109</v>
      </c>
    </row>
    <row r="888" spans="1:4" x14ac:dyDescent="0.2">
      <c r="A888">
        <v>859</v>
      </c>
      <c r="B888" s="2">
        <v>4.8566087303740645E-2</v>
      </c>
      <c r="D888">
        <f t="shared" si="16"/>
        <v>24.90807616884662</v>
      </c>
    </row>
    <row r="889" spans="1:4" x14ac:dyDescent="0.2">
      <c r="A889">
        <v>860</v>
      </c>
      <c r="B889" s="2">
        <v>4.8202562761080051E-2</v>
      </c>
      <c r="D889">
        <f t="shared" si="16"/>
        <v>24.721635434158532</v>
      </c>
    </row>
    <row r="890" spans="1:4" x14ac:dyDescent="0.2">
      <c r="A890">
        <v>861</v>
      </c>
      <c r="B890" s="2">
        <v>4.3852916126276148E-2</v>
      </c>
      <c r="D890">
        <f t="shared" si="16"/>
        <v>22.490833331249199</v>
      </c>
    </row>
    <row r="891" spans="1:4" x14ac:dyDescent="0.2">
      <c r="A891">
        <v>862</v>
      </c>
      <c r="B891" s="2">
        <v>4.3896817660792328E-2</v>
      </c>
      <c r="D891">
        <f t="shared" si="16"/>
        <v>22.513349099481037</v>
      </c>
    </row>
    <row r="892" spans="1:4" x14ac:dyDescent="0.2">
      <c r="A892">
        <v>863</v>
      </c>
      <c r="B892" s="2">
        <v>4.7140811662073547E-2</v>
      </c>
      <c r="D892">
        <f t="shared" si="16"/>
        <v>24.177095432798907</v>
      </c>
    </row>
    <row r="893" spans="1:4" x14ac:dyDescent="0.2">
      <c r="A893">
        <v>864</v>
      </c>
      <c r="B893" s="2">
        <v>3.8876134946949491E-2</v>
      </c>
      <c r="D893">
        <f t="shared" si="16"/>
        <v>19.938392902703434</v>
      </c>
    </row>
    <row r="894" spans="1:4" x14ac:dyDescent="0.2">
      <c r="A894">
        <v>865</v>
      </c>
      <c r="B894" s="2">
        <v>4.8345854504948292E-2</v>
      </c>
      <c r="D894">
        <f t="shared" si="16"/>
        <v>24.795125432401857</v>
      </c>
    </row>
    <row r="895" spans="1:4" x14ac:dyDescent="0.2">
      <c r="A895">
        <v>866</v>
      </c>
      <c r="B895" s="2">
        <v>5.050448610096421E-2</v>
      </c>
      <c r="D895">
        <f t="shared" si="16"/>
        <v>25.902222240052289</v>
      </c>
    </row>
    <row r="896" spans="1:4" x14ac:dyDescent="0.2">
      <c r="A896">
        <v>867</v>
      </c>
      <c r="B896" s="2">
        <v>4.8180840020222514E-2</v>
      </c>
      <c r="D896">
        <f t="shared" si="16"/>
        <v>24.710494497881502</v>
      </c>
    </row>
    <row r="897" spans="1:4" x14ac:dyDescent="0.2">
      <c r="A897">
        <v>868</v>
      </c>
      <c r="B897" s="2">
        <v>5.1466186615186607E-2</v>
      </c>
      <c r="D897">
        <f t="shared" si="16"/>
        <v>26.395449324829723</v>
      </c>
    </row>
    <row r="898" spans="1:4" x14ac:dyDescent="0.2">
      <c r="A898">
        <v>869</v>
      </c>
      <c r="B898" s="2">
        <v>4.4231120822037992E-2</v>
      </c>
      <c r="D898">
        <f t="shared" si="16"/>
        <v>22.684803072120744</v>
      </c>
    </row>
    <row r="899" spans="1:4" x14ac:dyDescent="0.2">
      <c r="A899">
        <v>870</v>
      </c>
      <c r="B899" s="2">
        <v>5.3418455351152888E-2</v>
      </c>
      <c r="D899">
        <f t="shared" si="16"/>
        <v>27.396708867798107</v>
      </c>
    </row>
    <row r="900" spans="1:4" x14ac:dyDescent="0.2">
      <c r="A900">
        <v>871</v>
      </c>
      <c r="B900" s="2">
        <v>4.9847446856567022E-2</v>
      </c>
      <c r="D900">
        <f t="shared" si="16"/>
        <v>25.565246699012437</v>
      </c>
    </row>
    <row r="901" spans="1:4" x14ac:dyDescent="0.2">
      <c r="A901">
        <v>872</v>
      </c>
      <c r="B901" s="2">
        <v>4.3963744259058003E-2</v>
      </c>
      <c r="D901">
        <f t="shared" si="16"/>
        <v>22.54767372598219</v>
      </c>
    </row>
    <row r="902" spans="1:4" x14ac:dyDescent="0.2">
      <c r="A902">
        <v>873</v>
      </c>
      <c r="B902" s="2">
        <v>4.4571648490275201E-2</v>
      </c>
      <c r="D902">
        <f t="shared" si="16"/>
        <v>22.85944940599164</v>
      </c>
    </row>
    <row r="903" spans="1:4" x14ac:dyDescent="0.2">
      <c r="A903">
        <v>874</v>
      </c>
      <c r="B903" s="2">
        <v>4.7471643949817857E-2</v>
      </c>
      <c r="D903">
        <f t="shared" si="16"/>
        <v>24.34676929947695</v>
      </c>
    </row>
    <row r="904" spans="1:4" x14ac:dyDescent="0.2">
      <c r="A904">
        <v>875</v>
      </c>
      <c r="B904" s="2">
        <v>5.440262778288852E-2</v>
      </c>
      <c r="D904">
        <f t="shared" si="16"/>
        <v>27.901461118883034</v>
      </c>
    </row>
    <row r="905" spans="1:4" x14ac:dyDescent="0.2">
      <c r="A905">
        <v>876</v>
      </c>
      <c r="B905" s="2">
        <v>4.9066548357143913E-2</v>
      </c>
      <c r="D905">
        <f t="shared" si="16"/>
        <v>25.164747495069552</v>
      </c>
    </row>
    <row r="906" spans="1:4" x14ac:dyDescent="0.2">
      <c r="A906">
        <v>877</v>
      </c>
      <c r="B906" s="2">
        <v>4.6391374870043647E-2</v>
      </c>
      <c r="D906">
        <f t="shared" si="16"/>
        <v>23.792731986287972</v>
      </c>
    </row>
    <row r="907" spans="1:4" x14ac:dyDescent="0.2">
      <c r="A907">
        <v>878</v>
      </c>
      <c r="B907" s="2">
        <v>4.6913572476239777E-2</v>
      </c>
      <c r="D907">
        <f t="shared" si="16"/>
        <v>24.060551332511498</v>
      </c>
    </row>
    <row r="908" spans="1:4" x14ac:dyDescent="0.2">
      <c r="A908">
        <v>879</v>
      </c>
      <c r="B908" s="2">
        <v>5.2041242810723011E-2</v>
      </c>
      <c r="D908">
        <f t="shared" si="16"/>
        <v>26.690378241590221</v>
      </c>
    </row>
    <row r="909" spans="1:4" x14ac:dyDescent="0.2">
      <c r="A909">
        <v>880</v>
      </c>
      <c r="B909" s="2">
        <v>4.9257174908230061E-2</v>
      </c>
      <c r="D909">
        <f t="shared" si="16"/>
        <v>25.262514083194361</v>
      </c>
    </row>
    <row r="910" spans="1:4" x14ac:dyDescent="0.2">
      <c r="A910">
        <v>881</v>
      </c>
      <c r="B910" s="2">
        <v>5.0240511701326235E-2</v>
      </c>
      <c r="D910">
        <f t="shared" si="16"/>
        <v>25.766837760514406</v>
      </c>
    </row>
    <row r="911" spans="1:4" x14ac:dyDescent="0.2">
      <c r="A911">
        <v>882</v>
      </c>
      <c r="B911" s="2">
        <v>4.9285388895386854E-2</v>
      </c>
      <c r="D911">
        <f t="shared" si="16"/>
        <v>25.276984183219778</v>
      </c>
    </row>
    <row r="912" spans="1:4" x14ac:dyDescent="0.2">
      <c r="A912">
        <v>883</v>
      </c>
      <c r="B912" s="2">
        <v>5.321819870715376E-2</v>
      </c>
      <c r="D912">
        <f t="shared" si="16"/>
        <v>27.294003296504048</v>
      </c>
    </row>
    <row r="913" spans="1:4" x14ac:dyDescent="0.2">
      <c r="A913">
        <v>884</v>
      </c>
      <c r="B913" s="2">
        <v>4.0378335542464339E-2</v>
      </c>
      <c r="D913">
        <f t="shared" si="16"/>
        <v>20.708826119197873</v>
      </c>
    </row>
    <row r="914" spans="1:4" x14ac:dyDescent="0.2">
      <c r="A914">
        <v>885</v>
      </c>
      <c r="B914" s="2">
        <v>4.9828868650759771E-2</v>
      </c>
      <c r="D914">
        <f t="shared" si="16"/>
        <v>25.555718499583207</v>
      </c>
    </row>
    <row r="915" spans="1:4" x14ac:dyDescent="0.2">
      <c r="A915">
        <v>886</v>
      </c>
      <c r="B915" s="2">
        <v>4.4324422533239871E-2</v>
      </c>
      <c r="D915">
        <f t="shared" si="16"/>
        <v>22.732654695719031</v>
      </c>
    </row>
    <row r="916" spans="1:4" x14ac:dyDescent="0.2">
      <c r="A916">
        <v>887</v>
      </c>
      <c r="B916" s="2">
        <v>4.1995719450495218E-2</v>
      </c>
      <c r="D916">
        <f t="shared" si="16"/>
        <v>21.5383333702874</v>
      </c>
    </row>
    <row r="917" spans="1:4" x14ac:dyDescent="0.2">
      <c r="A917">
        <v>888</v>
      </c>
      <c r="B917" s="2">
        <v>4.9018573299673664E-2</v>
      </c>
      <c r="D917">
        <f t="shared" si="16"/>
        <v>25.140142540212882</v>
      </c>
    </row>
    <row r="918" spans="1:4" x14ac:dyDescent="0.2">
      <c r="A918">
        <v>889</v>
      </c>
      <c r="B918" s="2">
        <v>4.6451584767005984E-2</v>
      </c>
      <c r="D918">
        <f t="shared" si="16"/>
        <v>23.823611819993264</v>
      </c>
    </row>
    <row r="919" spans="1:4" x14ac:dyDescent="0.2">
      <c r="A919">
        <v>890</v>
      </c>
      <c r="B919" s="2">
        <v>4.212379337715727E-2</v>
      </c>
      <c r="D919">
        <f t="shared" si="16"/>
        <v>21.604018610701981</v>
      </c>
    </row>
    <row r="920" spans="1:4" x14ac:dyDescent="0.2">
      <c r="A920">
        <v>891</v>
      </c>
      <c r="B920" s="2">
        <v>4.550994637743136E-2</v>
      </c>
      <c r="D920">
        <f t="shared" si="16"/>
        <v>23.340673991702776</v>
      </c>
    </row>
    <row r="921" spans="1:4" x14ac:dyDescent="0.2">
      <c r="A921">
        <v>892</v>
      </c>
      <c r="B921" s="2">
        <v>4.7281524994878407E-2</v>
      </c>
      <c r="D921">
        <f t="shared" si="16"/>
        <v>24.249263042051748</v>
      </c>
    </row>
    <row r="922" spans="1:4" x14ac:dyDescent="0.2">
      <c r="A922">
        <v>893</v>
      </c>
      <c r="B922" s="2">
        <v>4.2443242364111448E-2</v>
      </c>
      <c r="D922">
        <f t="shared" si="16"/>
        <v>21.767854326957071</v>
      </c>
    </row>
    <row r="923" spans="1:4" x14ac:dyDescent="0.2">
      <c r="A923">
        <v>894</v>
      </c>
      <c r="B923" s="2">
        <v>4.7381635902146543E-2</v>
      </c>
      <c r="D923">
        <f t="shared" si="16"/>
        <v>24.300606896210141</v>
      </c>
    </row>
    <row r="924" spans="1:4" x14ac:dyDescent="0.2">
      <c r="A924">
        <v>895</v>
      </c>
      <c r="B924" s="2">
        <v>4.1560081124701997E-2</v>
      </c>
      <c r="D924">
        <f t="shared" si="16"/>
        <v>21.31490765898678</v>
      </c>
    </row>
    <row r="925" spans="1:4" x14ac:dyDescent="0.2">
      <c r="A925">
        <v>896</v>
      </c>
      <c r="B925" s="2">
        <v>4.6746268987933361E-2</v>
      </c>
      <c r="D925">
        <f t="shared" si="16"/>
        <v>23.974746437338709</v>
      </c>
    </row>
    <row r="926" spans="1:4" x14ac:dyDescent="0.2">
      <c r="A926">
        <v>897</v>
      </c>
      <c r="B926" s="2">
        <v>4.7719784213107901E-2</v>
      </c>
      <c r="D926">
        <f t="shared" si="16"/>
        <v>24.474032929753175</v>
      </c>
    </row>
    <row r="927" spans="1:4" x14ac:dyDescent="0.2">
      <c r="A927">
        <v>898</v>
      </c>
      <c r="B927" s="2">
        <v>4.7989373682353009E-2</v>
      </c>
      <c r="D927">
        <f t="shared" ref="D927:D990" si="17">$K$7*B927</f>
        <v>24.612297208534365</v>
      </c>
    </row>
    <row r="928" spans="1:4" x14ac:dyDescent="0.2">
      <c r="A928">
        <v>899</v>
      </c>
      <c r="B928" s="2">
        <v>4.6788597997194731E-2</v>
      </c>
      <c r="D928">
        <f t="shared" si="17"/>
        <v>23.996455704964905</v>
      </c>
    </row>
    <row r="929" spans="1:4" x14ac:dyDescent="0.2">
      <c r="A929">
        <v>900</v>
      </c>
      <c r="B929" s="2">
        <v>5.1046214106348374E-2</v>
      </c>
      <c r="D929">
        <f t="shared" si="17"/>
        <v>26.180058136868848</v>
      </c>
    </row>
    <row r="930" spans="1:4" x14ac:dyDescent="0.2">
      <c r="A930">
        <v>901</v>
      </c>
      <c r="B930" s="2">
        <v>5.1132534521874107E-2</v>
      </c>
      <c r="D930">
        <f t="shared" si="17"/>
        <v>26.224329265226267</v>
      </c>
    </row>
    <row r="931" spans="1:4" x14ac:dyDescent="0.2">
      <c r="A931">
        <v>902</v>
      </c>
      <c r="B931" s="2">
        <v>4.6171636824034225E-2</v>
      </c>
      <c r="D931">
        <f t="shared" si="17"/>
        <v>23.680034993570285</v>
      </c>
    </row>
    <row r="932" spans="1:4" x14ac:dyDescent="0.2">
      <c r="A932">
        <v>903</v>
      </c>
      <c r="B932" s="2">
        <v>5.2894807145043847E-2</v>
      </c>
      <c r="D932">
        <f t="shared" si="17"/>
        <v>27.128145552786332</v>
      </c>
    </row>
    <row r="933" spans="1:4" x14ac:dyDescent="0.2">
      <c r="A933">
        <v>904</v>
      </c>
      <c r="B933" s="2">
        <v>4.1408951520493099E-2</v>
      </c>
      <c r="D933">
        <f t="shared" si="17"/>
        <v>21.237397859412852</v>
      </c>
    </row>
    <row r="934" spans="1:4" x14ac:dyDescent="0.2">
      <c r="A934">
        <v>905</v>
      </c>
      <c r="B934" s="2">
        <v>4.1454463186567307E-2</v>
      </c>
      <c r="D934">
        <f t="shared" si="17"/>
        <v>21.260739415384979</v>
      </c>
    </row>
    <row r="935" spans="1:4" x14ac:dyDescent="0.2">
      <c r="A935">
        <v>906</v>
      </c>
      <c r="B935" s="2">
        <v>4.3493976981293044E-2</v>
      </c>
      <c r="D935">
        <f t="shared" si="17"/>
        <v>22.306744308238049</v>
      </c>
    </row>
    <row r="936" spans="1:4" x14ac:dyDescent="0.2">
      <c r="A936">
        <v>907</v>
      </c>
      <c r="B936" s="2">
        <v>4.6132195318347946E-2</v>
      </c>
      <c r="D936">
        <f t="shared" si="17"/>
        <v>23.659806639128146</v>
      </c>
    </row>
    <row r="937" spans="1:4" x14ac:dyDescent="0.2">
      <c r="A937">
        <v>908</v>
      </c>
      <c r="B937" s="2">
        <v>4.9879092386486988E-2</v>
      </c>
      <c r="D937">
        <f t="shared" si="17"/>
        <v>25.58147673345438</v>
      </c>
    </row>
    <row r="938" spans="1:4" x14ac:dyDescent="0.2">
      <c r="A938">
        <v>909</v>
      </c>
      <c r="B938" s="2">
        <v>4.8643895501476658E-2</v>
      </c>
      <c r="D938">
        <f t="shared" si="17"/>
        <v>24.947981638349411</v>
      </c>
    </row>
    <row r="939" spans="1:4" x14ac:dyDescent="0.2">
      <c r="A939">
        <v>910</v>
      </c>
      <c r="B939" s="2">
        <v>4.8769300167272857E-2</v>
      </c>
      <c r="D939">
        <f t="shared" si="17"/>
        <v>25.012297895659682</v>
      </c>
    </row>
    <row r="940" spans="1:4" x14ac:dyDescent="0.2">
      <c r="A940">
        <v>911</v>
      </c>
      <c r="B940" s="2">
        <v>4.6898054581378891E-2</v>
      </c>
      <c r="D940">
        <f t="shared" si="17"/>
        <v>24.052592673936477</v>
      </c>
    </row>
    <row r="941" spans="1:4" x14ac:dyDescent="0.2">
      <c r="A941">
        <v>912</v>
      </c>
      <c r="B941" s="2">
        <v>5.0785628142087529E-2</v>
      </c>
      <c r="D941">
        <f t="shared" si="17"/>
        <v>26.046411483273975</v>
      </c>
    </row>
    <row r="942" spans="1:4" x14ac:dyDescent="0.2">
      <c r="A942">
        <v>913</v>
      </c>
      <c r="B942" s="2">
        <v>5.3069893823062715E-2</v>
      </c>
      <c r="D942">
        <f t="shared" si="17"/>
        <v>27.217942210379302</v>
      </c>
    </row>
    <row r="943" spans="1:4" x14ac:dyDescent="0.2">
      <c r="A943">
        <v>914</v>
      </c>
      <c r="B943" s="2">
        <v>5.2968287828262961E-2</v>
      </c>
      <c r="D943">
        <f t="shared" si="17"/>
        <v>27.16583157107959</v>
      </c>
    </row>
    <row r="944" spans="1:4" x14ac:dyDescent="0.2">
      <c r="A944">
        <v>915</v>
      </c>
      <c r="B944" s="2">
        <v>5.1953095933514028E-2</v>
      </c>
      <c r="D944">
        <f t="shared" si="17"/>
        <v>26.645170376319218</v>
      </c>
    </row>
    <row r="945" spans="1:4" x14ac:dyDescent="0.2">
      <c r="A945">
        <v>916</v>
      </c>
      <c r="B945" s="2">
        <v>3.8342470016582128E-2</v>
      </c>
      <c r="D945">
        <f t="shared" si="17"/>
        <v>19.664692313008025</v>
      </c>
    </row>
    <row r="946" spans="1:4" x14ac:dyDescent="0.2">
      <c r="A946">
        <v>917</v>
      </c>
      <c r="B946" s="2">
        <v>4.2378453511957549E-2</v>
      </c>
      <c r="D946">
        <f t="shared" si="17"/>
        <v>21.73462608573087</v>
      </c>
    </row>
    <row r="947" spans="1:4" x14ac:dyDescent="0.2">
      <c r="A947">
        <v>918</v>
      </c>
      <c r="B947" s="2">
        <v>5.5201211267351259E-2</v>
      </c>
      <c r="D947">
        <f t="shared" si="17"/>
        <v>28.311030416359646</v>
      </c>
    </row>
    <row r="948" spans="1:4" x14ac:dyDescent="0.2">
      <c r="A948">
        <v>919</v>
      </c>
      <c r="B948" s="2">
        <v>4.1576600563689933E-2</v>
      </c>
      <c r="D948">
        <f t="shared" si="17"/>
        <v>21.3233799792296</v>
      </c>
    </row>
    <row r="949" spans="1:4" x14ac:dyDescent="0.2">
      <c r="A949">
        <v>920</v>
      </c>
      <c r="B949" s="2">
        <v>4.6788836935481984E-2</v>
      </c>
      <c r="D949">
        <f t="shared" si="17"/>
        <v>23.9965782491802</v>
      </c>
    </row>
    <row r="950" spans="1:4" x14ac:dyDescent="0.2">
      <c r="A950">
        <v>921</v>
      </c>
      <c r="B950" s="2">
        <v>4.7963370057135815E-2</v>
      </c>
      <c r="D950">
        <f t="shared" si="17"/>
        <v>24.598960736244038</v>
      </c>
    </row>
    <row r="951" spans="1:4" x14ac:dyDescent="0.2">
      <c r="A951">
        <v>922</v>
      </c>
      <c r="B951" s="2">
        <v>4.5897427665105572E-2</v>
      </c>
      <c r="D951">
        <f t="shared" si="17"/>
        <v>23.539401415780208</v>
      </c>
    </row>
    <row r="952" spans="1:4" x14ac:dyDescent="0.2">
      <c r="A952">
        <v>923</v>
      </c>
      <c r="B952" s="2">
        <v>5.7988569150118408E-2</v>
      </c>
      <c r="D952">
        <f t="shared" si="17"/>
        <v>29.740581906056281</v>
      </c>
    </row>
    <row r="953" spans="1:4" x14ac:dyDescent="0.2">
      <c r="A953">
        <v>924</v>
      </c>
      <c r="B953" s="2">
        <v>5.0393183139672025E-2</v>
      </c>
      <c r="D953">
        <f t="shared" si="17"/>
        <v>25.845138320148568</v>
      </c>
    </row>
    <row r="954" spans="1:4" x14ac:dyDescent="0.2">
      <c r="A954">
        <v>925</v>
      </c>
      <c r="B954" s="2">
        <v>4.5685649961736033E-2</v>
      </c>
      <c r="D954">
        <f t="shared" si="17"/>
        <v>23.430787041857077</v>
      </c>
    </row>
    <row r="955" spans="1:4" x14ac:dyDescent="0.2">
      <c r="A955">
        <v>926</v>
      </c>
      <c r="B955" s="2">
        <v>4.7720037484801602E-2</v>
      </c>
      <c r="D955">
        <f t="shared" si="17"/>
        <v>24.474162825138787</v>
      </c>
    </row>
    <row r="956" spans="1:4" x14ac:dyDescent="0.2">
      <c r="A956">
        <v>927</v>
      </c>
      <c r="B956" s="2">
        <v>4.4060252022984123E-2</v>
      </c>
      <c r="D956">
        <f t="shared" si="17"/>
        <v>22.597169636981214</v>
      </c>
    </row>
    <row r="957" spans="1:4" x14ac:dyDescent="0.2">
      <c r="A957">
        <v>928</v>
      </c>
      <c r="B957" s="2">
        <v>4.7753608578834671E-2</v>
      </c>
      <c r="D957">
        <f t="shared" si="17"/>
        <v>24.491380423130934</v>
      </c>
    </row>
    <row r="958" spans="1:4" x14ac:dyDescent="0.2">
      <c r="A958">
        <v>929</v>
      </c>
      <c r="B958" s="2">
        <v>4.9608991819164033E-2</v>
      </c>
      <c r="D958">
        <f t="shared" si="17"/>
        <v>25.442950327939091</v>
      </c>
    </row>
    <row r="959" spans="1:4" x14ac:dyDescent="0.2">
      <c r="A959">
        <v>930</v>
      </c>
      <c r="B959" s="2">
        <v>4.2030252216648585E-2</v>
      </c>
      <c r="D959">
        <f t="shared" si="17"/>
        <v>21.556044180801941</v>
      </c>
    </row>
    <row r="960" spans="1:4" x14ac:dyDescent="0.2">
      <c r="A960">
        <v>931</v>
      </c>
      <c r="B960" s="2">
        <v>4.5077969806221536E-2</v>
      </c>
      <c r="D960">
        <f t="shared" si="17"/>
        <v>23.119126283493166</v>
      </c>
    </row>
    <row r="961" spans="1:4" x14ac:dyDescent="0.2">
      <c r="A961">
        <v>932</v>
      </c>
      <c r="B961" s="2">
        <v>4.2273081448586686E-2</v>
      </c>
      <c r="D961">
        <f t="shared" si="17"/>
        <v>21.680583943853243</v>
      </c>
    </row>
    <row r="962" spans="1:4" x14ac:dyDescent="0.2">
      <c r="A962">
        <v>933</v>
      </c>
      <c r="B962" s="2">
        <v>4.5930481992079816E-2</v>
      </c>
      <c r="D962">
        <f t="shared" si="17"/>
        <v>23.556353979589503</v>
      </c>
    </row>
    <row r="963" spans="1:4" x14ac:dyDescent="0.2">
      <c r="A963">
        <v>934</v>
      </c>
      <c r="B963" s="2">
        <v>5.4094267744321377E-2</v>
      </c>
      <c r="D963">
        <f t="shared" si="17"/>
        <v>27.743312588612874</v>
      </c>
    </row>
    <row r="964" spans="1:4" x14ac:dyDescent="0.2">
      <c r="A964">
        <v>935</v>
      </c>
      <c r="B964" s="2">
        <v>4.8204019210874999E-2</v>
      </c>
      <c r="D964">
        <f t="shared" si="17"/>
        <v>24.722382403174212</v>
      </c>
    </row>
    <row r="965" spans="1:4" x14ac:dyDescent="0.2">
      <c r="A965">
        <v>936</v>
      </c>
      <c r="B965" s="2">
        <v>4.3768006656310837E-2</v>
      </c>
      <c r="D965">
        <f t="shared" si="17"/>
        <v>22.447285834162905</v>
      </c>
    </row>
    <row r="966" spans="1:4" x14ac:dyDescent="0.2">
      <c r="A966">
        <v>937</v>
      </c>
      <c r="B966" s="2">
        <v>4.5210997897028773E-2</v>
      </c>
      <c r="D966">
        <f t="shared" si="17"/>
        <v>23.187352364744058</v>
      </c>
    </row>
    <row r="967" spans="1:4" x14ac:dyDescent="0.2">
      <c r="A967">
        <v>938</v>
      </c>
      <c r="B967" s="2">
        <v>3.9528072402606161E-2</v>
      </c>
      <c r="D967">
        <f t="shared" si="17"/>
        <v>20.272751890720361</v>
      </c>
    </row>
    <row r="968" spans="1:4" x14ac:dyDescent="0.2">
      <c r="A968">
        <v>939</v>
      </c>
      <c r="B968" s="2">
        <v>4.6056600137507252E-2</v>
      </c>
      <c r="D968">
        <f t="shared" si="17"/>
        <v>23.621036159006874</v>
      </c>
    </row>
    <row r="969" spans="1:4" x14ac:dyDescent="0.2">
      <c r="A969">
        <v>940</v>
      </c>
      <c r="B969" s="2">
        <v>4.3396357774114297E-2</v>
      </c>
      <c r="D969">
        <f t="shared" si="17"/>
        <v>22.256678371636163</v>
      </c>
    </row>
    <row r="970" spans="1:4" x14ac:dyDescent="0.2">
      <c r="A970">
        <v>941</v>
      </c>
      <c r="B970" s="2">
        <v>4.527012724003051E-2</v>
      </c>
      <c r="D970">
        <f t="shared" si="17"/>
        <v>23.21767801502941</v>
      </c>
    </row>
    <row r="971" spans="1:4" x14ac:dyDescent="0.2">
      <c r="A971">
        <v>942</v>
      </c>
      <c r="B971" s="2">
        <v>4.6739625929964904E-2</v>
      </c>
      <c r="D971">
        <f t="shared" si="17"/>
        <v>23.97133941398026</v>
      </c>
    </row>
    <row r="972" spans="1:4" x14ac:dyDescent="0.2">
      <c r="A972">
        <v>943</v>
      </c>
      <c r="B972" s="2">
        <v>4.6407304069269108E-2</v>
      </c>
      <c r="D972">
        <f t="shared" si="17"/>
        <v>23.800901590422129</v>
      </c>
    </row>
    <row r="973" spans="1:4" x14ac:dyDescent="0.2">
      <c r="A973">
        <v>944</v>
      </c>
      <c r="B973" s="2">
        <v>4.179305509894659E-2</v>
      </c>
      <c r="D973">
        <f t="shared" si="17"/>
        <v>21.434392958668237</v>
      </c>
    </row>
    <row r="974" spans="1:4" x14ac:dyDescent="0.2">
      <c r="A974">
        <v>945</v>
      </c>
      <c r="B974" s="2">
        <v>5.5929343967502938E-2</v>
      </c>
      <c r="D974">
        <f t="shared" si="17"/>
        <v>28.684467638983282</v>
      </c>
    </row>
    <row r="975" spans="1:4" x14ac:dyDescent="0.2">
      <c r="A975">
        <v>946</v>
      </c>
      <c r="B975" s="2">
        <v>4.8280545992558987E-2</v>
      </c>
      <c r="D975">
        <f t="shared" si="17"/>
        <v>24.76163067317011</v>
      </c>
    </row>
    <row r="976" spans="1:4" x14ac:dyDescent="0.2">
      <c r="A976">
        <v>947</v>
      </c>
      <c r="B976" s="2">
        <v>5.2477970179386636E-2</v>
      </c>
      <c r="D976">
        <f t="shared" si="17"/>
        <v>26.91436249001568</v>
      </c>
    </row>
    <row r="977" spans="1:4" x14ac:dyDescent="0.2">
      <c r="A977">
        <v>948</v>
      </c>
      <c r="B977" s="2">
        <v>3.6869580835405487E-2</v>
      </c>
      <c r="D977">
        <f t="shared" si="17"/>
        <v>18.90929203372318</v>
      </c>
    </row>
    <row r="978" spans="1:4" x14ac:dyDescent="0.2">
      <c r="A978">
        <v>949</v>
      </c>
      <c r="B978" s="2">
        <v>5.0429845106375985E-2</v>
      </c>
      <c r="D978">
        <f t="shared" si="17"/>
        <v>25.863941133178383</v>
      </c>
    </row>
    <row r="979" spans="1:4" x14ac:dyDescent="0.2">
      <c r="A979">
        <v>950</v>
      </c>
      <c r="B979" s="2">
        <v>4.494126769172066E-2</v>
      </c>
      <c r="D979">
        <f t="shared" si="17"/>
        <v>23.049015906695981</v>
      </c>
    </row>
    <row r="980" spans="1:4" x14ac:dyDescent="0.2">
      <c r="A980">
        <v>951</v>
      </c>
      <c r="B980" s="2">
        <v>4.4679305640129993E-2</v>
      </c>
      <c r="D980">
        <f t="shared" si="17"/>
        <v>22.914663499561364</v>
      </c>
    </row>
    <row r="981" spans="1:4" x14ac:dyDescent="0.2">
      <c r="A981">
        <v>952</v>
      </c>
      <c r="B981" s="2">
        <v>5.2226857039844796E-2</v>
      </c>
      <c r="D981">
        <f t="shared" si="17"/>
        <v>26.785574161493596</v>
      </c>
    </row>
    <row r="982" spans="1:4" x14ac:dyDescent="0.2">
      <c r="A982">
        <v>953</v>
      </c>
      <c r="B982" s="2">
        <v>4.1985952567155316E-2</v>
      </c>
      <c r="D982">
        <f t="shared" si="17"/>
        <v>21.533324231448585</v>
      </c>
    </row>
    <row r="983" spans="1:4" x14ac:dyDescent="0.2">
      <c r="A983">
        <v>954</v>
      </c>
      <c r="B983" s="2">
        <v>5.166572930102066E-2</v>
      </c>
      <c r="D983">
        <f t="shared" si="17"/>
        <v>26.497788728591164</v>
      </c>
    </row>
    <row r="984" spans="1:4" x14ac:dyDescent="0.2">
      <c r="A984">
        <v>955</v>
      </c>
      <c r="B984" s="2">
        <v>5.2262013383715465E-2</v>
      </c>
      <c r="D984">
        <f t="shared" si="17"/>
        <v>26.803604786144746</v>
      </c>
    </row>
    <row r="985" spans="1:4" x14ac:dyDescent="0.2">
      <c r="A985">
        <v>956</v>
      </c>
      <c r="B985" s="2">
        <v>4.5538984339617873E-2</v>
      </c>
      <c r="D985">
        <f t="shared" si="17"/>
        <v>23.355566683580676</v>
      </c>
    </row>
    <row r="986" spans="1:4" x14ac:dyDescent="0.2">
      <c r="A986">
        <v>957</v>
      </c>
      <c r="B986" s="2">
        <v>4.54282178480249E-2</v>
      </c>
      <c r="D986">
        <f t="shared" si="17"/>
        <v>23.298757902747692</v>
      </c>
    </row>
    <row r="987" spans="1:4" x14ac:dyDescent="0.2">
      <c r="A987">
        <v>958</v>
      </c>
      <c r="B987" s="2">
        <v>5.4882820212251993E-2</v>
      </c>
      <c r="D987">
        <f t="shared" si="17"/>
        <v>28.147737281331221</v>
      </c>
    </row>
    <row r="988" spans="1:4" x14ac:dyDescent="0.2">
      <c r="A988">
        <v>959</v>
      </c>
      <c r="B988" s="2">
        <v>4.8775059190959182E-2</v>
      </c>
      <c r="D988">
        <f t="shared" si="17"/>
        <v>25.015251524592976</v>
      </c>
    </row>
    <row r="989" spans="1:4" x14ac:dyDescent="0.2">
      <c r="A989">
        <v>960</v>
      </c>
      <c r="B989" s="2">
        <v>4.6745610666144292E-2</v>
      </c>
      <c r="D989">
        <f t="shared" si="17"/>
        <v>23.97440880401933</v>
      </c>
    </row>
    <row r="990" spans="1:4" x14ac:dyDescent="0.2">
      <c r="A990">
        <v>961</v>
      </c>
      <c r="B990" s="2">
        <v>5.3947468996676788E-2</v>
      </c>
      <c r="D990">
        <f t="shared" si="17"/>
        <v>27.668023954283441</v>
      </c>
    </row>
    <row r="991" spans="1:4" x14ac:dyDescent="0.2">
      <c r="A991">
        <v>962</v>
      </c>
      <c r="B991" s="2">
        <v>4.8423882985761481E-2</v>
      </c>
      <c r="D991">
        <f t="shared" ref="D991:D1029" si="18">$K$7*B991</f>
        <v>24.835143878427353</v>
      </c>
    </row>
    <row r="992" spans="1:4" x14ac:dyDescent="0.2">
      <c r="A992">
        <v>963</v>
      </c>
      <c r="B992" s="2">
        <v>4.6975650020823857E-2</v>
      </c>
      <c r="D992">
        <f t="shared" si="18"/>
        <v>24.092389026151608</v>
      </c>
    </row>
    <row r="993" spans="1:4" x14ac:dyDescent="0.2">
      <c r="A993">
        <v>964</v>
      </c>
      <c r="B993" s="2">
        <v>4.695246946878915E-2</v>
      </c>
      <c r="D993">
        <f t="shared" si="18"/>
        <v>24.080500422647162</v>
      </c>
    </row>
    <row r="994" spans="1:4" x14ac:dyDescent="0.2">
      <c r="A994">
        <v>965</v>
      </c>
      <c r="B994" s="2">
        <v>4.8155169673728286E-2</v>
      </c>
      <c r="D994">
        <f t="shared" si="18"/>
        <v>24.69732895416043</v>
      </c>
    </row>
    <row r="995" spans="1:4" x14ac:dyDescent="0.2">
      <c r="A995">
        <v>966</v>
      </c>
      <c r="B995" s="2">
        <v>4.2614286925857038E-2</v>
      </c>
      <c r="D995">
        <f t="shared" si="18"/>
        <v>21.855577905461161</v>
      </c>
    </row>
    <row r="996" spans="1:4" x14ac:dyDescent="0.2">
      <c r="A996">
        <v>967</v>
      </c>
      <c r="B996" s="2">
        <v>4.3681060247883374E-2</v>
      </c>
      <c r="D996">
        <f t="shared" si="18"/>
        <v>22.402693652993882</v>
      </c>
    </row>
    <row r="997" spans="1:4" x14ac:dyDescent="0.2">
      <c r="A997">
        <v>968</v>
      </c>
      <c r="B997" s="2">
        <v>4.7836172439422016E-2</v>
      </c>
      <c r="D997">
        <f t="shared" si="18"/>
        <v>24.533724928164702</v>
      </c>
    </row>
    <row r="998" spans="1:4" x14ac:dyDescent="0.2">
      <c r="A998">
        <v>969</v>
      </c>
      <c r="B998" s="2">
        <v>4.9864933138161635E-2</v>
      </c>
      <c r="D998">
        <f t="shared" si="18"/>
        <v>25.574214883563616</v>
      </c>
    </row>
    <row r="999" spans="1:4" x14ac:dyDescent="0.2">
      <c r="A999">
        <v>970</v>
      </c>
      <c r="B999" s="2">
        <v>5.1372538026128706E-2</v>
      </c>
      <c r="D999">
        <f t="shared" si="18"/>
        <v>26.347419798078459</v>
      </c>
    </row>
    <row r="1000" spans="1:4" x14ac:dyDescent="0.2">
      <c r="A1000">
        <v>971</v>
      </c>
      <c r="B1000" s="2">
        <v>4.6726094675092159E-2</v>
      </c>
      <c r="D1000">
        <f t="shared" si="18"/>
        <v>23.964399642923091</v>
      </c>
    </row>
    <row r="1001" spans="1:4" x14ac:dyDescent="0.2">
      <c r="A1001">
        <v>972</v>
      </c>
      <c r="B1001" s="2">
        <v>4.7301176705023831E-2</v>
      </c>
      <c r="D1001">
        <f t="shared" si="18"/>
        <v>24.259341809362958</v>
      </c>
    </row>
    <row r="1002" spans="1:4" x14ac:dyDescent="0.2">
      <c r="A1002">
        <v>973</v>
      </c>
      <c r="B1002" s="2">
        <v>3.6548063810152548E-2</v>
      </c>
      <c r="D1002">
        <f t="shared" si="18"/>
        <v>18.744395683220503</v>
      </c>
    </row>
    <row r="1003" spans="1:4" x14ac:dyDescent="0.2">
      <c r="A1003">
        <v>974</v>
      </c>
      <c r="B1003" s="2">
        <v>4.7594276076347572E-2</v>
      </c>
      <c r="D1003">
        <f t="shared" si="18"/>
        <v>24.409663605317284</v>
      </c>
    </row>
    <row r="1004" spans="1:4" x14ac:dyDescent="0.2">
      <c r="A1004">
        <v>975</v>
      </c>
      <c r="B1004" s="2">
        <v>4.4348280869597086E-2</v>
      </c>
      <c r="D1004">
        <f t="shared" si="18"/>
        <v>22.744890914287161</v>
      </c>
    </row>
    <row r="1005" spans="1:4" x14ac:dyDescent="0.2">
      <c r="A1005">
        <v>976</v>
      </c>
      <c r="B1005" s="2">
        <v>4.1312465289829493E-2</v>
      </c>
      <c r="D1005">
        <f t="shared" si="18"/>
        <v>21.187912992172393</v>
      </c>
    </row>
    <row r="1006" spans="1:4" x14ac:dyDescent="0.2">
      <c r="A1006">
        <v>977</v>
      </c>
      <c r="B1006" s="2">
        <v>4.8988233313184845E-2</v>
      </c>
      <c r="D1006">
        <f t="shared" si="18"/>
        <v>25.124582079480291</v>
      </c>
    </row>
    <row r="1007" spans="1:4" x14ac:dyDescent="0.2">
      <c r="A1007">
        <v>978</v>
      </c>
      <c r="B1007" s="2">
        <v>4.2229784715013083E-2</v>
      </c>
      <c r="D1007">
        <f t="shared" si="18"/>
        <v>21.658378359718601</v>
      </c>
    </row>
    <row r="1008" spans="1:4" x14ac:dyDescent="0.2">
      <c r="A1008">
        <v>979</v>
      </c>
      <c r="B1008" s="2">
        <v>5.1587031579005731E-2</v>
      </c>
      <c r="D1008">
        <f t="shared" si="18"/>
        <v>26.457427049010036</v>
      </c>
    </row>
    <row r="1009" spans="1:4" x14ac:dyDescent="0.2">
      <c r="A1009">
        <v>980</v>
      </c>
      <c r="B1009" s="2">
        <v>4.7717111080308232E-2</v>
      </c>
      <c r="D1009">
        <f t="shared" si="18"/>
        <v>24.472661960851209</v>
      </c>
    </row>
    <row r="1010" spans="1:4" x14ac:dyDescent="0.2">
      <c r="A1010">
        <v>981</v>
      </c>
      <c r="B1010" s="2">
        <v>4.7875062717768861E-2</v>
      </c>
      <c r="D1010">
        <f t="shared" si="18"/>
        <v>24.553670574789116</v>
      </c>
    </row>
    <row r="1011" spans="1:4" x14ac:dyDescent="0.2">
      <c r="A1011">
        <v>982</v>
      </c>
      <c r="B1011" s="2">
        <v>5.185159859442344E-2</v>
      </c>
      <c r="D1011">
        <f t="shared" si="18"/>
        <v>26.593115463243915</v>
      </c>
    </row>
    <row r="1012" spans="1:4" x14ac:dyDescent="0.2">
      <c r="A1012">
        <v>983</v>
      </c>
      <c r="B1012" s="2">
        <v>4.3799055903824553E-2</v>
      </c>
      <c r="D1012">
        <f t="shared" si="18"/>
        <v>22.463210053407089</v>
      </c>
    </row>
    <row r="1013" spans="1:4" x14ac:dyDescent="0.2">
      <c r="A1013">
        <v>984</v>
      </c>
      <c r="B1013" s="2">
        <v>3.9400182376328106E-2</v>
      </c>
      <c r="D1013">
        <f t="shared" si="18"/>
        <v>20.207160967246395</v>
      </c>
    </row>
    <row r="1014" spans="1:4" x14ac:dyDescent="0.2">
      <c r="A1014">
        <v>985</v>
      </c>
      <c r="B1014" s="2">
        <v>3.6739343900616672E-2</v>
      </c>
      <c r="D1014">
        <f t="shared" si="18"/>
        <v>18.842497451910802</v>
      </c>
    </row>
    <row r="1015" spans="1:4" x14ac:dyDescent="0.2">
      <c r="A1015">
        <v>986</v>
      </c>
      <c r="B1015" s="2">
        <v>4.8380686748628866E-2</v>
      </c>
      <c r="D1015">
        <f t="shared" si="18"/>
        <v>24.812989835875445</v>
      </c>
    </row>
    <row r="1016" spans="1:4" x14ac:dyDescent="0.2">
      <c r="A1016">
        <v>987</v>
      </c>
      <c r="B1016" s="2">
        <v>4.7841913963582526E-2</v>
      </c>
      <c r="D1016">
        <f t="shared" si="18"/>
        <v>24.536669582120883</v>
      </c>
    </row>
    <row r="1017" spans="1:4" x14ac:dyDescent="0.2">
      <c r="A1017">
        <v>988</v>
      </c>
      <c r="B1017" s="2">
        <v>4.5435623380396341E-2</v>
      </c>
      <c r="D1017">
        <f t="shared" si="18"/>
        <v>23.302555976148685</v>
      </c>
    </row>
    <row r="1018" spans="1:4" x14ac:dyDescent="0.2">
      <c r="A1018">
        <v>989</v>
      </c>
      <c r="B1018" s="2">
        <v>4.672796339275459E-2</v>
      </c>
      <c r="D1018">
        <f t="shared" si="18"/>
        <v>23.965358051649385</v>
      </c>
    </row>
    <row r="1019" spans="1:4" x14ac:dyDescent="0.2">
      <c r="A1019">
        <v>990</v>
      </c>
      <c r="B1019" s="2">
        <v>4.5151213806079414E-2</v>
      </c>
      <c r="D1019">
        <f t="shared" si="18"/>
        <v>23.15669091405443</v>
      </c>
    </row>
    <row r="1020" spans="1:4" x14ac:dyDescent="0.2">
      <c r="A1020">
        <v>991</v>
      </c>
      <c r="B1020" s="2">
        <v>5.1070586635664182E-2</v>
      </c>
      <c r="D1020">
        <f t="shared" si="18"/>
        <v>26.192558069441734</v>
      </c>
    </row>
    <row r="1021" spans="1:4" x14ac:dyDescent="0.2">
      <c r="A1021">
        <v>992</v>
      </c>
      <c r="B1021" s="2">
        <v>4.0300569801946129E-2</v>
      </c>
      <c r="D1021">
        <f t="shared" si="18"/>
        <v>20.668942424716988</v>
      </c>
    </row>
    <row r="1022" spans="1:4" x14ac:dyDescent="0.2">
      <c r="A1022">
        <v>993</v>
      </c>
      <c r="B1022" s="2">
        <v>4.2555211229040747E-2</v>
      </c>
      <c r="D1022">
        <f t="shared" si="18"/>
        <v>21.825279768680549</v>
      </c>
    </row>
    <row r="1023" spans="1:4" x14ac:dyDescent="0.2">
      <c r="A1023">
        <v>994</v>
      </c>
      <c r="B1023" s="2">
        <v>4.9865033344928159E-2</v>
      </c>
      <c r="D1023">
        <f t="shared" si="18"/>
        <v>25.574266276581085</v>
      </c>
    </row>
    <row r="1024" spans="1:4" x14ac:dyDescent="0.2">
      <c r="A1024">
        <v>995</v>
      </c>
      <c r="B1024" s="2">
        <v>4.4713977410547348E-2</v>
      </c>
      <c r="D1024">
        <f t="shared" si="18"/>
        <v>22.932445601155486</v>
      </c>
    </row>
    <row r="1025" spans="1:4" x14ac:dyDescent="0.2">
      <c r="A1025">
        <v>996</v>
      </c>
      <c r="B1025" s="2">
        <v>4.772589241605462E-2</v>
      </c>
      <c r="D1025">
        <f t="shared" si="18"/>
        <v>24.477165642160088</v>
      </c>
    </row>
    <row r="1026" spans="1:4" x14ac:dyDescent="0.2">
      <c r="A1026">
        <v>997</v>
      </c>
      <c r="B1026" s="2">
        <v>4.8499775136952611E-2</v>
      </c>
      <c r="D1026">
        <f t="shared" si="18"/>
        <v>24.874066665652602</v>
      </c>
    </row>
    <row r="1027" spans="1:4" x14ac:dyDescent="0.2">
      <c r="A1027">
        <v>998</v>
      </c>
      <c r="B1027" s="2">
        <v>4.8665425463386688E-2</v>
      </c>
      <c r="D1027">
        <f t="shared" si="18"/>
        <v>24.959023704139341</v>
      </c>
    </row>
    <row r="1028" spans="1:4" x14ac:dyDescent="0.2">
      <c r="A1028">
        <v>999</v>
      </c>
      <c r="B1028" s="2">
        <v>4.5773382829621657E-2</v>
      </c>
      <c r="D1028">
        <f t="shared" si="18"/>
        <v>23.475782574277456</v>
      </c>
    </row>
    <row r="1029" spans="1:4" x14ac:dyDescent="0.2">
      <c r="A1029">
        <v>1000</v>
      </c>
      <c r="B1029" s="2">
        <v>4.2323673232620568E-2</v>
      </c>
      <c r="D1029">
        <f t="shared" si="18"/>
        <v>21.706530938560736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8C55-246F-4942-8631-6FDE1755BD88}">
  <dimension ref="A3:J1025"/>
  <sheetViews>
    <sheetView workbookViewId="0">
      <selection activeCell="J11" sqref="J11"/>
    </sheetView>
  </sheetViews>
  <sheetFormatPr baseColWidth="10" defaultRowHeight="16" x14ac:dyDescent="0.2"/>
  <sheetData>
    <row r="3" spans="1:10" x14ac:dyDescent="0.2">
      <c r="A3" t="s">
        <v>103</v>
      </c>
      <c r="B3" s="2">
        <v>1.9E-2</v>
      </c>
    </row>
    <row r="4" spans="1:10" x14ac:dyDescent="0.2">
      <c r="A4" t="s">
        <v>104</v>
      </c>
      <c r="B4" s="2">
        <f>STDEV('Wentz Career Stats'!P2:P7)/100</f>
        <v>8.0911474258393411E-3</v>
      </c>
    </row>
    <row r="5" spans="1:10" x14ac:dyDescent="0.2">
      <c r="B5" t="s">
        <v>79</v>
      </c>
      <c r="C5" t="s">
        <v>91</v>
      </c>
      <c r="D5" t="s">
        <v>105</v>
      </c>
      <c r="E5" t="s">
        <v>106</v>
      </c>
    </row>
    <row r="6" spans="1:10" x14ac:dyDescent="0.2">
      <c r="A6" t="s">
        <v>16</v>
      </c>
      <c r="B6" s="7">
        <f ca="1">_xlfn.NORM.INV(RAND(),$B$3,$B$4)</f>
        <v>1.2625350674529669E-2</v>
      </c>
      <c r="C6" s="7">
        <f ca="1">AVERAGE(B6)</f>
        <v>1.2625350674529669E-2</v>
      </c>
      <c r="D6">
        <f ca="1">B6*'PASS ATTEMPTS'!$I$12</f>
        <v>0.3808917772950286</v>
      </c>
      <c r="E6">
        <f ca="1">D6</f>
        <v>0.3808917772950286</v>
      </c>
      <c r="I6" t="s">
        <v>111</v>
      </c>
      <c r="J6" t="s">
        <v>112</v>
      </c>
    </row>
    <row r="7" spans="1:10" x14ac:dyDescent="0.2">
      <c r="A7" t="s">
        <v>17</v>
      </c>
      <c r="B7" s="7">
        <f t="shared" ref="B7:B22" ca="1" si="0">_xlfn.NORM.INV(RAND(),$B$3,$B$4)</f>
        <v>2.4705787367963635E-2</v>
      </c>
      <c r="C7" s="7">
        <f ca="1">AVERAGE(B6:B7)</f>
        <v>1.866556902124665E-2</v>
      </c>
      <c r="D7">
        <f ca="1">B7*'PASS ATTEMPTS'!$I$12</f>
        <v>0.74534414945328198</v>
      </c>
      <c r="E7">
        <f ca="1">D7+E6</f>
        <v>1.1262359267483106</v>
      </c>
      <c r="H7" t="s">
        <v>88</v>
      </c>
      <c r="I7">
        <f>MAX($B$26:$B$1025)</f>
        <v>2.5648372110739611E-2</v>
      </c>
      <c r="J7">
        <f>MAX($D$26:$D$1025)</f>
        <v>13.154273724908824</v>
      </c>
    </row>
    <row r="8" spans="1:10" x14ac:dyDescent="0.2">
      <c r="A8" t="s">
        <v>18</v>
      </c>
      <c r="B8" s="7">
        <f t="shared" ca="1" si="0"/>
        <v>2.0758457179163692E-2</v>
      </c>
      <c r="C8" s="7">
        <f ca="1">AVERAGE(B6:B8)</f>
        <v>1.9363198407218996E-2</v>
      </c>
      <c r="D8">
        <f ca="1">B8*'PASS ATTEMPTS'!$I$12</f>
        <v>0.62625790385572422</v>
      </c>
      <c r="E8">
        <f t="shared" ref="E8:E22" ca="1" si="1">D8+E7</f>
        <v>1.7524938306040347</v>
      </c>
      <c r="H8" t="s">
        <v>89</v>
      </c>
      <c r="I8">
        <f>MIN($B$26:$B$1025)</f>
        <v>1.2813001835072755E-2</v>
      </c>
      <c r="J8">
        <f>MIN($D$26:$D$1025)</f>
        <v>6.5714008143905476</v>
      </c>
    </row>
    <row r="9" spans="1:10" x14ac:dyDescent="0.2">
      <c r="A9" t="s">
        <v>19</v>
      </c>
      <c r="B9" s="7">
        <f t="shared" ca="1" si="0"/>
        <v>1.8820145880790437E-2</v>
      </c>
      <c r="C9" s="7">
        <f ca="1">AVERAGE(B6:B9)</f>
        <v>1.9227435275611857E-2</v>
      </c>
      <c r="D9">
        <f ca="1">B9*'PASS ATTEMPTS'!$I$12</f>
        <v>0.56778136293256076</v>
      </c>
      <c r="E9">
        <f t="shared" ca="1" si="1"/>
        <v>2.3202751935365953</v>
      </c>
      <c r="H9" t="s">
        <v>91</v>
      </c>
      <c r="I9">
        <f>AVERAGE($B$26:$B$1025)</f>
        <v>1.9005554306284204E-2</v>
      </c>
      <c r="J9">
        <f>AVERAGE($D$26:$D$1025)</f>
        <v>9.7473735393054106</v>
      </c>
    </row>
    <row r="10" spans="1:10" x14ac:dyDescent="0.2">
      <c r="A10" t="s">
        <v>20</v>
      </c>
      <c r="B10" s="7">
        <f t="shared" ca="1" si="0"/>
        <v>1.1682899457360554E-2</v>
      </c>
      <c r="C10" s="7">
        <f ca="1">AVERAGE(B6:B10)</f>
        <v>1.7718528111961597E-2</v>
      </c>
      <c r="D10">
        <f ca="1">B10*'PASS ATTEMPTS'!$I$12</f>
        <v>0.35245914770909592</v>
      </c>
      <c r="E10">
        <f t="shared" ca="1" si="1"/>
        <v>2.6727343412456914</v>
      </c>
      <c r="H10" t="s">
        <v>78</v>
      </c>
      <c r="I10">
        <f>STDEV($B$26:$B$1025)</f>
        <v>1.9637981721797718E-3</v>
      </c>
      <c r="J10">
        <f>STDEV($D$26:$D$1025)</f>
        <v>1.0071726418267068</v>
      </c>
    </row>
    <row r="11" spans="1:10" x14ac:dyDescent="0.2">
      <c r="A11" t="s">
        <v>21</v>
      </c>
      <c r="B11" s="7">
        <f t="shared" ca="1" si="0"/>
        <v>1.3217327019244298E-2</v>
      </c>
      <c r="C11" s="7">
        <f ca="1">AVERAGE(B6:B11)</f>
        <v>1.6968327929842045E-2</v>
      </c>
      <c r="D11">
        <f ca="1">B11*'PASS ATTEMPTS'!$I$12</f>
        <v>0.39875099783215395</v>
      </c>
      <c r="E11">
        <f t="shared" ca="1" si="1"/>
        <v>3.0714853390778454</v>
      </c>
      <c r="H11" t="s">
        <v>109</v>
      </c>
      <c r="I11" s="7"/>
      <c r="J11" s="7">
        <f>COUNTIF($D$26:$D$1025,"&lt;=7")/1000</f>
        <v>3.0000000000000001E-3</v>
      </c>
    </row>
    <row r="12" spans="1:10" x14ac:dyDescent="0.2">
      <c r="A12" t="s">
        <v>22</v>
      </c>
      <c r="B12" s="7">
        <f t="shared" ca="1" si="0"/>
        <v>1.5685586411524049E-2</v>
      </c>
      <c r="C12" s="7">
        <f ca="1">AVERAGE(B6:B12)</f>
        <v>1.6785079141510905E-2</v>
      </c>
      <c r="D12">
        <f ca="1">B12*'PASS ATTEMPTS'!$I$12</f>
        <v>0.47321544091865098</v>
      </c>
      <c r="E12">
        <f t="shared" ca="1" si="1"/>
        <v>3.5447007799964965</v>
      </c>
      <c r="H12" t="s">
        <v>110</v>
      </c>
      <c r="J12" s="7">
        <f>COUNTIF($D$26:$D$1025,"&gt;7")/1000</f>
        <v>0.997</v>
      </c>
    </row>
    <row r="13" spans="1:10" x14ac:dyDescent="0.2">
      <c r="A13" t="s">
        <v>23</v>
      </c>
      <c r="B13" s="7">
        <f t="shared" ca="1" si="0"/>
        <v>1.9419931039413311E-2</v>
      </c>
      <c r="C13" s="7">
        <f ca="1">AVERAGE(B6:B13)</f>
        <v>1.7114435628748707E-2</v>
      </c>
      <c r="D13">
        <f ca="1">B13*'PASS ATTEMPTS'!$I$12</f>
        <v>0.58587616607525117</v>
      </c>
      <c r="E13">
        <f t="shared" ca="1" si="1"/>
        <v>4.1305769460717476</v>
      </c>
    </row>
    <row r="14" spans="1:10" x14ac:dyDescent="0.2">
      <c r="A14" t="s">
        <v>24</v>
      </c>
      <c r="B14" s="7">
        <f t="shared" ca="1" si="0"/>
        <v>2.8460463435726197E-2</v>
      </c>
      <c r="C14" s="7">
        <f ca="1">AVERAGE(B6:B14)</f>
        <v>1.837510538507954E-2</v>
      </c>
      <c r="D14">
        <f ca="1">B14*'PASS ATTEMPTS'!$I$12</f>
        <v>0.85861824991073066</v>
      </c>
      <c r="E14">
        <f t="shared" ca="1" si="1"/>
        <v>4.9891951959824787</v>
      </c>
    </row>
    <row r="15" spans="1:10" x14ac:dyDescent="0.2">
      <c r="A15" t="s">
        <v>25</v>
      </c>
      <c r="B15" s="7">
        <f t="shared" ca="1" si="0"/>
        <v>8.3079694840460204E-3</v>
      </c>
      <c r="C15" s="7">
        <f ca="1">AVERAGE(B6:B15)</f>
        <v>1.7368391794976186E-2</v>
      </c>
      <c r="D15">
        <f ca="1">B15*'PASS ATTEMPTS'!$I$12</f>
        <v>0.25064153416942891</v>
      </c>
      <c r="E15">
        <f t="shared" ca="1" si="1"/>
        <v>5.2398367301519073</v>
      </c>
    </row>
    <row r="16" spans="1:10" x14ac:dyDescent="0.2">
      <c r="A16" t="s">
        <v>26</v>
      </c>
      <c r="B16" s="7">
        <f t="shared" ca="1" si="0"/>
        <v>2.2057318149721384E-2</v>
      </c>
      <c r="C16" s="7">
        <f ca="1">AVERAGE(B6:B16)</f>
        <v>1.7794657827225752E-2</v>
      </c>
      <c r="D16">
        <f ca="1">B16*'PASS ATTEMPTS'!$I$12</f>
        <v>0.66544299077239277</v>
      </c>
      <c r="E16">
        <f t="shared" ca="1" si="1"/>
        <v>5.9052797209243</v>
      </c>
    </row>
    <row r="17" spans="1:5" x14ac:dyDescent="0.2">
      <c r="A17" t="s">
        <v>27</v>
      </c>
      <c r="B17" s="7">
        <f t="shared" ca="1" si="0"/>
        <v>2.1370885046664158E-2</v>
      </c>
      <c r="C17" s="7">
        <f ca="1">AVERAGE(B6:B17)</f>
        <v>1.809267676217895E-2</v>
      </c>
      <c r="D17">
        <f ca="1">B17*'PASS ATTEMPTS'!$I$12</f>
        <v>0.64473412245200068</v>
      </c>
      <c r="E17">
        <f t="shared" ca="1" si="1"/>
        <v>6.5500138433763002</v>
      </c>
    </row>
    <row r="18" spans="1:5" x14ac:dyDescent="0.2">
      <c r="A18" t="s">
        <v>28</v>
      </c>
      <c r="B18" s="7">
        <f t="shared" ca="1" si="0"/>
        <v>2.9977630371099073E-2</v>
      </c>
      <c r="C18" s="7">
        <f ca="1">AVERAGE(B6:B18)</f>
        <v>1.9006903962865116E-2</v>
      </c>
      <c r="D18">
        <f ca="1">B18*'PASS ATTEMPTS'!$I$12</f>
        <v>0.90438936751091203</v>
      </c>
      <c r="E18">
        <f t="shared" ca="1" si="1"/>
        <v>7.4544032108872127</v>
      </c>
    </row>
    <row r="19" spans="1:5" x14ac:dyDescent="0.2">
      <c r="A19" t="s">
        <v>29</v>
      </c>
      <c r="B19" s="7">
        <f t="shared" ca="1" si="0"/>
        <v>3.373842225992893E-3</v>
      </c>
      <c r="C19" s="7">
        <f ca="1">AVERAGE(B6:B19)</f>
        <v>1.7890256695945673E-2</v>
      </c>
      <c r="D19">
        <f ca="1">B19*'PASS ATTEMPTS'!$I$12</f>
        <v>0.10178479749983825</v>
      </c>
      <c r="E19">
        <f t="shared" ca="1" si="1"/>
        <v>7.5561880083870507</v>
      </c>
    </row>
    <row r="20" spans="1:5" x14ac:dyDescent="0.2">
      <c r="A20" t="s">
        <v>30</v>
      </c>
      <c r="B20" s="7">
        <f t="shared" ca="1" si="0"/>
        <v>1.6357104855176711E-2</v>
      </c>
      <c r="C20" s="7">
        <f ca="1">AVERAGE(B6:B20)</f>
        <v>1.7788046573227741E-2</v>
      </c>
      <c r="D20">
        <f ca="1">B20*'PASS ATTEMPTS'!$I$12</f>
        <v>0.49347435174678783</v>
      </c>
      <c r="E20">
        <f t="shared" ca="1" si="1"/>
        <v>8.0496623601338388</v>
      </c>
    </row>
    <row r="21" spans="1:5" x14ac:dyDescent="0.2">
      <c r="A21" t="s">
        <v>31</v>
      </c>
      <c r="B21" s="7">
        <f t="shared" ca="1" si="0"/>
        <v>3.3428254353797947E-2</v>
      </c>
      <c r="C21" s="7">
        <f ca="1">AVERAGE(B6:B21)</f>
        <v>1.8765559559513378E-2</v>
      </c>
      <c r="D21">
        <f ca="1">B21*'PASS ATTEMPTS'!$I$12</f>
        <v>1.0084905790676346</v>
      </c>
      <c r="E21">
        <f t="shared" ca="1" si="1"/>
        <v>9.0581529392014737</v>
      </c>
    </row>
    <row r="22" spans="1:5" x14ac:dyDescent="0.2">
      <c r="A22" t="s">
        <v>32</v>
      </c>
      <c r="B22" s="7">
        <f t="shared" ca="1" si="0"/>
        <v>1.0871018303306173E-2</v>
      </c>
      <c r="C22" s="8">
        <f ca="1">AVERAGE(B6:B22)</f>
        <v>1.8301174779736484E-2</v>
      </c>
      <c r="D22">
        <f ca="1">B22*'PASS ATTEMPTS'!$I$12</f>
        <v>0.32796566125537158</v>
      </c>
      <c r="E22">
        <f t="shared" ca="1" si="1"/>
        <v>9.3861186004568449</v>
      </c>
    </row>
    <row r="25" spans="1:5" x14ac:dyDescent="0.2">
      <c r="B25" s="7">
        <f ca="1">C22</f>
        <v>1.8301174779736484E-2</v>
      </c>
      <c r="D25" t="s">
        <v>113</v>
      </c>
    </row>
    <row r="26" spans="1:5" x14ac:dyDescent="0.2">
      <c r="A26">
        <v>1</v>
      </c>
      <c r="B26">
        <f t="dataTable" ref="B26:B1025" dt2D="0" dtr="0" r1="A24" ca="1"/>
        <v>1.9755939523914669E-2</v>
      </c>
      <c r="D26">
        <f>'PASS ATTEMPTS'!$I$10*INTERCEPTIONS!B26</f>
        <v>10.132223404599715</v>
      </c>
    </row>
    <row r="27" spans="1:5" x14ac:dyDescent="0.2">
      <c r="A27">
        <v>2</v>
      </c>
      <c r="B27">
        <v>2.0500116080529335E-2</v>
      </c>
      <c r="D27">
        <f>'PASS ATTEMPTS'!$I$10*INTERCEPTIONS!B27</f>
        <v>10.513889035584166</v>
      </c>
    </row>
    <row r="28" spans="1:5" x14ac:dyDescent="0.2">
      <c r="A28">
        <v>3</v>
      </c>
      <c r="B28">
        <v>1.9846233058235969E-2</v>
      </c>
      <c r="D28">
        <f>'PASS ATTEMPTS'!$I$10*INTERCEPTIONS!B28</f>
        <v>10.178532225328127</v>
      </c>
    </row>
    <row r="29" spans="1:5" x14ac:dyDescent="0.2">
      <c r="A29">
        <v>4</v>
      </c>
      <c r="B29">
        <v>1.4334558353670075E-2</v>
      </c>
      <c r="D29">
        <f>'PASS ATTEMPTS'!$I$10*INTERCEPTIONS!B29</f>
        <v>7.3517610979645562</v>
      </c>
    </row>
    <row r="30" spans="1:5" x14ac:dyDescent="0.2">
      <c r="A30">
        <v>5</v>
      </c>
      <c r="B30">
        <v>2.1589172507079816E-2</v>
      </c>
      <c r="D30">
        <f>'PASS ATTEMPTS'!$I$10*INTERCEPTIONS!B30</f>
        <v>11.072433112957308</v>
      </c>
    </row>
    <row r="31" spans="1:5" x14ac:dyDescent="0.2">
      <c r="A31">
        <v>6</v>
      </c>
      <c r="B31">
        <v>1.6893799352556253E-2</v>
      </c>
      <c r="D31">
        <f>'PASS ATTEMPTS'!$I$10*INTERCEPTIONS!B31</f>
        <v>8.6643183426117325</v>
      </c>
    </row>
    <row r="32" spans="1:5" x14ac:dyDescent="0.2">
      <c r="A32">
        <v>7</v>
      </c>
      <c r="B32">
        <v>2.0670841069396588E-2</v>
      </c>
      <c r="D32">
        <f>'PASS ATTEMPTS'!$I$10*INTERCEPTIONS!B32</f>
        <v>10.601448714831859</v>
      </c>
    </row>
    <row r="33" spans="1:4" x14ac:dyDescent="0.2">
      <c r="A33">
        <v>8</v>
      </c>
      <c r="B33">
        <v>1.8170459613245243E-2</v>
      </c>
      <c r="D33">
        <f>'PASS ATTEMPTS'!$I$10*INTERCEPTIONS!B33</f>
        <v>9.3190787480795159</v>
      </c>
    </row>
    <row r="34" spans="1:4" x14ac:dyDescent="0.2">
      <c r="A34">
        <v>9</v>
      </c>
      <c r="B34">
        <v>1.6966599952407249E-2</v>
      </c>
      <c r="D34">
        <f>'PASS ATTEMPTS'!$I$10*INTERCEPTIONS!B34</f>
        <v>8.7016555667303965</v>
      </c>
    </row>
    <row r="35" spans="1:4" x14ac:dyDescent="0.2">
      <c r="A35">
        <v>10</v>
      </c>
      <c r="B35">
        <v>1.9155713245394581E-2</v>
      </c>
      <c r="D35">
        <f>'PASS ATTEMPTS'!$I$10*INTERCEPTIONS!B35</f>
        <v>9.8243855141306131</v>
      </c>
    </row>
    <row r="36" spans="1:4" x14ac:dyDescent="0.2">
      <c r="A36">
        <v>11</v>
      </c>
      <c r="B36">
        <v>1.830474162748022E-2</v>
      </c>
      <c r="D36">
        <f>'PASS ATTEMPTS'!$I$10*INTERCEPTIONS!B36</f>
        <v>9.3879479287024594</v>
      </c>
    </row>
    <row r="37" spans="1:4" x14ac:dyDescent="0.2">
      <c r="A37">
        <v>12</v>
      </c>
      <c r="B37">
        <v>1.9889979224636825E-2</v>
      </c>
      <c r="D37">
        <f>'PASS ATTEMPTS'!$I$10*INTERCEPTIONS!B37</f>
        <v>10.200968309956332</v>
      </c>
    </row>
    <row r="38" spans="1:4" x14ac:dyDescent="0.2">
      <c r="A38">
        <v>13</v>
      </c>
      <c r="B38">
        <v>1.9401907655035036E-2</v>
      </c>
      <c r="D38">
        <f>'PASS ATTEMPTS'!$I$10*INTERCEPTIONS!B38</f>
        <v>9.9506511749674988</v>
      </c>
    </row>
    <row r="39" spans="1:4" x14ac:dyDescent="0.2">
      <c r="A39">
        <v>14</v>
      </c>
      <c r="B39">
        <v>1.9389162674181587E-2</v>
      </c>
      <c r="D39">
        <f>'PASS ATTEMPTS'!$I$10*INTERCEPTIONS!B39</f>
        <v>9.9441146600557087</v>
      </c>
    </row>
    <row r="40" spans="1:4" x14ac:dyDescent="0.2">
      <c r="A40">
        <v>15</v>
      </c>
      <c r="B40">
        <v>1.9308297001827048E-2</v>
      </c>
      <c r="D40">
        <f>'PASS ATTEMPTS'!$I$10*INTERCEPTIONS!B40</f>
        <v>9.9026411043654043</v>
      </c>
    </row>
    <row r="41" spans="1:4" x14ac:dyDescent="0.2">
      <c r="A41">
        <v>16</v>
      </c>
      <c r="B41">
        <v>2.0454839259714183E-2</v>
      </c>
      <c r="D41">
        <f>'PASS ATTEMPTS'!$I$10*INTERCEPTIONS!B41</f>
        <v>10.490667924637059</v>
      </c>
    </row>
    <row r="42" spans="1:4" x14ac:dyDescent="0.2">
      <c r="A42">
        <v>17</v>
      </c>
      <c r="B42">
        <v>2.3530734822620962E-2</v>
      </c>
      <c r="D42">
        <f>'PASS ATTEMPTS'!$I$10*INTERCEPTIONS!B42</f>
        <v>12.068201656953979</v>
      </c>
    </row>
    <row r="43" spans="1:4" x14ac:dyDescent="0.2">
      <c r="A43">
        <v>18</v>
      </c>
      <c r="B43">
        <v>1.6486487044709525E-2</v>
      </c>
      <c r="D43">
        <f>'PASS ATTEMPTS'!$I$10*INTERCEPTIONS!B43</f>
        <v>8.4554201885375928</v>
      </c>
    </row>
    <row r="44" spans="1:4" x14ac:dyDescent="0.2">
      <c r="A44">
        <v>19</v>
      </c>
      <c r="B44">
        <v>2.1725369183083116E-2</v>
      </c>
      <c r="D44">
        <f>'PASS ATTEMPTS'!$I$10*INTERCEPTIONS!B44</f>
        <v>11.142284265647811</v>
      </c>
    </row>
    <row r="45" spans="1:4" x14ac:dyDescent="0.2">
      <c r="A45">
        <v>20</v>
      </c>
      <c r="B45">
        <v>1.6893724207512745E-2</v>
      </c>
      <c r="D45">
        <f>'PASS ATTEMPTS'!$I$10*INTERCEPTIONS!B45</f>
        <v>8.6642798029934252</v>
      </c>
    </row>
    <row r="46" spans="1:4" x14ac:dyDescent="0.2">
      <c r="A46">
        <v>21</v>
      </c>
      <c r="B46">
        <v>2.1787938178756652E-2</v>
      </c>
      <c r="D46">
        <f>'PASS ATTEMPTS'!$I$10*INTERCEPTIONS!B46</f>
        <v>11.174374009676349</v>
      </c>
    </row>
    <row r="47" spans="1:4" x14ac:dyDescent="0.2">
      <c r="A47">
        <v>22</v>
      </c>
      <c r="B47">
        <v>1.8277035149628054E-2</v>
      </c>
      <c r="D47">
        <f>'PASS ATTEMPTS'!$I$10*INTERCEPTIONS!B47</f>
        <v>9.3737381148379786</v>
      </c>
    </row>
    <row r="48" spans="1:4" x14ac:dyDescent="0.2">
      <c r="A48">
        <v>23</v>
      </c>
      <c r="B48">
        <v>1.4704141619493929E-2</v>
      </c>
      <c r="D48">
        <f>'PASS ATTEMPTS'!$I$10*INTERCEPTIONS!B48</f>
        <v>7.5413091683762863</v>
      </c>
    </row>
    <row r="49" spans="1:4" x14ac:dyDescent="0.2">
      <c r="A49">
        <v>24</v>
      </c>
      <c r="B49">
        <v>1.8915247106411622E-2</v>
      </c>
      <c r="D49">
        <f>'PASS ATTEMPTS'!$I$10*INTERCEPTIONS!B49</f>
        <v>9.7010577099293744</v>
      </c>
    </row>
    <row r="50" spans="1:4" x14ac:dyDescent="0.2">
      <c r="A50">
        <v>25</v>
      </c>
      <c r="B50">
        <v>1.7596538610964069E-2</v>
      </c>
      <c r="D50">
        <f>'PASS ATTEMPTS'!$I$10*INTERCEPTIONS!B50</f>
        <v>9.0247320375793425</v>
      </c>
    </row>
    <row r="51" spans="1:4" x14ac:dyDescent="0.2">
      <c r="A51">
        <v>26</v>
      </c>
      <c r="B51">
        <v>1.8549068431021734E-2</v>
      </c>
      <c r="D51">
        <f>'PASS ATTEMPTS'!$I$10*INTERCEPTIONS!B51</f>
        <v>9.5132557509003188</v>
      </c>
    </row>
    <row r="52" spans="1:4" x14ac:dyDescent="0.2">
      <c r="A52">
        <v>27</v>
      </c>
      <c r="B52">
        <v>1.7668773538708649E-2</v>
      </c>
      <c r="D52">
        <f>'PASS ATTEMPTS'!$I$10*INTERCEPTIONS!B52</f>
        <v>9.0617791455965158</v>
      </c>
    </row>
    <row r="53" spans="1:4" x14ac:dyDescent="0.2">
      <c r="A53">
        <v>28</v>
      </c>
      <c r="B53">
        <v>1.8393779061874452E-2</v>
      </c>
      <c r="D53">
        <f>'PASS ATTEMPTS'!$I$10*INTERCEPTIONS!B53</f>
        <v>9.4336125337981915</v>
      </c>
    </row>
    <row r="54" spans="1:4" x14ac:dyDescent="0.2">
      <c r="A54">
        <v>29</v>
      </c>
      <c r="B54">
        <v>1.7089281701886189E-2</v>
      </c>
      <c r="D54">
        <f>'PASS ATTEMPTS'!$I$10*INTERCEPTIONS!B54</f>
        <v>8.7645753226793879</v>
      </c>
    </row>
    <row r="55" spans="1:4" x14ac:dyDescent="0.2">
      <c r="A55">
        <v>30</v>
      </c>
      <c r="B55">
        <v>1.9419455970326533E-2</v>
      </c>
      <c r="D55">
        <f>'PASS ATTEMPTS'!$I$10*INTERCEPTIONS!B55</f>
        <v>9.9596511747241578</v>
      </c>
    </row>
    <row r="56" spans="1:4" x14ac:dyDescent="0.2">
      <c r="A56">
        <v>31</v>
      </c>
      <c r="B56">
        <v>1.7215757872583583E-2</v>
      </c>
      <c r="D56">
        <f>'PASS ATTEMPTS'!$I$10*INTERCEPTIONS!B56</f>
        <v>8.8294411224209313</v>
      </c>
    </row>
    <row r="57" spans="1:4" x14ac:dyDescent="0.2">
      <c r="A57">
        <v>32</v>
      </c>
      <c r="B57">
        <v>1.7688622769029813E-2</v>
      </c>
      <c r="D57">
        <f>'PASS ATTEMPTS'!$I$10*INTERCEPTIONS!B57</f>
        <v>9.0719592150272774</v>
      </c>
    </row>
    <row r="58" spans="1:4" x14ac:dyDescent="0.2">
      <c r="A58">
        <v>33</v>
      </c>
      <c r="B58">
        <v>1.6261705234167562E-2</v>
      </c>
      <c r="D58">
        <f>'PASS ATTEMPTS'!$I$10*INTERCEPTIONS!B58</f>
        <v>8.340136401656963</v>
      </c>
    </row>
    <row r="59" spans="1:4" x14ac:dyDescent="0.2">
      <c r="A59">
        <v>34</v>
      </c>
      <c r="B59">
        <v>2.2523083825554471E-2</v>
      </c>
      <c r="D59">
        <f>'PASS ATTEMPTS'!$I$10*INTERCEPTIONS!B59</f>
        <v>11.551407960365347</v>
      </c>
    </row>
    <row r="60" spans="1:4" x14ac:dyDescent="0.2">
      <c r="A60">
        <v>35</v>
      </c>
      <c r="B60">
        <v>2.0391194641158593E-2</v>
      </c>
      <c r="D60">
        <f>'PASS ATTEMPTS'!$I$10*INTERCEPTIONS!B60</f>
        <v>10.45802652618951</v>
      </c>
    </row>
    <row r="61" spans="1:4" x14ac:dyDescent="0.2">
      <c r="A61">
        <v>36</v>
      </c>
      <c r="B61">
        <v>1.9523893529940758E-2</v>
      </c>
      <c r="D61">
        <f>'PASS ATTEMPTS'!$I$10*INTERCEPTIONS!B61</f>
        <v>10.013214037910776</v>
      </c>
    </row>
    <row r="62" spans="1:4" x14ac:dyDescent="0.2">
      <c r="A62">
        <v>37</v>
      </c>
      <c r="B62">
        <v>2.1551283735796831E-2</v>
      </c>
      <c r="D62">
        <f>'PASS ATTEMPTS'!$I$10*INTERCEPTIONS!B62</f>
        <v>11.053001108992106</v>
      </c>
    </row>
    <row r="63" spans="1:4" x14ac:dyDescent="0.2">
      <c r="A63">
        <v>38</v>
      </c>
      <c r="B63">
        <v>1.8734503017152307E-2</v>
      </c>
      <c r="D63">
        <f>'PASS ATTEMPTS'!$I$10*INTERCEPTIONS!B63</f>
        <v>9.6083595373509745</v>
      </c>
    </row>
    <row r="64" spans="1:4" x14ac:dyDescent="0.2">
      <c r="A64">
        <v>39</v>
      </c>
      <c r="B64">
        <v>2.0306123846006691E-2</v>
      </c>
      <c r="D64">
        <f>'PASS ATTEMPTS'!$I$10*INTERCEPTIONS!B64</f>
        <v>10.41439629029804</v>
      </c>
    </row>
    <row r="65" spans="1:4" x14ac:dyDescent="0.2">
      <c r="A65">
        <v>40</v>
      </c>
      <c r="B65">
        <v>1.7685341608227184E-2</v>
      </c>
      <c r="D65">
        <f>'PASS ATTEMPTS'!$I$10*INTERCEPTIONS!B65</f>
        <v>9.0702764069665207</v>
      </c>
    </row>
    <row r="66" spans="1:4" x14ac:dyDescent="0.2">
      <c r="A66">
        <v>41</v>
      </c>
      <c r="B66">
        <v>2.185308685577822E-2</v>
      </c>
      <c r="D66">
        <f>'PASS ATTEMPTS'!$I$10*INTERCEPTIONS!B66</f>
        <v>11.207786794185919</v>
      </c>
    </row>
    <row r="67" spans="1:4" x14ac:dyDescent="0.2">
      <c r="A67">
        <v>42</v>
      </c>
      <c r="B67">
        <v>1.8106293563770894E-2</v>
      </c>
      <c r="D67">
        <f>'PASS ATTEMPTS'!$I$10*INTERCEPTIONS!B67</f>
        <v>9.2861699234965229</v>
      </c>
    </row>
    <row r="68" spans="1:4" x14ac:dyDescent="0.2">
      <c r="A68">
        <v>43</v>
      </c>
      <c r="B68">
        <v>1.9008710745933827E-2</v>
      </c>
      <c r="D68">
        <f>'PASS ATTEMPTS'!$I$10*INTERCEPTIONS!B68</f>
        <v>9.7489923816618749</v>
      </c>
    </row>
    <row r="69" spans="1:4" x14ac:dyDescent="0.2">
      <c r="A69">
        <v>44</v>
      </c>
      <c r="B69">
        <v>1.8321873628018615E-2</v>
      </c>
      <c r="D69">
        <f>'PASS ATTEMPTS'!$I$10*INTERCEPTIONS!B69</f>
        <v>9.3967344132233599</v>
      </c>
    </row>
    <row r="70" spans="1:4" x14ac:dyDescent="0.2">
      <c r="A70">
        <v>45</v>
      </c>
      <c r="B70">
        <v>2.0078859875072002E-2</v>
      </c>
      <c r="D70">
        <f>'PASS ATTEMPTS'!$I$10*INTERCEPTIONS!B70</f>
        <v>10.297839478482571</v>
      </c>
    </row>
    <row r="71" spans="1:4" x14ac:dyDescent="0.2">
      <c r="A71">
        <v>46</v>
      </c>
      <c r="B71">
        <v>1.8671249500248021E-2</v>
      </c>
      <c r="D71">
        <f>'PASS ATTEMPTS'!$I$10*INTERCEPTIONS!B71</f>
        <v>9.5759187231024274</v>
      </c>
    </row>
    <row r="72" spans="1:4" x14ac:dyDescent="0.2">
      <c r="A72">
        <v>47</v>
      </c>
      <c r="B72">
        <v>1.9671499632656523E-2</v>
      </c>
      <c r="D72">
        <f>'PASS ATTEMPTS'!$I$10*INTERCEPTIONS!B72</f>
        <v>10.088916740219011</v>
      </c>
    </row>
    <row r="73" spans="1:4" x14ac:dyDescent="0.2">
      <c r="A73">
        <v>48</v>
      </c>
      <c r="B73">
        <v>1.89270586837572E-2</v>
      </c>
      <c r="D73">
        <f>'PASS ATTEMPTS'!$I$10*INTERCEPTIONS!B73</f>
        <v>9.7071155104344449</v>
      </c>
    </row>
    <row r="74" spans="1:4" x14ac:dyDescent="0.2">
      <c r="A74">
        <v>49</v>
      </c>
      <c r="B74">
        <v>1.6475240457533447E-2</v>
      </c>
      <c r="D74">
        <f>'PASS ATTEMPTS'!$I$10*INTERCEPTIONS!B74</f>
        <v>8.4496521543892094</v>
      </c>
    </row>
    <row r="75" spans="1:4" x14ac:dyDescent="0.2">
      <c r="A75">
        <v>50</v>
      </c>
      <c r="B75">
        <v>2.1148365682205315E-2</v>
      </c>
      <c r="D75">
        <f>'PASS ATTEMPTS'!$I$10*INTERCEPTIONS!B75</f>
        <v>10.846356634919189</v>
      </c>
    </row>
    <row r="76" spans="1:4" x14ac:dyDescent="0.2">
      <c r="A76">
        <v>51</v>
      </c>
      <c r="B76">
        <v>2.0144213633429237E-2</v>
      </c>
      <c r="D76">
        <f>'PASS ATTEMPTS'!$I$10*INTERCEPTIONS!B76</f>
        <v>10.331357443001755</v>
      </c>
    </row>
    <row r="77" spans="1:4" x14ac:dyDescent="0.2">
      <c r="A77">
        <v>52</v>
      </c>
      <c r="B77">
        <v>1.8919137391371355E-2</v>
      </c>
      <c r="D77">
        <f>'PASS ATTEMPTS'!$I$10*INTERCEPTIONS!B77</f>
        <v>9.7030529193332029</v>
      </c>
    </row>
    <row r="78" spans="1:4" x14ac:dyDescent="0.2">
      <c r="A78">
        <v>53</v>
      </c>
      <c r="B78">
        <v>1.9292165176379508E-2</v>
      </c>
      <c r="D78">
        <f>'PASS ATTEMPTS'!$I$10*INTERCEPTIONS!B78</f>
        <v>9.8943675793750785</v>
      </c>
    </row>
    <row r="79" spans="1:4" x14ac:dyDescent="0.2">
      <c r="A79">
        <v>54</v>
      </c>
      <c r="B79">
        <v>1.7929793112375213E-2</v>
      </c>
      <c r="D79">
        <f>'PASS ATTEMPTS'!$I$10*INTERCEPTIONS!B79</f>
        <v>9.195648184330997</v>
      </c>
    </row>
    <row r="80" spans="1:4" x14ac:dyDescent="0.2">
      <c r="A80">
        <v>55</v>
      </c>
      <c r="B80">
        <v>2.1685703461293421E-2</v>
      </c>
      <c r="D80">
        <f>'PASS ATTEMPTS'!$I$10*INTERCEPTIONS!B80</f>
        <v>11.121940917552855</v>
      </c>
    </row>
    <row r="81" spans="1:4" x14ac:dyDescent="0.2">
      <c r="A81">
        <v>56</v>
      </c>
      <c r="B81">
        <v>1.8343046552337129E-2</v>
      </c>
      <c r="D81">
        <f>'PASS ATTEMPTS'!$I$10*INTERCEPTIONS!B81</f>
        <v>9.4075933652394959</v>
      </c>
    </row>
    <row r="82" spans="1:4" x14ac:dyDescent="0.2">
      <c r="A82">
        <v>57</v>
      </c>
      <c r="B82">
        <v>1.9408402452746009E-2</v>
      </c>
      <c r="D82">
        <f>'PASS ATTEMPTS'!$I$10*INTERCEPTIONS!B82</f>
        <v>9.9539821601274614</v>
      </c>
    </row>
    <row r="83" spans="1:4" x14ac:dyDescent="0.2">
      <c r="A83">
        <v>58</v>
      </c>
      <c r="B83">
        <v>1.6973151506635625E-2</v>
      </c>
      <c r="D83">
        <f>'PASS ATTEMPTS'!$I$10*INTERCEPTIONS!B83</f>
        <v>8.7050156605902149</v>
      </c>
    </row>
    <row r="84" spans="1:4" x14ac:dyDescent="0.2">
      <c r="A84">
        <v>59</v>
      </c>
      <c r="B84">
        <v>2.2608109199361674E-2</v>
      </c>
      <c r="D84">
        <f>'PASS ATTEMPTS'!$I$10*INTERCEPTIONS!B84</f>
        <v>11.595014901023944</v>
      </c>
    </row>
    <row r="85" spans="1:4" x14ac:dyDescent="0.2">
      <c r="A85">
        <v>60</v>
      </c>
      <c r="B85">
        <v>1.7934592682045215E-2</v>
      </c>
      <c r="D85">
        <f>'PASS ATTEMPTS'!$I$10*INTERCEPTIONS!B85</f>
        <v>9.1981097383402872</v>
      </c>
    </row>
    <row r="86" spans="1:4" x14ac:dyDescent="0.2">
      <c r="A86">
        <v>61</v>
      </c>
      <c r="B86">
        <v>1.8199110471415567E-2</v>
      </c>
      <c r="D86">
        <f>'PASS ATTEMPTS'!$I$10*INTERCEPTIONS!B86</f>
        <v>9.3337729060244623</v>
      </c>
    </row>
    <row r="87" spans="1:4" x14ac:dyDescent="0.2">
      <c r="A87">
        <v>62</v>
      </c>
      <c r="B87">
        <v>1.8274156253616426E-2</v>
      </c>
      <c r="D87">
        <f>'PASS ATTEMPTS'!$I$10*INTERCEPTIONS!B87</f>
        <v>9.3722616162126862</v>
      </c>
    </row>
    <row r="88" spans="1:4" x14ac:dyDescent="0.2">
      <c r="A88">
        <v>63</v>
      </c>
      <c r="B88">
        <v>1.7668911051988079E-2</v>
      </c>
      <c r="D88">
        <f>'PASS ATTEMPTS'!$I$10*INTERCEPTIONS!B88</f>
        <v>9.0618496719952528</v>
      </c>
    </row>
    <row r="89" spans="1:4" x14ac:dyDescent="0.2">
      <c r="A89">
        <v>64</v>
      </c>
      <c r="B89">
        <v>1.8667450553849958E-2</v>
      </c>
      <c r="D89">
        <f>'PASS ATTEMPTS'!$I$10*INTERCEPTIONS!B89</f>
        <v>9.5739703584822227</v>
      </c>
    </row>
    <row r="90" spans="1:4" x14ac:dyDescent="0.2">
      <c r="A90">
        <v>65</v>
      </c>
      <c r="B90">
        <v>1.7879421642490095E-2</v>
      </c>
      <c r="D90">
        <f>'PASS ATTEMPTS'!$I$10*INTERCEPTIONS!B90</f>
        <v>9.1698141820818879</v>
      </c>
    </row>
    <row r="91" spans="1:4" x14ac:dyDescent="0.2">
      <c r="A91">
        <v>66</v>
      </c>
      <c r="B91">
        <v>1.9164661568235365E-2</v>
      </c>
      <c r="D91">
        <f>'PASS ATTEMPTS'!$I$10*INTERCEPTIONS!B91</f>
        <v>9.8289748380658057</v>
      </c>
    </row>
    <row r="92" spans="1:4" x14ac:dyDescent="0.2">
      <c r="A92">
        <v>67</v>
      </c>
      <c r="B92">
        <v>1.8153804077646499E-2</v>
      </c>
      <c r="D92">
        <f>'PASS ATTEMPTS'!$I$10*INTERCEPTIONS!B92</f>
        <v>9.3105366280044137</v>
      </c>
    </row>
    <row r="93" spans="1:4" x14ac:dyDescent="0.2">
      <c r="A93">
        <v>68</v>
      </c>
      <c r="B93">
        <v>1.6062546759762032E-2</v>
      </c>
      <c r="D93">
        <f>'PASS ATTEMPTS'!$I$10*INTERCEPTIONS!B93</f>
        <v>8.2379940483078151</v>
      </c>
    </row>
    <row r="94" spans="1:4" x14ac:dyDescent="0.2">
      <c r="A94">
        <v>69</v>
      </c>
      <c r="B94">
        <v>2.0493724267807462E-2</v>
      </c>
      <c r="D94">
        <f>'PASS ATTEMPTS'!$I$10*INTERCEPTIONS!B94</f>
        <v>10.510610868307941</v>
      </c>
    </row>
    <row r="95" spans="1:4" x14ac:dyDescent="0.2">
      <c r="A95">
        <v>70</v>
      </c>
      <c r="B95">
        <v>2.0992721631155307E-2</v>
      </c>
      <c r="D95">
        <f>'PASS ATTEMPTS'!$I$10*INTERCEPTIONS!B95</f>
        <v>10.766531512204745</v>
      </c>
    </row>
    <row r="96" spans="1:4" x14ac:dyDescent="0.2">
      <c r="A96">
        <v>71</v>
      </c>
      <c r="B96">
        <v>1.9584463835118894E-2</v>
      </c>
      <c r="D96">
        <f>'PASS ATTEMPTS'!$I$10*INTERCEPTIONS!B96</f>
        <v>10.044278714081036</v>
      </c>
    </row>
    <row r="97" spans="1:4" x14ac:dyDescent="0.2">
      <c r="A97">
        <v>72</v>
      </c>
      <c r="B97">
        <v>1.8625444050490249E-2</v>
      </c>
      <c r="D97">
        <f>'PASS ATTEMPTS'!$I$10*INTERCEPTIONS!B97</f>
        <v>9.5524264943713106</v>
      </c>
    </row>
    <row r="98" spans="1:4" x14ac:dyDescent="0.2">
      <c r="A98">
        <v>73</v>
      </c>
      <c r="B98">
        <v>1.8386554322518747E-2</v>
      </c>
      <c r="D98">
        <f>'PASS ATTEMPTS'!$I$10*INTERCEPTIONS!B98</f>
        <v>9.4299071836626851</v>
      </c>
    </row>
    <row r="99" spans="1:4" x14ac:dyDescent="0.2">
      <c r="A99">
        <v>74</v>
      </c>
      <c r="B99">
        <v>2.1410100053253885E-2</v>
      </c>
      <c r="D99">
        <f>'PASS ATTEMPTS'!$I$10*INTERCEPTIONS!B99</f>
        <v>10.980592271595253</v>
      </c>
    </row>
    <row r="100" spans="1:4" x14ac:dyDescent="0.2">
      <c r="A100">
        <v>75</v>
      </c>
      <c r="B100">
        <v>2.0696760241918653E-2</v>
      </c>
      <c r="D100">
        <f>'PASS ATTEMPTS'!$I$10*INTERCEPTIONS!B100</f>
        <v>10.61474187389109</v>
      </c>
    </row>
    <row r="101" spans="1:4" x14ac:dyDescent="0.2">
      <c r="A101">
        <v>76</v>
      </c>
      <c r="B101">
        <v>1.7836531530744642E-2</v>
      </c>
      <c r="D101">
        <f>'PASS ATTEMPTS'!$I$10*INTERCEPTIONS!B101</f>
        <v>9.1478171419751835</v>
      </c>
    </row>
    <row r="102" spans="1:4" x14ac:dyDescent="0.2">
      <c r="A102">
        <v>77</v>
      </c>
      <c r="B102">
        <v>1.5466404916657687E-2</v>
      </c>
      <c r="D102">
        <f>'PASS ATTEMPTS'!$I$10*INTERCEPTIONS!B102</f>
        <v>7.9322509411348401</v>
      </c>
    </row>
    <row r="103" spans="1:4" x14ac:dyDescent="0.2">
      <c r="A103">
        <v>78</v>
      </c>
      <c r="B103">
        <v>1.8988516069232731E-2</v>
      </c>
      <c r="D103">
        <f>'PASS ATTEMPTS'!$I$10*INTERCEPTIONS!B103</f>
        <v>9.7386351432388931</v>
      </c>
    </row>
    <row r="104" spans="1:4" x14ac:dyDescent="0.2">
      <c r="A104">
        <v>79</v>
      </c>
      <c r="B104">
        <v>1.786963957789987E-2</v>
      </c>
      <c r="D104">
        <f>'PASS ATTEMPTS'!$I$10*INTERCEPTIONS!B104</f>
        <v>9.1647972572392895</v>
      </c>
    </row>
    <row r="105" spans="1:4" x14ac:dyDescent="0.2">
      <c r="A105">
        <v>80</v>
      </c>
      <c r="B105">
        <v>1.5869600963357936E-2</v>
      </c>
      <c r="D105">
        <f>'PASS ATTEMPTS'!$I$10*INTERCEPTIONS!B105</f>
        <v>8.1390379894588687</v>
      </c>
    </row>
    <row r="106" spans="1:4" x14ac:dyDescent="0.2">
      <c r="A106">
        <v>81</v>
      </c>
      <c r="B106">
        <v>2.1595836441649561E-2</v>
      </c>
      <c r="D106">
        <f>'PASS ATTEMPTS'!$I$10*INTERCEPTIONS!B106</f>
        <v>11.075850843292661</v>
      </c>
    </row>
    <row r="107" spans="1:4" x14ac:dyDescent="0.2">
      <c r="A107">
        <v>82</v>
      </c>
      <c r="B107">
        <v>2.3843508401662529E-2</v>
      </c>
      <c r="D107">
        <f>'PASS ATTEMPTS'!$I$10*INTERCEPTIONS!B107</f>
        <v>12.228613758543437</v>
      </c>
    </row>
    <row r="108" spans="1:4" x14ac:dyDescent="0.2">
      <c r="A108">
        <v>83</v>
      </c>
      <c r="B108">
        <v>1.6942309021796186E-2</v>
      </c>
      <c r="D108">
        <f>'PASS ATTEMPTS'!$I$10*INTERCEPTIONS!B108</f>
        <v>8.6891974836633263</v>
      </c>
    </row>
    <row r="109" spans="1:4" x14ac:dyDescent="0.2">
      <c r="A109">
        <v>84</v>
      </c>
      <c r="B109">
        <v>1.8048487781292474E-2</v>
      </c>
      <c r="D109">
        <f>'PASS ATTEMPTS'!$I$10*INTERCEPTIONS!B109</f>
        <v>9.256523087341753</v>
      </c>
    </row>
    <row r="110" spans="1:4" x14ac:dyDescent="0.2">
      <c r="A110">
        <v>85</v>
      </c>
      <c r="B110">
        <v>1.7622333883210627E-2</v>
      </c>
      <c r="D110">
        <f>'PASS ATTEMPTS'!$I$10*INTERCEPTIONS!B110</f>
        <v>9.0379616519375059</v>
      </c>
    </row>
    <row r="111" spans="1:4" x14ac:dyDescent="0.2">
      <c r="A111">
        <v>86</v>
      </c>
      <c r="B111">
        <v>1.9638068560299576E-2</v>
      </c>
      <c r="D111">
        <f>'PASS ATTEMPTS'!$I$10*INTERCEPTIONS!B111</f>
        <v>10.071770955106343</v>
      </c>
    </row>
    <row r="112" spans="1:4" x14ac:dyDescent="0.2">
      <c r="A112">
        <v>87</v>
      </c>
      <c r="B112">
        <v>1.74832769573924E-2</v>
      </c>
      <c r="D112">
        <f>'PASS ATTEMPTS'!$I$10*INTERCEPTIONS!B112</f>
        <v>8.9666435636916102</v>
      </c>
    </row>
    <row r="113" spans="1:4" x14ac:dyDescent="0.2">
      <c r="A113">
        <v>88</v>
      </c>
      <c r="B113">
        <v>1.9141719616424076E-2</v>
      </c>
      <c r="D113">
        <f>'PASS ATTEMPTS'!$I$10*INTERCEPTIONS!B113</f>
        <v>9.8172086053939474</v>
      </c>
    </row>
    <row r="114" spans="1:4" x14ac:dyDescent="0.2">
      <c r="A114">
        <v>89</v>
      </c>
      <c r="B114">
        <v>2.1179617793911722E-2</v>
      </c>
      <c r="D114">
        <f>'PASS ATTEMPTS'!$I$10*INTERCEPTIONS!B114</f>
        <v>10.862384897067466</v>
      </c>
    </row>
    <row r="115" spans="1:4" x14ac:dyDescent="0.2">
      <c r="A115">
        <v>90</v>
      </c>
      <c r="B115">
        <v>1.7799345606016027E-2</v>
      </c>
      <c r="D115">
        <f>'PASS ATTEMPTS'!$I$10*INTERCEPTIONS!B115</f>
        <v>9.1287456067337995</v>
      </c>
    </row>
    <row r="116" spans="1:4" x14ac:dyDescent="0.2">
      <c r="A116">
        <v>91</v>
      </c>
      <c r="B116">
        <v>2.0268575583262324E-2</v>
      </c>
      <c r="D116">
        <f>'PASS ATTEMPTS'!$I$10*INTERCEPTIONS!B116</f>
        <v>10.395138922855708</v>
      </c>
    </row>
    <row r="117" spans="1:4" x14ac:dyDescent="0.2">
      <c r="A117">
        <v>92</v>
      </c>
      <c r="B117">
        <v>1.6475763300436354E-2</v>
      </c>
      <c r="D117">
        <f>'PASS ATTEMPTS'!$I$10*INTERCEPTIONS!B117</f>
        <v>8.4499203046885825</v>
      </c>
    </row>
    <row r="118" spans="1:4" x14ac:dyDescent="0.2">
      <c r="A118">
        <v>93</v>
      </c>
      <c r="B118">
        <v>1.9384807843331686E-2</v>
      </c>
      <c r="D118">
        <f>'PASS ATTEMPTS'!$I$10*INTERCEPTIONS!B118</f>
        <v>9.9418811991257936</v>
      </c>
    </row>
    <row r="119" spans="1:4" x14ac:dyDescent="0.2">
      <c r="A119">
        <v>94</v>
      </c>
      <c r="B119">
        <v>2.0208738557677863E-2</v>
      </c>
      <c r="D119">
        <f>'PASS ATTEMPTS'!$I$10*INTERCEPTIONS!B119</f>
        <v>10.364450323593971</v>
      </c>
    </row>
    <row r="120" spans="1:4" x14ac:dyDescent="0.2">
      <c r="A120">
        <v>95</v>
      </c>
      <c r="B120">
        <v>2.2239690202337115E-2</v>
      </c>
      <c r="D120">
        <f>'PASS ATTEMPTS'!$I$10*INTERCEPTIONS!B120</f>
        <v>11.406063948839023</v>
      </c>
    </row>
    <row r="121" spans="1:4" x14ac:dyDescent="0.2">
      <c r="A121">
        <v>96</v>
      </c>
      <c r="B121">
        <v>1.7789293574821837E-2</v>
      </c>
      <c r="D121">
        <f>'PASS ATTEMPTS'!$I$10*INTERCEPTIONS!B121</f>
        <v>9.1235902241914388</v>
      </c>
    </row>
    <row r="122" spans="1:4" x14ac:dyDescent="0.2">
      <c r="A122">
        <v>97</v>
      </c>
      <c r="B122">
        <v>1.789905457948909E-2</v>
      </c>
      <c r="D122">
        <f>'PASS ATTEMPTS'!$I$10*INTERCEPTIONS!B122</f>
        <v>9.1798833212145237</v>
      </c>
    </row>
    <row r="123" spans="1:4" x14ac:dyDescent="0.2">
      <c r="A123">
        <v>98</v>
      </c>
      <c r="B123">
        <v>1.9486679160213006E-2</v>
      </c>
      <c r="D123">
        <f>'PASS ATTEMPTS'!$I$10*INTERCEPTIONS!B123</f>
        <v>9.9941279140903152</v>
      </c>
    </row>
    <row r="124" spans="1:4" x14ac:dyDescent="0.2">
      <c r="A124">
        <v>99</v>
      </c>
      <c r="B124">
        <v>2.0137033931199283E-2</v>
      </c>
      <c r="D124">
        <f>'PASS ATTEMPTS'!$I$10*INTERCEPTIONS!B124</f>
        <v>10.327675191044852</v>
      </c>
    </row>
    <row r="125" spans="1:4" x14ac:dyDescent="0.2">
      <c r="A125">
        <v>100</v>
      </c>
      <c r="B125">
        <v>1.7527457164532273E-2</v>
      </c>
      <c r="D125">
        <f>'PASS ATTEMPTS'!$I$10*INTERCEPTIONS!B125</f>
        <v>8.9893022546772148</v>
      </c>
    </row>
    <row r="126" spans="1:4" x14ac:dyDescent="0.2">
      <c r="A126">
        <v>101</v>
      </c>
      <c r="B126">
        <v>1.751373336148777E-2</v>
      </c>
      <c r="D126">
        <f>'PASS ATTEMPTS'!$I$10*INTERCEPTIONS!B126</f>
        <v>8.9822637314908444</v>
      </c>
    </row>
    <row r="127" spans="1:4" x14ac:dyDescent="0.2">
      <c r="A127">
        <v>102</v>
      </c>
      <c r="B127">
        <v>2.1194108680565413E-2</v>
      </c>
      <c r="D127">
        <f>'PASS ATTEMPTS'!$I$10*INTERCEPTIONS!B127</f>
        <v>10.869816834218732</v>
      </c>
    </row>
    <row r="128" spans="1:4" x14ac:dyDescent="0.2">
      <c r="A128">
        <v>103</v>
      </c>
      <c r="B128">
        <v>1.6864884079731558E-2</v>
      </c>
      <c r="D128">
        <f>'PASS ATTEMPTS'!$I$10*INTERCEPTIONS!B128</f>
        <v>8.6494885743939207</v>
      </c>
    </row>
    <row r="129" spans="1:4" x14ac:dyDescent="0.2">
      <c r="A129">
        <v>104</v>
      </c>
      <c r="B129">
        <v>1.9625245987009841E-2</v>
      </c>
      <c r="D129">
        <f>'PASS ATTEMPTS'!$I$10*INTERCEPTIONS!B129</f>
        <v>10.065194645382567</v>
      </c>
    </row>
    <row r="130" spans="1:4" x14ac:dyDescent="0.2">
      <c r="A130">
        <v>105</v>
      </c>
      <c r="B130">
        <v>2.2338814757694551E-2</v>
      </c>
      <c r="D130">
        <f>'PASS ATTEMPTS'!$I$10*INTERCEPTIONS!B130</f>
        <v>11.456901932957541</v>
      </c>
    </row>
    <row r="131" spans="1:4" x14ac:dyDescent="0.2">
      <c r="A131">
        <v>106</v>
      </c>
      <c r="B131">
        <v>1.5695236473432777E-2</v>
      </c>
      <c r="D131">
        <f>'PASS ATTEMPTS'!$I$10*INTERCEPTIONS!B131</f>
        <v>8.0496117202798114</v>
      </c>
    </row>
    <row r="132" spans="1:4" x14ac:dyDescent="0.2">
      <c r="A132">
        <v>107</v>
      </c>
      <c r="B132">
        <v>2.1279614060080373E-2</v>
      </c>
      <c r="D132">
        <f>'PASS ATTEMPTS'!$I$10*INTERCEPTIONS!B132</f>
        <v>10.913669955275918</v>
      </c>
    </row>
    <row r="133" spans="1:4" x14ac:dyDescent="0.2">
      <c r="A133">
        <v>108</v>
      </c>
      <c r="B133">
        <v>2.1155742809182639E-2</v>
      </c>
      <c r="D133">
        <f>'PASS ATTEMPTS'!$I$10*INTERCEPTIONS!B133</f>
        <v>10.850140140053322</v>
      </c>
    </row>
    <row r="134" spans="1:4" x14ac:dyDescent="0.2">
      <c r="A134">
        <v>109</v>
      </c>
      <c r="B134">
        <v>2.1160869253722868E-2</v>
      </c>
      <c r="D134">
        <f>'PASS ATTEMPTS'!$I$10*INTERCEPTIONS!B134</f>
        <v>10.85276933828963</v>
      </c>
    </row>
    <row r="135" spans="1:4" x14ac:dyDescent="0.2">
      <c r="A135">
        <v>110</v>
      </c>
      <c r="B135">
        <v>1.9541472352077423E-2</v>
      </c>
      <c r="D135">
        <f>'PASS ATTEMPTS'!$I$10*INTERCEPTIONS!B135</f>
        <v>10.022229683704934</v>
      </c>
    </row>
    <row r="136" spans="1:4" x14ac:dyDescent="0.2">
      <c r="A136">
        <v>111</v>
      </c>
      <c r="B136">
        <v>2.0949828657286684E-2</v>
      </c>
      <c r="D136">
        <f>'PASS ATTEMPTS'!$I$10*INTERCEPTIONS!B136</f>
        <v>10.744533004201699</v>
      </c>
    </row>
    <row r="137" spans="1:4" x14ac:dyDescent="0.2">
      <c r="A137">
        <v>112</v>
      </c>
      <c r="B137">
        <v>2.2525896308018555E-2</v>
      </c>
      <c r="D137">
        <f>'PASS ATTEMPTS'!$I$10*INTERCEPTIONS!B137</f>
        <v>11.552850397492325</v>
      </c>
    </row>
    <row r="138" spans="1:4" x14ac:dyDescent="0.2">
      <c r="A138">
        <v>113</v>
      </c>
      <c r="B138">
        <v>1.9585013089081421E-2</v>
      </c>
      <c r="D138">
        <f>'PASS ATTEMPTS'!$I$10*INTERCEPTIONS!B138</f>
        <v>10.044560409813474</v>
      </c>
    </row>
    <row r="139" spans="1:4" x14ac:dyDescent="0.2">
      <c r="A139">
        <v>114</v>
      </c>
      <c r="B139">
        <v>1.7893077437923122E-2</v>
      </c>
      <c r="D139">
        <f>'PASS ATTEMPTS'!$I$10*INTERCEPTIONS!B139</f>
        <v>9.176817826222802</v>
      </c>
    </row>
    <row r="140" spans="1:4" x14ac:dyDescent="0.2">
      <c r="A140">
        <v>115</v>
      </c>
      <c r="B140">
        <v>1.9512701514737479E-2</v>
      </c>
      <c r="D140">
        <f>'PASS ATTEMPTS'!$I$10*INTERCEPTIONS!B140</f>
        <v>10.007473992075445</v>
      </c>
    </row>
    <row r="141" spans="1:4" x14ac:dyDescent="0.2">
      <c r="A141">
        <v>116</v>
      </c>
      <c r="B141">
        <v>1.5208061507317879E-2</v>
      </c>
      <c r="D141">
        <f>'PASS ATTEMPTS'!$I$10*INTERCEPTIONS!B141</f>
        <v>7.7997544260808089</v>
      </c>
    </row>
    <row r="142" spans="1:4" x14ac:dyDescent="0.2">
      <c r="A142">
        <v>117</v>
      </c>
      <c r="B142">
        <v>1.7348348928841534E-2</v>
      </c>
      <c r="D142">
        <f>'PASS ATTEMPTS'!$I$10*INTERCEPTIONS!B142</f>
        <v>8.8974430618797538</v>
      </c>
    </row>
    <row r="143" spans="1:4" x14ac:dyDescent="0.2">
      <c r="A143">
        <v>118</v>
      </c>
      <c r="B143">
        <v>1.9813151707940724E-2</v>
      </c>
      <c r="D143">
        <f>'PASS ATTEMPTS'!$I$10*INTERCEPTIONS!B143</f>
        <v>10.161565802075438</v>
      </c>
    </row>
    <row r="144" spans="1:4" x14ac:dyDescent="0.2">
      <c r="A144">
        <v>119</v>
      </c>
      <c r="B144">
        <v>1.915606182533737E-2</v>
      </c>
      <c r="D144">
        <f>'PASS ATTEMPTS'!$I$10*INTERCEPTIONS!B144</f>
        <v>9.8245642902323738</v>
      </c>
    </row>
    <row r="145" spans="1:4" x14ac:dyDescent="0.2">
      <c r="A145">
        <v>120</v>
      </c>
      <c r="B145">
        <v>1.9200422136421241E-2</v>
      </c>
      <c r="D145">
        <f>'PASS ATTEMPTS'!$I$10*INTERCEPTIONS!B145</f>
        <v>9.8473153510794287</v>
      </c>
    </row>
    <row r="146" spans="1:4" x14ac:dyDescent="0.2">
      <c r="A146">
        <v>121</v>
      </c>
      <c r="B146">
        <v>2.1937723068780061E-2</v>
      </c>
      <c r="D146">
        <f>'PASS ATTEMPTS'!$I$10*INTERCEPTIONS!B146</f>
        <v>11.251194146046652</v>
      </c>
    </row>
    <row r="147" spans="1:4" x14ac:dyDescent="0.2">
      <c r="A147">
        <v>122</v>
      </c>
      <c r="B147">
        <v>1.7528144119052787E-2</v>
      </c>
      <c r="D147">
        <f>'PASS ATTEMPTS'!$I$10*INTERCEPTIONS!B147</f>
        <v>8.9896545728578943</v>
      </c>
    </row>
    <row r="148" spans="1:4" x14ac:dyDescent="0.2">
      <c r="A148">
        <v>123</v>
      </c>
      <c r="B148">
        <v>1.8726510460336347E-2</v>
      </c>
      <c r="D148">
        <f>'PASS ATTEMPTS'!$I$10*INTERCEPTIONS!B148</f>
        <v>9.6042603968805746</v>
      </c>
    </row>
    <row r="149" spans="1:4" x14ac:dyDescent="0.2">
      <c r="A149">
        <v>124</v>
      </c>
      <c r="B149">
        <v>1.6687625928015953E-2</v>
      </c>
      <c r="D149">
        <f>'PASS ATTEMPTS'!$I$10*INTERCEPTIONS!B149</f>
        <v>8.5585782336685483</v>
      </c>
    </row>
    <row r="150" spans="1:4" x14ac:dyDescent="0.2">
      <c r="A150">
        <v>125</v>
      </c>
      <c r="B150">
        <v>1.7412327324116971E-2</v>
      </c>
      <c r="D150">
        <f>'PASS ATTEMPTS'!$I$10*INTERCEPTIONS!B150</f>
        <v>8.9302556443040828</v>
      </c>
    </row>
    <row r="151" spans="1:4" x14ac:dyDescent="0.2">
      <c r="A151">
        <v>126</v>
      </c>
      <c r="B151">
        <v>1.6819948034194853E-2</v>
      </c>
      <c r="D151">
        <f>'PASS ATTEMPTS'!$I$10*INTERCEPTIONS!B151</f>
        <v>8.6264422367724674</v>
      </c>
    </row>
    <row r="152" spans="1:4" x14ac:dyDescent="0.2">
      <c r="A152">
        <v>127</v>
      </c>
      <c r="B152">
        <v>2.18152114716407E-2</v>
      </c>
      <c r="D152">
        <f>'PASS ATTEMPTS'!$I$10*INTERCEPTIONS!B152</f>
        <v>11.188361656082421</v>
      </c>
    </row>
    <row r="153" spans="1:4" x14ac:dyDescent="0.2">
      <c r="A153">
        <v>128</v>
      </c>
      <c r="B153">
        <v>2.1695566840906878E-2</v>
      </c>
      <c r="D153">
        <f>'PASS ATTEMPTS'!$I$10*INTERCEPTIONS!B153</f>
        <v>11.126999546409609</v>
      </c>
    </row>
    <row r="154" spans="1:4" x14ac:dyDescent="0.2">
      <c r="A154">
        <v>129</v>
      </c>
      <c r="B154">
        <v>2.0759041241717735E-2</v>
      </c>
      <c r="D154">
        <f>'PASS ATTEMPTS'!$I$10*INTERCEPTIONS!B154</f>
        <v>10.646683913552744</v>
      </c>
    </row>
    <row r="155" spans="1:4" x14ac:dyDescent="0.2">
      <c r="A155">
        <v>130</v>
      </c>
      <c r="B155">
        <v>1.9145274479334867E-2</v>
      </c>
      <c r="D155">
        <f>'PASS ATTEMPTS'!$I$10*INTERCEPTIONS!B155</f>
        <v>9.8190317869815029</v>
      </c>
    </row>
    <row r="156" spans="1:4" x14ac:dyDescent="0.2">
      <c r="A156">
        <v>131</v>
      </c>
      <c r="B156">
        <v>1.7679808481466247E-2</v>
      </c>
      <c r="D156">
        <f>'PASS ATTEMPTS'!$I$10*INTERCEPTIONS!B156</f>
        <v>9.0674386337287611</v>
      </c>
    </row>
    <row r="157" spans="1:4" x14ac:dyDescent="0.2">
      <c r="A157">
        <v>132</v>
      </c>
      <c r="B157">
        <v>2.30879396364174E-2</v>
      </c>
      <c r="D157">
        <f>'PASS ATTEMPTS'!$I$10*INTERCEPTIONS!B157</f>
        <v>11.841105408574352</v>
      </c>
    </row>
    <row r="158" spans="1:4" x14ac:dyDescent="0.2">
      <c r="A158">
        <v>133</v>
      </c>
      <c r="B158">
        <v>2.0502749007686089E-2</v>
      </c>
      <c r="D158">
        <f>'PASS ATTEMPTS'!$I$10*INTERCEPTIONS!B158</f>
        <v>10.515239384228833</v>
      </c>
    </row>
    <row r="159" spans="1:4" x14ac:dyDescent="0.2">
      <c r="A159">
        <v>134</v>
      </c>
      <c r="B159">
        <v>1.7361766564875505E-2</v>
      </c>
      <c r="D159">
        <f>'PASS ATTEMPTS'!$I$10*INTERCEPTIONS!B159</f>
        <v>8.9043245612735547</v>
      </c>
    </row>
    <row r="160" spans="1:4" x14ac:dyDescent="0.2">
      <c r="A160">
        <v>135</v>
      </c>
      <c r="B160">
        <v>1.8321586766168324E-2</v>
      </c>
      <c r="D160">
        <f>'PASS ATTEMPTS'!$I$10*INTERCEPTIONS!B160</f>
        <v>9.3965872904631453</v>
      </c>
    </row>
    <row r="161" spans="1:4" x14ac:dyDescent="0.2">
      <c r="A161">
        <v>136</v>
      </c>
      <c r="B161">
        <v>1.76348935835446E-2</v>
      </c>
      <c r="D161">
        <f>'PASS ATTEMPTS'!$I$10*INTERCEPTIONS!B161</f>
        <v>9.0444031420789699</v>
      </c>
    </row>
    <row r="162" spans="1:4" x14ac:dyDescent="0.2">
      <c r="A162">
        <v>137</v>
      </c>
      <c r="B162">
        <v>1.932131440374105E-2</v>
      </c>
      <c r="D162">
        <f>'PASS ATTEMPTS'!$I$10*INTERCEPTIONS!B162</f>
        <v>9.9093173357934514</v>
      </c>
    </row>
    <row r="163" spans="1:4" x14ac:dyDescent="0.2">
      <c r="A163">
        <v>138</v>
      </c>
      <c r="B163">
        <v>1.792858572568155E-2</v>
      </c>
      <c r="D163">
        <f>'PASS ATTEMPTS'!$I$10*INTERCEPTIONS!B163</f>
        <v>9.1950289522412678</v>
      </c>
    </row>
    <row r="164" spans="1:4" x14ac:dyDescent="0.2">
      <c r="A164">
        <v>139</v>
      </c>
      <c r="B164">
        <v>2.2846983027746771E-2</v>
      </c>
      <c r="D164">
        <f>'PASS ATTEMPTS'!$I$10*INTERCEPTIONS!B164</f>
        <v>11.717526057315954</v>
      </c>
    </row>
    <row r="165" spans="1:4" x14ac:dyDescent="0.2">
      <c r="A165">
        <v>140</v>
      </c>
      <c r="B165">
        <v>1.7239259609505817E-2</v>
      </c>
      <c r="D165">
        <f>'PASS ATTEMPTS'!$I$10*INTERCEPTIONS!B165</f>
        <v>8.8414944519324923</v>
      </c>
    </row>
    <row r="166" spans="1:4" x14ac:dyDescent="0.2">
      <c r="A166">
        <v>141</v>
      </c>
      <c r="B166">
        <v>2.1287061950590366E-2</v>
      </c>
      <c r="D166">
        <f>'PASS ATTEMPTS'!$I$10*INTERCEPTIONS!B166</f>
        <v>10.91748975288407</v>
      </c>
    </row>
    <row r="167" spans="1:4" x14ac:dyDescent="0.2">
      <c r="A167">
        <v>142</v>
      </c>
      <c r="B167">
        <v>1.7995254658815438E-2</v>
      </c>
      <c r="D167">
        <f>'PASS ATTEMPTS'!$I$10*INTERCEPTIONS!B167</f>
        <v>9.229221430095393</v>
      </c>
    </row>
    <row r="168" spans="1:4" x14ac:dyDescent="0.2">
      <c r="A168">
        <v>143</v>
      </c>
      <c r="B168">
        <v>1.8484006110152322E-2</v>
      </c>
      <c r="D168">
        <f>'PASS ATTEMPTS'!$I$10*INTERCEPTIONS!B168</f>
        <v>9.479887255847343</v>
      </c>
    </row>
    <row r="169" spans="1:4" x14ac:dyDescent="0.2">
      <c r="A169">
        <v>144</v>
      </c>
      <c r="B169">
        <v>1.8241803457527312E-2</v>
      </c>
      <c r="D169">
        <f>'PASS ATTEMPTS'!$I$10*INTERCEPTIONS!B169</f>
        <v>9.3556688463602811</v>
      </c>
    </row>
    <row r="170" spans="1:4" x14ac:dyDescent="0.2">
      <c r="A170">
        <v>145</v>
      </c>
      <c r="B170">
        <v>2.008288867538581E-2</v>
      </c>
      <c r="D170">
        <f>'PASS ATTEMPTS'!$I$10*INTERCEPTIONS!B170</f>
        <v>10.29990572821889</v>
      </c>
    </row>
    <row r="171" spans="1:4" x14ac:dyDescent="0.2">
      <c r="A171">
        <v>146</v>
      </c>
      <c r="B171">
        <v>1.8497755263813826E-2</v>
      </c>
      <c r="D171">
        <f>'PASS ATTEMPTS'!$I$10*INTERCEPTIONS!B171</f>
        <v>9.4869387805978569</v>
      </c>
    </row>
    <row r="172" spans="1:4" x14ac:dyDescent="0.2">
      <c r="A172">
        <v>147</v>
      </c>
      <c r="B172">
        <v>2.0682982770582382E-2</v>
      </c>
      <c r="D172">
        <f>'PASS ATTEMPTS'!$I$10*INTERCEPTIONS!B172</f>
        <v>10.607675825862314</v>
      </c>
    </row>
    <row r="173" spans="1:4" x14ac:dyDescent="0.2">
      <c r="A173">
        <v>148</v>
      </c>
      <c r="B173">
        <v>2.0027134082426061E-2</v>
      </c>
      <c r="D173">
        <f>'PASS ATTEMPTS'!$I$10*INTERCEPTIONS!B173</f>
        <v>10.27131088508238</v>
      </c>
    </row>
    <row r="174" spans="1:4" x14ac:dyDescent="0.2">
      <c r="A174">
        <v>149</v>
      </c>
      <c r="B174">
        <v>1.7469736284262863E-2</v>
      </c>
      <c r="D174">
        <f>'PASS ATTEMPTS'!$I$10*INTERCEPTIONS!B174</f>
        <v>8.959698962295608</v>
      </c>
    </row>
    <row r="175" spans="1:4" x14ac:dyDescent="0.2">
      <c r="A175">
        <v>150</v>
      </c>
      <c r="B175">
        <v>1.8489718978424469E-2</v>
      </c>
      <c r="D175">
        <f>'PASS ATTEMPTS'!$I$10*INTERCEPTIONS!B175</f>
        <v>9.4828172130657471</v>
      </c>
    </row>
    <row r="176" spans="1:4" x14ac:dyDescent="0.2">
      <c r="A176">
        <v>151</v>
      </c>
      <c r="B176">
        <v>1.6057508155968934E-2</v>
      </c>
      <c r="D176">
        <f>'PASS ATTEMPTS'!$I$10*INTERCEPTIONS!B176</f>
        <v>8.235409900931927</v>
      </c>
    </row>
    <row r="177" spans="1:4" x14ac:dyDescent="0.2">
      <c r="A177">
        <v>152</v>
      </c>
      <c r="B177">
        <v>2.0675290445298308E-2</v>
      </c>
      <c r="D177">
        <f>'PASS ATTEMPTS'!$I$10*INTERCEPTIONS!B177</f>
        <v>10.603730665057142</v>
      </c>
    </row>
    <row r="178" spans="1:4" x14ac:dyDescent="0.2">
      <c r="A178">
        <v>153</v>
      </c>
      <c r="B178">
        <v>2.154069686487315E-2</v>
      </c>
      <c r="D178">
        <f>'PASS ATTEMPTS'!$I$10*INTERCEPTIONS!B178</f>
        <v>11.047571423341138</v>
      </c>
    </row>
    <row r="179" spans="1:4" x14ac:dyDescent="0.2">
      <c r="A179">
        <v>154</v>
      </c>
      <c r="B179">
        <v>1.9254030888814576E-2</v>
      </c>
      <c r="D179">
        <f>'PASS ATTEMPTS'!$I$10*INTERCEPTIONS!B179</f>
        <v>9.8748096575402098</v>
      </c>
    </row>
    <row r="180" spans="1:4" x14ac:dyDescent="0.2">
      <c r="A180">
        <v>155</v>
      </c>
      <c r="B180">
        <v>1.908694923329269E-2</v>
      </c>
      <c r="D180">
        <f>'PASS ATTEMPTS'!$I$10*INTERCEPTIONS!B180</f>
        <v>9.7891185336881215</v>
      </c>
    </row>
    <row r="181" spans="1:4" x14ac:dyDescent="0.2">
      <c r="A181">
        <v>156</v>
      </c>
      <c r="B181">
        <v>1.711280044328288E-2</v>
      </c>
      <c r="D181">
        <f>'PASS ATTEMPTS'!$I$10*INTERCEPTIONS!B181</f>
        <v>8.7766373732712033</v>
      </c>
    </row>
    <row r="182" spans="1:4" x14ac:dyDescent="0.2">
      <c r="A182">
        <v>157</v>
      </c>
      <c r="B182">
        <v>1.9065751849811255E-2</v>
      </c>
      <c r="D182">
        <f>'PASS ATTEMPTS'!$I$10*INTERCEPTIONS!B182</f>
        <v>9.7782470373076595</v>
      </c>
    </row>
    <row r="183" spans="1:4" x14ac:dyDescent="0.2">
      <c r="A183">
        <v>158</v>
      </c>
      <c r="B183">
        <v>1.9739277320001719E-2</v>
      </c>
      <c r="D183">
        <f>'PASS ATTEMPTS'!$I$10*INTERCEPTIONS!B183</f>
        <v>10.123677864548094</v>
      </c>
    </row>
    <row r="184" spans="1:4" x14ac:dyDescent="0.2">
      <c r="A184">
        <v>159</v>
      </c>
      <c r="B184">
        <v>1.9045240770301227E-2</v>
      </c>
      <c r="D184">
        <f>'PASS ATTEMPTS'!$I$10*INTERCEPTIONS!B184</f>
        <v>9.7677275254609288</v>
      </c>
    </row>
    <row r="185" spans="1:4" x14ac:dyDescent="0.2">
      <c r="A185">
        <v>160</v>
      </c>
      <c r="B185">
        <v>2.0269988573041055E-2</v>
      </c>
      <c r="D185">
        <f>'PASS ATTEMPTS'!$I$10*INTERCEPTIONS!B185</f>
        <v>10.395863602544527</v>
      </c>
    </row>
    <row r="186" spans="1:4" x14ac:dyDescent="0.2">
      <c r="A186">
        <v>161</v>
      </c>
      <c r="B186">
        <v>1.9214254588260347E-2</v>
      </c>
      <c r="D186">
        <f>'PASS ATTEMPTS'!$I$10*INTERCEPTIONS!B186</f>
        <v>9.8544095969439471</v>
      </c>
    </row>
    <row r="187" spans="1:4" x14ac:dyDescent="0.2">
      <c r="A187">
        <v>162</v>
      </c>
      <c r="B187">
        <v>2.3638496344103591E-2</v>
      </c>
      <c r="D187">
        <f>'PASS ATTEMPTS'!$I$10*INTERCEPTIONS!B187</f>
        <v>12.123469279572477</v>
      </c>
    </row>
    <row r="188" spans="1:4" x14ac:dyDescent="0.2">
      <c r="A188">
        <v>163</v>
      </c>
      <c r="B188">
        <v>1.9301494138629569E-2</v>
      </c>
      <c r="D188">
        <f>'PASS ATTEMPTS'!$I$10*INTERCEPTIONS!B188</f>
        <v>9.8991521217420093</v>
      </c>
    </row>
    <row r="189" spans="1:4" x14ac:dyDescent="0.2">
      <c r="A189">
        <v>164</v>
      </c>
      <c r="B189">
        <v>2.214985006800177E-2</v>
      </c>
      <c r="D189">
        <f>'PASS ATTEMPTS'!$I$10*INTERCEPTIONS!B189</f>
        <v>11.359987663239796</v>
      </c>
    </row>
    <row r="190" spans="1:4" x14ac:dyDescent="0.2">
      <c r="A190">
        <v>165</v>
      </c>
      <c r="B190">
        <v>1.4372503919728462E-2</v>
      </c>
      <c r="D190">
        <f>'PASS ATTEMPTS'!$I$10*INTERCEPTIONS!B190</f>
        <v>7.3712222302509849</v>
      </c>
    </row>
    <row r="191" spans="1:4" x14ac:dyDescent="0.2">
      <c r="A191">
        <v>166</v>
      </c>
      <c r="B191">
        <v>1.9022491838280607E-2</v>
      </c>
      <c r="D191">
        <f>'PASS ATTEMPTS'!$I$10*INTERCEPTIONS!B191</f>
        <v>9.7560602867973376</v>
      </c>
    </row>
    <row r="192" spans="1:4" x14ac:dyDescent="0.2">
      <c r="A192">
        <v>167</v>
      </c>
      <c r="B192">
        <v>1.7325726576378597E-2</v>
      </c>
      <c r="D192">
        <f>'PASS ATTEMPTS'!$I$10*INTERCEPTIONS!B192</f>
        <v>8.8858407420399601</v>
      </c>
    </row>
    <row r="193" spans="1:4" x14ac:dyDescent="0.2">
      <c r="A193">
        <v>168</v>
      </c>
      <c r="B193">
        <v>2.0525910953037158E-2</v>
      </c>
      <c r="D193">
        <f>'PASS ATTEMPTS'!$I$10*INTERCEPTIONS!B193</f>
        <v>10.527118444928432</v>
      </c>
    </row>
    <row r="194" spans="1:4" x14ac:dyDescent="0.2">
      <c r="A194">
        <v>169</v>
      </c>
      <c r="B194">
        <v>1.6307813529904958E-2</v>
      </c>
      <c r="D194">
        <f>'PASS ATTEMPTS'!$I$10*INTERCEPTIONS!B194</f>
        <v>8.3637839509244181</v>
      </c>
    </row>
    <row r="195" spans="1:4" x14ac:dyDescent="0.2">
      <c r="A195">
        <v>170</v>
      </c>
      <c r="B195">
        <v>2.1810094147489113E-2</v>
      </c>
      <c r="D195">
        <f>'PASS ATTEMPTS'!$I$10*INTERCEPTIONS!B195</f>
        <v>11.185737135417389</v>
      </c>
    </row>
    <row r="196" spans="1:4" x14ac:dyDescent="0.2">
      <c r="A196">
        <v>171</v>
      </c>
      <c r="B196">
        <v>1.7311238507644496E-2</v>
      </c>
      <c r="D196">
        <f>'PASS ATTEMPTS'!$I$10*INTERCEPTIONS!B196</f>
        <v>8.87841025011436</v>
      </c>
    </row>
    <row r="197" spans="1:4" x14ac:dyDescent="0.2">
      <c r="A197">
        <v>172</v>
      </c>
      <c r="B197">
        <v>1.9520846463663616E-2</v>
      </c>
      <c r="D197">
        <f>'PASS ATTEMPTS'!$I$10*INTERCEPTIONS!B197</f>
        <v>10.011651289846515</v>
      </c>
    </row>
    <row r="198" spans="1:4" x14ac:dyDescent="0.2">
      <c r="A198">
        <v>173</v>
      </c>
      <c r="B198">
        <v>1.7362928039651986E-2</v>
      </c>
      <c r="D198">
        <f>'PASS ATTEMPTS'!$I$10*INTERCEPTIONS!B198</f>
        <v>8.904920246530633</v>
      </c>
    </row>
    <row r="199" spans="1:4" x14ac:dyDescent="0.2">
      <c r="A199">
        <v>174</v>
      </c>
      <c r="B199">
        <v>2.0190876730834962E-2</v>
      </c>
      <c r="D199">
        <f>'PASS ATTEMPTS'!$I$10*INTERCEPTIONS!B199</f>
        <v>10.355289533252035</v>
      </c>
    </row>
    <row r="200" spans="1:4" x14ac:dyDescent="0.2">
      <c r="A200">
        <v>175</v>
      </c>
      <c r="B200">
        <v>1.7842338542959996E-2</v>
      </c>
      <c r="D200">
        <f>'PASS ATTEMPTS'!$I$10*INTERCEPTIONS!B200</f>
        <v>9.1507953827724879</v>
      </c>
    </row>
    <row r="201" spans="1:4" x14ac:dyDescent="0.2">
      <c r="A201">
        <v>176</v>
      </c>
      <c r="B201">
        <v>1.5823884779831515E-2</v>
      </c>
      <c r="D201">
        <f>'PASS ATTEMPTS'!$I$10*INTERCEPTIONS!B201</f>
        <v>8.1155915426758813</v>
      </c>
    </row>
    <row r="202" spans="1:4" x14ac:dyDescent="0.2">
      <c r="A202">
        <v>177</v>
      </c>
      <c r="B202">
        <v>1.7275466177044754E-2</v>
      </c>
      <c r="D202">
        <f>'PASS ATTEMPTS'!$I$10*INTERCEPTIONS!B202</f>
        <v>8.8600637045146922</v>
      </c>
    </row>
    <row r="203" spans="1:4" x14ac:dyDescent="0.2">
      <c r="A203">
        <v>178</v>
      </c>
      <c r="B203">
        <v>1.9473987283914754E-2</v>
      </c>
      <c r="D203">
        <f>'PASS ATTEMPTS'!$I$10*INTERCEPTIONS!B203</f>
        <v>9.9876186348975065</v>
      </c>
    </row>
    <row r="204" spans="1:4" x14ac:dyDescent="0.2">
      <c r="A204">
        <v>179</v>
      </c>
      <c r="B204">
        <v>1.7393044507250321E-2</v>
      </c>
      <c r="D204">
        <f>'PASS ATTEMPTS'!$I$10*INTERCEPTIONS!B204</f>
        <v>8.9203660711898127</v>
      </c>
    </row>
    <row r="205" spans="1:4" x14ac:dyDescent="0.2">
      <c r="A205">
        <v>180</v>
      </c>
      <c r="B205">
        <v>1.8306942920877794E-2</v>
      </c>
      <c r="D205">
        <f>'PASS ATTEMPTS'!$I$10*INTERCEPTIONS!B205</f>
        <v>9.3890769054568306</v>
      </c>
    </row>
    <row r="206" spans="1:4" x14ac:dyDescent="0.2">
      <c r="A206">
        <v>181</v>
      </c>
      <c r="B206">
        <v>1.7205557420327131E-2</v>
      </c>
      <c r="D206">
        <f>'PASS ATTEMPTS'!$I$10*INTERCEPTIONS!B206</f>
        <v>8.8242096192081778</v>
      </c>
    </row>
    <row r="207" spans="1:4" x14ac:dyDescent="0.2">
      <c r="A207">
        <v>182</v>
      </c>
      <c r="B207">
        <v>1.6592321503724184E-2</v>
      </c>
      <c r="D207">
        <f>'PASS ATTEMPTS'!$I$10*INTERCEPTIONS!B207</f>
        <v>8.5096994791450271</v>
      </c>
    </row>
    <row r="208" spans="1:4" x14ac:dyDescent="0.2">
      <c r="A208">
        <v>183</v>
      </c>
      <c r="B208">
        <v>1.8301970776112713E-2</v>
      </c>
      <c r="D208">
        <f>'PASS ATTEMPTS'!$I$10*INTERCEPTIONS!B208</f>
        <v>9.3865268429048161</v>
      </c>
    </row>
    <row r="209" spans="1:4" x14ac:dyDescent="0.2">
      <c r="A209">
        <v>184</v>
      </c>
      <c r="B209">
        <v>1.5781799438799527E-2</v>
      </c>
      <c r="D209">
        <f>'PASS ATTEMPTS'!$I$10*INTERCEPTIONS!B209</f>
        <v>8.0940072451091325</v>
      </c>
    </row>
    <row r="210" spans="1:4" x14ac:dyDescent="0.2">
      <c r="A210">
        <v>185</v>
      </c>
      <c r="B210">
        <v>1.9256623938108296E-2</v>
      </c>
      <c r="D210">
        <f>'PASS ATTEMPTS'!$I$10*INTERCEPTIONS!B210</f>
        <v>9.8761395540359604</v>
      </c>
    </row>
    <row r="211" spans="1:4" x14ac:dyDescent="0.2">
      <c r="A211">
        <v>186</v>
      </c>
      <c r="B211">
        <v>2.1359649191884152E-2</v>
      </c>
      <c r="D211">
        <f>'PASS ATTEMPTS'!$I$10*INTERCEPTIONS!B211</f>
        <v>10.954717551856724</v>
      </c>
    </row>
    <row r="212" spans="1:4" x14ac:dyDescent="0.2">
      <c r="A212">
        <v>187</v>
      </c>
      <c r="B212">
        <v>2.3607189849729537E-2</v>
      </c>
      <c r="D212">
        <f>'PASS ATTEMPTS'!$I$10*INTERCEPTIONS!B212</f>
        <v>12.107413126200031</v>
      </c>
    </row>
    <row r="213" spans="1:4" x14ac:dyDescent="0.2">
      <c r="A213">
        <v>188</v>
      </c>
      <c r="B213">
        <v>1.89716567132974E-2</v>
      </c>
      <c r="D213">
        <f>'PASS ATTEMPTS'!$I$10*INTERCEPTIONS!B213</f>
        <v>9.7299884898824356</v>
      </c>
    </row>
    <row r="214" spans="1:4" x14ac:dyDescent="0.2">
      <c r="A214">
        <v>189</v>
      </c>
      <c r="B214">
        <v>1.6495366394534285E-2</v>
      </c>
      <c r="D214">
        <f>'PASS ATTEMPTS'!$I$10*INTERCEPTIONS!B214</f>
        <v>8.4599741383005558</v>
      </c>
    </row>
    <row r="215" spans="1:4" x14ac:dyDescent="0.2">
      <c r="A215">
        <v>190</v>
      </c>
      <c r="B215">
        <v>2.1121236537492954E-2</v>
      </c>
      <c r="D215">
        <f>'PASS ATTEMPTS'!$I$10*INTERCEPTIONS!B215</f>
        <v>10.832442917747267</v>
      </c>
    </row>
    <row r="216" spans="1:4" x14ac:dyDescent="0.2">
      <c r="A216">
        <v>191</v>
      </c>
      <c r="B216">
        <v>1.8484301149880807E-2</v>
      </c>
      <c r="D216">
        <f>'PASS ATTEMPTS'!$I$10*INTERCEPTIONS!B216</f>
        <v>9.4800385727937542</v>
      </c>
    </row>
    <row r="217" spans="1:4" x14ac:dyDescent="0.2">
      <c r="A217">
        <v>192</v>
      </c>
      <c r="B217">
        <v>1.7235910269681777E-2</v>
      </c>
      <c r="D217">
        <f>'PASS ATTEMPTS'!$I$10*INTERCEPTIONS!B217</f>
        <v>8.8397766769153119</v>
      </c>
    </row>
    <row r="218" spans="1:4" x14ac:dyDescent="0.2">
      <c r="A218">
        <v>193</v>
      </c>
      <c r="B218">
        <v>1.6478679119325167E-2</v>
      </c>
      <c r="D218">
        <f>'PASS ATTEMPTS'!$I$10*INTERCEPTIONS!B218</f>
        <v>8.4514157399399945</v>
      </c>
    </row>
    <row r="219" spans="1:4" x14ac:dyDescent="0.2">
      <c r="A219">
        <v>194</v>
      </c>
      <c r="B219">
        <v>2.0472854494133188E-2</v>
      </c>
      <c r="D219">
        <f>'PASS ATTEMPTS'!$I$10*INTERCEPTIONS!B219</f>
        <v>10.499907393081404</v>
      </c>
    </row>
    <row r="220" spans="1:4" x14ac:dyDescent="0.2">
      <c r="A220">
        <v>195</v>
      </c>
      <c r="B220">
        <v>1.8130314867683028E-2</v>
      </c>
      <c r="D220">
        <f>'PASS ATTEMPTS'!$I$10*INTERCEPTIONS!B220</f>
        <v>9.2984897231908334</v>
      </c>
    </row>
    <row r="221" spans="1:4" x14ac:dyDescent="0.2">
      <c r="A221">
        <v>196</v>
      </c>
      <c r="B221">
        <v>1.808185016326817E-2</v>
      </c>
      <c r="D221">
        <f>'PASS ATTEMPTS'!$I$10*INTERCEPTIONS!B221</f>
        <v>9.2736336432370141</v>
      </c>
    </row>
    <row r="222" spans="1:4" x14ac:dyDescent="0.2">
      <c r="A222">
        <v>197</v>
      </c>
      <c r="B222">
        <v>1.726369011621167E-2</v>
      </c>
      <c r="D222">
        <f>'PASS ATTEMPTS'!$I$10*INTERCEPTIONS!B222</f>
        <v>8.8540241193538574</v>
      </c>
    </row>
    <row r="223" spans="1:4" x14ac:dyDescent="0.2">
      <c r="A223">
        <v>198</v>
      </c>
      <c r="B223">
        <v>1.6803745551971953E-2</v>
      </c>
      <c r="D223">
        <f>'PASS ATTEMPTS'!$I$10*INTERCEPTIONS!B223</f>
        <v>8.6181324740607135</v>
      </c>
    </row>
    <row r="224" spans="1:4" x14ac:dyDescent="0.2">
      <c r="A224">
        <v>199</v>
      </c>
      <c r="B224">
        <v>1.9079148563957749E-2</v>
      </c>
      <c r="D224">
        <f>'PASS ATTEMPTS'!$I$10*INTERCEPTIONS!B224</f>
        <v>9.7851178064986435</v>
      </c>
    </row>
    <row r="225" spans="1:4" x14ac:dyDescent="0.2">
      <c r="A225">
        <v>200</v>
      </c>
      <c r="B225">
        <v>1.7673536716597313E-2</v>
      </c>
      <c r="D225">
        <f>'PASS ATTEMPTS'!$I$10*INTERCEPTIONS!B225</f>
        <v>9.0642220353626719</v>
      </c>
    </row>
    <row r="226" spans="1:4" x14ac:dyDescent="0.2">
      <c r="A226">
        <v>201</v>
      </c>
      <c r="B226">
        <v>2.1244903049895611E-2</v>
      </c>
      <c r="D226">
        <f>'PASS ATTEMPTS'!$I$10*INTERCEPTIONS!B226</f>
        <v>10.895867728792807</v>
      </c>
    </row>
    <row r="227" spans="1:4" x14ac:dyDescent="0.2">
      <c r="A227">
        <v>202</v>
      </c>
      <c r="B227">
        <v>1.9613352979464711E-2</v>
      </c>
      <c r="D227">
        <f>'PASS ATTEMPTS'!$I$10*INTERCEPTIONS!B227</f>
        <v>10.059095081792893</v>
      </c>
    </row>
    <row r="228" spans="1:4" x14ac:dyDescent="0.2">
      <c r="A228">
        <v>203</v>
      </c>
      <c r="B228">
        <v>1.8338371781962619E-2</v>
      </c>
      <c r="D228">
        <f>'PASS ATTEMPTS'!$I$10*INTERCEPTIONS!B228</f>
        <v>9.4051958170114087</v>
      </c>
    </row>
    <row r="229" spans="1:4" x14ac:dyDescent="0.2">
      <c r="A229">
        <v>204</v>
      </c>
      <c r="B229">
        <v>1.7793866980928268E-2</v>
      </c>
      <c r="D229">
        <f>'PASS ATTEMPTS'!$I$10*INTERCEPTIONS!B229</f>
        <v>9.1259357857545442</v>
      </c>
    </row>
    <row r="230" spans="1:4" x14ac:dyDescent="0.2">
      <c r="A230">
        <v>205</v>
      </c>
      <c r="B230">
        <v>1.8245023671448823E-2</v>
      </c>
      <c r="D230">
        <f>'PASS ATTEMPTS'!$I$10*INTERCEPTIONS!B230</f>
        <v>9.357320396610465</v>
      </c>
    </row>
    <row r="231" spans="1:4" x14ac:dyDescent="0.2">
      <c r="A231">
        <v>206</v>
      </c>
      <c r="B231">
        <v>1.8308304669558944E-2</v>
      </c>
      <c r="D231">
        <f>'PASS ATTEMPTS'!$I$10*INTERCEPTIONS!B231</f>
        <v>9.3897753051376789</v>
      </c>
    </row>
    <row r="232" spans="1:4" x14ac:dyDescent="0.2">
      <c r="A232">
        <v>207</v>
      </c>
      <c r="B232">
        <v>1.9176445232284841E-2</v>
      </c>
      <c r="D232">
        <f>'PASS ATTEMPTS'!$I$10*INTERCEPTIONS!B232</f>
        <v>9.8350183226861905</v>
      </c>
    </row>
    <row r="233" spans="1:4" x14ac:dyDescent="0.2">
      <c r="A233">
        <v>208</v>
      </c>
      <c r="B233">
        <v>1.9992042998493487E-2</v>
      </c>
      <c r="D233">
        <f>'PASS ATTEMPTS'!$I$10*INTERCEPTIONS!B233</f>
        <v>10.253313730278176</v>
      </c>
    </row>
    <row r="234" spans="1:4" x14ac:dyDescent="0.2">
      <c r="A234">
        <v>209</v>
      </c>
      <c r="B234">
        <v>1.8776654209588566E-2</v>
      </c>
      <c r="D234">
        <f>'PASS ATTEMPTS'!$I$10*INTERCEPTIONS!B234</f>
        <v>9.629977608109769</v>
      </c>
    </row>
    <row r="235" spans="1:4" x14ac:dyDescent="0.2">
      <c r="A235">
        <v>210</v>
      </c>
      <c r="B235">
        <v>1.9806566510459579E-2</v>
      </c>
      <c r="D235">
        <f>'PASS ATTEMPTS'!$I$10*INTERCEPTIONS!B235</f>
        <v>10.158188453609595</v>
      </c>
    </row>
    <row r="236" spans="1:4" x14ac:dyDescent="0.2">
      <c r="A236">
        <v>211</v>
      </c>
      <c r="B236">
        <v>1.7749049230243726E-2</v>
      </c>
      <c r="D236">
        <f>'PASS ATTEMPTS'!$I$10*INTERCEPTIONS!B236</f>
        <v>9.1029501179821892</v>
      </c>
    </row>
    <row r="237" spans="1:4" x14ac:dyDescent="0.2">
      <c r="A237">
        <v>212</v>
      </c>
      <c r="B237">
        <v>1.943873639870114E-2</v>
      </c>
      <c r="D237">
        <f>'PASS ATTEMPTS'!$I$10*INTERCEPTIONS!B237</f>
        <v>9.9695395228531556</v>
      </c>
    </row>
    <row r="238" spans="1:4" x14ac:dyDescent="0.2">
      <c r="A238">
        <v>213</v>
      </c>
      <c r="B238">
        <v>1.6547010772035953E-2</v>
      </c>
      <c r="D238">
        <f>'PASS ATTEMPTS'!$I$10*INTERCEPTIONS!B238</f>
        <v>8.4864609763375398</v>
      </c>
    </row>
    <row r="239" spans="1:4" x14ac:dyDescent="0.2">
      <c r="A239">
        <v>214</v>
      </c>
      <c r="B239">
        <v>1.7083544807034508E-2</v>
      </c>
      <c r="D239">
        <f>'PASS ATTEMPTS'!$I$10*INTERCEPTIONS!B239</f>
        <v>8.7616330429555838</v>
      </c>
    </row>
    <row r="240" spans="1:4" x14ac:dyDescent="0.2">
      <c r="A240">
        <v>215</v>
      </c>
      <c r="B240">
        <v>2.1349120324994992E-2</v>
      </c>
      <c r="D240">
        <f>'PASS ATTEMPTS'!$I$10*INTERCEPTIONS!B240</f>
        <v>10.949317614719382</v>
      </c>
    </row>
    <row r="241" spans="1:4" x14ac:dyDescent="0.2">
      <c r="A241">
        <v>216</v>
      </c>
      <c r="B241">
        <v>1.8050829681843787E-2</v>
      </c>
      <c r="D241">
        <f>'PASS ATTEMPTS'!$I$10*INTERCEPTIONS!B241</f>
        <v>9.257724177249349</v>
      </c>
    </row>
    <row r="242" spans="1:4" x14ac:dyDescent="0.2">
      <c r="A242">
        <v>217</v>
      </c>
      <c r="B242">
        <v>1.8932534301616604E-2</v>
      </c>
      <c r="D242">
        <f>'PASS ATTEMPTS'!$I$10*INTERCEPTIONS!B242</f>
        <v>9.7099237890973011</v>
      </c>
    </row>
    <row r="243" spans="1:4" x14ac:dyDescent="0.2">
      <c r="A243">
        <v>218</v>
      </c>
      <c r="B243">
        <v>2.0873707661417724E-2</v>
      </c>
      <c r="D243">
        <f>'PASS ATTEMPTS'!$I$10*INTERCEPTIONS!B243</f>
        <v>10.705492849467914</v>
      </c>
    </row>
    <row r="244" spans="1:4" x14ac:dyDescent="0.2">
      <c r="A244">
        <v>219</v>
      </c>
      <c r="B244">
        <v>1.9029388981301715E-2</v>
      </c>
      <c r="D244">
        <f>'PASS ATTEMPTS'!$I$10*INTERCEPTIONS!B244</f>
        <v>9.7595976226885899</v>
      </c>
    </row>
    <row r="245" spans="1:4" x14ac:dyDescent="0.2">
      <c r="A245">
        <v>220</v>
      </c>
      <c r="B245">
        <v>1.850539924915624E-2</v>
      </c>
      <c r="D245">
        <f>'PASS ATTEMPTS'!$I$10*INTERCEPTIONS!B245</f>
        <v>9.4908591493101149</v>
      </c>
    </row>
    <row r="246" spans="1:4" x14ac:dyDescent="0.2">
      <c r="A246">
        <v>221</v>
      </c>
      <c r="B246">
        <v>1.7701632447454433E-2</v>
      </c>
      <c r="D246">
        <f>'PASS ATTEMPTS'!$I$10*INTERCEPTIONS!B246</f>
        <v>9.0786314853113961</v>
      </c>
    </row>
    <row r="247" spans="1:4" x14ac:dyDescent="0.2">
      <c r="A247">
        <v>222</v>
      </c>
      <c r="B247">
        <v>2.1413073026297916E-2</v>
      </c>
      <c r="D247">
        <f>'PASS ATTEMPTS'!$I$10*INTERCEPTIONS!B247</f>
        <v>10.982117019482921</v>
      </c>
    </row>
    <row r="248" spans="1:4" x14ac:dyDescent="0.2">
      <c r="A248">
        <v>223</v>
      </c>
      <c r="B248">
        <v>2.0536750670659621E-2</v>
      </c>
      <c r="D248">
        <f>'PASS ATTEMPTS'!$I$10*INTERCEPTIONS!B248</f>
        <v>10.532677807997985</v>
      </c>
    </row>
    <row r="249" spans="1:4" x14ac:dyDescent="0.2">
      <c r="A249">
        <v>224</v>
      </c>
      <c r="B249">
        <v>2.039939641627617E-2</v>
      </c>
      <c r="D249">
        <f>'PASS ATTEMPTS'!$I$10*INTERCEPTIONS!B249</f>
        <v>10.462232968394144</v>
      </c>
    </row>
    <row r="250" spans="1:4" x14ac:dyDescent="0.2">
      <c r="A250">
        <v>225</v>
      </c>
      <c r="B250">
        <v>1.7798124341872675E-2</v>
      </c>
      <c r="D250">
        <f>'PASS ATTEMPTS'!$I$10*INTERCEPTIONS!B250</f>
        <v>9.1281192573201722</v>
      </c>
    </row>
    <row r="251" spans="1:4" x14ac:dyDescent="0.2">
      <c r="A251">
        <v>226</v>
      </c>
      <c r="B251">
        <v>2.0243278633816104E-2</v>
      </c>
      <c r="D251">
        <f>'PASS ATTEMPTS'!$I$10*INTERCEPTIONS!B251</f>
        <v>10.38216488317849</v>
      </c>
    </row>
    <row r="252" spans="1:4" x14ac:dyDescent="0.2">
      <c r="A252">
        <v>227</v>
      </c>
      <c r="B252">
        <v>1.7466577818501149E-2</v>
      </c>
      <c r="D252">
        <f>'PASS ATTEMPTS'!$I$10*INTERCEPTIONS!B252</f>
        <v>8.9580790808075754</v>
      </c>
    </row>
    <row r="253" spans="1:4" x14ac:dyDescent="0.2">
      <c r="A253">
        <v>228</v>
      </c>
      <c r="B253">
        <v>1.9027511075172292E-2</v>
      </c>
      <c r="D253">
        <f>'PASS ATTEMPTS'!$I$10*INTERCEPTIONS!B253</f>
        <v>9.7586345014756937</v>
      </c>
    </row>
    <row r="254" spans="1:4" x14ac:dyDescent="0.2">
      <c r="A254">
        <v>229</v>
      </c>
      <c r="B254">
        <v>2.0264300570104699E-2</v>
      </c>
      <c r="D254">
        <f>'PASS ATTEMPTS'!$I$10*INTERCEPTIONS!B254</f>
        <v>10.39294639800422</v>
      </c>
    </row>
    <row r="255" spans="1:4" x14ac:dyDescent="0.2">
      <c r="A255">
        <v>230</v>
      </c>
      <c r="B255">
        <v>2.0064427365952625E-2</v>
      </c>
      <c r="D255">
        <f>'PASS ATTEMPTS'!$I$10*INTERCEPTIONS!B255</f>
        <v>10.290437481401671</v>
      </c>
    </row>
    <row r="256" spans="1:4" x14ac:dyDescent="0.2">
      <c r="A256">
        <v>231</v>
      </c>
      <c r="B256">
        <v>2.1838939887583418E-2</v>
      </c>
      <c r="D256">
        <f>'PASS ATTEMPTS'!$I$10*INTERCEPTIONS!B256</f>
        <v>11.200531242402416</v>
      </c>
    </row>
    <row r="257" spans="1:4" x14ac:dyDescent="0.2">
      <c r="A257">
        <v>232</v>
      </c>
      <c r="B257">
        <v>1.8618915505533462E-2</v>
      </c>
      <c r="D257">
        <f>'PASS ATTEMPTS'!$I$10*INTERCEPTIONS!B257</f>
        <v>9.54907820127044</v>
      </c>
    </row>
    <row r="258" spans="1:4" x14ac:dyDescent="0.2">
      <c r="A258">
        <v>233</v>
      </c>
      <c r="B258">
        <v>1.6191721753792836E-2</v>
      </c>
      <c r="D258">
        <f>'PASS ATTEMPTS'!$I$10*INTERCEPTIONS!B258</f>
        <v>8.3042439928484733</v>
      </c>
    </row>
    <row r="259" spans="1:4" x14ac:dyDescent="0.2">
      <c r="A259">
        <v>234</v>
      </c>
      <c r="B259">
        <v>2.0191969356414381E-2</v>
      </c>
      <c r="D259">
        <f>'PASS ATTEMPTS'!$I$10*INTERCEPTIONS!B259</f>
        <v>10.355849907839882</v>
      </c>
    </row>
    <row r="260" spans="1:4" x14ac:dyDescent="0.2">
      <c r="A260">
        <v>235</v>
      </c>
      <c r="B260">
        <v>1.7840663592783915E-2</v>
      </c>
      <c r="D260">
        <f>'PASS ATTEMPTS'!$I$10*INTERCEPTIONS!B260</f>
        <v>9.1499363515249446</v>
      </c>
    </row>
    <row r="261" spans="1:4" x14ac:dyDescent="0.2">
      <c r="A261">
        <v>236</v>
      </c>
      <c r="B261">
        <v>1.9900638133761122E-2</v>
      </c>
      <c r="D261">
        <f>'PASS ATTEMPTS'!$I$10*INTERCEPTIONS!B261</f>
        <v>10.206434941819928</v>
      </c>
    </row>
    <row r="262" spans="1:4" x14ac:dyDescent="0.2">
      <c r="A262">
        <v>237</v>
      </c>
      <c r="B262">
        <v>1.9586578783549875E-2</v>
      </c>
      <c r="D262">
        <f>'PASS ATTEMPTS'!$I$10*INTERCEPTIONS!B262</f>
        <v>10.045363407115552</v>
      </c>
    </row>
    <row r="263" spans="1:4" x14ac:dyDescent="0.2">
      <c r="A263">
        <v>238</v>
      </c>
      <c r="B263">
        <v>2.0252974782408669E-2</v>
      </c>
      <c r="D263">
        <f>'PASS ATTEMPTS'!$I$10*INTERCEPTIONS!B263</f>
        <v>10.387137744306413</v>
      </c>
    </row>
    <row r="264" spans="1:4" x14ac:dyDescent="0.2">
      <c r="A264">
        <v>239</v>
      </c>
      <c r="B264">
        <v>2.2319769043268187E-2</v>
      </c>
      <c r="D264">
        <f>'PASS ATTEMPTS'!$I$10*INTERCEPTIONS!B264</f>
        <v>11.447133962508222</v>
      </c>
    </row>
    <row r="265" spans="1:4" x14ac:dyDescent="0.2">
      <c r="A265">
        <v>240</v>
      </c>
      <c r="B265">
        <v>2.065369869748172E-2</v>
      </c>
      <c r="D265">
        <f>'PASS ATTEMPTS'!$I$10*INTERCEPTIONS!B265</f>
        <v>10.592656911145887</v>
      </c>
    </row>
    <row r="266" spans="1:4" x14ac:dyDescent="0.2">
      <c r="A266">
        <v>241</v>
      </c>
      <c r="B266">
        <v>1.9249398685770969E-2</v>
      </c>
      <c r="D266">
        <f>'PASS ATTEMPTS'!$I$10*INTERCEPTIONS!B266</f>
        <v>9.8724339408077046</v>
      </c>
    </row>
    <row r="267" spans="1:4" x14ac:dyDescent="0.2">
      <c r="A267">
        <v>242</v>
      </c>
      <c r="B267">
        <v>1.9599118945990396E-2</v>
      </c>
      <c r="D267">
        <f>'PASS ATTEMPTS'!$I$10*INTERCEPTIONS!B267</f>
        <v>10.051794876862841</v>
      </c>
    </row>
    <row r="268" spans="1:4" x14ac:dyDescent="0.2">
      <c r="A268">
        <v>243</v>
      </c>
      <c r="B268">
        <v>1.4387934080510811E-2</v>
      </c>
      <c r="D268">
        <f>'PASS ATTEMPTS'!$I$10*INTERCEPTIONS!B268</f>
        <v>7.3791358926726787</v>
      </c>
    </row>
    <row r="269" spans="1:4" x14ac:dyDescent="0.2">
      <c r="A269">
        <v>244</v>
      </c>
      <c r="B269">
        <v>2.0612467859180392E-2</v>
      </c>
      <c r="D269">
        <f>'PASS ATTEMPTS'!$I$10*INTERCEPTIONS!B269</f>
        <v>10.571510862165415</v>
      </c>
    </row>
    <row r="270" spans="1:4" x14ac:dyDescent="0.2">
      <c r="A270">
        <v>245</v>
      </c>
      <c r="B270">
        <v>1.5384954526573191E-2</v>
      </c>
      <c r="D270">
        <f>'PASS ATTEMPTS'!$I$10*INTERCEPTIONS!B270</f>
        <v>7.8904775014192081</v>
      </c>
    </row>
    <row r="271" spans="1:4" x14ac:dyDescent="0.2">
      <c r="A271">
        <v>246</v>
      </c>
      <c r="B271">
        <v>1.8770897356397281E-2</v>
      </c>
      <c r="D271">
        <f>'PASS ATTEMPTS'!$I$10*INTERCEPTIONS!B271</f>
        <v>9.6270250923576839</v>
      </c>
    </row>
    <row r="272" spans="1:4" x14ac:dyDescent="0.2">
      <c r="A272">
        <v>247</v>
      </c>
      <c r="B272">
        <v>1.7634289164150205E-2</v>
      </c>
      <c r="D272">
        <f>'PASS ATTEMPTS'!$I$10*INTERCEPTIONS!B272</f>
        <v>9.044093153666287</v>
      </c>
    </row>
    <row r="273" spans="1:4" x14ac:dyDescent="0.2">
      <c r="A273">
        <v>248</v>
      </c>
      <c r="B273">
        <v>1.915662600436813E-2</v>
      </c>
      <c r="D273">
        <f>'PASS ATTEMPTS'!$I$10*INTERCEPTIONS!B273</f>
        <v>9.8248536405805531</v>
      </c>
    </row>
    <row r="274" spans="1:4" x14ac:dyDescent="0.2">
      <c r="A274">
        <v>249</v>
      </c>
      <c r="B274">
        <v>1.9991420231846083E-2</v>
      </c>
      <c r="D274">
        <f>'PASS ATTEMPTS'!$I$10*INTERCEPTIONS!B274</f>
        <v>10.252994332114763</v>
      </c>
    </row>
    <row r="275" spans="1:4" x14ac:dyDescent="0.2">
      <c r="A275">
        <v>250</v>
      </c>
      <c r="B275">
        <v>1.7806365532338799E-2</v>
      </c>
      <c r="D275">
        <f>'PASS ATTEMPTS'!$I$10*INTERCEPTIONS!B275</f>
        <v>9.1323459144640431</v>
      </c>
    </row>
    <row r="276" spans="1:4" x14ac:dyDescent="0.2">
      <c r="A276">
        <v>251</v>
      </c>
      <c r="B276">
        <v>1.9547701617405832E-2</v>
      </c>
      <c r="D276">
        <f>'PASS ATTEMPTS'!$I$10*INTERCEPTIONS!B276</f>
        <v>10.025424485343072</v>
      </c>
    </row>
    <row r="277" spans="1:4" x14ac:dyDescent="0.2">
      <c r="A277">
        <v>252</v>
      </c>
      <c r="B277">
        <v>1.9896946915323444E-2</v>
      </c>
      <c r="D277">
        <f>'PASS ATTEMPTS'!$I$10*INTERCEPTIONS!B277</f>
        <v>10.204541827609871</v>
      </c>
    </row>
    <row r="278" spans="1:4" x14ac:dyDescent="0.2">
      <c r="A278">
        <v>253</v>
      </c>
      <c r="B278">
        <v>1.7637965979971793E-2</v>
      </c>
      <c r="D278">
        <f>'PASS ATTEMPTS'!$I$10*INTERCEPTIONS!B278</f>
        <v>9.0459788812104911</v>
      </c>
    </row>
    <row r="279" spans="1:4" x14ac:dyDescent="0.2">
      <c r="A279">
        <v>254</v>
      </c>
      <c r="B279">
        <v>1.7443923949648138E-2</v>
      </c>
      <c r="D279">
        <f>'PASS ATTEMPTS'!$I$10*INTERCEPTIONS!B279</f>
        <v>8.9464605971652578</v>
      </c>
    </row>
    <row r="280" spans="1:4" x14ac:dyDescent="0.2">
      <c r="A280">
        <v>255</v>
      </c>
      <c r="B280">
        <v>1.8251303592831974E-2</v>
      </c>
      <c r="D280">
        <f>'PASS ATTEMPTS'!$I$10*INTERCEPTIONS!B280</f>
        <v>9.3605411782058123</v>
      </c>
    </row>
    <row r="281" spans="1:4" x14ac:dyDescent="0.2">
      <c r="A281">
        <v>256</v>
      </c>
      <c r="B281">
        <v>1.7208301774915672E-2</v>
      </c>
      <c r="D281">
        <f>'PASS ATTEMPTS'!$I$10*INTERCEPTIONS!B281</f>
        <v>8.8256171156098997</v>
      </c>
    </row>
    <row r="282" spans="1:4" x14ac:dyDescent="0.2">
      <c r="A282">
        <v>257</v>
      </c>
      <c r="B282">
        <v>1.8876965712986329E-2</v>
      </c>
      <c r="D282">
        <f>'PASS ATTEMPTS'!$I$10*INTERCEPTIONS!B282</f>
        <v>9.6814243419513595</v>
      </c>
    </row>
    <row r="283" spans="1:4" x14ac:dyDescent="0.2">
      <c r="A283">
        <v>258</v>
      </c>
      <c r="B283">
        <v>1.8388525619367123E-2</v>
      </c>
      <c r="D283">
        <f>'PASS ATTEMPTS'!$I$10*INTERCEPTIONS!B283</f>
        <v>9.4309182021485611</v>
      </c>
    </row>
    <row r="284" spans="1:4" x14ac:dyDescent="0.2">
      <c r="A284">
        <v>259</v>
      </c>
      <c r="B284">
        <v>1.8661885090503458E-2</v>
      </c>
      <c r="D284">
        <f>'PASS ATTEMPTS'!$I$10*INTERCEPTIONS!B284</f>
        <v>9.5711160007884981</v>
      </c>
    </row>
    <row r="285" spans="1:4" x14ac:dyDescent="0.2">
      <c r="A285">
        <v>260</v>
      </c>
      <c r="B285">
        <v>1.995718105658505E-2</v>
      </c>
      <c r="D285">
        <f>'PASS ATTEMPTS'!$I$10*INTERCEPTIONS!B285</f>
        <v>10.235434095482429</v>
      </c>
    </row>
    <row r="286" spans="1:4" x14ac:dyDescent="0.2">
      <c r="A286">
        <v>261</v>
      </c>
      <c r="B286">
        <v>2.0787315826874122E-2</v>
      </c>
      <c r="D286">
        <f>'PASS ATTEMPTS'!$I$10*INTERCEPTIONS!B286</f>
        <v>10.661185092457959</v>
      </c>
    </row>
    <row r="287" spans="1:4" x14ac:dyDescent="0.2">
      <c r="A287">
        <v>262</v>
      </c>
      <c r="B287">
        <v>2.0809107752969014E-2</v>
      </c>
      <c r="D287">
        <f>'PASS ATTEMPTS'!$I$10*INTERCEPTIONS!B287</f>
        <v>10.672361511749113</v>
      </c>
    </row>
    <row r="288" spans="1:4" x14ac:dyDescent="0.2">
      <c r="A288">
        <v>263</v>
      </c>
      <c r="B288">
        <v>1.5993881219967445E-2</v>
      </c>
      <c r="D288">
        <f>'PASS ATTEMPTS'!$I$10*INTERCEPTIONS!B288</f>
        <v>8.2027775713311577</v>
      </c>
    </row>
    <row r="289" spans="1:4" x14ac:dyDescent="0.2">
      <c r="A289">
        <v>264</v>
      </c>
      <c r="B289">
        <v>1.9018005419302767E-2</v>
      </c>
      <c r="D289">
        <f>'PASS ATTEMPTS'!$I$10*INTERCEPTIONS!B289</f>
        <v>9.7537593382995418</v>
      </c>
    </row>
    <row r="290" spans="1:4" x14ac:dyDescent="0.2">
      <c r="A290">
        <v>265</v>
      </c>
      <c r="B290">
        <v>1.9821870256063041E-2</v>
      </c>
      <c r="D290">
        <f>'PASS ATTEMPTS'!$I$10*INTERCEPTIONS!B290</f>
        <v>10.1660372815124</v>
      </c>
    </row>
    <row r="291" spans="1:4" x14ac:dyDescent="0.2">
      <c r="A291">
        <v>266</v>
      </c>
      <c r="B291">
        <v>1.8354667716360819E-2</v>
      </c>
      <c r="D291">
        <f>'PASS ATTEMPTS'!$I$10*INTERCEPTIONS!B291</f>
        <v>9.4135535085152426</v>
      </c>
    </row>
    <row r="292" spans="1:4" x14ac:dyDescent="0.2">
      <c r="A292">
        <v>267</v>
      </c>
      <c r="B292">
        <v>1.8671880998616421E-2</v>
      </c>
      <c r="D292">
        <f>'PASS ATTEMPTS'!$I$10*INTERCEPTIONS!B292</f>
        <v>9.5762425995012439</v>
      </c>
    </row>
    <row r="293" spans="1:4" x14ac:dyDescent="0.2">
      <c r="A293">
        <v>268</v>
      </c>
      <c r="B293">
        <v>1.693803704729905E-2</v>
      </c>
      <c r="D293">
        <f>'PASS ATTEMPTS'!$I$10*INTERCEPTIONS!B293</f>
        <v>8.6870065172488307</v>
      </c>
    </row>
    <row r="294" spans="1:4" x14ac:dyDescent="0.2">
      <c r="A294">
        <v>269</v>
      </c>
      <c r="B294">
        <v>2.1702456245111371E-2</v>
      </c>
      <c r="D294">
        <f>'PASS ATTEMPTS'!$I$10*INTERCEPTIONS!B294</f>
        <v>11.130532913296058</v>
      </c>
    </row>
    <row r="295" spans="1:4" x14ac:dyDescent="0.2">
      <c r="A295">
        <v>270</v>
      </c>
      <c r="B295">
        <v>1.8878758344980456E-2</v>
      </c>
      <c r="D295">
        <f>'PASS ATTEMPTS'!$I$10*INTERCEPTIONS!B295</f>
        <v>9.6823437286413601</v>
      </c>
    </row>
    <row r="296" spans="1:4" x14ac:dyDescent="0.2">
      <c r="A296">
        <v>271</v>
      </c>
      <c r="B296">
        <v>1.8135477254398517E-2</v>
      </c>
      <c r="D296">
        <f>'PASS ATTEMPTS'!$I$10*INTERCEPTIONS!B296</f>
        <v>9.3011373550809271</v>
      </c>
    </row>
    <row r="297" spans="1:4" x14ac:dyDescent="0.2">
      <c r="A297">
        <v>272</v>
      </c>
      <c r="B297">
        <v>1.7181917042407371E-2</v>
      </c>
      <c r="D297">
        <f>'PASS ATTEMPTS'!$I$10*INTERCEPTIONS!B297</f>
        <v>8.8120851849254027</v>
      </c>
    </row>
    <row r="298" spans="1:4" x14ac:dyDescent="0.2">
      <c r="A298">
        <v>273</v>
      </c>
      <c r="B298">
        <v>2.3538740304998355E-2</v>
      </c>
      <c r="D298">
        <f>'PASS ATTEMPTS'!$I$10*INTERCEPTIONS!B298</f>
        <v>12.072307426553605</v>
      </c>
    </row>
    <row r="299" spans="1:4" x14ac:dyDescent="0.2">
      <c r="A299">
        <v>274</v>
      </c>
      <c r="B299">
        <v>1.6009687248201517E-2</v>
      </c>
      <c r="D299">
        <f>'PASS ATTEMPTS'!$I$10*INTERCEPTIONS!B299</f>
        <v>8.210884004791998</v>
      </c>
    </row>
    <row r="300" spans="1:4" x14ac:dyDescent="0.2">
      <c r="A300">
        <v>275</v>
      </c>
      <c r="B300">
        <v>2.2829465436934232E-2</v>
      </c>
      <c r="D300">
        <f>'PASS ATTEMPTS'!$I$10*INTERCEPTIONS!B300</f>
        <v>11.708541815214577</v>
      </c>
    </row>
    <row r="301" spans="1:4" x14ac:dyDescent="0.2">
      <c r="A301">
        <v>276</v>
      </c>
      <c r="B301">
        <v>1.7983924214397689E-2</v>
      </c>
      <c r="D301">
        <f>'PASS ATTEMPTS'!$I$10*INTERCEPTIONS!B301</f>
        <v>9.2234103881059664</v>
      </c>
    </row>
    <row r="302" spans="1:4" x14ac:dyDescent="0.2">
      <c r="A302">
        <v>277</v>
      </c>
      <c r="B302">
        <v>1.9645920654002291E-2</v>
      </c>
      <c r="D302">
        <f>'PASS ATTEMPTS'!$I$10*INTERCEPTIONS!B302</f>
        <v>10.075798056297529</v>
      </c>
    </row>
    <row r="303" spans="1:4" x14ac:dyDescent="0.2">
      <c r="A303">
        <v>278</v>
      </c>
      <c r="B303">
        <v>1.8009805636352839E-2</v>
      </c>
      <c r="D303">
        <f>'PASS ATTEMPTS'!$I$10*INTERCEPTIONS!B303</f>
        <v>9.2366841860420692</v>
      </c>
    </row>
    <row r="304" spans="1:4" x14ac:dyDescent="0.2">
      <c r="A304">
        <v>279</v>
      </c>
      <c r="B304">
        <v>1.7800366485541157E-2</v>
      </c>
      <c r="D304">
        <f>'PASS ATTEMPTS'!$I$10*INTERCEPTIONS!B304</f>
        <v>9.1292691849420287</v>
      </c>
    </row>
    <row r="305" spans="1:4" x14ac:dyDescent="0.2">
      <c r="A305">
        <v>280</v>
      </c>
      <c r="B305">
        <v>1.7140405448588379E-2</v>
      </c>
      <c r="D305">
        <f>'PASS ATTEMPTS'!$I$10*INTERCEPTIONS!B305</f>
        <v>8.7907951449378903</v>
      </c>
    </row>
    <row r="306" spans="1:4" x14ac:dyDescent="0.2">
      <c r="A306">
        <v>281</v>
      </c>
      <c r="B306">
        <v>1.9934611264709572E-2</v>
      </c>
      <c r="D306">
        <f>'PASS ATTEMPTS'!$I$10*INTERCEPTIONS!B306</f>
        <v>10.223858732377028</v>
      </c>
    </row>
    <row r="307" spans="1:4" x14ac:dyDescent="0.2">
      <c r="A307">
        <v>282</v>
      </c>
      <c r="B307">
        <v>1.8830115804227349E-2</v>
      </c>
      <c r="D307">
        <f>'PASS ATTEMPTS'!$I$10*INTERCEPTIONS!B307</f>
        <v>9.6573964418124429</v>
      </c>
    </row>
    <row r="308" spans="1:4" x14ac:dyDescent="0.2">
      <c r="A308">
        <v>283</v>
      </c>
      <c r="B308">
        <v>1.8165809216866086E-2</v>
      </c>
      <c r="D308">
        <f>'PASS ATTEMPTS'!$I$10*INTERCEPTIONS!B308</f>
        <v>9.3166937005358879</v>
      </c>
    </row>
    <row r="309" spans="1:4" x14ac:dyDescent="0.2">
      <c r="A309">
        <v>284</v>
      </c>
      <c r="B309">
        <v>2.0786868599280181E-2</v>
      </c>
      <c r="D309">
        <f>'PASS ATTEMPTS'!$I$10*INTERCEPTIONS!B309</f>
        <v>10.660955722961811</v>
      </c>
    </row>
    <row r="310" spans="1:4" x14ac:dyDescent="0.2">
      <c r="A310">
        <v>285</v>
      </c>
      <c r="B310">
        <v>2.1939079552502478E-2</v>
      </c>
      <c r="D310">
        <f>'PASS ATTEMPTS'!$I$10*INTERCEPTIONS!B310</f>
        <v>11.251889845489526</v>
      </c>
    </row>
    <row r="311" spans="1:4" x14ac:dyDescent="0.2">
      <c r="A311">
        <v>286</v>
      </c>
      <c r="B311">
        <v>1.8596796708375187E-2</v>
      </c>
      <c r="D311">
        <f>'PASS ATTEMPTS'!$I$10*INTERCEPTIONS!B311</f>
        <v>9.537734139704682</v>
      </c>
    </row>
    <row r="312" spans="1:4" x14ac:dyDescent="0.2">
      <c r="A312">
        <v>287</v>
      </c>
      <c r="B312">
        <v>1.5194259830286343E-2</v>
      </c>
      <c r="D312">
        <f>'PASS ATTEMPTS'!$I$10*INTERCEPTIONS!B312</f>
        <v>7.7926759636835952</v>
      </c>
    </row>
    <row r="313" spans="1:4" x14ac:dyDescent="0.2">
      <c r="A313">
        <v>288</v>
      </c>
      <c r="B313">
        <v>2.1428794535015547E-2</v>
      </c>
      <c r="D313">
        <f>'PASS ATTEMPTS'!$I$10*INTERCEPTIONS!B313</f>
        <v>10.990180105442034</v>
      </c>
    </row>
    <row r="314" spans="1:4" x14ac:dyDescent="0.2">
      <c r="A314">
        <v>289</v>
      </c>
      <c r="B314">
        <v>1.7811256091704777E-2</v>
      </c>
      <c r="D314">
        <f>'PASS ATTEMPTS'!$I$10*INTERCEPTIONS!B314</f>
        <v>9.1348541343343026</v>
      </c>
    </row>
    <row r="315" spans="1:4" x14ac:dyDescent="0.2">
      <c r="A315">
        <v>290</v>
      </c>
      <c r="B315">
        <v>1.7381378653641616E-2</v>
      </c>
      <c r="D315">
        <f>'PASS ATTEMPTS'!$I$10*INTERCEPTIONS!B315</f>
        <v>8.9143830079785857</v>
      </c>
    </row>
    <row r="316" spans="1:4" x14ac:dyDescent="0.2">
      <c r="A316">
        <v>291</v>
      </c>
      <c r="B316">
        <v>1.8135079482546623E-2</v>
      </c>
      <c r="D316">
        <f>'PASS ATTEMPTS'!$I$10*INTERCEPTIONS!B316</f>
        <v>9.3009333499379387</v>
      </c>
    </row>
    <row r="317" spans="1:4" x14ac:dyDescent="0.2">
      <c r="A317">
        <v>292</v>
      </c>
      <c r="B317">
        <v>1.9328705183779146E-2</v>
      </c>
      <c r="D317">
        <f>'PASS ATTEMPTS'!$I$10*INTERCEPTIONS!B317</f>
        <v>9.9131078431692004</v>
      </c>
    </row>
    <row r="318" spans="1:4" x14ac:dyDescent="0.2">
      <c r="A318">
        <v>293</v>
      </c>
      <c r="B318">
        <v>2.0509393638951295E-2</v>
      </c>
      <c r="D318">
        <f>'PASS ATTEMPTS'!$I$10*INTERCEPTIONS!B318</f>
        <v>10.518647214483567</v>
      </c>
    </row>
    <row r="319" spans="1:4" x14ac:dyDescent="0.2">
      <c r="A319">
        <v>294</v>
      </c>
      <c r="B319">
        <v>1.981728516986371E-2</v>
      </c>
      <c r="D319">
        <f>'PASS ATTEMPTS'!$I$10*INTERCEPTIONS!B319</f>
        <v>10.163685729583184</v>
      </c>
    </row>
    <row r="320" spans="1:4" x14ac:dyDescent="0.2">
      <c r="A320">
        <v>295</v>
      </c>
      <c r="B320">
        <v>2.0511989963074281E-2</v>
      </c>
      <c r="D320">
        <f>'PASS ATTEMPTS'!$I$10*INTERCEPTIONS!B320</f>
        <v>10.519978790540124</v>
      </c>
    </row>
    <row r="321" spans="1:4" x14ac:dyDescent="0.2">
      <c r="A321">
        <v>296</v>
      </c>
      <c r="B321">
        <v>1.8103940969604493E-2</v>
      </c>
      <c r="D321">
        <f>'PASS ATTEMPTS'!$I$10*INTERCEPTIONS!B321</f>
        <v>9.2849633491574259</v>
      </c>
    </row>
    <row r="322" spans="1:4" x14ac:dyDescent="0.2">
      <c r="A322">
        <v>297</v>
      </c>
      <c r="B322">
        <v>1.7946484644045069E-2</v>
      </c>
      <c r="D322">
        <f>'PASS ATTEMPTS'!$I$10*INTERCEPTIONS!B322</f>
        <v>9.204208765701436</v>
      </c>
    </row>
    <row r="323" spans="1:4" x14ac:dyDescent="0.2">
      <c r="A323">
        <v>298</v>
      </c>
      <c r="B323">
        <v>1.9670809861594134E-2</v>
      </c>
      <c r="D323">
        <f>'PASS ATTEMPTS'!$I$10*INTERCEPTIONS!B323</f>
        <v>10.088562977519258</v>
      </c>
    </row>
    <row r="324" spans="1:4" x14ac:dyDescent="0.2">
      <c r="A324">
        <v>299</v>
      </c>
      <c r="B324">
        <v>1.7655554686223894E-2</v>
      </c>
      <c r="D324">
        <f>'PASS ATTEMPTS'!$I$10*INTERCEPTIONS!B324</f>
        <v>9.0549995962682814</v>
      </c>
    </row>
    <row r="325" spans="1:4" x14ac:dyDescent="0.2">
      <c r="A325">
        <v>300</v>
      </c>
      <c r="B325">
        <v>2.3698965814779479E-2</v>
      </c>
      <c r="D325">
        <f>'PASS ATTEMPTS'!$I$10*INTERCEPTIONS!B325</f>
        <v>12.154482240778616</v>
      </c>
    </row>
    <row r="326" spans="1:4" x14ac:dyDescent="0.2">
      <c r="A326">
        <v>301</v>
      </c>
      <c r="B326">
        <v>2.1203574911947617E-2</v>
      </c>
      <c r="D326">
        <f>'PASS ATTEMPTS'!$I$10*INTERCEPTIONS!B326</f>
        <v>10.874671777768645</v>
      </c>
    </row>
    <row r="327" spans="1:4" x14ac:dyDescent="0.2">
      <c r="A327">
        <v>302</v>
      </c>
      <c r="B327">
        <v>2.1226389557607847E-2</v>
      </c>
      <c r="D327">
        <f>'PASS ATTEMPTS'!$I$10*INTERCEPTIONS!B327</f>
        <v>10.886372718968957</v>
      </c>
    </row>
    <row r="328" spans="1:4" x14ac:dyDescent="0.2">
      <c r="A328">
        <v>303</v>
      </c>
      <c r="B328">
        <v>1.7274907431287741E-2</v>
      </c>
      <c r="D328">
        <f>'PASS ATTEMPTS'!$I$10*INTERCEPTIONS!B328</f>
        <v>8.8597771407281609</v>
      </c>
    </row>
    <row r="329" spans="1:4" x14ac:dyDescent="0.2">
      <c r="A329">
        <v>304</v>
      </c>
      <c r="B329">
        <v>1.5427722306978675E-2</v>
      </c>
      <c r="D329">
        <f>'PASS ATTEMPTS'!$I$10*INTERCEPTIONS!B329</f>
        <v>7.9124118014843949</v>
      </c>
    </row>
    <row r="330" spans="1:4" x14ac:dyDescent="0.2">
      <c r="A330">
        <v>305</v>
      </c>
      <c r="B330">
        <v>1.6896002076476437E-2</v>
      </c>
      <c r="D330">
        <f>'PASS ATTEMPTS'!$I$10*INTERCEPTIONS!B330</f>
        <v>8.6654480530378528</v>
      </c>
    </row>
    <row r="331" spans="1:4" x14ac:dyDescent="0.2">
      <c r="A331">
        <v>306</v>
      </c>
      <c r="B331">
        <v>2.0313502376232473E-2</v>
      </c>
      <c r="D331">
        <f>'PASS ATTEMPTS'!$I$10*INTERCEPTIONS!B331</f>
        <v>10.418180515115834</v>
      </c>
    </row>
    <row r="332" spans="1:4" x14ac:dyDescent="0.2">
      <c r="A332">
        <v>307</v>
      </c>
      <c r="B332">
        <v>2.1221742975159698E-2</v>
      </c>
      <c r="D332">
        <f>'PASS ATTEMPTS'!$I$10*INTERCEPTIONS!B332</f>
        <v>10.883989627475103</v>
      </c>
    </row>
    <row r="333" spans="1:4" x14ac:dyDescent="0.2">
      <c r="A333">
        <v>308</v>
      </c>
      <c r="B333">
        <v>1.8210721446964531E-2</v>
      </c>
      <c r="D333">
        <f>'PASS ATTEMPTS'!$I$10*INTERCEPTIONS!B333</f>
        <v>9.33972782393991</v>
      </c>
    </row>
    <row r="334" spans="1:4" x14ac:dyDescent="0.2">
      <c r="A334">
        <v>309</v>
      </c>
      <c r="B334">
        <v>1.9403632957935804E-2</v>
      </c>
      <c r="D334">
        <f>'PASS ATTEMPTS'!$I$10*INTERCEPTIONS!B334</f>
        <v>9.9515360306034477</v>
      </c>
    </row>
    <row r="335" spans="1:4" x14ac:dyDescent="0.2">
      <c r="A335">
        <v>310</v>
      </c>
      <c r="B335">
        <v>1.7117917859253522E-2</v>
      </c>
      <c r="D335">
        <f>'PASS ATTEMPTS'!$I$10*INTERCEPTIONS!B335</f>
        <v>8.7792619410274479</v>
      </c>
    </row>
    <row r="336" spans="1:4" x14ac:dyDescent="0.2">
      <c r="A336">
        <v>311</v>
      </c>
      <c r="B336">
        <v>1.9921147694891773E-2</v>
      </c>
      <c r="D336">
        <f>'PASS ATTEMPTS'!$I$10*INTERCEPTIONS!B336</f>
        <v>10.216953674935834</v>
      </c>
    </row>
    <row r="337" spans="1:4" x14ac:dyDescent="0.2">
      <c r="A337">
        <v>312</v>
      </c>
      <c r="B337">
        <v>2.0101248840371396E-2</v>
      </c>
      <c r="D337">
        <f>'PASS ATTEMPTS'!$I$10*INTERCEPTIONS!B337</f>
        <v>10.309322101110398</v>
      </c>
    </row>
    <row r="338" spans="1:4" x14ac:dyDescent="0.2">
      <c r="A338">
        <v>313</v>
      </c>
      <c r="B338">
        <v>1.7999622617834405E-2</v>
      </c>
      <c r="D338">
        <f>'PASS ATTEMPTS'!$I$10*INTERCEPTIONS!B338</f>
        <v>9.2314616240658562</v>
      </c>
    </row>
    <row r="339" spans="1:4" x14ac:dyDescent="0.2">
      <c r="A339">
        <v>314</v>
      </c>
      <c r="B339">
        <v>1.6892907636936939E-2</v>
      </c>
      <c r="D339">
        <f>'PASS ATTEMPTS'!$I$10*INTERCEPTIONS!B339</f>
        <v>8.663861008661236</v>
      </c>
    </row>
    <row r="340" spans="1:4" x14ac:dyDescent="0.2">
      <c r="A340">
        <v>315</v>
      </c>
      <c r="B340">
        <v>2.0447196629057082E-2</v>
      </c>
      <c r="D340">
        <f>'PASS ATTEMPTS'!$I$10*INTERCEPTIONS!B340</f>
        <v>10.486748250701893</v>
      </c>
    </row>
    <row r="341" spans="1:4" x14ac:dyDescent="0.2">
      <c r="A341">
        <v>316</v>
      </c>
      <c r="B341">
        <v>1.6139949006912308E-2</v>
      </c>
      <c r="D341">
        <f>'PASS ATTEMPTS'!$I$10*INTERCEPTIONS!B341</f>
        <v>8.2776913180425851</v>
      </c>
    </row>
    <row r="342" spans="1:4" x14ac:dyDescent="0.2">
      <c r="A342">
        <v>317</v>
      </c>
      <c r="B342">
        <v>1.8226860980052571E-2</v>
      </c>
      <c r="D342">
        <f>'PASS ATTEMPTS'!$I$10*INTERCEPTIONS!B342</f>
        <v>9.3480053019457525</v>
      </c>
    </row>
    <row r="343" spans="1:4" x14ac:dyDescent="0.2">
      <c r="A343">
        <v>318</v>
      </c>
      <c r="B343">
        <v>2.1510260142007912E-2</v>
      </c>
      <c r="D343">
        <f>'PASS ATTEMPTS'!$I$10*INTERCEPTIONS!B343</f>
        <v>11.031961349449123</v>
      </c>
    </row>
    <row r="344" spans="1:4" x14ac:dyDescent="0.2">
      <c r="A344">
        <v>319</v>
      </c>
      <c r="B344">
        <v>1.6975888248580994E-2</v>
      </c>
      <c r="D344">
        <f>'PASS ATTEMPTS'!$I$10*INTERCEPTIONS!B344</f>
        <v>8.7064192526976747</v>
      </c>
    </row>
    <row r="345" spans="1:4" x14ac:dyDescent="0.2">
      <c r="A345">
        <v>320</v>
      </c>
      <c r="B345">
        <v>1.8866009058533355E-2</v>
      </c>
      <c r="D345">
        <f>'PASS ATTEMPTS'!$I$10*INTERCEPTIONS!B345</f>
        <v>9.6758050055209068</v>
      </c>
    </row>
    <row r="346" spans="1:4" x14ac:dyDescent="0.2">
      <c r="A346">
        <v>321</v>
      </c>
      <c r="B346">
        <v>2.0179395025131802E-2</v>
      </c>
      <c r="D346">
        <f>'PASS ATTEMPTS'!$I$10*INTERCEPTIONS!B346</f>
        <v>10.349400913927733</v>
      </c>
    </row>
    <row r="347" spans="1:4" x14ac:dyDescent="0.2">
      <c r="A347">
        <v>322</v>
      </c>
      <c r="B347">
        <v>1.7450630648154671E-2</v>
      </c>
      <c r="D347">
        <f>'PASS ATTEMPTS'!$I$10*INTERCEPTIONS!B347</f>
        <v>8.949900259829402</v>
      </c>
    </row>
    <row r="348" spans="1:4" x14ac:dyDescent="0.2">
      <c r="A348">
        <v>323</v>
      </c>
      <c r="B348">
        <v>2.0643997059444464E-2</v>
      </c>
      <c r="D348">
        <f>'PASS ATTEMPTS'!$I$10*INTERCEPTIONS!B348</f>
        <v>10.58768123464794</v>
      </c>
    </row>
    <row r="349" spans="1:4" x14ac:dyDescent="0.2">
      <c r="A349">
        <v>324</v>
      </c>
      <c r="B349">
        <v>1.7944649047360591E-2</v>
      </c>
      <c r="D349">
        <f>'PASS ATTEMPTS'!$I$10*INTERCEPTIONS!B349</f>
        <v>9.203267343722219</v>
      </c>
    </row>
    <row r="350" spans="1:4" x14ac:dyDescent="0.2">
      <c r="A350">
        <v>325</v>
      </c>
      <c r="B350">
        <v>1.7171331179535745E-2</v>
      </c>
      <c r="D350">
        <f>'PASS ATTEMPTS'!$I$10*INTERCEPTIONS!B350</f>
        <v>8.8066560162738217</v>
      </c>
    </row>
    <row r="351" spans="1:4" x14ac:dyDescent="0.2">
      <c r="A351">
        <v>326</v>
      </c>
      <c r="B351">
        <v>1.9649665260058857E-2</v>
      </c>
      <c r="D351">
        <f>'PASS ATTEMPTS'!$I$10*INTERCEPTIONS!B351</f>
        <v>10.077718551401365</v>
      </c>
    </row>
    <row r="352" spans="1:4" x14ac:dyDescent="0.2">
      <c r="A352">
        <v>327</v>
      </c>
      <c r="B352">
        <v>1.898761717954265E-2</v>
      </c>
      <c r="D352">
        <f>'PASS ATTEMPTS'!$I$10*INTERCEPTIONS!B352</f>
        <v>9.738174129924646</v>
      </c>
    </row>
    <row r="353" spans="1:4" x14ac:dyDescent="0.2">
      <c r="A353">
        <v>328</v>
      </c>
      <c r="B353">
        <v>1.636372389507873E-2</v>
      </c>
      <c r="D353">
        <f>'PASS ATTEMPTS'!$I$10*INTERCEPTIONS!B353</f>
        <v>8.3924586849145513</v>
      </c>
    </row>
    <row r="354" spans="1:4" x14ac:dyDescent="0.2">
      <c r="A354">
        <v>329</v>
      </c>
      <c r="B354">
        <v>2.4061870364543249E-2</v>
      </c>
      <c r="D354">
        <f>'PASS ATTEMPTS'!$I$10*INTERCEPTIONS!B354</f>
        <v>12.340604999876007</v>
      </c>
    </row>
    <row r="355" spans="1:4" x14ac:dyDescent="0.2">
      <c r="A355">
        <v>330</v>
      </c>
      <c r="B355">
        <v>1.7711852690700504E-2</v>
      </c>
      <c r="D355">
        <f>'PASS ATTEMPTS'!$I$10*INTERCEPTIONS!B355</f>
        <v>9.0838731387236873</v>
      </c>
    </row>
    <row r="356" spans="1:4" x14ac:dyDescent="0.2">
      <c r="A356">
        <v>331</v>
      </c>
      <c r="B356">
        <v>2.0361706972856965E-2</v>
      </c>
      <c r="D356">
        <f>'PASS ATTEMPTS'!$I$10*INTERCEPTIONS!B356</f>
        <v>10.442903193656974</v>
      </c>
    </row>
    <row r="357" spans="1:4" x14ac:dyDescent="0.2">
      <c r="A357">
        <v>332</v>
      </c>
      <c r="B357">
        <v>2.0890688197717822E-2</v>
      </c>
      <c r="D357">
        <f>'PASS ATTEMPTS'!$I$10*INTERCEPTIONS!B357</f>
        <v>10.714201652565547</v>
      </c>
    </row>
    <row r="358" spans="1:4" x14ac:dyDescent="0.2">
      <c r="A358">
        <v>333</v>
      </c>
      <c r="B358">
        <v>1.9918469809859441E-2</v>
      </c>
      <c r="D358">
        <f>'PASS ATTEMPTS'!$I$10*INTERCEPTIONS!B358</f>
        <v>10.215580268757577</v>
      </c>
    </row>
    <row r="359" spans="1:4" x14ac:dyDescent="0.2">
      <c r="A359">
        <v>334</v>
      </c>
      <c r="B359">
        <v>1.8768275987649356E-2</v>
      </c>
      <c r="D359">
        <f>'PASS ATTEMPTS'!$I$10*INTERCEPTIONS!B359</f>
        <v>9.6256806716710521</v>
      </c>
    </row>
    <row r="360" spans="1:4" x14ac:dyDescent="0.2">
      <c r="A360">
        <v>335</v>
      </c>
      <c r="B360">
        <v>1.6155966150054959E-2</v>
      </c>
      <c r="D360">
        <f>'PASS ATTEMPTS'!$I$10*INTERCEPTIONS!B360</f>
        <v>8.2859060259499628</v>
      </c>
    </row>
    <row r="361" spans="1:4" x14ac:dyDescent="0.2">
      <c r="A361">
        <v>336</v>
      </c>
      <c r="B361">
        <v>1.7384568664041034E-2</v>
      </c>
      <c r="D361">
        <f>'PASS ATTEMPTS'!$I$10*INTERCEPTIONS!B361</f>
        <v>8.9160190677564941</v>
      </c>
    </row>
    <row r="362" spans="1:4" x14ac:dyDescent="0.2">
      <c r="A362">
        <v>337</v>
      </c>
      <c r="B362">
        <v>2.0235780550149327E-2</v>
      </c>
      <c r="D362">
        <f>'PASS ATTEMPTS'!$I$10*INTERCEPTIONS!B362</f>
        <v>10.378319343019482</v>
      </c>
    </row>
    <row r="363" spans="1:4" x14ac:dyDescent="0.2">
      <c r="A363">
        <v>338</v>
      </c>
      <c r="B363">
        <v>1.8314798108761004E-2</v>
      </c>
      <c r="D363">
        <f>'PASS ATTEMPTS'!$I$10*INTERCEPTIONS!B363</f>
        <v>9.3931055935595378</v>
      </c>
    </row>
    <row r="364" spans="1:4" x14ac:dyDescent="0.2">
      <c r="A364">
        <v>339</v>
      </c>
      <c r="B364">
        <v>2.1252454428659823E-2</v>
      </c>
      <c r="D364">
        <f>'PASS ATTEMPTS'!$I$10*INTERCEPTIONS!B364</f>
        <v>10.899740602394143</v>
      </c>
    </row>
    <row r="365" spans="1:4" x14ac:dyDescent="0.2">
      <c r="A365">
        <v>340</v>
      </c>
      <c r="B365">
        <v>1.7196224182328721E-2</v>
      </c>
      <c r="D365">
        <f>'PASS ATTEMPTS'!$I$10*INTERCEPTIONS!B365</f>
        <v>8.8194228839393372</v>
      </c>
    </row>
    <row r="366" spans="1:4" x14ac:dyDescent="0.2">
      <c r="A366">
        <v>341</v>
      </c>
      <c r="B366">
        <v>1.9336712032102975E-2</v>
      </c>
      <c r="D366">
        <f>'PASS ATTEMPTS'!$I$10*INTERCEPTIONS!B366</f>
        <v>9.9172143133214075</v>
      </c>
    </row>
    <row r="367" spans="1:4" x14ac:dyDescent="0.2">
      <c r="A367">
        <v>342</v>
      </c>
      <c r="B367">
        <v>1.8288627317118153E-2</v>
      </c>
      <c r="D367">
        <f>'PASS ATTEMPTS'!$I$10*INTERCEPTIONS!B367</f>
        <v>9.3796833866693206</v>
      </c>
    </row>
    <row r="368" spans="1:4" x14ac:dyDescent="0.2">
      <c r="A368">
        <v>343</v>
      </c>
      <c r="B368">
        <v>1.8586988228573739E-2</v>
      </c>
      <c r="D368">
        <f>'PASS ATTEMPTS'!$I$10*INTERCEPTIONS!B368</f>
        <v>9.5327036672997902</v>
      </c>
    </row>
    <row r="369" spans="1:4" x14ac:dyDescent="0.2">
      <c r="A369">
        <v>344</v>
      </c>
      <c r="B369">
        <v>2.0725788508711731E-2</v>
      </c>
      <c r="D369">
        <f>'PASS ATTEMPTS'!$I$10*INTERCEPTIONS!B369</f>
        <v>10.629629593295158</v>
      </c>
    </row>
    <row r="370" spans="1:4" x14ac:dyDescent="0.2">
      <c r="A370">
        <v>345</v>
      </c>
      <c r="B370">
        <v>1.6919529186875379E-2</v>
      </c>
      <c r="D370">
        <f>'PASS ATTEMPTS'!$I$10*INTERCEPTIONS!B370</f>
        <v>8.6775143958376066</v>
      </c>
    </row>
    <row r="371" spans="1:4" x14ac:dyDescent="0.2">
      <c r="A371">
        <v>346</v>
      </c>
      <c r="B371">
        <v>1.7420777911382308E-2</v>
      </c>
      <c r="D371">
        <f>'PASS ATTEMPTS'!$I$10*INTERCEPTIONS!B371</f>
        <v>8.9345896947282011</v>
      </c>
    </row>
    <row r="372" spans="1:4" x14ac:dyDescent="0.2">
      <c r="A372">
        <v>347</v>
      </c>
      <c r="B372">
        <v>2.0161126511734916E-2</v>
      </c>
      <c r="D372">
        <f>'PASS ATTEMPTS'!$I$10*INTERCEPTIONS!B372</f>
        <v>10.340031546361939</v>
      </c>
    </row>
    <row r="373" spans="1:4" x14ac:dyDescent="0.2">
      <c r="A373">
        <v>348</v>
      </c>
      <c r="B373">
        <v>1.9305959632902565E-2</v>
      </c>
      <c r="D373">
        <f>'PASS ATTEMPTS'!$I$10*INTERCEPTIONS!B373</f>
        <v>9.9014423385920463</v>
      </c>
    </row>
    <row r="374" spans="1:4" x14ac:dyDescent="0.2">
      <c r="A374">
        <v>349</v>
      </c>
      <c r="B374">
        <v>2.1614707965668608E-2</v>
      </c>
      <c r="D374">
        <f>'PASS ATTEMPTS'!$I$10*INTERCEPTIONS!B374</f>
        <v>11.085529476754502</v>
      </c>
    </row>
    <row r="375" spans="1:4" x14ac:dyDescent="0.2">
      <c r="A375">
        <v>350</v>
      </c>
      <c r="B375">
        <v>2.1846460300807478E-2</v>
      </c>
      <c r="D375">
        <f>'PASS ATTEMPTS'!$I$10*INTERCEPTIONS!B375</f>
        <v>11.204388234715479</v>
      </c>
    </row>
    <row r="376" spans="1:4" x14ac:dyDescent="0.2">
      <c r="A376">
        <v>351</v>
      </c>
      <c r="B376">
        <v>1.7899704465980177E-2</v>
      </c>
      <c r="D376">
        <f>'PASS ATTEMPTS'!$I$10*INTERCEPTIONS!B376</f>
        <v>9.1802166283248923</v>
      </c>
    </row>
    <row r="377" spans="1:4" x14ac:dyDescent="0.2">
      <c r="A377">
        <v>352</v>
      </c>
      <c r="B377">
        <v>1.8194545879194252E-2</v>
      </c>
      <c r="D377">
        <f>'PASS ATTEMPTS'!$I$10*INTERCEPTIONS!B377</f>
        <v>9.3314318648362526</v>
      </c>
    </row>
    <row r="378" spans="1:4" x14ac:dyDescent="0.2">
      <c r="A378">
        <v>353</v>
      </c>
      <c r="B378">
        <v>1.9057703705521123E-2</v>
      </c>
      <c r="D378">
        <f>'PASS ATTEMPTS'!$I$10*INTERCEPTIONS!B378</f>
        <v>9.7741193877042907</v>
      </c>
    </row>
    <row r="379" spans="1:4" x14ac:dyDescent="0.2">
      <c r="A379">
        <v>354</v>
      </c>
      <c r="B379">
        <v>1.4509440544665658E-2</v>
      </c>
      <c r="D379">
        <f>'PASS ATTEMPTS'!$I$10*INTERCEPTIONS!B379</f>
        <v>7.4414528803527435</v>
      </c>
    </row>
    <row r="380" spans="1:4" x14ac:dyDescent="0.2">
      <c r="A380">
        <v>355</v>
      </c>
      <c r="B380">
        <v>1.5602717175115147E-2</v>
      </c>
      <c r="D380">
        <f>'PASS ATTEMPTS'!$I$10*INTERCEPTIONS!B380</f>
        <v>8.0021613725676062</v>
      </c>
    </row>
    <row r="381" spans="1:4" x14ac:dyDescent="0.2">
      <c r="A381">
        <v>356</v>
      </c>
      <c r="B381">
        <v>1.9674819771896841E-2</v>
      </c>
      <c r="D381">
        <f>'PASS ATTEMPTS'!$I$10*INTERCEPTIONS!B381</f>
        <v>10.090619539140651</v>
      </c>
    </row>
    <row r="382" spans="1:4" x14ac:dyDescent="0.2">
      <c r="A382">
        <v>357</v>
      </c>
      <c r="B382">
        <v>1.7002677293568108E-2</v>
      </c>
      <c r="D382">
        <f>'PASS ATTEMPTS'!$I$10*INTERCEPTIONS!B382</f>
        <v>8.7201585430147333</v>
      </c>
    </row>
    <row r="383" spans="1:4" x14ac:dyDescent="0.2">
      <c r="A383">
        <v>358</v>
      </c>
      <c r="B383">
        <v>1.9731710153155956E-2</v>
      </c>
      <c r="D383">
        <f>'PASS ATTEMPTS'!$I$10*INTERCEPTIONS!B383</f>
        <v>10.119796893717609</v>
      </c>
    </row>
    <row r="384" spans="1:4" x14ac:dyDescent="0.2">
      <c r="A384">
        <v>359</v>
      </c>
      <c r="B384">
        <v>1.5403157025298778E-2</v>
      </c>
      <c r="D384">
        <f>'PASS ATTEMPTS'!$I$10*INTERCEPTIONS!B384</f>
        <v>7.8998130120582415</v>
      </c>
    </row>
    <row r="385" spans="1:4" x14ac:dyDescent="0.2">
      <c r="A385">
        <v>360</v>
      </c>
      <c r="B385">
        <v>1.9037279238742696E-2</v>
      </c>
      <c r="D385">
        <f>'PASS ATTEMPTS'!$I$10*INTERCEPTIONS!B385</f>
        <v>9.7636442969059853</v>
      </c>
    </row>
    <row r="386" spans="1:4" x14ac:dyDescent="0.2">
      <c r="A386">
        <v>361</v>
      </c>
      <c r="B386">
        <v>1.6202818294101144E-2</v>
      </c>
      <c r="D386">
        <f>'PASS ATTEMPTS'!$I$10*INTERCEPTIONS!B386</f>
        <v>8.3099350725000285</v>
      </c>
    </row>
    <row r="387" spans="1:4" x14ac:dyDescent="0.2">
      <c r="A387">
        <v>362</v>
      </c>
      <c r="B387">
        <v>1.7909090238877646E-2</v>
      </c>
      <c r="D387">
        <f>'PASS ATTEMPTS'!$I$10*INTERCEPTIONS!B387</f>
        <v>9.1850303071533208</v>
      </c>
    </row>
    <row r="388" spans="1:4" x14ac:dyDescent="0.2">
      <c r="A388">
        <v>363</v>
      </c>
      <c r="B388">
        <v>1.6138798555460066E-2</v>
      </c>
      <c r="D388">
        <f>'PASS ATTEMPTS'!$I$10*INTERCEPTIONS!B388</f>
        <v>8.2771012863148528</v>
      </c>
    </row>
    <row r="389" spans="1:4" x14ac:dyDescent="0.2">
      <c r="A389">
        <v>364</v>
      </c>
      <c r="B389">
        <v>2.0627089416607975E-2</v>
      </c>
      <c r="D389">
        <f>'PASS ATTEMPTS'!$I$10*INTERCEPTIONS!B389</f>
        <v>10.579009816401436</v>
      </c>
    </row>
    <row r="390" spans="1:4" x14ac:dyDescent="0.2">
      <c r="A390">
        <v>365</v>
      </c>
      <c r="B390">
        <v>2.216507441156592E-2</v>
      </c>
      <c r="D390">
        <f>'PASS ATTEMPTS'!$I$10*INTERCEPTIONS!B390</f>
        <v>11.367795768239997</v>
      </c>
    </row>
    <row r="391" spans="1:4" x14ac:dyDescent="0.2">
      <c r="A391">
        <v>366</v>
      </c>
      <c r="B391">
        <v>1.8423888722083451E-2</v>
      </c>
      <c r="D391">
        <f>'PASS ATTEMPTS'!$I$10*INTERCEPTIONS!B391</f>
        <v>9.4490548671534285</v>
      </c>
    </row>
    <row r="392" spans="1:4" x14ac:dyDescent="0.2">
      <c r="A392">
        <v>367</v>
      </c>
      <c r="B392">
        <v>1.9142603031845663E-2</v>
      </c>
      <c r="D392">
        <f>'PASS ATTEMPTS'!$I$10*INTERCEPTIONS!B392</f>
        <v>9.8176616824242622</v>
      </c>
    </row>
    <row r="393" spans="1:4" x14ac:dyDescent="0.2">
      <c r="A393">
        <v>368</v>
      </c>
      <c r="B393">
        <v>1.7738506032587639E-2</v>
      </c>
      <c r="D393">
        <f>'PASS ATTEMPTS'!$I$10*INTERCEPTIONS!B393</f>
        <v>9.0975428310282567</v>
      </c>
    </row>
    <row r="394" spans="1:4" x14ac:dyDescent="0.2">
      <c r="A394">
        <v>369</v>
      </c>
      <c r="B394">
        <v>1.8638811826682922E-2</v>
      </c>
      <c r="D394">
        <f>'PASS ATTEMPTS'!$I$10*INTERCEPTIONS!B394</f>
        <v>9.5592824221616794</v>
      </c>
    </row>
    <row r="395" spans="1:4" x14ac:dyDescent="0.2">
      <c r="A395">
        <v>370</v>
      </c>
      <c r="B395">
        <v>2.1035976329327272E-2</v>
      </c>
      <c r="D395">
        <f>'PASS ATTEMPTS'!$I$10*INTERCEPTIONS!B395</f>
        <v>10.788715537654223</v>
      </c>
    </row>
    <row r="396" spans="1:4" x14ac:dyDescent="0.2">
      <c r="A396">
        <v>371</v>
      </c>
      <c r="B396">
        <v>1.7498480320685589E-2</v>
      </c>
      <c r="D396">
        <f>'PASS ATTEMPTS'!$I$10*INTERCEPTIONS!B396</f>
        <v>8.974440908545871</v>
      </c>
    </row>
    <row r="397" spans="1:4" x14ac:dyDescent="0.2">
      <c r="A397">
        <v>372</v>
      </c>
      <c r="B397">
        <v>1.777341655819939E-2</v>
      </c>
      <c r="D397">
        <f>'PASS ATTEMPTS'!$I$10*INTERCEPTIONS!B397</f>
        <v>9.1154473829348923</v>
      </c>
    </row>
    <row r="398" spans="1:4" x14ac:dyDescent="0.2">
      <c r="A398">
        <v>373</v>
      </c>
      <c r="B398">
        <v>2.1663383597634471E-2</v>
      </c>
      <c r="D398">
        <f>'PASS ATTEMPTS'!$I$10*INTERCEPTIONS!B398</f>
        <v>11.110493735064829</v>
      </c>
    </row>
    <row r="399" spans="1:4" x14ac:dyDescent="0.2">
      <c r="A399">
        <v>374</v>
      </c>
      <c r="B399">
        <v>2.2476452702558422E-2</v>
      </c>
      <c r="D399">
        <f>'PASS ATTEMPTS'!$I$10*INTERCEPTIONS!B399</f>
        <v>11.52749226882198</v>
      </c>
    </row>
    <row r="400" spans="1:4" x14ac:dyDescent="0.2">
      <c r="A400">
        <v>375</v>
      </c>
      <c r="B400">
        <v>1.8572642089981189E-2</v>
      </c>
      <c r="D400">
        <f>'PASS ATTEMPTS'!$I$10*INTERCEPTIONS!B400</f>
        <v>9.5253459670478176</v>
      </c>
    </row>
    <row r="401" spans="1:4" x14ac:dyDescent="0.2">
      <c r="A401">
        <v>376</v>
      </c>
      <c r="B401">
        <v>2.1717722672982505E-2</v>
      </c>
      <c r="D401">
        <f>'PASS ATTEMPTS'!$I$10*INTERCEPTIONS!B401</f>
        <v>11.138362602063493</v>
      </c>
    </row>
    <row r="402" spans="1:4" x14ac:dyDescent="0.2">
      <c r="A402">
        <v>377</v>
      </c>
      <c r="B402">
        <v>2.5648372110739611E-2</v>
      </c>
      <c r="D402">
        <f>'PASS ATTEMPTS'!$I$10*INTERCEPTIONS!B402</f>
        <v>13.154273724908824</v>
      </c>
    </row>
    <row r="403" spans="1:4" x14ac:dyDescent="0.2">
      <c r="A403">
        <v>378</v>
      </c>
      <c r="B403">
        <v>1.6560954587472154E-2</v>
      </c>
      <c r="D403">
        <f>'PASS ATTEMPTS'!$I$10*INTERCEPTIONS!B403</f>
        <v>8.4936123372202292</v>
      </c>
    </row>
    <row r="404" spans="1:4" x14ac:dyDescent="0.2">
      <c r="A404">
        <v>379</v>
      </c>
      <c r="B404">
        <v>1.8927887578948248E-2</v>
      </c>
      <c r="D404">
        <f>'PASS ATTEMPTS'!$I$10*INTERCEPTIONS!B404</f>
        <v>9.7075406256887486</v>
      </c>
    </row>
    <row r="405" spans="1:4" x14ac:dyDescent="0.2">
      <c r="A405">
        <v>380</v>
      </c>
      <c r="B405">
        <v>1.6627813335476135E-2</v>
      </c>
      <c r="D405">
        <f>'PASS ATTEMPTS'!$I$10*INTERCEPTIONS!B405</f>
        <v>8.5279021653758651</v>
      </c>
    </row>
    <row r="406" spans="1:4" x14ac:dyDescent="0.2">
      <c r="A406">
        <v>381</v>
      </c>
      <c r="B406">
        <v>2.0845915444698892E-2</v>
      </c>
      <c r="D406">
        <f>'PASS ATTEMPTS'!$I$10*INTERCEPTIONS!B406</f>
        <v>10.691239062733885</v>
      </c>
    </row>
    <row r="407" spans="1:4" x14ac:dyDescent="0.2">
      <c r="A407">
        <v>382</v>
      </c>
      <c r="B407">
        <v>1.8953301402707675E-2</v>
      </c>
      <c r="D407">
        <f>'PASS ATTEMPTS'!$I$10*INTERCEPTIONS!B407</f>
        <v>9.7205746066636305</v>
      </c>
    </row>
    <row r="408" spans="1:4" x14ac:dyDescent="0.2">
      <c r="A408">
        <v>383</v>
      </c>
      <c r="B408">
        <v>2.0102113887591862E-2</v>
      </c>
      <c r="D408">
        <f>'PASS ATTEMPTS'!$I$10*INTERCEPTIONS!B408</f>
        <v>10.309765757646332</v>
      </c>
    </row>
    <row r="409" spans="1:4" x14ac:dyDescent="0.2">
      <c r="A409">
        <v>384</v>
      </c>
      <c r="B409">
        <v>1.5075313749357626E-2</v>
      </c>
      <c r="D409">
        <f>'PASS ATTEMPTS'!$I$10*INTERCEPTIONS!B409</f>
        <v>7.7316721190619582</v>
      </c>
    </row>
    <row r="410" spans="1:4" x14ac:dyDescent="0.2">
      <c r="A410">
        <v>385</v>
      </c>
      <c r="B410">
        <v>2.2767094565114342E-2</v>
      </c>
      <c r="D410">
        <f>'PASS ATTEMPTS'!$I$10*INTERCEPTIONS!B410</f>
        <v>11.676553682913717</v>
      </c>
    </row>
    <row r="411" spans="1:4" x14ac:dyDescent="0.2">
      <c r="A411">
        <v>386</v>
      </c>
      <c r="B411">
        <v>1.9083066079078118E-2</v>
      </c>
      <c r="D411">
        <f>'PASS ATTEMPTS'!$I$10*INTERCEPTIONS!B411</f>
        <v>9.7871269814276527</v>
      </c>
    </row>
    <row r="412" spans="1:4" x14ac:dyDescent="0.2">
      <c r="A412">
        <v>387</v>
      </c>
      <c r="B412">
        <v>1.9698555969184937E-2</v>
      </c>
      <c r="D412">
        <f>'PASS ATTEMPTS'!$I$10*INTERCEPTIONS!B412</f>
        <v>10.102793116277162</v>
      </c>
    </row>
    <row r="413" spans="1:4" x14ac:dyDescent="0.2">
      <c r="A413">
        <v>388</v>
      </c>
      <c r="B413">
        <v>1.8590907738415534E-2</v>
      </c>
      <c r="D413">
        <f>'PASS ATTEMPTS'!$I$10*INTERCEPTIONS!B413</f>
        <v>9.5347138652610415</v>
      </c>
    </row>
    <row r="414" spans="1:4" x14ac:dyDescent="0.2">
      <c r="A414">
        <v>389</v>
      </c>
      <c r="B414">
        <v>2.0228403191567153E-2</v>
      </c>
      <c r="D414">
        <f>'PASS ATTEMPTS'!$I$10*INTERCEPTIONS!B414</f>
        <v>10.374535719102232</v>
      </c>
    </row>
    <row r="415" spans="1:4" x14ac:dyDescent="0.2">
      <c r="A415">
        <v>390</v>
      </c>
      <c r="B415">
        <v>1.933334682237952E-2</v>
      </c>
      <c r="D415">
        <f>'PASS ATTEMPTS'!$I$10*INTERCEPTIONS!B415</f>
        <v>9.9154883991131708</v>
      </c>
    </row>
    <row r="416" spans="1:4" x14ac:dyDescent="0.2">
      <c r="A416">
        <v>391</v>
      </c>
      <c r="B416">
        <v>1.8582517840692266E-2</v>
      </c>
      <c r="D416">
        <f>'PASS ATTEMPTS'!$I$10*INTERCEPTIONS!B416</f>
        <v>9.5304109406660871</v>
      </c>
    </row>
    <row r="417" spans="1:4" x14ac:dyDescent="0.2">
      <c r="A417">
        <v>392</v>
      </c>
      <c r="B417">
        <v>1.8968781298124737E-2</v>
      </c>
      <c r="D417">
        <f>'PASS ATTEMPTS'!$I$10*INTERCEPTIONS!B417</f>
        <v>9.7285137764740899</v>
      </c>
    </row>
    <row r="418" spans="1:4" x14ac:dyDescent="0.2">
      <c r="A418">
        <v>393</v>
      </c>
      <c r="B418">
        <v>1.7066619609454443E-2</v>
      </c>
      <c r="D418">
        <f>'PASS ATTEMPTS'!$I$10*INTERCEPTIONS!B418</f>
        <v>8.7529526214124509</v>
      </c>
    </row>
    <row r="419" spans="1:4" x14ac:dyDescent="0.2">
      <c r="A419">
        <v>394</v>
      </c>
      <c r="B419">
        <v>2.0517790100282617E-2</v>
      </c>
      <c r="D419">
        <f>'PASS ATTEMPTS'!$I$10*INTERCEPTIONS!B419</f>
        <v>10.522953505354423</v>
      </c>
    </row>
    <row r="420" spans="1:4" x14ac:dyDescent="0.2">
      <c r="A420">
        <v>395</v>
      </c>
      <c r="B420">
        <v>2.2862731906518947E-2</v>
      </c>
      <c r="D420">
        <f>'PASS ATTEMPTS'!$I$10*INTERCEPTIONS!B420</f>
        <v>11.725603180547603</v>
      </c>
    </row>
    <row r="421" spans="1:4" x14ac:dyDescent="0.2">
      <c r="A421">
        <v>396</v>
      </c>
      <c r="B421">
        <v>1.3442649831217398E-2</v>
      </c>
      <c r="D421">
        <f>'PASS ATTEMPTS'!$I$10*INTERCEPTIONS!B421</f>
        <v>6.8943282132861237</v>
      </c>
    </row>
    <row r="422" spans="1:4" x14ac:dyDescent="0.2">
      <c r="A422">
        <v>397</v>
      </c>
      <c r="B422">
        <v>1.8267526578328169E-2</v>
      </c>
      <c r="D422">
        <f>'PASS ATTEMPTS'!$I$10*INTERCEPTIONS!B422</f>
        <v>9.3688614564258401</v>
      </c>
    </row>
    <row r="423" spans="1:4" x14ac:dyDescent="0.2">
      <c r="A423">
        <v>398</v>
      </c>
      <c r="B423">
        <v>1.9125774088653617E-2</v>
      </c>
      <c r="D423">
        <f>'PASS ATTEMPTS'!$I$10*INTERCEPTIONS!B423</f>
        <v>9.8090306268432972</v>
      </c>
    </row>
    <row r="424" spans="1:4" x14ac:dyDescent="0.2">
      <c r="A424">
        <v>399</v>
      </c>
      <c r="B424">
        <v>1.9751125887191027E-2</v>
      </c>
      <c r="D424">
        <f>'PASS ATTEMPTS'!$I$10*INTERCEPTIONS!B424</f>
        <v>10.129754636024396</v>
      </c>
    </row>
    <row r="425" spans="1:4" x14ac:dyDescent="0.2">
      <c r="A425">
        <v>400</v>
      </c>
      <c r="B425">
        <v>1.7324381008168098E-2</v>
      </c>
      <c r="D425">
        <f>'PASS ATTEMPTS'!$I$10*INTERCEPTIONS!B425</f>
        <v>8.885150640832757</v>
      </c>
    </row>
    <row r="426" spans="1:4" x14ac:dyDescent="0.2">
      <c r="A426">
        <v>401</v>
      </c>
      <c r="B426">
        <v>1.80993966100308E-2</v>
      </c>
      <c r="D426">
        <f>'PASS ATTEMPTS'!$I$10*INTERCEPTIONS!B426</f>
        <v>9.2826326846817757</v>
      </c>
    </row>
    <row r="427" spans="1:4" x14ac:dyDescent="0.2">
      <c r="A427">
        <v>402</v>
      </c>
      <c r="B427">
        <v>2.0390969219953085E-2</v>
      </c>
      <c r="D427">
        <f>'PASS ATTEMPTS'!$I$10*INTERCEPTIONS!B427</f>
        <v>10.457910914476304</v>
      </c>
    </row>
    <row r="428" spans="1:4" x14ac:dyDescent="0.2">
      <c r="A428">
        <v>403</v>
      </c>
      <c r="B428">
        <v>1.7965062232280702E-2</v>
      </c>
      <c r="D428">
        <f>'PASS ATTEMPTS'!$I$10*INTERCEPTIONS!B428</f>
        <v>9.2137366483968766</v>
      </c>
    </row>
    <row r="429" spans="1:4" x14ac:dyDescent="0.2">
      <c r="A429">
        <v>404</v>
      </c>
      <c r="B429">
        <v>2.1102140973799491E-2</v>
      </c>
      <c r="D429">
        <f>'PASS ATTEMPTS'!$I$10*INTERCEPTIONS!B429</f>
        <v>10.822649381117701</v>
      </c>
    </row>
    <row r="430" spans="1:4" x14ac:dyDescent="0.2">
      <c r="A430">
        <v>405</v>
      </c>
      <c r="B430">
        <v>1.8998475130494998E-2</v>
      </c>
      <c r="D430">
        <f>'PASS ATTEMPTS'!$I$10*INTERCEPTIONS!B430</f>
        <v>9.7437428443172056</v>
      </c>
    </row>
    <row r="431" spans="1:4" x14ac:dyDescent="0.2">
      <c r="A431">
        <v>406</v>
      </c>
      <c r="B431">
        <v>1.7986996819392E-2</v>
      </c>
      <c r="D431">
        <f>'PASS ATTEMPTS'!$I$10*INTERCEPTIONS!B431</f>
        <v>9.2249862342052502</v>
      </c>
    </row>
    <row r="432" spans="1:4" x14ac:dyDescent="0.2">
      <c r="A432">
        <v>407</v>
      </c>
      <c r="B432">
        <v>1.9162122902385153E-2</v>
      </c>
      <c r="D432">
        <f>'PASS ATTEMPTS'!$I$10*INTERCEPTIONS!B432</f>
        <v>9.8276728331921408</v>
      </c>
    </row>
    <row r="433" spans="1:4" x14ac:dyDescent="0.2">
      <c r="A433">
        <v>408</v>
      </c>
      <c r="B433">
        <v>1.8234078509978571E-2</v>
      </c>
      <c r="D433">
        <f>'PASS ATTEMPTS'!$I$10*INTERCEPTIONS!B433</f>
        <v>9.3517069545829798</v>
      </c>
    </row>
    <row r="434" spans="1:4" x14ac:dyDescent="0.2">
      <c r="A434">
        <v>409</v>
      </c>
      <c r="B434">
        <v>1.7964378903930569E-2</v>
      </c>
      <c r="D434">
        <f>'PASS ATTEMPTS'!$I$10*INTERCEPTIONS!B434</f>
        <v>9.2133861899692295</v>
      </c>
    </row>
    <row r="435" spans="1:4" x14ac:dyDescent="0.2">
      <c r="A435">
        <v>410</v>
      </c>
      <c r="B435">
        <v>1.8558092280198585E-2</v>
      </c>
      <c r="D435">
        <f>'PASS ATTEMPTS'!$I$10*INTERCEPTIONS!B435</f>
        <v>9.5178838100072305</v>
      </c>
    </row>
    <row r="436" spans="1:4" x14ac:dyDescent="0.2">
      <c r="A436">
        <v>411</v>
      </c>
      <c r="B436">
        <v>1.9276988380895695E-2</v>
      </c>
      <c r="D436">
        <f>'PASS ATTEMPTS'!$I$10*INTERCEPTIONS!B436</f>
        <v>9.8865838603460876</v>
      </c>
    </row>
    <row r="437" spans="1:4" x14ac:dyDescent="0.2">
      <c r="A437">
        <v>412</v>
      </c>
      <c r="B437">
        <v>1.9625082784690492E-2</v>
      </c>
      <c r="D437">
        <f>'PASS ATTEMPTS'!$I$10*INTERCEPTIONS!B437</f>
        <v>10.065110943852817</v>
      </c>
    </row>
    <row r="438" spans="1:4" x14ac:dyDescent="0.2">
      <c r="A438">
        <v>413</v>
      </c>
      <c r="B438">
        <v>2.0362661770397038E-2</v>
      </c>
      <c r="D438">
        <f>'PASS ATTEMPTS'!$I$10*INTERCEPTIONS!B438</f>
        <v>10.443392880415251</v>
      </c>
    </row>
    <row r="439" spans="1:4" x14ac:dyDescent="0.2">
      <c r="A439">
        <v>414</v>
      </c>
      <c r="B439">
        <v>1.9567990645495893E-2</v>
      </c>
      <c r="D439">
        <f>'PASS ATTEMPTS'!$I$10*INTERCEPTIONS!B439</f>
        <v>10.035830113737603</v>
      </c>
    </row>
    <row r="440" spans="1:4" x14ac:dyDescent="0.2">
      <c r="A440">
        <v>415</v>
      </c>
      <c r="B440">
        <v>1.7284259243446721E-2</v>
      </c>
      <c r="D440">
        <f>'PASS ATTEMPTS'!$I$10*INTERCEPTIONS!B440</f>
        <v>8.864573402121751</v>
      </c>
    </row>
    <row r="441" spans="1:4" x14ac:dyDescent="0.2">
      <c r="A441">
        <v>416</v>
      </c>
      <c r="B441">
        <v>1.3785590376254736E-2</v>
      </c>
      <c r="D441">
        <f>'PASS ATTEMPTS'!$I$10*INTERCEPTIONS!B441</f>
        <v>7.0702120386343079</v>
      </c>
    </row>
    <row r="442" spans="1:4" x14ac:dyDescent="0.2">
      <c r="A442">
        <v>417</v>
      </c>
      <c r="B442">
        <v>2.1346951427467269E-2</v>
      </c>
      <c r="D442">
        <f>'PASS ATTEMPTS'!$I$10*INTERCEPTIONS!B442</f>
        <v>10.94820525282609</v>
      </c>
    </row>
    <row r="443" spans="1:4" x14ac:dyDescent="0.2">
      <c r="A443">
        <v>418</v>
      </c>
      <c r="B443">
        <v>1.9569677206450219E-2</v>
      </c>
      <c r="D443">
        <f>'PASS ATTEMPTS'!$I$10*INTERCEPTIONS!B443</f>
        <v>10.036695099801872</v>
      </c>
    </row>
    <row r="444" spans="1:4" x14ac:dyDescent="0.2">
      <c r="A444">
        <v>419</v>
      </c>
      <c r="B444">
        <v>1.8110037632003851E-2</v>
      </c>
      <c r="D444">
        <f>'PASS ATTEMPTS'!$I$10*INTERCEPTIONS!B444</f>
        <v>9.288090142766908</v>
      </c>
    </row>
    <row r="445" spans="1:4" x14ac:dyDescent="0.2">
      <c r="A445">
        <v>420</v>
      </c>
      <c r="B445">
        <v>2.1319824351387951E-2</v>
      </c>
      <c r="D445">
        <f>'PASS ATTEMPTS'!$I$10*INTERCEPTIONS!B445</f>
        <v>10.934292596593442</v>
      </c>
    </row>
    <row r="446" spans="1:4" x14ac:dyDescent="0.2">
      <c r="A446">
        <v>421</v>
      </c>
      <c r="B446">
        <v>2.2493002247706496E-2</v>
      </c>
      <c r="D446">
        <f>'PASS ATTEMPTS'!$I$10*INTERCEPTIONS!B446</f>
        <v>11.535980029603078</v>
      </c>
    </row>
    <row r="447" spans="1:4" x14ac:dyDescent="0.2">
      <c r="A447">
        <v>422</v>
      </c>
      <c r="B447">
        <v>2.0614200844227278E-2</v>
      </c>
      <c r="D447">
        <f>'PASS ATTEMPTS'!$I$10*INTERCEPTIONS!B447</f>
        <v>10.572399657741581</v>
      </c>
    </row>
    <row r="448" spans="1:4" x14ac:dyDescent="0.2">
      <c r="A448">
        <v>423</v>
      </c>
      <c r="B448">
        <v>1.8647515895052955E-2</v>
      </c>
      <c r="D448">
        <f>'PASS ATTEMPTS'!$I$10*INTERCEPTIONS!B448</f>
        <v>9.5637464753719712</v>
      </c>
    </row>
    <row r="449" spans="1:4" x14ac:dyDescent="0.2">
      <c r="A449">
        <v>424</v>
      </c>
      <c r="B449">
        <v>1.6114560500764066E-2</v>
      </c>
      <c r="D449">
        <f>'PASS ATTEMPTS'!$I$10*INTERCEPTIONS!B449</f>
        <v>8.2646703217041591</v>
      </c>
    </row>
    <row r="450" spans="1:4" x14ac:dyDescent="0.2">
      <c r="A450">
        <v>425</v>
      </c>
      <c r="B450">
        <v>1.7761053346878101E-2</v>
      </c>
      <c r="D450">
        <f>'PASS ATTEMPTS'!$I$10*INTERCEPTIONS!B450</f>
        <v>9.1091066660606614</v>
      </c>
    </row>
    <row r="451" spans="1:4" x14ac:dyDescent="0.2">
      <c r="A451">
        <v>426</v>
      </c>
      <c r="B451">
        <v>2.0193809146154124E-2</v>
      </c>
      <c r="D451">
        <f>'PASS ATTEMPTS'!$I$10*INTERCEPTIONS!B451</f>
        <v>10.356793480310229</v>
      </c>
    </row>
    <row r="452" spans="1:4" x14ac:dyDescent="0.2">
      <c r="A452">
        <v>427</v>
      </c>
      <c r="B452">
        <v>1.8414535302818884E-2</v>
      </c>
      <c r="D452">
        <f>'PASS ATTEMPTS'!$I$10*INTERCEPTIONS!B452</f>
        <v>9.4442577815240263</v>
      </c>
    </row>
    <row r="453" spans="1:4" x14ac:dyDescent="0.2">
      <c r="A453">
        <v>428</v>
      </c>
      <c r="B453">
        <v>2.0485598140061911E-2</v>
      </c>
      <c r="D453">
        <f>'PASS ATTEMPTS'!$I$10*INTERCEPTIONS!B453</f>
        <v>10.506443223350708</v>
      </c>
    </row>
    <row r="454" spans="1:4" x14ac:dyDescent="0.2">
      <c r="A454">
        <v>429</v>
      </c>
      <c r="B454">
        <v>2.0649142204512031E-2</v>
      </c>
      <c r="D454">
        <f>'PASS ATTEMPTS'!$I$10*INTERCEPTIONS!B454</f>
        <v>10.590320023818688</v>
      </c>
    </row>
    <row r="455" spans="1:4" x14ac:dyDescent="0.2">
      <c r="A455">
        <v>430</v>
      </c>
      <c r="B455">
        <v>1.8962104762189579E-2</v>
      </c>
      <c r="D455">
        <f>'PASS ATTEMPTS'!$I$10*INTERCEPTIONS!B455</f>
        <v>9.7250895832798374</v>
      </c>
    </row>
    <row r="456" spans="1:4" x14ac:dyDescent="0.2">
      <c r="A456">
        <v>431</v>
      </c>
      <c r="B456">
        <v>2.0349617676094642E-2</v>
      </c>
      <c r="D456">
        <f>'PASS ATTEMPTS'!$I$10*INTERCEPTIONS!B456</f>
        <v>10.43670295926913</v>
      </c>
    </row>
    <row r="457" spans="1:4" x14ac:dyDescent="0.2">
      <c r="A457">
        <v>432</v>
      </c>
      <c r="B457">
        <v>1.8009543553936469E-2</v>
      </c>
      <c r="D457">
        <f>'PASS ATTEMPTS'!$I$10*INTERCEPTIONS!B457</f>
        <v>9.2365497719034817</v>
      </c>
    </row>
    <row r="458" spans="1:4" x14ac:dyDescent="0.2">
      <c r="A458">
        <v>433</v>
      </c>
      <c r="B458">
        <v>1.7656512288677751E-2</v>
      </c>
      <c r="D458">
        <f>'PASS ATTEMPTS'!$I$10*INTERCEPTIONS!B458</f>
        <v>9.055490721581938</v>
      </c>
    </row>
    <row r="459" spans="1:4" x14ac:dyDescent="0.2">
      <c r="A459">
        <v>434</v>
      </c>
      <c r="B459">
        <v>2.0166714796652795E-2</v>
      </c>
      <c r="D459">
        <f>'PASS ATTEMPTS'!$I$10*INTERCEPTIONS!B459</f>
        <v>10.342897608548855</v>
      </c>
    </row>
    <row r="460" spans="1:4" x14ac:dyDescent="0.2">
      <c r="A460">
        <v>435</v>
      </c>
      <c r="B460">
        <v>1.9276147956666177E-2</v>
      </c>
      <c r="D460">
        <f>'PASS ATTEMPTS'!$I$10*INTERCEPTIONS!B460</f>
        <v>9.8861528321969168</v>
      </c>
    </row>
    <row r="461" spans="1:4" x14ac:dyDescent="0.2">
      <c r="A461">
        <v>436</v>
      </c>
      <c r="B461">
        <v>1.8515575313624938E-2</v>
      </c>
      <c r="D461">
        <f>'PASS ATTEMPTS'!$I$10*INTERCEPTIONS!B461</f>
        <v>9.496078144764704</v>
      </c>
    </row>
    <row r="462" spans="1:4" x14ac:dyDescent="0.2">
      <c r="A462">
        <v>437</v>
      </c>
      <c r="B462">
        <v>1.7226505664638618E-2</v>
      </c>
      <c r="D462">
        <f>'PASS ATTEMPTS'!$I$10*INTERCEPTIONS!B462</f>
        <v>8.834953339649374</v>
      </c>
    </row>
    <row r="463" spans="1:4" x14ac:dyDescent="0.2">
      <c r="A463">
        <v>438</v>
      </c>
      <c r="B463">
        <v>1.8628273342508578E-2</v>
      </c>
      <c r="D463">
        <f>'PASS ATTEMPTS'!$I$10*INTERCEPTIONS!B463</f>
        <v>9.5538775526098654</v>
      </c>
    </row>
    <row r="464" spans="1:4" x14ac:dyDescent="0.2">
      <c r="A464">
        <v>439</v>
      </c>
      <c r="B464">
        <v>1.7691556428339434E-2</v>
      </c>
      <c r="D464">
        <f>'PASS ATTEMPTS'!$I$10*INTERCEPTIONS!B464</f>
        <v>9.0734638000905221</v>
      </c>
    </row>
    <row r="465" spans="1:4" x14ac:dyDescent="0.2">
      <c r="A465">
        <v>440</v>
      </c>
      <c r="B465">
        <v>1.7320577523015107E-2</v>
      </c>
      <c r="D465">
        <f>'PASS ATTEMPTS'!$I$10*INTERCEPTIONS!B465</f>
        <v>8.883199948422531</v>
      </c>
    </row>
    <row r="466" spans="1:4" x14ac:dyDescent="0.2">
      <c r="A466">
        <v>441</v>
      </c>
      <c r="B466">
        <v>2.0110496046563356E-2</v>
      </c>
      <c r="D466">
        <f>'PASS ATTEMPTS'!$I$10*INTERCEPTIONS!B466</f>
        <v>10.31406471326974</v>
      </c>
    </row>
    <row r="467" spans="1:4" x14ac:dyDescent="0.2">
      <c r="A467">
        <v>442</v>
      </c>
      <c r="B467">
        <v>1.5610089978609954E-2</v>
      </c>
      <c r="D467">
        <f>'PASS ATTEMPTS'!$I$10*INTERCEPTIONS!B467</f>
        <v>8.0059426603184214</v>
      </c>
    </row>
    <row r="468" spans="1:4" x14ac:dyDescent="0.2">
      <c r="A468">
        <v>443</v>
      </c>
      <c r="B468">
        <v>1.4051709349315697E-2</v>
      </c>
      <c r="D468">
        <f>'PASS ATTEMPTS'!$I$10*INTERCEPTIONS!B468</f>
        <v>7.2066964049684081</v>
      </c>
    </row>
    <row r="469" spans="1:4" x14ac:dyDescent="0.2">
      <c r="A469">
        <v>444</v>
      </c>
      <c r="B469">
        <v>2.046147199042294E-2</v>
      </c>
      <c r="D469">
        <f>'PASS ATTEMPTS'!$I$10*INTERCEPTIONS!B469</f>
        <v>10.494069651456597</v>
      </c>
    </row>
    <row r="470" spans="1:4" x14ac:dyDescent="0.2">
      <c r="A470">
        <v>445</v>
      </c>
      <c r="B470">
        <v>2.44279695556123E-2</v>
      </c>
      <c r="D470">
        <f>'PASS ATTEMPTS'!$I$10*INTERCEPTIONS!B470</f>
        <v>12.528366193802755</v>
      </c>
    </row>
    <row r="471" spans="1:4" x14ac:dyDescent="0.2">
      <c r="A471">
        <v>446</v>
      </c>
      <c r="B471">
        <v>1.7449620751031122E-2</v>
      </c>
      <c r="D471">
        <f>'PASS ATTEMPTS'!$I$10*INTERCEPTIONS!B471</f>
        <v>8.9493823141625271</v>
      </c>
    </row>
    <row r="472" spans="1:4" x14ac:dyDescent="0.2">
      <c r="A472">
        <v>447</v>
      </c>
      <c r="B472">
        <v>1.8325798355495318E-2</v>
      </c>
      <c r="D472">
        <f>'PASS ATTEMPTS'!$I$10*INTERCEPTIONS!B472</f>
        <v>9.3987472871516289</v>
      </c>
    </row>
    <row r="473" spans="1:4" x14ac:dyDescent="0.2">
      <c r="A473">
        <v>448</v>
      </c>
      <c r="B473">
        <v>1.9453476077772845E-2</v>
      </c>
      <c r="D473">
        <f>'PASS ATTEMPTS'!$I$10*INTERCEPTIONS!B473</f>
        <v>9.9770990581051162</v>
      </c>
    </row>
    <row r="474" spans="1:4" x14ac:dyDescent="0.2">
      <c r="A474">
        <v>449</v>
      </c>
      <c r="B474">
        <v>1.7850161862505581E-2</v>
      </c>
      <c r="D474">
        <f>'PASS ATTEMPTS'!$I$10*INTERCEPTIONS!B474</f>
        <v>9.1548077265694232</v>
      </c>
    </row>
    <row r="475" spans="1:4" x14ac:dyDescent="0.2">
      <c r="A475">
        <v>450</v>
      </c>
      <c r="B475">
        <v>1.7469590960220181E-2</v>
      </c>
      <c r="D475">
        <f>'PASS ATTEMPTS'!$I$10*INTERCEPTIONS!B475</f>
        <v>8.9596244299928163</v>
      </c>
    </row>
    <row r="476" spans="1:4" x14ac:dyDescent="0.2">
      <c r="A476">
        <v>451</v>
      </c>
      <c r="B476">
        <v>1.978907757751271E-2</v>
      </c>
      <c r="D476">
        <f>'PASS ATTEMPTS'!$I$10*INTERCEPTIONS!B476</f>
        <v>10.149218909260098</v>
      </c>
    </row>
    <row r="477" spans="1:4" x14ac:dyDescent="0.2">
      <c r="A477">
        <v>452</v>
      </c>
      <c r="B477">
        <v>2.0513597632447998E-2</v>
      </c>
      <c r="D477">
        <f>'PASS ATTEMPTS'!$I$10*INTERCEPTIONS!B477</f>
        <v>10.520803315500606</v>
      </c>
    </row>
    <row r="478" spans="1:4" x14ac:dyDescent="0.2">
      <c r="A478">
        <v>453</v>
      </c>
      <c r="B478">
        <v>2.0042536302615047E-2</v>
      </c>
      <c r="D478">
        <f>'PASS ATTEMPTS'!$I$10*INTERCEPTIONS!B478</f>
        <v>10.27921021761945</v>
      </c>
    </row>
    <row r="479" spans="1:4" x14ac:dyDescent="0.2">
      <c r="A479">
        <v>454</v>
      </c>
      <c r="B479">
        <v>1.7991998651200724E-2</v>
      </c>
      <c r="D479">
        <f>'PASS ATTEMPTS'!$I$10*INTERCEPTIONS!B479</f>
        <v>9.2275515223433757</v>
      </c>
    </row>
    <row r="480" spans="1:4" x14ac:dyDescent="0.2">
      <c r="A480">
        <v>455</v>
      </c>
      <c r="B480">
        <v>2.3675328877622692E-2</v>
      </c>
      <c r="D480">
        <f>'PASS ATTEMPTS'!$I$10*INTERCEPTIONS!B480</f>
        <v>12.142359571159025</v>
      </c>
    </row>
    <row r="481" spans="1:4" x14ac:dyDescent="0.2">
      <c r="A481">
        <v>456</v>
      </c>
      <c r="B481">
        <v>1.9477966413041389E-2</v>
      </c>
      <c r="D481">
        <f>'PASS ATTEMPTS'!$I$10*INTERCEPTIONS!B481</f>
        <v>9.9896594097853821</v>
      </c>
    </row>
    <row r="482" spans="1:4" x14ac:dyDescent="0.2">
      <c r="A482">
        <v>457</v>
      </c>
      <c r="B482">
        <v>1.6233188930556443E-2</v>
      </c>
      <c r="D482">
        <f>'PASS ATTEMPTS'!$I$10*INTERCEPTIONS!B482</f>
        <v>8.3255112526727046</v>
      </c>
    </row>
    <row r="483" spans="1:4" x14ac:dyDescent="0.2">
      <c r="A483">
        <v>458</v>
      </c>
      <c r="B483">
        <v>1.6744998058519173E-2</v>
      </c>
      <c r="D483">
        <f>'PASS ATTEMPTS'!$I$10*INTERCEPTIONS!B483</f>
        <v>8.5880026628511139</v>
      </c>
    </row>
    <row r="484" spans="1:4" x14ac:dyDescent="0.2">
      <c r="A484">
        <v>459</v>
      </c>
      <c r="B484">
        <v>1.9584246098612871E-2</v>
      </c>
      <c r="D484">
        <f>'PASS ATTEMPTS'!$I$10*INTERCEPTIONS!B484</f>
        <v>10.044167043617595</v>
      </c>
    </row>
    <row r="485" spans="1:4" x14ac:dyDescent="0.2">
      <c r="A485">
        <v>460</v>
      </c>
      <c r="B485">
        <v>2.152323388589476E-2</v>
      </c>
      <c r="D485">
        <f>'PASS ATTEMPTS'!$I$10*INTERCEPTIONS!B485</f>
        <v>11.038615189996493</v>
      </c>
    </row>
    <row r="486" spans="1:4" x14ac:dyDescent="0.2">
      <c r="A486">
        <v>461</v>
      </c>
      <c r="B486">
        <v>1.6792802702127352E-2</v>
      </c>
      <c r="D486">
        <f>'PASS ATTEMPTS'!$I$10*INTERCEPTIONS!B486</f>
        <v>8.6125202175960567</v>
      </c>
    </row>
    <row r="487" spans="1:4" x14ac:dyDescent="0.2">
      <c r="A487">
        <v>462</v>
      </c>
      <c r="B487">
        <v>1.9833735676017056E-2</v>
      </c>
      <c r="D487">
        <f>'PASS ATTEMPTS'!$I$10*INTERCEPTIONS!B487</f>
        <v>10.172122696261619</v>
      </c>
    </row>
    <row r="488" spans="1:4" x14ac:dyDescent="0.2">
      <c r="A488">
        <v>463</v>
      </c>
      <c r="B488">
        <v>1.6736897770864349E-2</v>
      </c>
      <c r="D488">
        <f>'PASS ATTEMPTS'!$I$10*INTERCEPTIONS!B488</f>
        <v>8.5838482704942809</v>
      </c>
    </row>
    <row r="489" spans="1:4" x14ac:dyDescent="0.2">
      <c r="A489">
        <v>464</v>
      </c>
      <c r="B489">
        <v>2.0864944455765623E-2</v>
      </c>
      <c r="D489">
        <f>'PASS ATTEMPTS'!$I$10*INTERCEPTIONS!B489</f>
        <v>10.70099846653563</v>
      </c>
    </row>
    <row r="490" spans="1:4" x14ac:dyDescent="0.2">
      <c r="A490">
        <v>465</v>
      </c>
      <c r="B490">
        <v>1.7336980316507017E-2</v>
      </c>
      <c r="D490">
        <f>'PASS ATTEMPTS'!$I$10*INTERCEPTIONS!B490</f>
        <v>8.8916124447210922</v>
      </c>
    </row>
    <row r="491" spans="1:4" x14ac:dyDescent="0.2">
      <c r="A491">
        <v>466</v>
      </c>
      <c r="B491">
        <v>1.6526366042044539E-2</v>
      </c>
      <c r="D491">
        <f>'PASS ATTEMPTS'!$I$10*INTERCEPTIONS!B491</f>
        <v>8.475872919204269</v>
      </c>
    </row>
    <row r="492" spans="1:4" x14ac:dyDescent="0.2">
      <c r="A492">
        <v>467</v>
      </c>
      <c r="B492">
        <v>1.9781013093060237E-2</v>
      </c>
      <c r="D492">
        <f>'PASS ATTEMPTS'!$I$10*INTERCEPTIONS!B492</f>
        <v>10.145082879282052</v>
      </c>
    </row>
    <row r="493" spans="1:4" x14ac:dyDescent="0.2">
      <c r="A493">
        <v>468</v>
      </c>
      <c r="B493">
        <v>2.0804295861004119E-2</v>
      </c>
      <c r="D493">
        <f>'PASS ATTEMPTS'!$I$10*INTERCEPTIONS!B493</f>
        <v>10.669893638007746</v>
      </c>
    </row>
    <row r="494" spans="1:4" x14ac:dyDescent="0.2">
      <c r="A494">
        <v>469</v>
      </c>
      <c r="B494">
        <v>2.0032542497532894E-2</v>
      </c>
      <c r="D494">
        <f>'PASS ATTEMPTS'!$I$10*INTERCEPTIONS!B494</f>
        <v>10.274084697487552</v>
      </c>
    </row>
    <row r="495" spans="1:4" x14ac:dyDescent="0.2">
      <c r="A495">
        <v>470</v>
      </c>
      <c r="B495">
        <v>2.285860706444369E-2</v>
      </c>
      <c r="D495">
        <f>'PASS ATTEMPTS'!$I$10*INTERCEPTIONS!B495</f>
        <v>11.72348767389885</v>
      </c>
    </row>
    <row r="496" spans="1:4" x14ac:dyDescent="0.2">
      <c r="A496">
        <v>471</v>
      </c>
      <c r="B496">
        <v>2.1257808643243614E-2</v>
      </c>
      <c r="D496">
        <f>'PASS ATTEMPTS'!$I$10*INTERCEPTIONS!B496</f>
        <v>10.902486616991599</v>
      </c>
    </row>
    <row r="497" spans="1:4" x14ac:dyDescent="0.2">
      <c r="A497">
        <v>472</v>
      </c>
      <c r="B497">
        <v>2.2188511738986037E-2</v>
      </c>
      <c r="D497">
        <f>'PASS ATTEMPTS'!$I$10*INTERCEPTIONS!B497</f>
        <v>11.379816064067482</v>
      </c>
    </row>
    <row r="498" spans="1:4" x14ac:dyDescent="0.2">
      <c r="A498">
        <v>473</v>
      </c>
      <c r="B498">
        <v>1.5719643809939284E-2</v>
      </c>
      <c r="D498">
        <f>'PASS ATTEMPTS'!$I$10*INTERCEPTIONS!B498</f>
        <v>8.0621295044072543</v>
      </c>
    </row>
    <row r="499" spans="1:4" x14ac:dyDescent="0.2">
      <c r="A499">
        <v>474</v>
      </c>
      <c r="B499">
        <v>1.8310555998656636E-2</v>
      </c>
      <c r="D499">
        <f>'PASS ATTEMPTS'!$I$10*INTERCEPTIONS!B499</f>
        <v>9.3909299436881497</v>
      </c>
    </row>
    <row r="500" spans="1:4" x14ac:dyDescent="0.2">
      <c r="A500">
        <v>475</v>
      </c>
      <c r="B500">
        <v>1.8953691199256811E-2</v>
      </c>
      <c r="D500">
        <f>'PASS ATTEMPTS'!$I$10*INTERCEPTIONS!B500</f>
        <v>9.7207745215152332</v>
      </c>
    </row>
    <row r="501" spans="1:4" x14ac:dyDescent="0.2">
      <c r="A501">
        <v>476</v>
      </c>
      <c r="B501">
        <v>2.0324903348384861E-2</v>
      </c>
      <c r="D501">
        <f>'PASS ATTEMPTS'!$I$10*INTERCEPTIONS!B501</f>
        <v>10.424027728645607</v>
      </c>
    </row>
    <row r="502" spans="1:4" x14ac:dyDescent="0.2">
      <c r="A502">
        <v>477</v>
      </c>
      <c r="B502">
        <v>1.6829181973521904E-2</v>
      </c>
      <c r="D502">
        <f>'PASS ATTEMPTS'!$I$10*INTERCEPTIONS!B502</f>
        <v>8.6311780447583626</v>
      </c>
    </row>
    <row r="503" spans="1:4" x14ac:dyDescent="0.2">
      <c r="A503">
        <v>478</v>
      </c>
      <c r="B503">
        <v>2.0276049854915431E-2</v>
      </c>
      <c r="D503">
        <f>'PASS ATTEMPTS'!$I$10*INTERCEPTIONS!B503</f>
        <v>10.398972250553653</v>
      </c>
    </row>
    <row r="504" spans="1:4" x14ac:dyDescent="0.2">
      <c r="A504">
        <v>479</v>
      </c>
      <c r="B504">
        <v>1.9856656217413577E-2</v>
      </c>
      <c r="D504">
        <f>'PASS ATTEMPTS'!$I$10*INTERCEPTIONS!B504</f>
        <v>10.183877948179797</v>
      </c>
    </row>
    <row r="505" spans="1:4" x14ac:dyDescent="0.2">
      <c r="A505">
        <v>480</v>
      </c>
      <c r="B505">
        <v>2.145159060286005E-2</v>
      </c>
      <c r="D505">
        <f>'PASS ATTEMPTS'!$I$10*INTERCEPTIONS!B505</f>
        <v>11.001871518642977</v>
      </c>
    </row>
    <row r="506" spans="1:4" x14ac:dyDescent="0.2">
      <c r="A506">
        <v>481</v>
      </c>
      <c r="B506">
        <v>1.7068869688973979E-2</v>
      </c>
      <c r="D506">
        <f>'PASS ATTEMPTS'!$I$10*INTERCEPTIONS!B506</f>
        <v>8.7541066190921093</v>
      </c>
    </row>
    <row r="507" spans="1:4" x14ac:dyDescent="0.2">
      <c r="A507">
        <v>482</v>
      </c>
      <c r="B507">
        <v>1.8569980628854631E-2</v>
      </c>
      <c r="D507">
        <f>'PASS ATTEMPTS'!$I$10*INTERCEPTIONS!B507</f>
        <v>9.5239809841937095</v>
      </c>
    </row>
    <row r="508" spans="1:4" x14ac:dyDescent="0.2">
      <c r="A508">
        <v>483</v>
      </c>
      <c r="B508">
        <v>1.9008346716217966E-2</v>
      </c>
      <c r="D508">
        <f>'PASS ATTEMPTS'!$I$10*INTERCEPTIONS!B508</f>
        <v>9.7488056818391424</v>
      </c>
    </row>
    <row r="509" spans="1:4" x14ac:dyDescent="0.2">
      <c r="A509">
        <v>484</v>
      </c>
      <c r="B509">
        <v>1.8214587734925996E-2</v>
      </c>
      <c r="D509">
        <f>'PASS ATTEMPTS'!$I$10*INTERCEPTIONS!B509</f>
        <v>9.3417107260096728</v>
      </c>
    </row>
    <row r="510" spans="1:4" x14ac:dyDescent="0.2">
      <c r="A510">
        <v>485</v>
      </c>
      <c r="B510">
        <v>1.4599531021475565E-2</v>
      </c>
      <c r="D510">
        <f>'PASS ATTEMPTS'!$I$10*INTERCEPTIONS!B510</f>
        <v>7.4876575590297518</v>
      </c>
    </row>
    <row r="511" spans="1:4" x14ac:dyDescent="0.2">
      <c r="A511">
        <v>486</v>
      </c>
      <c r="B511">
        <v>1.6938195722310982E-2</v>
      </c>
      <c r="D511">
        <f>'PASS ATTEMPTS'!$I$10*INTERCEPTIONS!B511</f>
        <v>8.687087896859639</v>
      </c>
    </row>
    <row r="512" spans="1:4" x14ac:dyDescent="0.2">
      <c r="A512">
        <v>487</v>
      </c>
      <c r="B512">
        <v>1.6042593228410892E-2</v>
      </c>
      <c r="D512">
        <f>'PASS ATTEMPTS'!$I$10*INTERCEPTIONS!B512</f>
        <v>8.2277604860357858</v>
      </c>
    </row>
    <row r="513" spans="1:4" x14ac:dyDescent="0.2">
      <c r="A513">
        <v>488</v>
      </c>
      <c r="B513">
        <v>1.9957734095390908E-2</v>
      </c>
      <c r="D513">
        <f>'PASS ATTEMPTS'!$I$10*INTERCEPTIONS!B513</f>
        <v>10.235717732346451</v>
      </c>
    </row>
    <row r="514" spans="1:4" x14ac:dyDescent="0.2">
      <c r="A514">
        <v>489</v>
      </c>
      <c r="B514">
        <v>1.9335949780876313E-2</v>
      </c>
      <c r="D514">
        <f>'PASS ATTEMPTS'!$I$10*INTERCEPTIONS!B514</f>
        <v>9.9168233777392452</v>
      </c>
    </row>
    <row r="515" spans="1:4" x14ac:dyDescent="0.2">
      <c r="A515">
        <v>490</v>
      </c>
      <c r="B515">
        <v>1.7321484542950984E-2</v>
      </c>
      <c r="D515">
        <f>'PASS ATTEMPTS'!$I$10*INTERCEPTIONS!B515</f>
        <v>8.8836651314937587</v>
      </c>
    </row>
    <row r="516" spans="1:4" x14ac:dyDescent="0.2">
      <c r="A516">
        <v>491</v>
      </c>
      <c r="B516">
        <v>2.0586895410647246E-2</v>
      </c>
      <c r="D516">
        <f>'PASS ATTEMPTS'!$I$10*INTERCEPTIONS!B516</f>
        <v>10.558395527345381</v>
      </c>
    </row>
    <row r="517" spans="1:4" x14ac:dyDescent="0.2">
      <c r="A517">
        <v>492</v>
      </c>
      <c r="B517">
        <v>2.0702522231696194E-2</v>
      </c>
      <c r="D517">
        <f>'PASS ATTEMPTS'!$I$10*INTERCEPTIONS!B517</f>
        <v>10.617697024042789</v>
      </c>
    </row>
    <row r="518" spans="1:4" x14ac:dyDescent="0.2">
      <c r="A518">
        <v>493</v>
      </c>
      <c r="B518">
        <v>1.8948054213760425E-2</v>
      </c>
      <c r="D518">
        <f>'PASS ATTEMPTS'!$I$10*INTERCEPTIONS!B518</f>
        <v>9.7178834822756794</v>
      </c>
    </row>
    <row r="519" spans="1:4" x14ac:dyDescent="0.2">
      <c r="A519">
        <v>494</v>
      </c>
      <c r="B519">
        <v>1.9991963313592119E-2</v>
      </c>
      <c r="D519">
        <f>'PASS ATTEMPTS'!$I$10*INTERCEPTIONS!B519</f>
        <v>10.253272862304184</v>
      </c>
    </row>
    <row r="520" spans="1:4" x14ac:dyDescent="0.2">
      <c r="A520">
        <v>495</v>
      </c>
      <c r="B520">
        <v>1.8031926186527564E-2</v>
      </c>
      <c r="D520">
        <f>'PASS ATTEMPTS'!$I$10*INTERCEPTIONS!B520</f>
        <v>9.2480291466769025</v>
      </c>
    </row>
    <row r="521" spans="1:4" x14ac:dyDescent="0.2">
      <c r="A521">
        <v>496</v>
      </c>
      <c r="B521">
        <v>1.6292649674368054E-2</v>
      </c>
      <c r="D521">
        <f>'PASS ATTEMPTS'!$I$10*INTERCEPTIONS!B521</f>
        <v>8.3560068684025275</v>
      </c>
    </row>
    <row r="522" spans="1:4" x14ac:dyDescent="0.2">
      <c r="A522">
        <v>497</v>
      </c>
      <c r="B522">
        <v>1.6281181911382028E-2</v>
      </c>
      <c r="D522">
        <f>'PASS ATTEMPTS'!$I$10*INTERCEPTIONS!B522</f>
        <v>8.3501253998758198</v>
      </c>
    </row>
    <row r="523" spans="1:4" x14ac:dyDescent="0.2">
      <c r="A523">
        <v>498</v>
      </c>
      <c r="B523">
        <v>2.0411739816811398E-2</v>
      </c>
      <c r="D523">
        <f>'PASS ATTEMPTS'!$I$10*INTERCEPTIONS!B523</f>
        <v>10.468563524915842</v>
      </c>
    </row>
    <row r="524" spans="1:4" x14ac:dyDescent="0.2">
      <c r="A524">
        <v>499</v>
      </c>
      <c r="B524">
        <v>1.9474485871392576E-2</v>
      </c>
      <c r="D524">
        <f>'PASS ATTEMPTS'!$I$10*INTERCEPTIONS!B524</f>
        <v>9.9878743453235224</v>
      </c>
    </row>
    <row r="525" spans="1:4" x14ac:dyDescent="0.2">
      <c r="A525">
        <v>500</v>
      </c>
      <c r="B525">
        <v>1.9747292439650319E-2</v>
      </c>
      <c r="D525">
        <f>'PASS ATTEMPTS'!$I$10*INTERCEPTIONS!B525</f>
        <v>10.127788576812419</v>
      </c>
    </row>
    <row r="526" spans="1:4" x14ac:dyDescent="0.2">
      <c r="A526">
        <v>501</v>
      </c>
      <c r="B526">
        <v>2.0252368244905977E-2</v>
      </c>
      <c r="D526">
        <f>'PASS ATTEMPTS'!$I$10*INTERCEPTIONS!B526</f>
        <v>10.386826669580095</v>
      </c>
    </row>
    <row r="527" spans="1:4" x14ac:dyDescent="0.2">
      <c r="A527">
        <v>502</v>
      </c>
      <c r="B527">
        <v>1.8233071322606164E-2</v>
      </c>
      <c r="D527">
        <f>'PASS ATTEMPTS'!$I$10*INTERCEPTIONS!B527</f>
        <v>9.3511903986654463</v>
      </c>
    </row>
    <row r="528" spans="1:4" x14ac:dyDescent="0.2">
      <c r="A528">
        <v>503</v>
      </c>
      <c r="B528">
        <v>1.65183482239755E-2</v>
      </c>
      <c r="D528">
        <f>'PASS ATTEMPTS'!$I$10*INTERCEPTIONS!B528</f>
        <v>8.4717608230017785</v>
      </c>
    </row>
    <row r="529" spans="1:4" x14ac:dyDescent="0.2">
      <c r="A529">
        <v>504</v>
      </c>
      <c r="B529">
        <v>2.1357068347899646E-2</v>
      </c>
      <c r="D529">
        <f>'PASS ATTEMPTS'!$I$10*INTERCEPTIONS!B529</f>
        <v>10.953393915094637</v>
      </c>
    </row>
    <row r="530" spans="1:4" x14ac:dyDescent="0.2">
      <c r="A530">
        <v>505</v>
      </c>
      <c r="B530">
        <v>1.8159085671180061E-2</v>
      </c>
      <c r="D530">
        <f>'PASS ATTEMPTS'!$I$10*INTERCEPTIONS!B530</f>
        <v>9.3132453974633176</v>
      </c>
    </row>
    <row r="531" spans="1:4" x14ac:dyDescent="0.2">
      <c r="A531">
        <v>506</v>
      </c>
      <c r="B531">
        <v>2.1404015135530821E-2</v>
      </c>
      <c r="D531">
        <f>'PASS ATTEMPTS'!$I$10*INTERCEPTIONS!B531</f>
        <v>10.977471501474749</v>
      </c>
    </row>
    <row r="532" spans="1:4" x14ac:dyDescent="0.2">
      <c r="A532">
        <v>507</v>
      </c>
      <c r="B532">
        <v>1.5959033612257419E-2</v>
      </c>
      <c r="D532">
        <f>'PASS ATTEMPTS'!$I$10*INTERCEPTIONS!B532</f>
        <v>8.1849052881119047</v>
      </c>
    </row>
    <row r="533" spans="1:4" x14ac:dyDescent="0.2">
      <c r="A533">
        <v>508</v>
      </c>
      <c r="B533">
        <v>2.2272261372065272E-2</v>
      </c>
      <c r="D533">
        <f>'PASS ATTEMPTS'!$I$10*INTERCEPTIONS!B533</f>
        <v>11.422768715921112</v>
      </c>
    </row>
    <row r="534" spans="1:4" x14ac:dyDescent="0.2">
      <c r="A534">
        <v>509</v>
      </c>
      <c r="B534">
        <v>2.1289519839851719E-2</v>
      </c>
      <c r="D534">
        <f>'PASS ATTEMPTS'!$I$10*INTERCEPTIONS!B534</f>
        <v>10.918750329890273</v>
      </c>
    </row>
    <row r="535" spans="1:4" x14ac:dyDescent="0.2">
      <c r="A535">
        <v>510</v>
      </c>
      <c r="B535">
        <v>1.8212600547657026E-2</v>
      </c>
      <c r="D535">
        <f>'PASS ATTEMPTS'!$I$10*INTERCEPTIONS!B535</f>
        <v>9.3406915578080483</v>
      </c>
    </row>
    <row r="536" spans="1:4" x14ac:dyDescent="0.2">
      <c r="A536">
        <v>511</v>
      </c>
      <c r="B536">
        <v>1.7151017746441889E-2</v>
      </c>
      <c r="D536">
        <f>'PASS ATTEMPTS'!$I$10*INTERCEPTIONS!B536</f>
        <v>8.7962378712915399</v>
      </c>
    </row>
    <row r="537" spans="1:4" x14ac:dyDescent="0.2">
      <c r="A537">
        <v>512</v>
      </c>
      <c r="B537">
        <v>1.6842481613721549E-2</v>
      </c>
      <c r="D537">
        <f>'PASS ATTEMPTS'!$I$10*INTERCEPTIONS!B537</f>
        <v>8.6379990276602623</v>
      </c>
    </row>
    <row r="538" spans="1:4" x14ac:dyDescent="0.2">
      <c r="A538">
        <v>513</v>
      </c>
      <c r="B538">
        <v>2.0483481299281538E-2</v>
      </c>
      <c r="D538">
        <f>'PASS ATTEMPTS'!$I$10*INTERCEPTIONS!B538</f>
        <v>10.505357559787466</v>
      </c>
    </row>
    <row r="539" spans="1:4" x14ac:dyDescent="0.2">
      <c r="A539">
        <v>514</v>
      </c>
      <c r="B539">
        <v>2.0666906253930611E-2</v>
      </c>
      <c r="D539">
        <f>'PASS ATTEMPTS'!$I$10*INTERCEPTIONS!B539</f>
        <v>10.599430667079238</v>
      </c>
    </row>
    <row r="540" spans="1:4" x14ac:dyDescent="0.2">
      <c r="A540">
        <v>515</v>
      </c>
      <c r="B540">
        <v>1.6874717983089652E-2</v>
      </c>
      <c r="D540">
        <f>'PASS ATTEMPTS'!$I$10*INTERCEPTIONS!B540</f>
        <v>8.6545320857714909</v>
      </c>
    </row>
    <row r="541" spans="1:4" x14ac:dyDescent="0.2">
      <c r="A541">
        <v>516</v>
      </c>
      <c r="B541">
        <v>1.8919484876396712E-2</v>
      </c>
      <c r="D541">
        <f>'PASS ATTEMPTS'!$I$10*INTERCEPTIONS!B541</f>
        <v>9.7032311338849535</v>
      </c>
    </row>
    <row r="542" spans="1:4" x14ac:dyDescent="0.2">
      <c r="A542">
        <v>517</v>
      </c>
      <c r="B542">
        <v>1.8752846053553231E-2</v>
      </c>
      <c r="D542">
        <f>'PASS ATTEMPTS'!$I$10*INTERCEPTIONS!B542</f>
        <v>9.6177671255098609</v>
      </c>
    </row>
    <row r="543" spans="1:4" x14ac:dyDescent="0.2">
      <c r="A543">
        <v>518</v>
      </c>
      <c r="B543">
        <v>2.1638451372289241E-2</v>
      </c>
      <c r="D543">
        <f>'PASS ATTEMPTS'!$I$10*INTERCEPTIONS!B543</f>
        <v>11.097706751339459</v>
      </c>
    </row>
    <row r="544" spans="1:4" x14ac:dyDescent="0.2">
      <c r="A544">
        <v>519</v>
      </c>
      <c r="B544">
        <v>2.4017153414276536E-2</v>
      </c>
      <c r="D544">
        <f>'PASS ATTEMPTS'!$I$10*INTERCEPTIONS!B544</f>
        <v>12.317671029586906</v>
      </c>
    </row>
    <row r="545" spans="1:4" x14ac:dyDescent="0.2">
      <c r="A545">
        <v>520</v>
      </c>
      <c r="B545">
        <v>1.839285838725482E-2</v>
      </c>
      <c r="D545">
        <f>'PASS ATTEMPTS'!$I$10*INTERCEPTIONS!B545</f>
        <v>9.4331403476529694</v>
      </c>
    </row>
    <row r="546" spans="1:4" x14ac:dyDescent="0.2">
      <c r="A546">
        <v>521</v>
      </c>
      <c r="B546">
        <v>2.1319523197758178E-2</v>
      </c>
      <c r="D546">
        <f>'PASS ATTEMPTS'!$I$10*INTERCEPTIONS!B546</f>
        <v>10.934138144012117</v>
      </c>
    </row>
    <row r="547" spans="1:4" x14ac:dyDescent="0.2">
      <c r="A547">
        <v>522</v>
      </c>
      <c r="B547">
        <v>2.0031121696693299E-2</v>
      </c>
      <c r="D547">
        <f>'PASS ATTEMPTS'!$I$10*INTERCEPTIONS!B547</f>
        <v>10.273356011742043</v>
      </c>
    </row>
    <row r="548" spans="1:4" x14ac:dyDescent="0.2">
      <c r="A548">
        <v>523</v>
      </c>
      <c r="B548">
        <v>1.9379734698918419E-2</v>
      </c>
      <c r="D548">
        <f>'PASS ATTEMPTS'!$I$10*INTERCEPTIONS!B548</f>
        <v>9.9392793369113033</v>
      </c>
    </row>
    <row r="549" spans="1:4" x14ac:dyDescent="0.2">
      <c r="A549">
        <v>524</v>
      </c>
      <c r="B549">
        <v>1.5291575623740878E-2</v>
      </c>
      <c r="D549">
        <f>'PASS ATTEMPTS'!$I$10*INTERCEPTIONS!B549</f>
        <v>7.8425862885701259</v>
      </c>
    </row>
    <row r="550" spans="1:4" x14ac:dyDescent="0.2">
      <c r="A550">
        <v>525</v>
      </c>
      <c r="B550">
        <v>1.9072357864908858E-2</v>
      </c>
      <c r="D550">
        <f>'PASS ATTEMPTS'!$I$10*INTERCEPTIONS!B550</f>
        <v>9.7816350624988715</v>
      </c>
    </row>
    <row r="551" spans="1:4" x14ac:dyDescent="0.2">
      <c r="A551">
        <v>526</v>
      </c>
      <c r="B551">
        <v>2.0035399288211658E-2</v>
      </c>
      <c r="D551">
        <f>'PASS ATTEMPTS'!$I$10*INTERCEPTIONS!B551</f>
        <v>10.275549858956708</v>
      </c>
    </row>
    <row r="552" spans="1:4" x14ac:dyDescent="0.2">
      <c r="A552">
        <v>527</v>
      </c>
      <c r="B552">
        <v>2.1099136552601767E-2</v>
      </c>
      <c r="D552">
        <f>'PASS ATTEMPTS'!$I$10*INTERCEPTIONS!B552</f>
        <v>10.821108504423885</v>
      </c>
    </row>
    <row r="553" spans="1:4" x14ac:dyDescent="0.2">
      <c r="A553">
        <v>528</v>
      </c>
      <c r="B553">
        <v>2.1512719720901696E-2</v>
      </c>
      <c r="D553">
        <f>'PASS ATTEMPTS'!$I$10*INTERCEPTIONS!B553</f>
        <v>11.033222793016659</v>
      </c>
    </row>
    <row r="554" spans="1:4" x14ac:dyDescent="0.2">
      <c r="A554">
        <v>529</v>
      </c>
      <c r="B554">
        <v>1.7288970776114548E-2</v>
      </c>
      <c r="D554">
        <f>'PASS ATTEMPTS'!$I$10*INTERCEPTIONS!B554</f>
        <v>8.8669898046173508</v>
      </c>
    </row>
    <row r="555" spans="1:4" x14ac:dyDescent="0.2">
      <c r="A555">
        <v>530</v>
      </c>
      <c r="B555">
        <v>1.8552231370850911E-2</v>
      </c>
      <c r="D555">
        <f>'PASS ATTEMPTS'!$I$10*INTERCEPTIONS!B555</f>
        <v>9.5148779270021304</v>
      </c>
    </row>
    <row r="556" spans="1:4" x14ac:dyDescent="0.2">
      <c r="A556">
        <v>531</v>
      </c>
      <c r="B556">
        <v>1.9191393216082001E-2</v>
      </c>
      <c r="D556">
        <f>'PASS ATTEMPTS'!$I$10*INTERCEPTIONS!B556</f>
        <v>9.8426846911268218</v>
      </c>
    </row>
    <row r="557" spans="1:4" x14ac:dyDescent="0.2">
      <c r="A557">
        <v>532</v>
      </c>
      <c r="B557">
        <v>1.7259512473925893E-2</v>
      </c>
      <c r="D557">
        <f>'PASS ATTEMPTS'!$I$10*INTERCEPTIONS!B557</f>
        <v>8.8518815330752982</v>
      </c>
    </row>
    <row r="558" spans="1:4" x14ac:dyDescent="0.2">
      <c r="A558">
        <v>533</v>
      </c>
      <c r="B558">
        <v>1.8887663397265938E-2</v>
      </c>
      <c r="D558">
        <f>'PASS ATTEMPTS'!$I$10*INTERCEPTIONS!B558</f>
        <v>9.6869108604184593</v>
      </c>
    </row>
    <row r="559" spans="1:4" x14ac:dyDescent="0.2">
      <c r="A559">
        <v>534</v>
      </c>
      <c r="B559">
        <v>1.6705860155848667E-2</v>
      </c>
      <c r="D559">
        <f>'PASS ATTEMPTS'!$I$10*INTERCEPTIONS!B559</f>
        <v>8.5679300172062423</v>
      </c>
    </row>
    <row r="560" spans="1:4" x14ac:dyDescent="0.2">
      <c r="A560">
        <v>535</v>
      </c>
      <c r="B560">
        <v>1.7167105441824513E-2</v>
      </c>
      <c r="D560">
        <f>'PASS ATTEMPTS'!$I$10*INTERCEPTIONS!B560</f>
        <v>8.8044887633073099</v>
      </c>
    </row>
    <row r="561" spans="1:4" x14ac:dyDescent="0.2">
      <c r="A561">
        <v>536</v>
      </c>
      <c r="B561">
        <v>1.9457898712688149E-2</v>
      </c>
      <c r="D561">
        <f>'PASS ATTEMPTS'!$I$10*INTERCEPTIONS!B561</f>
        <v>9.9793672936878686</v>
      </c>
    </row>
    <row r="562" spans="1:4" x14ac:dyDescent="0.2">
      <c r="A562">
        <v>537</v>
      </c>
      <c r="B562">
        <v>1.9674118007131841E-2</v>
      </c>
      <c r="D562">
        <f>'PASS ATTEMPTS'!$I$10*INTERCEPTIONS!B562</f>
        <v>10.090259625233855</v>
      </c>
    </row>
    <row r="563" spans="1:4" x14ac:dyDescent="0.2">
      <c r="A563">
        <v>538</v>
      </c>
      <c r="B563">
        <v>1.893607050289689E-2</v>
      </c>
      <c r="D563">
        <f>'PASS ATTEMPTS'!$I$10*INTERCEPTIONS!B563</f>
        <v>9.711737399699425</v>
      </c>
    </row>
    <row r="564" spans="1:4" x14ac:dyDescent="0.2">
      <c r="A564">
        <v>539</v>
      </c>
      <c r="B564">
        <v>2.0874065566778004E-2</v>
      </c>
      <c r="D564">
        <f>'PASS ATTEMPTS'!$I$10*INTERCEPTIONS!B564</f>
        <v>10.705676408294043</v>
      </c>
    </row>
    <row r="565" spans="1:4" x14ac:dyDescent="0.2">
      <c r="A565">
        <v>540</v>
      </c>
      <c r="B565">
        <v>1.9614092339839545E-2</v>
      </c>
      <c r="D565">
        <f>'PASS ATTEMPTS'!$I$10*INTERCEPTIONS!B565</f>
        <v>10.05947427735002</v>
      </c>
    </row>
    <row r="566" spans="1:4" x14ac:dyDescent="0.2">
      <c r="A566">
        <v>541</v>
      </c>
      <c r="B566">
        <v>1.6782632515963302E-2</v>
      </c>
      <c r="D566">
        <f>'PASS ATTEMPTS'!$I$10*INTERCEPTIONS!B566</f>
        <v>8.6073042369459944</v>
      </c>
    </row>
    <row r="567" spans="1:4" x14ac:dyDescent="0.2">
      <c r="A567">
        <v>542</v>
      </c>
      <c r="B567">
        <v>1.8274550794866139E-2</v>
      </c>
      <c r="D567">
        <f>'PASS ATTEMPTS'!$I$10*INTERCEPTIONS!B567</f>
        <v>9.3724639644776016</v>
      </c>
    </row>
    <row r="568" spans="1:4" x14ac:dyDescent="0.2">
      <c r="A568">
        <v>543</v>
      </c>
      <c r="B568">
        <v>2.245664786245441E-2</v>
      </c>
      <c r="D568">
        <f>'PASS ATTEMPTS'!$I$10*INTERCEPTIONS!B568</f>
        <v>11.517334965789983</v>
      </c>
    </row>
    <row r="569" spans="1:4" x14ac:dyDescent="0.2">
      <c r="A569">
        <v>544</v>
      </c>
      <c r="B569">
        <v>2.0804156763814186E-2</v>
      </c>
      <c r="D569">
        <f>'PASS ATTEMPTS'!$I$10*INTERCEPTIONS!B569</f>
        <v>10.669822299269255</v>
      </c>
    </row>
    <row r="570" spans="1:4" x14ac:dyDescent="0.2">
      <c r="A570">
        <v>545</v>
      </c>
      <c r="B570">
        <v>2.0528061703508314E-2</v>
      </c>
      <c r="D570">
        <f>'PASS ATTEMPTS'!$I$10*INTERCEPTIONS!B570</f>
        <v>10.528221499745689</v>
      </c>
    </row>
    <row r="571" spans="1:4" x14ac:dyDescent="0.2">
      <c r="A571">
        <v>546</v>
      </c>
      <c r="B571">
        <v>1.7827192788104948E-2</v>
      </c>
      <c r="D571">
        <f>'PASS ATTEMPTS'!$I$10*INTERCEPTIONS!B571</f>
        <v>9.1430275835424446</v>
      </c>
    </row>
    <row r="572" spans="1:4" x14ac:dyDescent="0.2">
      <c r="A572">
        <v>547</v>
      </c>
      <c r="B572">
        <v>2.0514616851736226E-2</v>
      </c>
      <c r="D572">
        <f>'PASS ATTEMPTS'!$I$10*INTERCEPTIONS!B572</f>
        <v>10.521326042223579</v>
      </c>
    </row>
    <row r="573" spans="1:4" x14ac:dyDescent="0.2">
      <c r="A573">
        <v>548</v>
      </c>
      <c r="B573">
        <v>2.2048805520073024E-2</v>
      </c>
      <c r="D573">
        <f>'PASS ATTEMPTS'!$I$10*INTERCEPTIONS!B573</f>
        <v>11.308164973046221</v>
      </c>
    </row>
    <row r="574" spans="1:4" x14ac:dyDescent="0.2">
      <c r="A574">
        <v>549</v>
      </c>
      <c r="B574">
        <v>1.9809715118409173E-2</v>
      </c>
      <c r="D574">
        <f>'PASS ATTEMPTS'!$I$10*INTERCEPTIONS!B574</f>
        <v>10.159803279324169</v>
      </c>
    </row>
    <row r="575" spans="1:4" x14ac:dyDescent="0.2">
      <c r="A575">
        <v>550</v>
      </c>
      <c r="B575">
        <v>2.0746276514793518E-2</v>
      </c>
      <c r="D575">
        <f>'PASS ATTEMPTS'!$I$10*INTERCEPTIONS!B575</f>
        <v>10.640137271478935</v>
      </c>
    </row>
    <row r="576" spans="1:4" x14ac:dyDescent="0.2">
      <c r="A576">
        <v>551</v>
      </c>
      <c r="B576">
        <v>2.18290559811617E-2</v>
      </c>
      <c r="D576">
        <f>'PASS ATTEMPTS'!$I$10*INTERCEPTIONS!B576</f>
        <v>11.195462085967018</v>
      </c>
    </row>
    <row r="577" spans="1:4" x14ac:dyDescent="0.2">
      <c r="A577">
        <v>552</v>
      </c>
      <c r="B577">
        <v>1.9272114165368982E-2</v>
      </c>
      <c r="D577">
        <f>'PASS ATTEMPTS'!$I$10*INTERCEPTIONS!B577</f>
        <v>9.8840840227362872</v>
      </c>
    </row>
    <row r="578" spans="1:4" x14ac:dyDescent="0.2">
      <c r="A578">
        <v>553</v>
      </c>
      <c r="B578">
        <v>2.2188829706253025E-2</v>
      </c>
      <c r="D578">
        <f>'PASS ATTEMPTS'!$I$10*INTERCEPTIONS!B578</f>
        <v>11.379979139854417</v>
      </c>
    </row>
    <row r="579" spans="1:4" x14ac:dyDescent="0.2">
      <c r="A579">
        <v>554</v>
      </c>
      <c r="B579">
        <v>1.5548763406278528E-2</v>
      </c>
      <c r="D579">
        <f>'PASS ATTEMPTS'!$I$10*INTERCEPTIONS!B579</f>
        <v>7.974490117616102</v>
      </c>
    </row>
    <row r="580" spans="1:4" x14ac:dyDescent="0.2">
      <c r="A580">
        <v>555</v>
      </c>
      <c r="B580">
        <v>2.0485696314018115E-2</v>
      </c>
      <c r="D580">
        <f>'PASS ATTEMPTS'!$I$10*INTERCEPTIONS!B580</f>
        <v>10.506493573801293</v>
      </c>
    </row>
    <row r="581" spans="1:4" x14ac:dyDescent="0.2">
      <c r="A581">
        <v>556</v>
      </c>
      <c r="B581">
        <v>1.6568200312182063E-2</v>
      </c>
      <c r="D581">
        <f>'PASS ATTEMPTS'!$I$10*INTERCEPTIONS!B581</f>
        <v>8.4973284501087178</v>
      </c>
    </row>
    <row r="582" spans="1:4" x14ac:dyDescent="0.2">
      <c r="A582">
        <v>557</v>
      </c>
      <c r="B582">
        <v>1.93402420261852E-2</v>
      </c>
      <c r="D582">
        <f>'PASS ATTEMPTS'!$I$10*INTERCEPTIONS!B582</f>
        <v>9.9190247404395269</v>
      </c>
    </row>
    <row r="583" spans="1:4" x14ac:dyDescent="0.2">
      <c r="A583">
        <v>558</v>
      </c>
      <c r="B583">
        <v>2.0123928589670634E-2</v>
      </c>
      <c r="D583">
        <f>'PASS ATTEMPTS'!$I$10*INTERCEPTIONS!B583</f>
        <v>10.320953858050231</v>
      </c>
    </row>
    <row r="584" spans="1:4" x14ac:dyDescent="0.2">
      <c r="A584">
        <v>559</v>
      </c>
      <c r="B584">
        <v>2.0252077638487753E-2</v>
      </c>
      <c r="D584">
        <f>'PASS ATTEMPTS'!$I$10*INTERCEPTIONS!B584</f>
        <v>10.386677626344328</v>
      </c>
    </row>
    <row r="585" spans="1:4" x14ac:dyDescent="0.2">
      <c r="A585">
        <v>560</v>
      </c>
      <c r="B585">
        <v>1.9983610284237188E-2</v>
      </c>
      <c r="D585">
        <f>'PASS ATTEMPTS'!$I$10*INTERCEPTIONS!B585</f>
        <v>10.24898884637941</v>
      </c>
    </row>
    <row r="586" spans="1:4" x14ac:dyDescent="0.2">
      <c r="A586">
        <v>561</v>
      </c>
      <c r="B586">
        <v>1.9676630643935444E-2</v>
      </c>
      <c r="D586">
        <f>'PASS ATTEMPTS'!$I$10*INTERCEPTIONS!B586</f>
        <v>10.091548280597367</v>
      </c>
    </row>
    <row r="587" spans="1:4" x14ac:dyDescent="0.2">
      <c r="A587">
        <v>562</v>
      </c>
      <c r="B587">
        <v>1.8421124798050425E-2</v>
      </c>
      <c r="D587">
        <f>'PASS ATTEMPTS'!$I$10*INTERCEPTIONS!B587</f>
        <v>9.4476373341759619</v>
      </c>
    </row>
    <row r="588" spans="1:4" x14ac:dyDescent="0.2">
      <c r="A588">
        <v>563</v>
      </c>
      <c r="B588">
        <v>1.9070876067874484E-2</v>
      </c>
      <c r="D588">
        <f>'PASS ATTEMPTS'!$I$10*INTERCEPTIONS!B588</f>
        <v>9.7808750936513054</v>
      </c>
    </row>
    <row r="589" spans="1:4" x14ac:dyDescent="0.2">
      <c r="A589">
        <v>564</v>
      </c>
      <c r="B589">
        <v>2.0464090285056764E-2</v>
      </c>
      <c r="D589">
        <f>'PASS ATTEMPTS'!$I$10*INTERCEPTIONS!B589</f>
        <v>10.495412495523155</v>
      </c>
    </row>
    <row r="590" spans="1:4" x14ac:dyDescent="0.2">
      <c r="A590">
        <v>565</v>
      </c>
      <c r="B590">
        <v>2.1056436140080813E-2</v>
      </c>
      <c r="D590">
        <f>'PASS ATTEMPTS'!$I$10*INTERCEPTIONS!B590</f>
        <v>10.799208755307566</v>
      </c>
    </row>
    <row r="591" spans="1:4" x14ac:dyDescent="0.2">
      <c r="A591">
        <v>566</v>
      </c>
      <c r="B591">
        <v>1.6332267060815867E-2</v>
      </c>
      <c r="D591">
        <f>'PASS ATTEMPTS'!$I$10*INTERCEPTIONS!B591</f>
        <v>8.3763254267636569</v>
      </c>
    </row>
    <row r="592" spans="1:4" x14ac:dyDescent="0.2">
      <c r="A592">
        <v>567</v>
      </c>
      <c r="B592">
        <v>2.0109777579992841E-2</v>
      </c>
      <c r="D592">
        <f>'PASS ATTEMPTS'!$I$10*INTERCEPTIONS!B592</f>
        <v>10.313696233512431</v>
      </c>
    </row>
    <row r="593" spans="1:4" x14ac:dyDescent="0.2">
      <c r="A593">
        <v>568</v>
      </c>
      <c r="B593">
        <v>2.1679906253524929E-2</v>
      </c>
      <c r="D593">
        <f>'PASS ATTEMPTS'!$I$10*INTERCEPTIONS!B593</f>
        <v>11.118967705159584</v>
      </c>
    </row>
    <row r="594" spans="1:4" x14ac:dyDescent="0.2">
      <c r="A594">
        <v>569</v>
      </c>
      <c r="B594">
        <v>1.7260795083574719E-2</v>
      </c>
      <c r="D594">
        <f>'PASS ATTEMPTS'!$I$10*INTERCEPTIONS!B594</f>
        <v>8.8525393447418637</v>
      </c>
    </row>
    <row r="595" spans="1:4" x14ac:dyDescent="0.2">
      <c r="A595">
        <v>570</v>
      </c>
      <c r="B595">
        <v>1.5285721599703917E-2</v>
      </c>
      <c r="D595">
        <f>'PASS ATTEMPTS'!$I$10*INTERCEPTIONS!B595</f>
        <v>7.8395839368324838</v>
      </c>
    </row>
    <row r="596" spans="1:4" x14ac:dyDescent="0.2">
      <c r="A596">
        <v>571</v>
      </c>
      <c r="B596">
        <v>1.7081039014062334E-2</v>
      </c>
      <c r="D596">
        <f>'PASS ATTEMPTS'!$I$10*INTERCEPTIONS!B596</f>
        <v>8.76034789758606</v>
      </c>
    </row>
    <row r="597" spans="1:4" x14ac:dyDescent="0.2">
      <c r="A597">
        <v>572</v>
      </c>
      <c r="B597">
        <v>1.774578373478786E-2</v>
      </c>
      <c r="D597">
        <f>'PASS ATTEMPTS'!$I$10*INTERCEPTIONS!B597</f>
        <v>9.1012753442036249</v>
      </c>
    </row>
    <row r="598" spans="1:4" x14ac:dyDescent="0.2">
      <c r="A598">
        <v>573</v>
      </c>
      <c r="B598">
        <v>2.0614318750600494E-2</v>
      </c>
      <c r="D598">
        <f>'PASS ATTEMPTS'!$I$10*INTERCEPTIONS!B598</f>
        <v>10.572460128351587</v>
      </c>
    </row>
    <row r="599" spans="1:4" x14ac:dyDescent="0.2">
      <c r="A599">
        <v>574</v>
      </c>
      <c r="B599">
        <v>1.9807713914200987E-2</v>
      </c>
      <c r="D599">
        <f>'PASS ATTEMPTS'!$I$10*INTERCEPTIONS!B599</f>
        <v>10.15877692225869</v>
      </c>
    </row>
    <row r="600" spans="1:4" x14ac:dyDescent="0.2">
      <c r="A600">
        <v>575</v>
      </c>
      <c r="B600">
        <v>1.9318108803106977E-2</v>
      </c>
      <c r="D600">
        <f>'PASS ATTEMPTS'!$I$10*INTERCEPTIONS!B600</f>
        <v>9.9076732802560752</v>
      </c>
    </row>
    <row r="601" spans="1:4" x14ac:dyDescent="0.2">
      <c r="A601">
        <v>576</v>
      </c>
      <c r="B601">
        <v>1.9635399014511744E-2</v>
      </c>
      <c r="D601">
        <f>'PASS ATTEMPTS'!$I$10*INTERCEPTIONS!B601</f>
        <v>10.070401825874175</v>
      </c>
    </row>
    <row r="602" spans="1:4" x14ac:dyDescent="0.2">
      <c r="A602">
        <v>577</v>
      </c>
      <c r="B602">
        <v>1.9933306117223909E-2</v>
      </c>
      <c r="D602">
        <f>'PASS ATTEMPTS'!$I$10*INTERCEPTIONS!B602</f>
        <v>10.223189361736129</v>
      </c>
    </row>
    <row r="603" spans="1:4" x14ac:dyDescent="0.2">
      <c r="A603">
        <v>578</v>
      </c>
      <c r="B603">
        <v>1.7708375762287735E-2</v>
      </c>
      <c r="D603">
        <f>'PASS ATTEMPTS'!$I$10*INTERCEPTIONS!B603</f>
        <v>9.0820899273812277</v>
      </c>
    </row>
    <row r="604" spans="1:4" x14ac:dyDescent="0.2">
      <c r="A604">
        <v>579</v>
      </c>
      <c r="B604">
        <v>1.9282974162167715E-2</v>
      </c>
      <c r="D604">
        <f>'PASS ATTEMPTS'!$I$10*INTERCEPTIONS!B604</f>
        <v>9.8896537863815333</v>
      </c>
    </row>
    <row r="605" spans="1:4" x14ac:dyDescent="0.2">
      <c r="A605">
        <v>580</v>
      </c>
      <c r="B605">
        <v>2.1302353676135651E-2</v>
      </c>
      <c r="D605">
        <f>'PASS ATTEMPTS'!$I$10*INTERCEPTIONS!B605</f>
        <v>10.92533241606286</v>
      </c>
    </row>
    <row r="606" spans="1:4" x14ac:dyDescent="0.2">
      <c r="A606">
        <v>581</v>
      </c>
      <c r="B606">
        <v>1.9683590920228665E-2</v>
      </c>
      <c r="D606">
        <f>'PASS ATTEMPTS'!$I$10*INTERCEPTIONS!B606</f>
        <v>10.095117995632954</v>
      </c>
    </row>
    <row r="607" spans="1:4" x14ac:dyDescent="0.2">
      <c r="A607">
        <v>582</v>
      </c>
      <c r="B607">
        <v>1.9451556756404007E-2</v>
      </c>
      <c r="D607">
        <f>'PASS ATTEMPTS'!$I$10*INTERCEPTIONS!B607</f>
        <v>9.9761146962694891</v>
      </c>
    </row>
    <row r="608" spans="1:4" x14ac:dyDescent="0.2">
      <c r="A608">
        <v>583</v>
      </c>
      <c r="B608">
        <v>2.0122330786886661E-2</v>
      </c>
      <c r="D608">
        <f>'PASS ATTEMPTS'!$I$10*INTERCEPTIONS!B608</f>
        <v>10.320134393364985</v>
      </c>
    </row>
    <row r="609" spans="1:4" x14ac:dyDescent="0.2">
      <c r="A609">
        <v>584</v>
      </c>
      <c r="B609">
        <v>1.8285816437834862E-2</v>
      </c>
      <c r="D609">
        <f>'PASS ATTEMPTS'!$I$10*INTERCEPTIONS!B609</f>
        <v>9.3782417717652464</v>
      </c>
    </row>
    <row r="610" spans="1:4" x14ac:dyDescent="0.2">
      <c r="A610">
        <v>585</v>
      </c>
      <c r="B610">
        <v>1.9211815391229004E-2</v>
      </c>
      <c r="D610">
        <f>'PASS ATTEMPTS'!$I$10*INTERCEPTIONS!B610</f>
        <v>9.8531586066167343</v>
      </c>
    </row>
    <row r="611" spans="1:4" x14ac:dyDescent="0.2">
      <c r="A611">
        <v>586</v>
      </c>
      <c r="B611">
        <v>1.962095668825704E-2</v>
      </c>
      <c r="D611">
        <f>'PASS ATTEMPTS'!$I$10*INTERCEPTIONS!B611</f>
        <v>10.062994793881714</v>
      </c>
    </row>
    <row r="612" spans="1:4" x14ac:dyDescent="0.2">
      <c r="A612">
        <v>587</v>
      </c>
      <c r="B612">
        <v>2.005866164232601E-2</v>
      </c>
      <c r="D612">
        <f>'PASS ATTEMPTS'!$I$10*INTERCEPTIONS!B612</f>
        <v>10.287480416271798</v>
      </c>
    </row>
    <row r="613" spans="1:4" x14ac:dyDescent="0.2">
      <c r="A613">
        <v>588</v>
      </c>
      <c r="B613">
        <v>1.9707446615617855E-2</v>
      </c>
      <c r="D613">
        <f>'PASS ATTEMPTS'!$I$10*INTERCEPTIONS!B613</f>
        <v>10.107352859728522</v>
      </c>
    </row>
    <row r="614" spans="1:4" x14ac:dyDescent="0.2">
      <c r="A614">
        <v>589</v>
      </c>
      <c r="B614">
        <v>2.3559508750840136E-2</v>
      </c>
      <c r="D614">
        <f>'PASS ATTEMPTS'!$I$10*INTERCEPTIONS!B614</f>
        <v>12.082958933801871</v>
      </c>
    </row>
    <row r="615" spans="1:4" x14ac:dyDescent="0.2">
      <c r="A615">
        <v>590</v>
      </c>
      <c r="B615">
        <v>2.0932763647195995E-2</v>
      </c>
      <c r="D615">
        <f>'PASS ATTEMPTS'!$I$10*INTERCEPTIONS!B615</f>
        <v>10.735780877053744</v>
      </c>
    </row>
    <row r="616" spans="1:4" x14ac:dyDescent="0.2">
      <c r="A616">
        <v>591</v>
      </c>
      <c r="B616">
        <v>1.6398082392057676E-2</v>
      </c>
      <c r="D616">
        <f>'PASS ATTEMPTS'!$I$10*INTERCEPTIONS!B616</f>
        <v>8.4100801180443465</v>
      </c>
    </row>
    <row r="617" spans="1:4" x14ac:dyDescent="0.2">
      <c r="A617">
        <v>592</v>
      </c>
      <c r="B617">
        <v>2.0370974846664114E-2</v>
      </c>
      <c r="D617">
        <f>'PASS ATTEMPTS'!$I$10*INTERCEPTIONS!B617</f>
        <v>10.447656405610575</v>
      </c>
    </row>
    <row r="618" spans="1:4" x14ac:dyDescent="0.2">
      <c r="A618">
        <v>593</v>
      </c>
      <c r="B618">
        <v>1.6308064063247474E-2</v>
      </c>
      <c r="D618">
        <f>'PASS ATTEMPTS'!$I$10*INTERCEPTIONS!B618</f>
        <v>8.3639124418925945</v>
      </c>
    </row>
    <row r="619" spans="1:4" x14ac:dyDescent="0.2">
      <c r="A619">
        <v>594</v>
      </c>
      <c r="B619">
        <v>1.8581061731410581E-2</v>
      </c>
      <c r="D619">
        <f>'PASS ATTEMPTS'!$I$10*INTERCEPTIONS!B619</f>
        <v>9.5296641462893543</v>
      </c>
    </row>
    <row r="620" spans="1:4" x14ac:dyDescent="0.2">
      <c r="A620">
        <v>595</v>
      </c>
      <c r="B620">
        <v>1.8928930482927892E-2</v>
      </c>
      <c r="D620">
        <f>'PASS ATTEMPTS'!$I$10*INTERCEPTIONS!B620</f>
        <v>9.7080754995730558</v>
      </c>
    </row>
    <row r="621" spans="1:4" x14ac:dyDescent="0.2">
      <c r="A621">
        <v>596</v>
      </c>
      <c r="B621">
        <v>1.9911243163645936E-2</v>
      </c>
      <c r="D621">
        <f>'PASS ATTEMPTS'!$I$10*INTERCEPTIONS!B621</f>
        <v>10.211873940652422</v>
      </c>
    </row>
    <row r="622" spans="1:4" x14ac:dyDescent="0.2">
      <c r="A622">
        <v>597</v>
      </c>
      <c r="B622">
        <v>2.184555810748157E-2</v>
      </c>
      <c r="D622">
        <f>'PASS ATTEMPTS'!$I$10*INTERCEPTIONS!B622</f>
        <v>11.203925527066412</v>
      </c>
    </row>
    <row r="623" spans="1:4" x14ac:dyDescent="0.2">
      <c r="A623">
        <v>598</v>
      </c>
      <c r="B623">
        <v>1.9435332734664388E-2</v>
      </c>
      <c r="D623">
        <f>'PASS ATTEMPTS'!$I$10*INTERCEPTIONS!B623</f>
        <v>9.9677938865915738</v>
      </c>
    </row>
    <row r="624" spans="1:4" x14ac:dyDescent="0.2">
      <c r="A624">
        <v>599</v>
      </c>
      <c r="B624">
        <v>1.9087739580396099E-2</v>
      </c>
      <c r="D624">
        <f>'PASS ATTEMPTS'!$I$10*INTERCEPTIONS!B624</f>
        <v>9.7895238787950571</v>
      </c>
    </row>
    <row r="625" spans="1:4" x14ac:dyDescent="0.2">
      <c r="A625">
        <v>600</v>
      </c>
      <c r="B625">
        <v>1.9165998896755444E-2</v>
      </c>
      <c r="D625">
        <f>'PASS ATTEMPTS'!$I$10*INTERCEPTIONS!B625</f>
        <v>9.829660713385195</v>
      </c>
    </row>
    <row r="626" spans="1:4" x14ac:dyDescent="0.2">
      <c r="A626">
        <v>601</v>
      </c>
      <c r="B626">
        <v>1.8386447404264431E-2</v>
      </c>
      <c r="D626">
        <f>'PASS ATTEMPTS'!$I$10*INTERCEPTIONS!B626</f>
        <v>9.4298523485262713</v>
      </c>
    </row>
    <row r="627" spans="1:4" x14ac:dyDescent="0.2">
      <c r="A627">
        <v>602</v>
      </c>
      <c r="B627">
        <v>1.6861304580245567E-2</v>
      </c>
      <c r="D627">
        <f>'PASS ATTEMPTS'!$I$10*INTERCEPTIONS!B627</f>
        <v>8.6476527574526507</v>
      </c>
    </row>
    <row r="628" spans="1:4" x14ac:dyDescent="0.2">
      <c r="A628">
        <v>603</v>
      </c>
      <c r="B628">
        <v>2.0347677168394692E-2</v>
      </c>
      <c r="D628">
        <f>'PASS ATTEMPTS'!$I$10*INTERCEPTIONS!B628</f>
        <v>10.435707731605548</v>
      </c>
    </row>
    <row r="629" spans="1:4" x14ac:dyDescent="0.2">
      <c r="A629">
        <v>604</v>
      </c>
      <c r="B629">
        <v>1.720726888120841E-2</v>
      </c>
      <c r="D629">
        <f>'PASS ATTEMPTS'!$I$10*INTERCEPTIONS!B629</f>
        <v>8.8250873756913037</v>
      </c>
    </row>
    <row r="630" spans="1:4" x14ac:dyDescent="0.2">
      <c r="A630">
        <v>605</v>
      </c>
      <c r="B630">
        <v>1.9887450508744298E-2</v>
      </c>
      <c r="D630">
        <f>'PASS ATTEMPTS'!$I$10*INTERCEPTIONS!B630</f>
        <v>10.199671408114796</v>
      </c>
    </row>
    <row r="631" spans="1:4" x14ac:dyDescent="0.2">
      <c r="A631">
        <v>606</v>
      </c>
      <c r="B631">
        <v>1.8213948062918088E-2</v>
      </c>
      <c r="D631">
        <f>'PASS ATTEMPTS'!$I$10*INTERCEPTIONS!B631</f>
        <v>9.3413826575985528</v>
      </c>
    </row>
    <row r="632" spans="1:4" x14ac:dyDescent="0.2">
      <c r="A632">
        <v>607</v>
      </c>
      <c r="B632">
        <v>1.8465076046144214E-2</v>
      </c>
      <c r="D632">
        <f>'PASS ATTEMPTS'!$I$10*INTERCEPTIONS!B632</f>
        <v>9.4701785989970144</v>
      </c>
    </row>
    <row r="633" spans="1:4" x14ac:dyDescent="0.2">
      <c r="A633">
        <v>608</v>
      </c>
      <c r="B633">
        <v>1.9278254300872641E-2</v>
      </c>
      <c r="D633">
        <f>'PASS ATTEMPTS'!$I$10*INTERCEPTIONS!B633</f>
        <v>9.8872331123851129</v>
      </c>
    </row>
    <row r="634" spans="1:4" x14ac:dyDescent="0.2">
      <c r="A634">
        <v>609</v>
      </c>
      <c r="B634">
        <v>2.3902390327645247E-2</v>
      </c>
      <c r="D634">
        <f>'PASS ATTEMPTS'!$I$10*INTERCEPTIONS!B634</f>
        <v>12.258812516128609</v>
      </c>
    </row>
    <row r="635" spans="1:4" x14ac:dyDescent="0.2">
      <c r="A635">
        <v>610</v>
      </c>
      <c r="B635">
        <v>1.9266334433787679E-2</v>
      </c>
      <c r="D635">
        <f>'PASS ATTEMPTS'!$I$10*INTERCEPTIONS!B635</f>
        <v>9.8811197733504503</v>
      </c>
    </row>
    <row r="636" spans="1:4" x14ac:dyDescent="0.2">
      <c r="A636">
        <v>611</v>
      </c>
      <c r="B636">
        <v>2.0122129412836656E-2</v>
      </c>
      <c r="D636">
        <f>'PASS ATTEMPTS'!$I$10*INTERCEPTIONS!B636</f>
        <v>10.320031114709971</v>
      </c>
    </row>
    <row r="637" spans="1:4" x14ac:dyDescent="0.2">
      <c r="A637">
        <v>612</v>
      </c>
      <c r="B637">
        <v>1.4310713369243335E-2</v>
      </c>
      <c r="D637">
        <f>'PASS ATTEMPTS'!$I$10*INTERCEPTIONS!B637</f>
        <v>7.3395317271974276</v>
      </c>
    </row>
    <row r="638" spans="1:4" x14ac:dyDescent="0.2">
      <c r="A638">
        <v>613</v>
      </c>
      <c r="B638">
        <v>1.5756328475464064E-2</v>
      </c>
      <c r="D638">
        <f>'PASS ATTEMPTS'!$I$10*INTERCEPTIONS!B638</f>
        <v>8.0809439589752152</v>
      </c>
    </row>
    <row r="639" spans="1:4" x14ac:dyDescent="0.2">
      <c r="A639">
        <v>614</v>
      </c>
      <c r="B639">
        <v>1.6823337418848405E-2</v>
      </c>
      <c r="D639">
        <f>'PASS ATTEMPTS'!$I$10*INTERCEPTIONS!B639</f>
        <v>8.628180549570617</v>
      </c>
    </row>
    <row r="640" spans="1:4" x14ac:dyDescent="0.2">
      <c r="A640">
        <v>615</v>
      </c>
      <c r="B640">
        <v>2.0541157094453675E-2</v>
      </c>
      <c r="D640">
        <f>'PASS ATTEMPTS'!$I$10*INTERCEPTIONS!B640</f>
        <v>10.534937729387329</v>
      </c>
    </row>
    <row r="641" spans="1:4" x14ac:dyDescent="0.2">
      <c r="A641">
        <v>616</v>
      </c>
      <c r="B641">
        <v>2.0037999657032377E-2</v>
      </c>
      <c r="D641">
        <f>'PASS ATTEMPTS'!$I$10*INTERCEPTIONS!B641</f>
        <v>10.276883509416306</v>
      </c>
    </row>
    <row r="642" spans="1:4" x14ac:dyDescent="0.2">
      <c r="A642">
        <v>617</v>
      </c>
      <c r="B642">
        <v>1.7813720974431565E-2</v>
      </c>
      <c r="D642">
        <f>'PASS ATTEMPTS'!$I$10*INTERCEPTIONS!B642</f>
        <v>9.136118298077248</v>
      </c>
    </row>
    <row r="643" spans="1:4" x14ac:dyDescent="0.2">
      <c r="A643">
        <v>618</v>
      </c>
      <c r="B643">
        <v>1.8876178470224526E-2</v>
      </c>
      <c r="D643">
        <f>'PASS ATTEMPTS'!$I$10*INTERCEPTIONS!B643</f>
        <v>9.6810205889672716</v>
      </c>
    </row>
    <row r="644" spans="1:4" x14ac:dyDescent="0.2">
      <c r="A644">
        <v>619</v>
      </c>
      <c r="B644">
        <v>2.2233367970687631E-2</v>
      </c>
      <c r="D644">
        <f>'PASS ATTEMPTS'!$I$10*INTERCEPTIONS!B644</f>
        <v>11.402821467588732</v>
      </c>
    </row>
    <row r="645" spans="1:4" x14ac:dyDescent="0.2">
      <c r="A645">
        <v>620</v>
      </c>
      <c r="B645">
        <v>2.084130849954588E-2</v>
      </c>
      <c r="D645">
        <f>'PASS ATTEMPTS'!$I$10*INTERCEPTIONS!B645</f>
        <v>10.688876300008957</v>
      </c>
    </row>
    <row r="646" spans="1:4" x14ac:dyDescent="0.2">
      <c r="A646">
        <v>621</v>
      </c>
      <c r="B646">
        <v>1.8423941284276511E-2</v>
      </c>
      <c r="D646">
        <f>'PASS ATTEMPTS'!$I$10*INTERCEPTIONS!B646</f>
        <v>9.4490818247112838</v>
      </c>
    </row>
    <row r="647" spans="1:4" x14ac:dyDescent="0.2">
      <c r="A647">
        <v>622</v>
      </c>
      <c r="B647">
        <v>2.003950803306595E-2</v>
      </c>
      <c r="D647">
        <f>'PASS ATTEMPTS'!$I$10*INTERCEPTIONS!B647</f>
        <v>10.277657109828063</v>
      </c>
    </row>
    <row r="648" spans="1:4" x14ac:dyDescent="0.2">
      <c r="A648">
        <v>623</v>
      </c>
      <c r="B648">
        <v>1.7141620374549922E-2</v>
      </c>
      <c r="D648">
        <f>'PASS ATTEMPTS'!$I$10*INTERCEPTIONS!B648</f>
        <v>8.7914182436899129</v>
      </c>
    </row>
    <row r="649" spans="1:4" x14ac:dyDescent="0.2">
      <c r="A649">
        <v>624</v>
      </c>
      <c r="B649">
        <v>1.8218226390738779E-2</v>
      </c>
      <c r="D649">
        <f>'PASS ATTEMPTS'!$I$10*INTERCEPTIONS!B649</f>
        <v>9.3435768824403969</v>
      </c>
    </row>
    <row r="650" spans="1:4" x14ac:dyDescent="0.2">
      <c r="A650">
        <v>625</v>
      </c>
      <c r="B650">
        <v>1.9339966507798415E-2</v>
      </c>
      <c r="D650">
        <f>'PASS ATTEMPTS'!$I$10*INTERCEPTIONS!B650</f>
        <v>9.9188834353983975</v>
      </c>
    </row>
    <row r="651" spans="1:4" x14ac:dyDescent="0.2">
      <c r="A651">
        <v>626</v>
      </c>
      <c r="B651">
        <v>1.9688520518639906E-2</v>
      </c>
      <c r="D651">
        <f>'PASS ATTEMPTS'!$I$10*INTERCEPTIONS!B651</f>
        <v>10.097646237447888</v>
      </c>
    </row>
    <row r="652" spans="1:4" x14ac:dyDescent="0.2">
      <c r="A652">
        <v>627</v>
      </c>
      <c r="B652">
        <v>1.9203187562101386E-2</v>
      </c>
      <c r="D652">
        <f>'PASS ATTEMPTS'!$I$10*INTERCEPTIONS!B652</f>
        <v>9.8487336542062494</v>
      </c>
    </row>
    <row r="653" spans="1:4" x14ac:dyDescent="0.2">
      <c r="A653">
        <v>628</v>
      </c>
      <c r="B653">
        <v>1.9249018655997475E-2</v>
      </c>
      <c r="D653">
        <f>'PASS ATTEMPTS'!$I$10*INTERCEPTIONS!B653</f>
        <v>9.8722390350397067</v>
      </c>
    </row>
    <row r="654" spans="1:4" x14ac:dyDescent="0.2">
      <c r="A654">
        <v>629</v>
      </c>
      <c r="B654">
        <v>1.8964922255897874E-2</v>
      </c>
      <c r="D654">
        <f>'PASS ATTEMPTS'!$I$10*INTERCEPTIONS!B654</f>
        <v>9.726534590522288</v>
      </c>
    </row>
    <row r="655" spans="1:4" x14ac:dyDescent="0.2">
      <c r="A655">
        <v>630</v>
      </c>
      <c r="B655">
        <v>1.7795813505374635E-2</v>
      </c>
      <c r="D655">
        <f>'PASS ATTEMPTS'!$I$10*INTERCEPTIONS!B655</f>
        <v>9.126934099225247</v>
      </c>
    </row>
    <row r="656" spans="1:4" x14ac:dyDescent="0.2">
      <c r="A656">
        <v>631</v>
      </c>
      <c r="B656">
        <v>1.6424163569006639E-2</v>
      </c>
      <c r="D656">
        <f>'PASS ATTEMPTS'!$I$10*INTERCEPTIONS!B656</f>
        <v>8.423456364270546</v>
      </c>
    </row>
    <row r="657" spans="1:4" x14ac:dyDescent="0.2">
      <c r="A657">
        <v>632</v>
      </c>
      <c r="B657">
        <v>1.7575417477994543E-2</v>
      </c>
      <c r="D657">
        <f>'PASS ATTEMPTS'!$I$10*INTERCEPTIONS!B657</f>
        <v>9.0138996477784712</v>
      </c>
    </row>
    <row r="658" spans="1:4" x14ac:dyDescent="0.2">
      <c r="A658">
        <v>633</v>
      </c>
      <c r="B658">
        <v>2.2013489187452429E-2</v>
      </c>
      <c r="D658">
        <f>'PASS ATTEMPTS'!$I$10*INTERCEPTIONS!B658</f>
        <v>11.290052295007808</v>
      </c>
    </row>
    <row r="659" spans="1:4" x14ac:dyDescent="0.2">
      <c r="A659">
        <v>634</v>
      </c>
      <c r="B659">
        <v>1.9691547417924244E-2</v>
      </c>
      <c r="D659">
        <f>'PASS ATTEMPTS'!$I$10*INTERCEPTIONS!B659</f>
        <v>10.099198642471958</v>
      </c>
    </row>
    <row r="660" spans="1:4" x14ac:dyDescent="0.2">
      <c r="A660">
        <v>635</v>
      </c>
      <c r="B660">
        <v>2.2249344144070659E-2</v>
      </c>
      <c r="D660">
        <f>'PASS ATTEMPTS'!$I$10*INTERCEPTIONS!B660</f>
        <v>11.41101516334648</v>
      </c>
    </row>
    <row r="661" spans="1:4" x14ac:dyDescent="0.2">
      <c r="A661">
        <v>636</v>
      </c>
      <c r="B661">
        <v>1.948427036536917E-2</v>
      </c>
      <c r="D661">
        <f>'PASS ATTEMPTS'!$I$10*INTERCEPTIONS!B661</f>
        <v>9.9928925161248561</v>
      </c>
    </row>
    <row r="662" spans="1:4" x14ac:dyDescent="0.2">
      <c r="A662">
        <v>637</v>
      </c>
      <c r="B662">
        <v>1.6890383579179526E-2</v>
      </c>
      <c r="D662">
        <f>'PASS ATTEMPTS'!$I$10*INTERCEPTIONS!B662</f>
        <v>8.6625664958362059</v>
      </c>
    </row>
    <row r="663" spans="1:4" x14ac:dyDescent="0.2">
      <c r="A663">
        <v>638</v>
      </c>
      <c r="B663">
        <v>1.8211885891068577E-2</v>
      </c>
      <c r="D663">
        <f>'PASS ATTEMPTS'!$I$10*INTERCEPTIONS!B663</f>
        <v>9.3403250320752189</v>
      </c>
    </row>
    <row r="664" spans="1:4" x14ac:dyDescent="0.2">
      <c r="A664">
        <v>639</v>
      </c>
      <c r="B664">
        <v>2.0153793014940413E-2</v>
      </c>
      <c r="D664">
        <f>'PASS ATTEMPTS'!$I$10*INTERCEPTIONS!B664</f>
        <v>10.336270417827967</v>
      </c>
    </row>
    <row r="665" spans="1:4" x14ac:dyDescent="0.2">
      <c r="A665">
        <v>640</v>
      </c>
      <c r="B665">
        <v>1.9742104103689373E-2</v>
      </c>
      <c r="D665">
        <f>'PASS ATTEMPTS'!$I$10*INTERCEPTIONS!B665</f>
        <v>10.125127636339768</v>
      </c>
    </row>
    <row r="666" spans="1:4" x14ac:dyDescent="0.2">
      <c r="A666">
        <v>641</v>
      </c>
      <c r="B666">
        <v>1.8620774689248758E-2</v>
      </c>
      <c r="D666">
        <f>'PASS ATTEMPTS'!$I$10*INTERCEPTIONS!B666</f>
        <v>9.5500317203238243</v>
      </c>
    </row>
    <row r="667" spans="1:4" x14ac:dyDescent="0.2">
      <c r="A667">
        <v>642</v>
      </c>
      <c r="B667">
        <v>1.5912759435632088E-2</v>
      </c>
      <c r="D667">
        <f>'PASS ATTEMPTS'!$I$10*INTERCEPTIONS!B667</f>
        <v>8.1611726635579469</v>
      </c>
    </row>
    <row r="668" spans="1:4" x14ac:dyDescent="0.2">
      <c r="A668">
        <v>643</v>
      </c>
      <c r="B668">
        <v>1.9134665011341638E-2</v>
      </c>
      <c r="D668">
        <f>'PASS ATTEMPTS'!$I$10*INTERCEPTIONS!B668</f>
        <v>9.8135905119775373</v>
      </c>
    </row>
    <row r="669" spans="1:4" x14ac:dyDescent="0.2">
      <c r="A669">
        <v>644</v>
      </c>
      <c r="B669">
        <v>2.1014755031906047E-2</v>
      </c>
      <c r="D669">
        <f>'PASS ATTEMPTS'!$I$10*INTERCEPTIONS!B669</f>
        <v>10.777831776537877</v>
      </c>
    </row>
    <row r="670" spans="1:4" x14ac:dyDescent="0.2">
      <c r="A670">
        <v>645</v>
      </c>
      <c r="B670">
        <v>1.7691937505584624E-2</v>
      </c>
      <c r="D670">
        <f>'PASS ATTEMPTS'!$I$10*INTERCEPTIONS!B670</f>
        <v>9.0736592430750491</v>
      </c>
    </row>
    <row r="671" spans="1:4" x14ac:dyDescent="0.2">
      <c r="A671">
        <v>646</v>
      </c>
      <c r="B671">
        <v>1.8334178707553349E-2</v>
      </c>
      <c r="D671">
        <f>'PASS ATTEMPTS'!$I$10*INTERCEPTIONS!B671</f>
        <v>9.4030453160638139</v>
      </c>
    </row>
    <row r="672" spans="1:4" x14ac:dyDescent="0.2">
      <c r="A672">
        <v>647</v>
      </c>
      <c r="B672">
        <v>2.240123269105122E-2</v>
      </c>
      <c r="D672">
        <f>'PASS ATTEMPTS'!$I$10*INTERCEPTIONS!B672</f>
        <v>11.488914201696145</v>
      </c>
    </row>
    <row r="673" spans="1:4" x14ac:dyDescent="0.2">
      <c r="A673">
        <v>648</v>
      </c>
      <c r="B673">
        <v>1.9379854867270532E-2</v>
      </c>
      <c r="D673">
        <f>'PASS ATTEMPTS'!$I$10*INTERCEPTIONS!B673</f>
        <v>9.9393409676218205</v>
      </c>
    </row>
    <row r="674" spans="1:4" x14ac:dyDescent="0.2">
      <c r="A674">
        <v>649</v>
      </c>
      <c r="B674">
        <v>1.8280229204381448E-2</v>
      </c>
      <c r="D674">
        <f>'PASS ATTEMPTS'!$I$10*INTERCEPTIONS!B674</f>
        <v>9.3753762488426275</v>
      </c>
    </row>
    <row r="675" spans="1:4" x14ac:dyDescent="0.2">
      <c r="A675">
        <v>650</v>
      </c>
      <c r="B675">
        <v>2.1064457601315412E-2</v>
      </c>
      <c r="D675">
        <f>'PASS ATTEMPTS'!$I$10*INTERCEPTIONS!B675</f>
        <v>10.803322719979402</v>
      </c>
    </row>
    <row r="676" spans="1:4" x14ac:dyDescent="0.2">
      <c r="A676">
        <v>651</v>
      </c>
      <c r="B676">
        <v>1.7353780780197666E-2</v>
      </c>
      <c r="D676">
        <f>'PASS ATTEMPTS'!$I$10*INTERCEPTIONS!B676</f>
        <v>8.9002288940278174</v>
      </c>
    </row>
    <row r="677" spans="1:4" x14ac:dyDescent="0.2">
      <c r="A677">
        <v>652</v>
      </c>
      <c r="B677">
        <v>1.7617318378979088E-2</v>
      </c>
      <c r="D677">
        <f>'PASS ATTEMPTS'!$I$10*INTERCEPTIONS!B677</f>
        <v>9.0353893516275594</v>
      </c>
    </row>
    <row r="678" spans="1:4" x14ac:dyDescent="0.2">
      <c r="A678">
        <v>653</v>
      </c>
      <c r="B678">
        <v>2.1942397349623888E-2</v>
      </c>
      <c r="D678">
        <f>'PASS ATTEMPTS'!$I$10*INTERCEPTIONS!B678</f>
        <v>11.253591443209269</v>
      </c>
    </row>
    <row r="679" spans="1:4" x14ac:dyDescent="0.2">
      <c r="A679">
        <v>654</v>
      </c>
      <c r="B679">
        <v>1.7808243430923493E-2</v>
      </c>
      <c r="D679">
        <f>'PASS ATTEMPTS'!$I$10*INTERCEPTIONS!B679</f>
        <v>9.1333090318074763</v>
      </c>
    </row>
    <row r="680" spans="1:4" x14ac:dyDescent="0.2">
      <c r="A680">
        <v>655</v>
      </c>
      <c r="B680">
        <v>2.0598128209124732E-2</v>
      </c>
      <c r="D680">
        <f>'PASS ATTEMPTS'!$I$10*INTERCEPTIONS!B680</f>
        <v>10.564156489687615</v>
      </c>
    </row>
    <row r="681" spans="1:4" x14ac:dyDescent="0.2">
      <c r="A681">
        <v>656</v>
      </c>
      <c r="B681">
        <v>1.7188863646154379E-2</v>
      </c>
      <c r="D681">
        <f>'PASS ATTEMPTS'!$I$10*INTERCEPTIONS!B681</f>
        <v>8.8156478877258806</v>
      </c>
    </row>
    <row r="682" spans="1:4" x14ac:dyDescent="0.2">
      <c r="A682">
        <v>657</v>
      </c>
      <c r="B682">
        <v>2.1992934702987837E-2</v>
      </c>
      <c r="D682">
        <f>'PASS ATTEMPTS'!$I$10*INTERCEPTIONS!B682</f>
        <v>11.279510522073672</v>
      </c>
    </row>
    <row r="683" spans="1:4" x14ac:dyDescent="0.2">
      <c r="A683">
        <v>658</v>
      </c>
      <c r="B683">
        <v>1.7447520605744754E-2</v>
      </c>
      <c r="D683">
        <f>'PASS ATTEMPTS'!$I$10*INTERCEPTIONS!B683</f>
        <v>8.9483052132128176</v>
      </c>
    </row>
    <row r="684" spans="1:4" x14ac:dyDescent="0.2">
      <c r="A684">
        <v>659</v>
      </c>
      <c r="B684">
        <v>2.1670682383555011E-2</v>
      </c>
      <c r="D684">
        <f>'PASS ATTEMPTS'!$I$10*INTERCEPTIONS!B684</f>
        <v>11.11423706144218</v>
      </c>
    </row>
    <row r="685" spans="1:4" x14ac:dyDescent="0.2">
      <c r="A685">
        <v>660</v>
      </c>
      <c r="B685">
        <v>1.6446194246232716E-2</v>
      </c>
      <c r="D685">
        <f>'PASS ATTEMPTS'!$I$10*INTERCEPTIONS!B685</f>
        <v>8.4347552317903141</v>
      </c>
    </row>
    <row r="686" spans="1:4" x14ac:dyDescent="0.2">
      <c r="A686">
        <v>661</v>
      </c>
      <c r="B686">
        <v>1.7823030907429132E-2</v>
      </c>
      <c r="D686">
        <f>'PASS ATTEMPTS'!$I$10*INTERCEPTIONS!B686</f>
        <v>9.1408930809165572</v>
      </c>
    </row>
    <row r="687" spans="1:4" x14ac:dyDescent="0.2">
      <c r="A687">
        <v>662</v>
      </c>
      <c r="B687">
        <v>2.5249141693918915E-2</v>
      </c>
      <c r="D687">
        <f>'PASS ATTEMPTS'!$I$10*INTERCEPTIONS!B687</f>
        <v>12.949520528117441</v>
      </c>
    </row>
    <row r="688" spans="1:4" x14ac:dyDescent="0.2">
      <c r="A688">
        <v>663</v>
      </c>
      <c r="B688">
        <v>1.7983545723417902E-2</v>
      </c>
      <c r="D688">
        <f>'PASS ATTEMPTS'!$I$10*INTERCEPTIONS!B688</f>
        <v>9.2232162715386838</v>
      </c>
    </row>
    <row r="689" spans="1:4" x14ac:dyDescent="0.2">
      <c r="A689">
        <v>664</v>
      </c>
      <c r="B689">
        <v>1.6133865961424292E-2</v>
      </c>
      <c r="D689">
        <f>'PASS ATTEMPTS'!$I$10*INTERCEPTIONS!B689</f>
        <v>8.2745715081347679</v>
      </c>
    </row>
    <row r="690" spans="1:4" x14ac:dyDescent="0.2">
      <c r="A690">
        <v>665</v>
      </c>
      <c r="B690">
        <v>1.9402040889051137E-2</v>
      </c>
      <c r="D690">
        <f>'PASS ATTEMPTS'!$I$10*INTERCEPTIONS!B690</f>
        <v>9.950719506661601</v>
      </c>
    </row>
    <row r="691" spans="1:4" x14ac:dyDescent="0.2">
      <c r="A691">
        <v>666</v>
      </c>
      <c r="B691">
        <v>2.0286810731564936E-2</v>
      </c>
      <c r="D691">
        <f>'PASS ATTEMPTS'!$I$10*INTERCEPTIONS!B691</f>
        <v>10.404491178474551</v>
      </c>
    </row>
    <row r="692" spans="1:4" x14ac:dyDescent="0.2">
      <c r="A692">
        <v>667</v>
      </c>
      <c r="B692">
        <v>2.0364493981035726E-2</v>
      </c>
      <c r="D692">
        <f>'PASS ATTEMPTS'!$I$10*INTERCEPTIONS!B692</f>
        <v>10.444332565794072</v>
      </c>
    </row>
    <row r="693" spans="1:4" x14ac:dyDescent="0.2">
      <c r="A693">
        <v>668</v>
      </c>
      <c r="B693">
        <v>2.0422278596773095E-2</v>
      </c>
      <c r="D693">
        <f>'PASS ATTEMPTS'!$I$10*INTERCEPTIONS!B693</f>
        <v>10.473968546168036</v>
      </c>
    </row>
    <row r="694" spans="1:4" x14ac:dyDescent="0.2">
      <c r="A694">
        <v>669</v>
      </c>
      <c r="B694">
        <v>1.926871383415843E-2</v>
      </c>
      <c r="D694">
        <f>'PASS ATTEMPTS'!$I$10*INTERCEPTIONS!B694</f>
        <v>9.8823400957803837</v>
      </c>
    </row>
    <row r="695" spans="1:4" x14ac:dyDescent="0.2">
      <c r="A695">
        <v>670</v>
      </c>
      <c r="B695">
        <v>1.6391762916935358E-2</v>
      </c>
      <c r="D695">
        <f>'PASS ATTEMPTS'!$I$10*INTERCEPTIONS!B695</f>
        <v>8.406839050533403</v>
      </c>
    </row>
    <row r="696" spans="1:4" x14ac:dyDescent="0.2">
      <c r="A696">
        <v>671</v>
      </c>
      <c r="B696">
        <v>1.942222955854388E-2</v>
      </c>
      <c r="D696">
        <f>'PASS ATTEMPTS'!$I$10*INTERCEPTIONS!B696</f>
        <v>9.9610736641692448</v>
      </c>
    </row>
    <row r="697" spans="1:4" x14ac:dyDescent="0.2">
      <c r="A697">
        <v>672</v>
      </c>
      <c r="B697">
        <v>1.79069642472128E-2</v>
      </c>
      <c r="D697">
        <f>'PASS ATTEMPTS'!$I$10*INTERCEPTIONS!B697</f>
        <v>9.1839399503784147</v>
      </c>
    </row>
    <row r="698" spans="1:4" x14ac:dyDescent="0.2">
      <c r="A698">
        <v>673</v>
      </c>
      <c r="B698">
        <v>1.6044273401195255E-2</v>
      </c>
      <c r="D698">
        <f>'PASS ATTEMPTS'!$I$10*INTERCEPTIONS!B698</f>
        <v>8.2286221958010373</v>
      </c>
    </row>
    <row r="699" spans="1:4" x14ac:dyDescent="0.2">
      <c r="A699">
        <v>674</v>
      </c>
      <c r="B699">
        <v>1.9003702615452832E-2</v>
      </c>
      <c r="D699">
        <f>'PASS ATTEMPTS'!$I$10*INTERCEPTIONS!B699</f>
        <v>9.7464238631253899</v>
      </c>
    </row>
    <row r="700" spans="1:4" x14ac:dyDescent="0.2">
      <c r="A700">
        <v>675</v>
      </c>
      <c r="B700">
        <v>1.8043220260762126E-2</v>
      </c>
      <c r="D700">
        <f>'PASS ATTEMPTS'!$I$10*INTERCEPTIONS!B700</f>
        <v>9.2538215355002329</v>
      </c>
    </row>
    <row r="701" spans="1:4" x14ac:dyDescent="0.2">
      <c r="A701">
        <v>676</v>
      </c>
      <c r="B701">
        <v>2.0451779629990393E-2</v>
      </c>
      <c r="D701">
        <f>'PASS ATTEMPTS'!$I$10*INTERCEPTIONS!B701</f>
        <v>10.489098733161287</v>
      </c>
    </row>
    <row r="702" spans="1:4" x14ac:dyDescent="0.2">
      <c r="A702">
        <v>677</v>
      </c>
      <c r="B702">
        <v>1.541811965559399E-2</v>
      </c>
      <c r="D702">
        <f>'PASS ATTEMPTS'!$I$10*INTERCEPTIONS!B702</f>
        <v>7.9074868922443997</v>
      </c>
    </row>
    <row r="703" spans="1:4" x14ac:dyDescent="0.2">
      <c r="A703">
        <v>678</v>
      </c>
      <c r="B703">
        <v>1.7287487807293018E-2</v>
      </c>
      <c r="D703">
        <f>'PASS ATTEMPTS'!$I$10*INTERCEPTIONS!B703</f>
        <v>8.8662292347956217</v>
      </c>
    </row>
    <row r="704" spans="1:4" x14ac:dyDescent="0.2">
      <c r="A704">
        <v>679</v>
      </c>
      <c r="B704">
        <v>2.0342008288994084E-2</v>
      </c>
      <c r="D704">
        <f>'PASS ATTEMPTS'!$I$10*INTERCEPTIONS!B704</f>
        <v>10.432800334947892</v>
      </c>
    </row>
    <row r="705" spans="1:4" x14ac:dyDescent="0.2">
      <c r="A705">
        <v>680</v>
      </c>
      <c r="B705">
        <v>1.9409388349180254E-2</v>
      </c>
      <c r="D705">
        <f>'PASS ATTEMPTS'!$I$10*INTERCEPTIONS!B705</f>
        <v>9.9544877965672498</v>
      </c>
    </row>
    <row r="706" spans="1:4" x14ac:dyDescent="0.2">
      <c r="A706">
        <v>681</v>
      </c>
      <c r="B706">
        <v>2.150810211531029E-2</v>
      </c>
      <c r="D706">
        <f>'PASS ATTEMPTS'!$I$10*INTERCEPTIONS!B706</f>
        <v>11.03085456287555</v>
      </c>
    </row>
    <row r="707" spans="1:4" x14ac:dyDescent="0.2">
      <c r="A707">
        <v>682</v>
      </c>
      <c r="B707">
        <v>1.9076826373156004E-2</v>
      </c>
      <c r="D707">
        <f>'PASS ATTEMPTS'!$I$10*INTERCEPTIONS!B707</f>
        <v>9.78392682512502</v>
      </c>
    </row>
    <row r="708" spans="1:4" x14ac:dyDescent="0.2">
      <c r="A708">
        <v>683</v>
      </c>
      <c r="B708">
        <v>1.6656740310932821E-2</v>
      </c>
      <c r="D708">
        <f>'PASS ATTEMPTS'!$I$10*INTERCEPTIONS!B708</f>
        <v>8.5427379355194066</v>
      </c>
    </row>
    <row r="709" spans="1:4" x14ac:dyDescent="0.2">
      <c r="A709">
        <v>684</v>
      </c>
      <c r="B709">
        <v>2.0503313028446889E-2</v>
      </c>
      <c r="D709">
        <f>'PASS ATTEMPTS'!$I$10*INTERCEPTIONS!B709</f>
        <v>10.515528653405141</v>
      </c>
    </row>
    <row r="710" spans="1:4" x14ac:dyDescent="0.2">
      <c r="A710">
        <v>685</v>
      </c>
      <c r="B710">
        <v>1.632391247659512E-2</v>
      </c>
      <c r="D710">
        <f>'PASS ATTEMPTS'!$I$10*INTERCEPTIONS!B710</f>
        <v>8.3720406133952672</v>
      </c>
    </row>
    <row r="711" spans="1:4" x14ac:dyDescent="0.2">
      <c r="A711">
        <v>686</v>
      </c>
      <c r="B711">
        <v>2.1293032197936105E-2</v>
      </c>
      <c r="D711">
        <f>'PASS ATTEMPTS'!$I$10*INTERCEPTIONS!B711</f>
        <v>10.920551712038909</v>
      </c>
    </row>
    <row r="712" spans="1:4" x14ac:dyDescent="0.2">
      <c r="A712">
        <v>687</v>
      </c>
      <c r="B712">
        <v>1.9014779365386258E-2</v>
      </c>
      <c r="D712">
        <f>'PASS ATTEMPTS'!$I$10*INTERCEPTIONS!B712</f>
        <v>9.7521047928926894</v>
      </c>
    </row>
    <row r="713" spans="1:4" x14ac:dyDescent="0.2">
      <c r="A713">
        <v>688</v>
      </c>
      <c r="B713">
        <v>1.9798533649254026E-2</v>
      </c>
      <c r="D713">
        <f>'PASS ATTEMPTS'!$I$10*INTERCEPTIONS!B713</f>
        <v>10.154068642237716</v>
      </c>
    </row>
    <row r="714" spans="1:4" x14ac:dyDescent="0.2">
      <c r="A714">
        <v>689</v>
      </c>
      <c r="B714">
        <v>1.8574925694592969E-2</v>
      </c>
      <c r="D714">
        <f>'PASS ATTEMPTS'!$I$10*INTERCEPTIONS!B714</f>
        <v>9.5265171587325419</v>
      </c>
    </row>
    <row r="715" spans="1:4" x14ac:dyDescent="0.2">
      <c r="A715">
        <v>690</v>
      </c>
      <c r="B715">
        <v>1.6215218014032622E-2</v>
      </c>
      <c r="D715">
        <f>'PASS ATTEMPTS'!$I$10*INTERCEPTIONS!B715</f>
        <v>8.3162945135353752</v>
      </c>
    </row>
    <row r="716" spans="1:4" x14ac:dyDescent="0.2">
      <c r="A716">
        <v>691</v>
      </c>
      <c r="B716">
        <v>2.0821418581273114E-2</v>
      </c>
      <c r="D716">
        <f>'PASS ATTEMPTS'!$I$10*INTERCEPTIONS!B716</f>
        <v>10.678675362959369</v>
      </c>
    </row>
    <row r="717" spans="1:4" x14ac:dyDescent="0.2">
      <c r="A717">
        <v>692</v>
      </c>
      <c r="B717">
        <v>1.7205008615986526E-2</v>
      </c>
      <c r="D717">
        <f>'PASS ATTEMPTS'!$I$10*INTERCEPTIONS!B717</f>
        <v>8.8239281540732151</v>
      </c>
    </row>
    <row r="718" spans="1:4" x14ac:dyDescent="0.2">
      <c r="A718">
        <v>693</v>
      </c>
      <c r="B718">
        <v>2.2753857124155508E-2</v>
      </c>
      <c r="D718">
        <f>'PASS ATTEMPTS'!$I$10*INTERCEPTIONS!B718</f>
        <v>11.669764600119768</v>
      </c>
    </row>
    <row r="719" spans="1:4" x14ac:dyDescent="0.2">
      <c r="A719">
        <v>694</v>
      </c>
      <c r="B719">
        <v>1.6035500652711733E-2</v>
      </c>
      <c r="D719">
        <f>'PASS ATTEMPTS'!$I$10*INTERCEPTIONS!B719</f>
        <v>8.2241229186393614</v>
      </c>
    </row>
    <row r="720" spans="1:4" x14ac:dyDescent="0.2">
      <c r="A720">
        <v>695</v>
      </c>
      <c r="B720">
        <v>2.0358497958418278E-2</v>
      </c>
      <c r="D720">
        <f>'PASS ATTEMPTS'!$I$10*INTERCEPTIONS!B720</f>
        <v>10.441257387282542</v>
      </c>
    </row>
    <row r="721" spans="1:4" x14ac:dyDescent="0.2">
      <c r="A721">
        <v>696</v>
      </c>
      <c r="B721">
        <v>1.9942881853378648E-2</v>
      </c>
      <c r="D721">
        <f>'PASS ATTEMPTS'!$I$10*INTERCEPTIONS!B721</f>
        <v>10.22810046696936</v>
      </c>
    </row>
    <row r="722" spans="1:4" x14ac:dyDescent="0.2">
      <c r="A722">
        <v>697</v>
      </c>
      <c r="B722">
        <v>1.6397273677397153E-2</v>
      </c>
      <c r="D722">
        <f>'PASS ATTEMPTS'!$I$10*INTERCEPTIONS!B722</f>
        <v>8.4096653527733221</v>
      </c>
    </row>
    <row r="723" spans="1:4" x14ac:dyDescent="0.2">
      <c r="A723">
        <v>698</v>
      </c>
      <c r="B723">
        <v>2.2001910998013428E-2</v>
      </c>
      <c r="D723">
        <f>'PASS ATTEMPTS'!$I$10*INTERCEPTIONS!B723</f>
        <v>11.284114192095783</v>
      </c>
    </row>
    <row r="724" spans="1:4" x14ac:dyDescent="0.2">
      <c r="A724">
        <v>699</v>
      </c>
      <c r="B724">
        <v>2.2748701328285773E-2</v>
      </c>
      <c r="D724">
        <f>'PASS ATTEMPTS'!$I$10*INTERCEPTIONS!B724</f>
        <v>11.667120348474969</v>
      </c>
    </row>
    <row r="725" spans="1:4" x14ac:dyDescent="0.2">
      <c r="A725">
        <v>700</v>
      </c>
      <c r="B725">
        <v>1.664330621639129E-2</v>
      </c>
      <c r="D725">
        <f>'PASS ATTEMPTS'!$I$10*INTERCEPTIONS!B725</f>
        <v>8.5358479950552475</v>
      </c>
    </row>
    <row r="726" spans="1:4" x14ac:dyDescent="0.2">
      <c r="A726">
        <v>701</v>
      </c>
      <c r="B726">
        <v>2.0330873140760639E-2</v>
      </c>
      <c r="D726">
        <f>'PASS ATTEMPTS'!$I$10*INTERCEPTIONS!B726</f>
        <v>10.427089454460127</v>
      </c>
    </row>
    <row r="727" spans="1:4" x14ac:dyDescent="0.2">
      <c r="A727">
        <v>702</v>
      </c>
      <c r="B727">
        <v>2.04153282804303E-2</v>
      </c>
      <c r="D727">
        <f>'PASS ATTEMPTS'!$I$10*INTERCEPTIONS!B727</f>
        <v>10.470403939289554</v>
      </c>
    </row>
    <row r="728" spans="1:4" x14ac:dyDescent="0.2">
      <c r="A728">
        <v>703</v>
      </c>
      <c r="B728">
        <v>2.0552531321960364E-2</v>
      </c>
      <c r="D728">
        <f>'PASS ATTEMPTS'!$I$10*INTERCEPTIONS!B728</f>
        <v>10.540771226397837</v>
      </c>
    </row>
    <row r="729" spans="1:4" x14ac:dyDescent="0.2">
      <c r="A729">
        <v>704</v>
      </c>
      <c r="B729">
        <v>2.010881855749895E-2</v>
      </c>
      <c r="D729">
        <f>'PASS ATTEMPTS'!$I$10*INTERCEPTIONS!B729</f>
        <v>10.313204379903222</v>
      </c>
    </row>
    <row r="730" spans="1:4" x14ac:dyDescent="0.2">
      <c r="A730">
        <v>705</v>
      </c>
      <c r="B730">
        <v>1.7195069664734247E-2</v>
      </c>
      <c r="D730">
        <f>'PASS ATTEMPTS'!$I$10*INTERCEPTIONS!B730</f>
        <v>8.818830766810331</v>
      </c>
    </row>
    <row r="731" spans="1:4" x14ac:dyDescent="0.2">
      <c r="A731">
        <v>706</v>
      </c>
      <c r="B731">
        <v>1.8528315059984823E-2</v>
      </c>
      <c r="D731">
        <f>'PASS ATTEMPTS'!$I$10*INTERCEPTIONS!B731</f>
        <v>9.5026119750631839</v>
      </c>
    </row>
    <row r="732" spans="1:4" x14ac:dyDescent="0.2">
      <c r="A732">
        <v>707</v>
      </c>
      <c r="B732">
        <v>2.4448410120293539E-2</v>
      </c>
      <c r="D732">
        <f>'PASS ATTEMPTS'!$I$10*INTERCEPTIONS!B732</f>
        <v>12.538849540728158</v>
      </c>
    </row>
    <row r="733" spans="1:4" x14ac:dyDescent="0.2">
      <c r="A733">
        <v>708</v>
      </c>
      <c r="B733">
        <v>1.7022720875678105E-2</v>
      </c>
      <c r="D733">
        <f>'PASS ATTEMPTS'!$I$10*INTERCEPTIONS!B733</f>
        <v>8.7304382895953037</v>
      </c>
    </row>
    <row r="734" spans="1:4" x14ac:dyDescent="0.2">
      <c r="A734">
        <v>709</v>
      </c>
      <c r="B734">
        <v>1.8364182845401335E-2</v>
      </c>
      <c r="D734">
        <f>'PASS ATTEMPTS'!$I$10*INTERCEPTIONS!B734</f>
        <v>9.4184335301940596</v>
      </c>
    </row>
    <row r="735" spans="1:4" x14ac:dyDescent="0.2">
      <c r="A735">
        <v>710</v>
      </c>
      <c r="B735">
        <v>1.9121283589038508E-2</v>
      </c>
      <c r="D735">
        <f>'PASS ATTEMPTS'!$I$10*INTERCEPTIONS!B735</f>
        <v>9.8067275855101581</v>
      </c>
    </row>
    <row r="736" spans="1:4" x14ac:dyDescent="0.2">
      <c r="A736">
        <v>711</v>
      </c>
      <c r="B736">
        <v>1.6457421245477756E-2</v>
      </c>
      <c r="D736">
        <f>'PASS ATTEMPTS'!$I$10*INTERCEPTIONS!B736</f>
        <v>8.4405132198817583</v>
      </c>
    </row>
    <row r="737" spans="1:4" x14ac:dyDescent="0.2">
      <c r="A737">
        <v>712</v>
      </c>
      <c r="B737">
        <v>2.0213858218517129E-2</v>
      </c>
      <c r="D737">
        <f>'PASS ATTEMPTS'!$I$10*INTERCEPTIONS!B737</f>
        <v>10.367076042675388</v>
      </c>
    </row>
    <row r="738" spans="1:4" x14ac:dyDescent="0.2">
      <c r="A738">
        <v>713</v>
      </c>
      <c r="B738">
        <v>1.8400933638920064E-2</v>
      </c>
      <c r="D738">
        <f>'PASS ATTEMPTS'!$I$10*INTERCEPTIONS!B738</f>
        <v>9.437281899808541</v>
      </c>
    </row>
    <row r="739" spans="1:4" x14ac:dyDescent="0.2">
      <c r="A739">
        <v>714</v>
      </c>
      <c r="B739">
        <v>1.9260265889190078E-2</v>
      </c>
      <c r="D739">
        <f>'PASS ATTEMPTS'!$I$10*INTERCEPTIONS!B739</f>
        <v>9.8780074005104126</v>
      </c>
    </row>
    <row r="740" spans="1:4" x14ac:dyDescent="0.2">
      <c r="A740">
        <v>715</v>
      </c>
      <c r="B740">
        <v>2.0290731900835263E-2</v>
      </c>
      <c r="D740">
        <f>'PASS ATTEMPTS'!$I$10*INTERCEPTIONS!B740</f>
        <v>10.40650222750647</v>
      </c>
    </row>
    <row r="741" spans="1:4" x14ac:dyDescent="0.2">
      <c r="A741">
        <v>716</v>
      </c>
      <c r="B741">
        <v>2.0384080994620041E-2</v>
      </c>
      <c r="D741">
        <f>'PASS ATTEMPTS'!$I$10*INTERCEPTIONS!B741</f>
        <v>10.454378152197339</v>
      </c>
    </row>
    <row r="742" spans="1:4" x14ac:dyDescent="0.2">
      <c r="A742">
        <v>717</v>
      </c>
      <c r="B742">
        <v>1.8432982618251076E-2</v>
      </c>
      <c r="D742">
        <f>'PASS ATTEMPTS'!$I$10*INTERCEPTIONS!B742</f>
        <v>9.4537188512417103</v>
      </c>
    </row>
    <row r="743" spans="1:4" x14ac:dyDescent="0.2">
      <c r="A743">
        <v>718</v>
      </c>
      <c r="B743">
        <v>1.5750443444448037E-2</v>
      </c>
      <c r="D743">
        <f>'PASS ATTEMPTS'!$I$10*INTERCEPTIONS!B743</f>
        <v>8.0779257046965363</v>
      </c>
    </row>
    <row r="744" spans="1:4" x14ac:dyDescent="0.2">
      <c r="A744">
        <v>719</v>
      </c>
      <c r="B744">
        <v>1.9208292405480762E-2</v>
      </c>
      <c r="D744">
        <f>'PASS ATTEMPTS'!$I$10*INTERCEPTIONS!B744</f>
        <v>9.8513517738609853</v>
      </c>
    </row>
    <row r="745" spans="1:4" x14ac:dyDescent="0.2">
      <c r="A745">
        <v>720</v>
      </c>
      <c r="B745">
        <v>1.7525293947237605E-2</v>
      </c>
      <c r="D745">
        <f>'PASS ATTEMPTS'!$I$10*INTERCEPTIONS!B745</f>
        <v>8.9881928060035268</v>
      </c>
    </row>
    <row r="746" spans="1:4" x14ac:dyDescent="0.2">
      <c r="A746">
        <v>721</v>
      </c>
      <c r="B746">
        <v>2.0165910735067349E-2</v>
      </c>
      <c r="D746">
        <f>'PASS ATTEMPTS'!$I$10*INTERCEPTIONS!B746</f>
        <v>10.342485229699196</v>
      </c>
    </row>
    <row r="747" spans="1:4" x14ac:dyDescent="0.2">
      <c r="A747">
        <v>722</v>
      </c>
      <c r="B747">
        <v>1.7125860576004057E-2</v>
      </c>
      <c r="D747">
        <f>'PASS ATTEMPTS'!$I$10*INTERCEPTIONS!B747</f>
        <v>8.7833355200368626</v>
      </c>
    </row>
    <row r="748" spans="1:4" x14ac:dyDescent="0.2">
      <c r="A748">
        <v>723</v>
      </c>
      <c r="B748">
        <v>1.8848356595075395E-2</v>
      </c>
      <c r="D748">
        <f>'PASS ATTEMPTS'!$I$10*INTERCEPTIONS!B748</f>
        <v>9.6667515913220505</v>
      </c>
    </row>
    <row r="749" spans="1:4" x14ac:dyDescent="0.2">
      <c r="A749">
        <v>724</v>
      </c>
      <c r="B749">
        <v>2.0209502296127571E-2</v>
      </c>
      <c r="D749">
        <f>'PASS ATTEMPTS'!$I$10*INTERCEPTIONS!B749</f>
        <v>10.364842021927821</v>
      </c>
    </row>
    <row r="750" spans="1:4" x14ac:dyDescent="0.2">
      <c r="A750">
        <v>725</v>
      </c>
      <c r="B750">
        <v>1.9110368328038068E-2</v>
      </c>
      <c r="D750">
        <f>'PASS ATTEMPTS'!$I$10*INTERCEPTIONS!B750</f>
        <v>9.8011294785286047</v>
      </c>
    </row>
    <row r="751" spans="1:4" x14ac:dyDescent="0.2">
      <c r="A751">
        <v>726</v>
      </c>
      <c r="B751">
        <v>1.6405076609332551E-2</v>
      </c>
      <c r="D751">
        <f>'PASS ATTEMPTS'!$I$10*INTERCEPTIONS!B751</f>
        <v>8.4136672403820896</v>
      </c>
    </row>
    <row r="752" spans="1:4" x14ac:dyDescent="0.2">
      <c r="A752">
        <v>727</v>
      </c>
      <c r="B752">
        <v>1.5403927140788264E-2</v>
      </c>
      <c r="D752">
        <f>'PASS ATTEMPTS'!$I$10*INTERCEPTIONS!B752</f>
        <v>7.9002079809827706</v>
      </c>
    </row>
    <row r="753" spans="1:4" x14ac:dyDescent="0.2">
      <c r="A753">
        <v>728</v>
      </c>
      <c r="B753">
        <v>1.7917329600949803E-2</v>
      </c>
      <c r="D753">
        <f>'PASS ATTEMPTS'!$I$10*INTERCEPTIONS!B753</f>
        <v>9.189256026569268</v>
      </c>
    </row>
    <row r="754" spans="1:4" x14ac:dyDescent="0.2">
      <c r="A754">
        <v>729</v>
      </c>
      <c r="B754">
        <v>1.9493639065661018E-2</v>
      </c>
      <c r="D754">
        <f>'PASS ATTEMPTS'!$I$10*INTERCEPTIONS!B754</f>
        <v>9.9976974389306186</v>
      </c>
    </row>
    <row r="755" spans="1:4" x14ac:dyDescent="0.2">
      <c r="A755">
        <v>730</v>
      </c>
      <c r="B755">
        <v>1.6730434626345179E-2</v>
      </c>
      <c r="D755">
        <f>'PASS ATTEMPTS'!$I$10*INTERCEPTIONS!B755</f>
        <v>8.5805335192983101</v>
      </c>
    </row>
    <row r="756" spans="1:4" x14ac:dyDescent="0.2">
      <c r="A756">
        <v>731</v>
      </c>
      <c r="B756">
        <v>2.369895817067481E-2</v>
      </c>
      <c r="D756">
        <f>'PASS ATTEMPTS'!$I$10*INTERCEPTIONS!B756</f>
        <v>12.154478320348705</v>
      </c>
    </row>
    <row r="757" spans="1:4" x14ac:dyDescent="0.2">
      <c r="A757">
        <v>732</v>
      </c>
      <c r="B757">
        <v>1.7520253234409582E-2</v>
      </c>
      <c r="D757">
        <f>'PASS ATTEMPTS'!$I$10*INTERCEPTIONS!B757</f>
        <v>8.9856075769674622</v>
      </c>
    </row>
    <row r="758" spans="1:4" x14ac:dyDescent="0.2">
      <c r="A758">
        <v>733</v>
      </c>
      <c r="B758">
        <v>1.7645896017786357E-2</v>
      </c>
      <c r="D758">
        <f>'PASS ATTEMPTS'!$I$10*INTERCEPTIONS!B758</f>
        <v>9.0500459575774155</v>
      </c>
    </row>
    <row r="759" spans="1:4" x14ac:dyDescent="0.2">
      <c r="A759">
        <v>734</v>
      </c>
      <c r="B759">
        <v>1.9149845002180078E-2</v>
      </c>
      <c r="D759">
        <f>'PASS ATTEMPTS'!$I$10*INTERCEPTIONS!B759</f>
        <v>9.8213758698071985</v>
      </c>
    </row>
    <row r="760" spans="1:4" x14ac:dyDescent="0.2">
      <c r="A760">
        <v>735</v>
      </c>
      <c r="B760">
        <v>2.3285352212969162E-2</v>
      </c>
      <c r="D760">
        <f>'PASS ATTEMPTS'!$I$10*INTERCEPTIONS!B760</f>
        <v>11.942352343759531</v>
      </c>
    </row>
    <row r="761" spans="1:4" x14ac:dyDescent="0.2">
      <c r="A761">
        <v>736</v>
      </c>
      <c r="B761">
        <v>2.1770695465672514E-2</v>
      </c>
      <c r="D761">
        <f>'PASS ATTEMPTS'!$I$10*INTERCEPTIONS!B761</f>
        <v>11.165530744041808</v>
      </c>
    </row>
    <row r="762" spans="1:4" x14ac:dyDescent="0.2">
      <c r="A762">
        <v>737</v>
      </c>
      <c r="B762">
        <v>2.0397584748517213E-2</v>
      </c>
      <c r="D762">
        <f>'PASS ATTEMPTS'!$I$10*INTERCEPTIONS!B762</f>
        <v>10.461303818836541</v>
      </c>
    </row>
    <row r="763" spans="1:4" x14ac:dyDescent="0.2">
      <c r="A763">
        <v>738</v>
      </c>
      <c r="B763">
        <v>2.1196908555661437E-2</v>
      </c>
      <c r="D763">
        <f>'PASS ATTEMPTS'!$I$10*INTERCEPTIONS!B763</f>
        <v>10.871252805408234</v>
      </c>
    </row>
    <row r="764" spans="1:4" x14ac:dyDescent="0.2">
      <c r="A764">
        <v>739</v>
      </c>
      <c r="B764">
        <v>1.8289558014654254E-2</v>
      </c>
      <c r="D764">
        <f>'PASS ATTEMPTS'!$I$10*INTERCEPTIONS!B764</f>
        <v>9.3801607132650258</v>
      </c>
    </row>
    <row r="765" spans="1:4" x14ac:dyDescent="0.2">
      <c r="A765">
        <v>740</v>
      </c>
      <c r="B765">
        <v>1.5852323521221848E-2</v>
      </c>
      <c r="D765">
        <f>'PASS ATTEMPTS'!$I$10*INTERCEPTIONS!B765</f>
        <v>8.1301769123447709</v>
      </c>
    </row>
    <row r="766" spans="1:4" x14ac:dyDescent="0.2">
      <c r="A766">
        <v>741</v>
      </c>
      <c r="B766">
        <v>2.0079001471726546E-2</v>
      </c>
      <c r="D766">
        <f>'PASS ATTEMPTS'!$I$10*INTERCEPTIONS!B766</f>
        <v>10.297912099120808</v>
      </c>
    </row>
    <row r="767" spans="1:4" x14ac:dyDescent="0.2">
      <c r="A767">
        <v>742</v>
      </c>
      <c r="B767">
        <v>1.6373892266654852E-2</v>
      </c>
      <c r="D767">
        <f>'PASS ATTEMPTS'!$I$10*INTERCEPTIONS!B767</f>
        <v>8.3976737349173884</v>
      </c>
    </row>
    <row r="768" spans="1:4" x14ac:dyDescent="0.2">
      <c r="A768">
        <v>743</v>
      </c>
      <c r="B768">
        <v>2.1871103471283588E-2</v>
      </c>
      <c r="D768">
        <f>'PASS ATTEMPTS'!$I$10*INTERCEPTIONS!B768</f>
        <v>11.217026970947655</v>
      </c>
    </row>
    <row r="769" spans="1:4" x14ac:dyDescent="0.2">
      <c r="A769">
        <v>744</v>
      </c>
      <c r="B769">
        <v>1.7623810650354198E-2</v>
      </c>
      <c r="D769">
        <f>'PASS ATTEMPTS'!$I$10*INTERCEPTIONS!B769</f>
        <v>9.0387190411063241</v>
      </c>
    </row>
    <row r="770" spans="1:4" x14ac:dyDescent="0.2">
      <c r="A770">
        <v>745</v>
      </c>
      <c r="B770">
        <v>2.0824799793427412E-2</v>
      </c>
      <c r="D770">
        <f>'PASS ATTEMPTS'!$I$10*INTERCEPTIONS!B770</f>
        <v>10.680409484330021</v>
      </c>
    </row>
    <row r="771" spans="1:4" x14ac:dyDescent="0.2">
      <c r="A771">
        <v>746</v>
      </c>
      <c r="B771">
        <v>2.0884837092646918E-2</v>
      </c>
      <c r="D771">
        <f>'PASS ATTEMPTS'!$I$10*INTERCEPTIONS!B771</f>
        <v>10.711200797877243</v>
      </c>
    </row>
    <row r="772" spans="1:4" x14ac:dyDescent="0.2">
      <c r="A772">
        <v>747</v>
      </c>
      <c r="B772">
        <v>2.1066361496011727E-2</v>
      </c>
      <c r="D772">
        <f>'PASS ATTEMPTS'!$I$10*INTERCEPTIONS!B772</f>
        <v>10.804299169941629</v>
      </c>
    </row>
    <row r="773" spans="1:4" x14ac:dyDescent="0.2">
      <c r="A773">
        <v>748</v>
      </c>
      <c r="B773">
        <v>2.1420989916601213E-2</v>
      </c>
      <c r="D773">
        <f>'PASS ATTEMPTS'!$I$10*INTERCEPTIONS!B773</f>
        <v>10.986177352889268</v>
      </c>
    </row>
    <row r="774" spans="1:4" x14ac:dyDescent="0.2">
      <c r="A774">
        <v>749</v>
      </c>
      <c r="B774">
        <v>1.6627783686903923E-2</v>
      </c>
      <c r="D774">
        <f>'PASS ATTEMPTS'!$I$10*INTERCEPTIONS!B774</f>
        <v>8.527886959520588</v>
      </c>
    </row>
    <row r="775" spans="1:4" x14ac:dyDescent="0.2">
      <c r="A775">
        <v>750</v>
      </c>
      <c r="B775">
        <v>1.7623463309514559E-2</v>
      </c>
      <c r="D775">
        <f>'PASS ATTEMPTS'!$I$10*INTERCEPTIONS!B775</f>
        <v>9.0385409005030635</v>
      </c>
    </row>
    <row r="776" spans="1:4" x14ac:dyDescent="0.2">
      <c r="A776">
        <v>751</v>
      </c>
      <c r="B776">
        <v>2.3947117024535954E-2</v>
      </c>
      <c r="D776">
        <f>'PASS ATTEMPTS'!$I$10*INTERCEPTIONS!B776</f>
        <v>12.281751485166142</v>
      </c>
    </row>
    <row r="777" spans="1:4" x14ac:dyDescent="0.2">
      <c r="A777">
        <v>752</v>
      </c>
      <c r="B777">
        <v>1.5841989133420099E-2</v>
      </c>
      <c r="D777">
        <f>'PASS ATTEMPTS'!$I$10*INTERCEPTIONS!B777</f>
        <v>8.124876717644824</v>
      </c>
    </row>
    <row r="778" spans="1:4" x14ac:dyDescent="0.2">
      <c r="A778">
        <v>753</v>
      </c>
      <c r="B778">
        <v>2.0897776789328106E-2</v>
      </c>
      <c r="D778">
        <f>'PASS ATTEMPTS'!$I$10*INTERCEPTIONS!B778</f>
        <v>10.717837176643378</v>
      </c>
    </row>
    <row r="779" spans="1:4" x14ac:dyDescent="0.2">
      <c r="A779">
        <v>754</v>
      </c>
      <c r="B779">
        <v>1.8106225979449848E-2</v>
      </c>
      <c r="D779">
        <f>'PASS ATTEMPTS'!$I$10*INTERCEPTIONS!B779</f>
        <v>9.286135261543917</v>
      </c>
    </row>
    <row r="780" spans="1:4" x14ac:dyDescent="0.2">
      <c r="A780">
        <v>755</v>
      </c>
      <c r="B780">
        <v>1.8768781860301981E-2</v>
      </c>
      <c r="D780">
        <f>'PASS ATTEMPTS'!$I$10*INTERCEPTIONS!B780</f>
        <v>9.6259401184427151</v>
      </c>
    </row>
    <row r="781" spans="1:4" x14ac:dyDescent="0.2">
      <c r="A781">
        <v>756</v>
      </c>
      <c r="B781">
        <v>2.0164353165477402E-2</v>
      </c>
      <c r="D781">
        <f>'PASS ATTEMPTS'!$I$10*INTERCEPTIONS!B781</f>
        <v>10.341686399401379</v>
      </c>
    </row>
    <row r="782" spans="1:4" x14ac:dyDescent="0.2">
      <c r="A782">
        <v>757</v>
      </c>
      <c r="B782">
        <v>2.0409797924380191E-2</v>
      </c>
      <c r="D782">
        <f>'PASS ATTEMPTS'!$I$10*INTERCEPTIONS!B782</f>
        <v>10.467567587065512</v>
      </c>
    </row>
    <row r="783" spans="1:4" x14ac:dyDescent="0.2">
      <c r="A783">
        <v>758</v>
      </c>
      <c r="B783">
        <v>1.8251558838530298E-2</v>
      </c>
      <c r="D783">
        <f>'PASS ATTEMPTS'!$I$10*INTERCEPTIONS!B783</f>
        <v>9.3606720859986492</v>
      </c>
    </row>
    <row r="784" spans="1:4" x14ac:dyDescent="0.2">
      <c r="A784">
        <v>759</v>
      </c>
      <c r="B784">
        <v>2.0991742818411391E-2</v>
      </c>
      <c r="D784">
        <f>'PASS ATTEMPTS'!$I$10*INTERCEPTIONS!B784</f>
        <v>10.766029508775315</v>
      </c>
    </row>
    <row r="785" spans="1:4" x14ac:dyDescent="0.2">
      <c r="A785">
        <v>760</v>
      </c>
      <c r="B785">
        <v>1.7833538731672288E-2</v>
      </c>
      <c r="D785">
        <f>'PASS ATTEMPTS'!$I$10*INTERCEPTIONS!B785</f>
        <v>9.1462822259176875</v>
      </c>
    </row>
    <row r="786" spans="1:4" x14ac:dyDescent="0.2">
      <c r="A786">
        <v>761</v>
      </c>
      <c r="B786">
        <v>1.8820391233184439E-2</v>
      </c>
      <c r="D786">
        <f>'PASS ATTEMPTS'!$I$10*INTERCEPTIONS!B786</f>
        <v>9.6524090036700354</v>
      </c>
    </row>
    <row r="787" spans="1:4" x14ac:dyDescent="0.2">
      <c r="A787">
        <v>762</v>
      </c>
      <c r="B787">
        <v>2.0842153906069062E-2</v>
      </c>
      <c r="D787">
        <f>'PASS ATTEMPTS'!$I$10*INTERCEPTIONS!B787</f>
        <v>10.689309883425741</v>
      </c>
    </row>
    <row r="788" spans="1:4" x14ac:dyDescent="0.2">
      <c r="A788">
        <v>763</v>
      </c>
      <c r="B788">
        <v>2.0905386481214656E-2</v>
      </c>
      <c r="D788">
        <f>'PASS ATTEMPTS'!$I$10*INTERCEPTIONS!B788</f>
        <v>10.721739957280127</v>
      </c>
    </row>
    <row r="789" spans="1:4" x14ac:dyDescent="0.2">
      <c r="A789">
        <v>764</v>
      </c>
      <c r="B789">
        <v>2.0406165444904673E-2</v>
      </c>
      <c r="D789">
        <f>'PASS ATTEMPTS'!$I$10*INTERCEPTIONS!B789</f>
        <v>10.465704598291223</v>
      </c>
    </row>
    <row r="790" spans="1:4" x14ac:dyDescent="0.2">
      <c r="A790">
        <v>765</v>
      </c>
      <c r="B790">
        <v>1.8283736991099829E-2</v>
      </c>
      <c r="D790">
        <f>'PASS ATTEMPTS'!$I$10*INTERCEPTIONS!B790</f>
        <v>9.3771752864760103</v>
      </c>
    </row>
    <row r="791" spans="1:4" x14ac:dyDescent="0.2">
      <c r="A791">
        <v>766</v>
      </c>
      <c r="B791">
        <v>1.7902749747104169E-2</v>
      </c>
      <c r="D791">
        <f>'PASS ATTEMPTS'!$I$10*INTERCEPTIONS!B791</f>
        <v>9.1817784608381334</v>
      </c>
    </row>
    <row r="792" spans="1:4" x14ac:dyDescent="0.2">
      <c r="A792">
        <v>767</v>
      </c>
      <c r="B792">
        <v>1.7342985779005119E-2</v>
      </c>
      <c r="D792">
        <f>'PASS ATTEMPTS'!$I$10*INTERCEPTIONS!B792</f>
        <v>8.8946924646616807</v>
      </c>
    </row>
    <row r="793" spans="1:4" x14ac:dyDescent="0.2">
      <c r="A793">
        <v>768</v>
      </c>
      <c r="B793">
        <v>1.9946811771704695E-2</v>
      </c>
      <c r="D793">
        <f>'PASS ATTEMPTS'!$I$10*INTERCEPTIONS!B793</f>
        <v>10.23011600312714</v>
      </c>
    </row>
    <row r="794" spans="1:4" x14ac:dyDescent="0.2">
      <c r="A794">
        <v>769</v>
      </c>
      <c r="B794">
        <v>1.7280919992660158E-2</v>
      </c>
      <c r="D794">
        <f>'PASS ATTEMPTS'!$I$10*INTERCEPTIONS!B794</f>
        <v>8.8628608014665158</v>
      </c>
    </row>
    <row r="795" spans="1:4" x14ac:dyDescent="0.2">
      <c r="A795">
        <v>770</v>
      </c>
      <c r="B795">
        <v>2.0287218899621273E-2</v>
      </c>
      <c r="D795">
        <f>'PASS ATTEMPTS'!$I$10*INTERCEPTIONS!B795</f>
        <v>10.404700515516124</v>
      </c>
    </row>
    <row r="796" spans="1:4" x14ac:dyDescent="0.2">
      <c r="A796">
        <v>771</v>
      </c>
      <c r="B796">
        <v>1.7981780050080449E-2</v>
      </c>
      <c r="D796">
        <f>'PASS ATTEMPTS'!$I$10*INTERCEPTIONS!B796</f>
        <v>9.222310711127701</v>
      </c>
    </row>
    <row r="797" spans="1:4" x14ac:dyDescent="0.2">
      <c r="A797">
        <v>772</v>
      </c>
      <c r="B797">
        <v>1.5450367412371347E-2</v>
      </c>
      <c r="D797">
        <f>'PASS ATTEMPTS'!$I$10*INTERCEPTIONS!B797</f>
        <v>7.9240257906131593</v>
      </c>
    </row>
    <row r="798" spans="1:4" x14ac:dyDescent="0.2">
      <c r="A798">
        <v>773</v>
      </c>
      <c r="B798">
        <v>2.1472123683688615E-2</v>
      </c>
      <c r="D798">
        <f>'PASS ATTEMPTS'!$I$10*INTERCEPTIONS!B798</f>
        <v>11.012402314300045</v>
      </c>
    </row>
    <row r="799" spans="1:4" x14ac:dyDescent="0.2">
      <c r="A799">
        <v>774</v>
      </c>
      <c r="B799">
        <v>1.7220266319256414E-2</v>
      </c>
      <c r="D799">
        <f>'PASS ATTEMPTS'!$I$10*INTERCEPTIONS!B799</f>
        <v>8.8317533682567504</v>
      </c>
    </row>
    <row r="800" spans="1:4" x14ac:dyDescent="0.2">
      <c r="A800">
        <v>775</v>
      </c>
      <c r="B800">
        <v>1.5541180235891298E-2</v>
      </c>
      <c r="D800">
        <f>'PASS ATTEMPTS'!$I$10*INTERCEPTIONS!B800</f>
        <v>7.9706009390535968</v>
      </c>
    </row>
    <row r="801" spans="1:4" x14ac:dyDescent="0.2">
      <c r="A801">
        <v>776</v>
      </c>
      <c r="B801">
        <v>1.6702075761635137E-2</v>
      </c>
      <c r="D801">
        <f>'PASS ATTEMPTS'!$I$10*INTERCEPTIONS!B801</f>
        <v>8.5659891159610169</v>
      </c>
    </row>
    <row r="802" spans="1:4" x14ac:dyDescent="0.2">
      <c r="A802">
        <v>777</v>
      </c>
      <c r="B802">
        <v>1.7705253212041111E-2</v>
      </c>
      <c r="D802">
        <f>'PASS ATTEMPTS'!$I$10*INTERCEPTIONS!B802</f>
        <v>9.0804884658737866</v>
      </c>
    </row>
    <row r="803" spans="1:4" x14ac:dyDescent="0.2">
      <c r="A803">
        <v>778</v>
      </c>
      <c r="B803">
        <v>1.6483502382092754E-2</v>
      </c>
      <c r="D803">
        <f>'PASS ATTEMPTS'!$I$10*INTERCEPTIONS!B803</f>
        <v>8.453889445421888</v>
      </c>
    </row>
    <row r="804" spans="1:4" x14ac:dyDescent="0.2">
      <c r="A804">
        <v>779</v>
      </c>
      <c r="B804">
        <v>1.7703372842109152E-2</v>
      </c>
      <c r="D804">
        <f>'PASS ATTEMPTS'!$I$10*INTERCEPTIONS!B804</f>
        <v>9.0795240810511437</v>
      </c>
    </row>
    <row r="805" spans="1:4" x14ac:dyDescent="0.2">
      <c r="A805">
        <v>780</v>
      </c>
      <c r="B805">
        <v>1.7829613288005537E-2</v>
      </c>
      <c r="D805">
        <f>'PASS ATTEMPTS'!$I$10*INTERCEPTIONS!B805</f>
        <v>9.1442689846772218</v>
      </c>
    </row>
    <row r="806" spans="1:4" x14ac:dyDescent="0.2">
      <c r="A806">
        <v>781</v>
      </c>
      <c r="B806">
        <v>1.8398781148735839E-2</v>
      </c>
      <c r="D806">
        <f>'PASS ATTEMPTS'!$I$10*INTERCEPTIONS!B806</f>
        <v>9.4361779527451084</v>
      </c>
    </row>
    <row r="807" spans="1:4" x14ac:dyDescent="0.2">
      <c r="A807">
        <v>782</v>
      </c>
      <c r="B807">
        <v>1.6687765479264979E-2</v>
      </c>
      <c r="D807">
        <f>'PASS ATTEMPTS'!$I$10*INTERCEPTIONS!B807</f>
        <v>8.558649805280206</v>
      </c>
    </row>
    <row r="808" spans="1:4" x14ac:dyDescent="0.2">
      <c r="A808">
        <v>783</v>
      </c>
      <c r="B808">
        <v>1.8625455888533114E-2</v>
      </c>
      <c r="D808">
        <f>'PASS ATTEMPTS'!$I$10*INTERCEPTIONS!B808</f>
        <v>9.5524325657451801</v>
      </c>
    </row>
    <row r="809" spans="1:4" x14ac:dyDescent="0.2">
      <c r="A809">
        <v>784</v>
      </c>
      <c r="B809">
        <v>1.9830418682066892E-2</v>
      </c>
      <c r="D809">
        <f>'PASS ATTEMPTS'!$I$10*INTERCEPTIONS!B809</f>
        <v>10.170421510464097</v>
      </c>
    </row>
    <row r="810" spans="1:4" x14ac:dyDescent="0.2">
      <c r="A810">
        <v>785</v>
      </c>
      <c r="B810">
        <v>1.7485332356879341E-2</v>
      </c>
      <c r="D810">
        <f>'PASS ATTEMPTS'!$I$10*INTERCEPTIONS!B810</f>
        <v>8.9676977158751683</v>
      </c>
    </row>
    <row r="811" spans="1:4" x14ac:dyDescent="0.2">
      <c r="A811">
        <v>786</v>
      </c>
      <c r="B811">
        <v>2.0899469312301487E-2</v>
      </c>
      <c r="D811">
        <f>'PASS ATTEMPTS'!$I$10*INTERCEPTIONS!B811</f>
        <v>10.718705220446759</v>
      </c>
    </row>
    <row r="812" spans="1:4" x14ac:dyDescent="0.2">
      <c r="A812">
        <v>787</v>
      </c>
      <c r="B812">
        <v>1.8175468254148057E-2</v>
      </c>
      <c r="D812">
        <f>'PASS ATTEMPTS'!$I$10*INTERCEPTIONS!B812</f>
        <v>9.3216475283958999</v>
      </c>
    </row>
    <row r="813" spans="1:4" x14ac:dyDescent="0.2">
      <c r="A813">
        <v>788</v>
      </c>
      <c r="B813">
        <v>1.5240874491880467E-2</v>
      </c>
      <c r="D813">
        <f>'PASS ATTEMPTS'!$I$10*INTERCEPTIONS!B813</f>
        <v>7.816583212672171</v>
      </c>
    </row>
    <row r="814" spans="1:4" x14ac:dyDescent="0.2">
      <c r="A814">
        <v>789</v>
      </c>
      <c r="B814">
        <v>1.7363023548963182E-2</v>
      </c>
      <c r="D814">
        <f>'PASS ATTEMPTS'!$I$10*INTERCEPTIONS!B814</f>
        <v>8.9049692303654489</v>
      </c>
    </row>
    <row r="815" spans="1:4" x14ac:dyDescent="0.2">
      <c r="A815">
        <v>790</v>
      </c>
      <c r="B815">
        <v>1.6177241455743469E-2</v>
      </c>
      <c r="D815">
        <f>'PASS ATTEMPTS'!$I$10*INTERCEPTIONS!B815</f>
        <v>8.296817486271868</v>
      </c>
    </row>
    <row r="816" spans="1:4" x14ac:dyDescent="0.2">
      <c r="A816">
        <v>791</v>
      </c>
      <c r="B816">
        <v>2.2259783682426128E-2</v>
      </c>
      <c r="D816">
        <f>'PASS ATTEMPTS'!$I$10*INTERCEPTIONS!B816</f>
        <v>11.416369286582707</v>
      </c>
    </row>
    <row r="817" spans="1:4" x14ac:dyDescent="0.2">
      <c r="A817">
        <v>792</v>
      </c>
      <c r="B817">
        <v>2.1388271661557445E-2</v>
      </c>
      <c r="D817">
        <f>'PASS ATTEMPTS'!$I$10*INTERCEPTIONS!B817</f>
        <v>10.969397150200813</v>
      </c>
    </row>
    <row r="818" spans="1:4" x14ac:dyDescent="0.2">
      <c r="A818">
        <v>793</v>
      </c>
      <c r="B818">
        <v>1.5941678328062769E-2</v>
      </c>
      <c r="D818">
        <f>'PASS ATTEMPTS'!$I$10*INTERCEPTIONS!B818</f>
        <v>8.17600428816211</v>
      </c>
    </row>
    <row r="819" spans="1:4" x14ac:dyDescent="0.2">
      <c r="A819">
        <v>794</v>
      </c>
      <c r="B819">
        <v>1.5290257275771924E-2</v>
      </c>
      <c r="D819">
        <f>'PASS ATTEMPTS'!$I$10*INTERCEPTIONS!B819</f>
        <v>7.8419101478009017</v>
      </c>
    </row>
    <row r="820" spans="1:4" x14ac:dyDescent="0.2">
      <c r="A820">
        <v>795</v>
      </c>
      <c r="B820">
        <v>1.8608606522884416E-2</v>
      </c>
      <c r="D820">
        <f>'PASS ATTEMPTS'!$I$10*INTERCEPTIONS!B820</f>
        <v>9.5437910361043468</v>
      </c>
    </row>
    <row r="821" spans="1:4" x14ac:dyDescent="0.2">
      <c r="A821">
        <v>796</v>
      </c>
      <c r="B821">
        <v>2.0267119420995853E-2</v>
      </c>
      <c r="D821">
        <f>'PASS ATTEMPTS'!$I$10*INTERCEPTIONS!B821</f>
        <v>10.394392101304682</v>
      </c>
    </row>
    <row r="822" spans="1:4" x14ac:dyDescent="0.2">
      <c r="A822">
        <v>797</v>
      </c>
      <c r="B822">
        <v>1.7701091953124318E-2</v>
      </c>
      <c r="D822">
        <f>'PASS ATTEMPTS'!$I$10*INTERCEPTIONS!B822</f>
        <v>9.0783542821292826</v>
      </c>
    </row>
    <row r="823" spans="1:4" x14ac:dyDescent="0.2">
      <c r="A823">
        <v>798</v>
      </c>
      <c r="B823">
        <v>2.157897304456842E-2</v>
      </c>
      <c r="D823">
        <f>'PASS ATTEMPTS'!$I$10*INTERCEPTIONS!B823</f>
        <v>11.067202117354835</v>
      </c>
    </row>
    <row r="824" spans="1:4" x14ac:dyDescent="0.2">
      <c r="A824">
        <v>799</v>
      </c>
      <c r="B824">
        <v>1.5746604206465058E-2</v>
      </c>
      <c r="D824">
        <f>'PASS ATTEMPTS'!$I$10*INTERCEPTIONS!B824</f>
        <v>8.0759566757419829</v>
      </c>
    </row>
    <row r="825" spans="1:4" x14ac:dyDescent="0.2">
      <c r="A825">
        <v>800</v>
      </c>
      <c r="B825">
        <v>1.7898955355366172E-2</v>
      </c>
      <c r="D825">
        <f>'PASS ATTEMPTS'!$I$10*INTERCEPTIONS!B825</f>
        <v>9.1798324321652167</v>
      </c>
    </row>
    <row r="826" spans="1:4" x14ac:dyDescent="0.2">
      <c r="A826">
        <v>801</v>
      </c>
      <c r="B826">
        <v>1.9243540061944144E-2</v>
      </c>
      <c r="D826">
        <f>'PASS ATTEMPTS'!$I$10*INTERCEPTIONS!B826</f>
        <v>9.8694292299770687</v>
      </c>
    </row>
    <row r="827" spans="1:4" x14ac:dyDescent="0.2">
      <c r="A827">
        <v>802</v>
      </c>
      <c r="B827">
        <v>1.9642839636118532E-2</v>
      </c>
      <c r="D827">
        <f>'PASS ATTEMPTS'!$I$10*INTERCEPTIONS!B827</f>
        <v>10.07421789548189</v>
      </c>
    </row>
    <row r="828" spans="1:4" x14ac:dyDescent="0.2">
      <c r="A828">
        <v>803</v>
      </c>
      <c r="B828">
        <v>1.9788646658076739E-2</v>
      </c>
      <c r="D828">
        <f>'PASS ATTEMPTS'!$I$10*INTERCEPTIONS!B828</f>
        <v>10.148997903724554</v>
      </c>
    </row>
    <row r="829" spans="1:4" x14ac:dyDescent="0.2">
      <c r="A829">
        <v>804</v>
      </c>
      <c r="B829">
        <v>2.1216746150053471E-2</v>
      </c>
      <c r="D829">
        <f>'PASS ATTEMPTS'!$I$10*INTERCEPTIONS!B829</f>
        <v>10.881426907123144</v>
      </c>
    </row>
    <row r="830" spans="1:4" x14ac:dyDescent="0.2">
      <c r="A830">
        <v>805</v>
      </c>
      <c r="B830">
        <v>2.2474243742391868E-2</v>
      </c>
      <c r="D830">
        <f>'PASS ATTEMPTS'!$I$10*INTERCEPTIONS!B830</f>
        <v>11.526359360013858</v>
      </c>
    </row>
    <row r="831" spans="1:4" x14ac:dyDescent="0.2">
      <c r="A831">
        <v>806</v>
      </c>
      <c r="B831">
        <v>2.1092246463345427E-2</v>
      </c>
      <c r="D831">
        <f>'PASS ATTEMPTS'!$I$10*INTERCEPTIONS!B831</f>
        <v>10.817574786195078</v>
      </c>
    </row>
    <row r="832" spans="1:4" x14ac:dyDescent="0.2">
      <c r="A832">
        <v>807</v>
      </c>
      <c r="B832">
        <v>2.0843796045009393E-2</v>
      </c>
      <c r="D832">
        <f>'PASS ATTEMPTS'!$I$10*INTERCEPTIONS!B832</f>
        <v>10.690152086783607</v>
      </c>
    </row>
    <row r="833" spans="1:4" x14ac:dyDescent="0.2">
      <c r="A833">
        <v>808</v>
      </c>
      <c r="B833">
        <v>1.7115513627118911E-2</v>
      </c>
      <c r="D833">
        <f>'PASS ATTEMPTS'!$I$10*INTERCEPTIONS!B833</f>
        <v>8.7780288831374449</v>
      </c>
    </row>
    <row r="834" spans="1:4" x14ac:dyDescent="0.2">
      <c r="A834">
        <v>809</v>
      </c>
      <c r="B834">
        <v>1.6821056567536165E-2</v>
      </c>
      <c r="D834">
        <f>'PASS ATTEMPTS'!$I$10*INTERCEPTIONS!B834</f>
        <v>8.6270107699698908</v>
      </c>
    </row>
    <row r="835" spans="1:4" x14ac:dyDescent="0.2">
      <c r="A835">
        <v>810</v>
      </c>
      <c r="B835">
        <v>2.1628007286598777E-2</v>
      </c>
      <c r="D835">
        <f>'PASS ATTEMPTS'!$I$10*INTERCEPTIONS!B835</f>
        <v>11.092350295912752</v>
      </c>
    </row>
    <row r="836" spans="1:4" x14ac:dyDescent="0.2">
      <c r="A836">
        <v>811</v>
      </c>
      <c r="B836">
        <v>2.0127096760716758E-2</v>
      </c>
      <c r="D836">
        <f>'PASS ATTEMPTS'!$I$10*INTERCEPTIONS!B836</f>
        <v>10.322578717084873</v>
      </c>
    </row>
    <row r="837" spans="1:4" x14ac:dyDescent="0.2">
      <c r="A837">
        <v>812</v>
      </c>
      <c r="B837">
        <v>1.8095140130068278E-2</v>
      </c>
      <c r="D837">
        <f>'PASS ATTEMPTS'!$I$10*INTERCEPTIONS!B837</f>
        <v>9.28044966494509</v>
      </c>
    </row>
    <row r="838" spans="1:4" x14ac:dyDescent="0.2">
      <c r="A838">
        <v>813</v>
      </c>
      <c r="B838">
        <v>2.1136245120062434E-2</v>
      </c>
      <c r="D838">
        <f>'PASS ATTEMPTS'!$I$10*INTERCEPTIONS!B838</f>
        <v>10.840140365464002</v>
      </c>
    </row>
    <row r="839" spans="1:4" x14ac:dyDescent="0.2">
      <c r="A839">
        <v>814</v>
      </c>
      <c r="B839">
        <v>2.2461321225137477E-2</v>
      </c>
      <c r="D839">
        <f>'PASS ATTEMPTS'!$I$10*INTERCEPTIONS!B839</f>
        <v>11.519731792055737</v>
      </c>
    </row>
    <row r="840" spans="1:4" x14ac:dyDescent="0.2">
      <c r="A840">
        <v>815</v>
      </c>
      <c r="B840">
        <v>1.9402275433086896E-2</v>
      </c>
      <c r="D840">
        <f>'PASS ATTEMPTS'!$I$10*INTERCEPTIONS!B840</f>
        <v>9.9508397971983094</v>
      </c>
    </row>
    <row r="841" spans="1:4" x14ac:dyDescent="0.2">
      <c r="A841">
        <v>816</v>
      </c>
      <c r="B841">
        <v>1.7584609614652375E-2</v>
      </c>
      <c r="D841">
        <f>'PASS ATTEMPTS'!$I$10*INTERCEPTIONS!B841</f>
        <v>9.0186140164406154</v>
      </c>
    </row>
    <row r="842" spans="1:4" x14ac:dyDescent="0.2">
      <c r="A842">
        <v>817</v>
      </c>
      <c r="B842">
        <v>2.30032502176475E-2</v>
      </c>
      <c r="D842">
        <f>'PASS ATTEMPTS'!$I$10*INTERCEPTIONS!B842</f>
        <v>11.797670769085626</v>
      </c>
    </row>
    <row r="843" spans="1:4" x14ac:dyDescent="0.2">
      <c r="A843">
        <v>818</v>
      </c>
      <c r="B843">
        <v>2.0115293638460558E-2</v>
      </c>
      <c r="D843">
        <f>'PASS ATTEMPTS'!$I$10*INTERCEPTIONS!B843</f>
        <v>10.316525252939226</v>
      </c>
    </row>
    <row r="844" spans="1:4" x14ac:dyDescent="0.2">
      <c r="A844">
        <v>819</v>
      </c>
      <c r="B844">
        <v>1.8443109216587948E-2</v>
      </c>
      <c r="D844">
        <f>'PASS ATTEMPTS'!$I$10*INTERCEPTIONS!B844</f>
        <v>9.4589124770145379</v>
      </c>
    </row>
    <row r="845" spans="1:4" x14ac:dyDescent="0.2">
      <c r="A845">
        <v>820</v>
      </c>
      <c r="B845">
        <v>2.2454326852051287E-2</v>
      </c>
      <c r="D845">
        <f>'PASS ATTEMPTS'!$I$10*INTERCEPTIONS!B845</f>
        <v>11.516144589807086</v>
      </c>
    </row>
    <row r="846" spans="1:4" x14ac:dyDescent="0.2">
      <c r="A846">
        <v>821</v>
      </c>
      <c r="B846">
        <v>1.7664405981928401E-2</v>
      </c>
      <c r="D846">
        <f>'PASS ATTEMPTS'!$I$10*INTERCEPTIONS!B846</f>
        <v>9.0595391579221154</v>
      </c>
    </row>
    <row r="847" spans="1:4" x14ac:dyDescent="0.2">
      <c r="A847">
        <v>822</v>
      </c>
      <c r="B847">
        <v>2.3011299650212577E-2</v>
      </c>
      <c r="D847">
        <f>'PASS ATTEMPTS'!$I$10*INTERCEPTIONS!B847</f>
        <v>11.801799079406221</v>
      </c>
    </row>
    <row r="848" spans="1:4" x14ac:dyDescent="0.2">
      <c r="A848">
        <v>823</v>
      </c>
      <c r="B848">
        <v>1.9836899477966321E-2</v>
      </c>
      <c r="D848">
        <f>'PASS ATTEMPTS'!$I$10*INTERCEPTIONS!B848</f>
        <v>10.173745314518728</v>
      </c>
    </row>
    <row r="849" spans="1:4" x14ac:dyDescent="0.2">
      <c r="A849">
        <v>824</v>
      </c>
      <c r="B849">
        <v>1.6861434370786025E-2</v>
      </c>
      <c r="D849">
        <f>'PASS ATTEMPTS'!$I$10*INTERCEPTIONS!B849</f>
        <v>8.6477193230923231</v>
      </c>
    </row>
    <row r="850" spans="1:4" x14ac:dyDescent="0.2">
      <c r="A850">
        <v>825</v>
      </c>
      <c r="B850">
        <v>1.6565411327651634E-2</v>
      </c>
      <c r="D850">
        <f>'PASS ATTEMPTS'!$I$10*INTERCEPTIONS!B850</f>
        <v>8.4958980643606719</v>
      </c>
    </row>
    <row r="851" spans="1:4" x14ac:dyDescent="0.2">
      <c r="A851">
        <v>826</v>
      </c>
      <c r="B851">
        <v>2.1293762985080671E-2</v>
      </c>
      <c r="D851">
        <f>'PASS ATTEMPTS'!$I$10*INTERCEPTIONS!B851</f>
        <v>10.920926510645728</v>
      </c>
    </row>
    <row r="852" spans="1:4" x14ac:dyDescent="0.2">
      <c r="A852">
        <v>827</v>
      </c>
      <c r="B852">
        <v>2.1022947434153991E-2</v>
      </c>
      <c r="D852">
        <f>'PASS ATTEMPTS'!$I$10*INTERCEPTIONS!B852</f>
        <v>10.782033411681374</v>
      </c>
    </row>
    <row r="853" spans="1:4" x14ac:dyDescent="0.2">
      <c r="A853">
        <v>828</v>
      </c>
      <c r="B853">
        <v>1.8666937616647419E-2</v>
      </c>
      <c r="D853">
        <f>'PASS ATTEMPTS'!$I$10*INTERCEPTIONS!B853</f>
        <v>9.57370728851674</v>
      </c>
    </row>
    <row r="854" spans="1:4" x14ac:dyDescent="0.2">
      <c r="A854">
        <v>829</v>
      </c>
      <c r="B854">
        <v>2.1013534553190084E-2</v>
      </c>
      <c r="D854">
        <f>'PASS ATTEMPTS'!$I$10*INTERCEPTIONS!B854</f>
        <v>10.777205829946183</v>
      </c>
    </row>
    <row r="855" spans="1:4" x14ac:dyDescent="0.2">
      <c r="A855">
        <v>830</v>
      </c>
      <c r="B855">
        <v>2.0458591276305109E-2</v>
      </c>
      <c r="D855">
        <f>'PASS ATTEMPTS'!$I$10*INTERCEPTIONS!B855</f>
        <v>10.492592220379663</v>
      </c>
    </row>
    <row r="856" spans="1:4" x14ac:dyDescent="0.2">
      <c r="A856">
        <v>831</v>
      </c>
      <c r="B856">
        <v>2.152706663522418E-2</v>
      </c>
      <c r="D856">
        <f>'PASS ATTEMPTS'!$I$10*INTERCEPTIONS!B856</f>
        <v>11.040580891117035</v>
      </c>
    </row>
    <row r="857" spans="1:4" x14ac:dyDescent="0.2">
      <c r="A857">
        <v>832</v>
      </c>
      <c r="B857">
        <v>2.0149838002569451E-2</v>
      </c>
      <c r="D857">
        <f>'PASS ATTEMPTS'!$I$10*INTERCEPTIONS!B857</f>
        <v>10.334242011694103</v>
      </c>
    </row>
    <row r="858" spans="1:4" x14ac:dyDescent="0.2">
      <c r="A858">
        <v>833</v>
      </c>
      <c r="B858">
        <v>1.7174071766117068E-2</v>
      </c>
      <c r="D858">
        <f>'PASS ATTEMPTS'!$I$10*INTERCEPTIONS!B858</f>
        <v>8.8080615801786912</v>
      </c>
    </row>
    <row r="859" spans="1:4" x14ac:dyDescent="0.2">
      <c r="A859">
        <v>834</v>
      </c>
      <c r="B859">
        <v>2.1267580356154864E-2</v>
      </c>
      <c r="D859">
        <f>'PASS ATTEMPTS'!$I$10*INTERCEPTIONS!B859</f>
        <v>10.907498232771378</v>
      </c>
    </row>
    <row r="860" spans="1:4" x14ac:dyDescent="0.2">
      <c r="A860">
        <v>835</v>
      </c>
      <c r="B860">
        <v>1.551833549992968E-2</v>
      </c>
      <c r="D860">
        <f>'PASS ATTEMPTS'!$I$10*INTERCEPTIONS!B860</f>
        <v>7.9588845654484839</v>
      </c>
    </row>
    <row r="861" spans="1:4" x14ac:dyDescent="0.2">
      <c r="A861">
        <v>836</v>
      </c>
      <c r="B861">
        <v>1.8655494445529427E-2</v>
      </c>
      <c r="D861">
        <f>'PASS ATTEMPTS'!$I$10*INTERCEPTIONS!B861</f>
        <v>9.5678384324147956</v>
      </c>
    </row>
    <row r="862" spans="1:4" x14ac:dyDescent="0.2">
      <c r="A862">
        <v>837</v>
      </c>
      <c r="B862">
        <v>1.8918471397971589E-2</v>
      </c>
      <c r="D862">
        <f>'PASS ATTEMPTS'!$I$10*INTERCEPTIONS!B862</f>
        <v>9.7027113514768999</v>
      </c>
    </row>
    <row r="863" spans="1:4" x14ac:dyDescent="0.2">
      <c r="A863">
        <v>838</v>
      </c>
      <c r="B863">
        <v>1.80122880898974E-2</v>
      </c>
      <c r="D863">
        <f>'PASS ATTEMPTS'!$I$10*INTERCEPTIONS!B863</f>
        <v>9.2379573613256127</v>
      </c>
    </row>
    <row r="864" spans="1:4" x14ac:dyDescent="0.2">
      <c r="A864">
        <v>839</v>
      </c>
      <c r="B864">
        <v>1.7980236206211728E-2</v>
      </c>
      <c r="D864">
        <f>'PASS ATTEMPTS'!$I$10*INTERCEPTIONS!B864</f>
        <v>9.2215189203368482</v>
      </c>
    </row>
    <row r="865" spans="1:4" x14ac:dyDescent="0.2">
      <c r="A865">
        <v>840</v>
      </c>
      <c r="B865">
        <v>1.9040557516692227E-2</v>
      </c>
      <c r="D865">
        <f>'PASS ATTEMPTS'!$I$10*INTERCEPTIONS!B865</f>
        <v>9.7653256264386457</v>
      </c>
    </row>
    <row r="866" spans="1:4" x14ac:dyDescent="0.2">
      <c r="A866">
        <v>841</v>
      </c>
      <c r="B866">
        <v>1.8190031548130786E-2</v>
      </c>
      <c r="D866">
        <f>'PASS ATTEMPTS'!$I$10*INTERCEPTIONS!B866</f>
        <v>9.3291166010745883</v>
      </c>
    </row>
    <row r="867" spans="1:4" x14ac:dyDescent="0.2">
      <c r="A867">
        <v>842</v>
      </c>
      <c r="B867">
        <v>1.8946020850884957E-2</v>
      </c>
      <c r="D867">
        <f>'PASS ATTEMPTS'!$I$10*INTERCEPTIONS!B867</f>
        <v>9.7168406320031373</v>
      </c>
    </row>
    <row r="868" spans="1:4" x14ac:dyDescent="0.2">
      <c r="A868">
        <v>843</v>
      </c>
      <c r="B868">
        <v>1.5985533150770191E-2</v>
      </c>
      <c r="D868">
        <f>'PASS ATTEMPTS'!$I$10*INTERCEPTIONS!B868</f>
        <v>8.1984960993211189</v>
      </c>
    </row>
    <row r="869" spans="1:4" x14ac:dyDescent="0.2">
      <c r="A869">
        <v>844</v>
      </c>
      <c r="B869">
        <v>1.9543245693408536E-2</v>
      </c>
      <c r="D869">
        <f>'PASS ATTEMPTS'!$I$10*INTERCEPTIONS!B869</f>
        <v>10.023139176797768</v>
      </c>
    </row>
    <row r="870" spans="1:4" x14ac:dyDescent="0.2">
      <c r="A870">
        <v>845</v>
      </c>
      <c r="B870">
        <v>1.9407691431939503E-2</v>
      </c>
      <c r="D870">
        <f>'PASS ATTEMPTS'!$I$10*INTERCEPTIONS!B870</f>
        <v>9.9536174990771418</v>
      </c>
    </row>
    <row r="871" spans="1:4" x14ac:dyDescent="0.2">
      <c r="A871">
        <v>846</v>
      </c>
      <c r="B871">
        <v>1.9312687852058339E-2</v>
      </c>
      <c r="D871">
        <f>'PASS ATTEMPTS'!$I$10*INTERCEPTIONS!B871</f>
        <v>9.9048930385457936</v>
      </c>
    </row>
    <row r="872" spans="1:4" x14ac:dyDescent="0.2">
      <c r="A872">
        <v>847</v>
      </c>
      <c r="B872">
        <v>1.8546930804841814E-2</v>
      </c>
      <c r="D872">
        <f>'PASS ATTEMPTS'!$I$10*INTERCEPTIONS!B872</f>
        <v>9.5121594271347867</v>
      </c>
    </row>
    <row r="873" spans="1:4" x14ac:dyDescent="0.2">
      <c r="A873">
        <v>848</v>
      </c>
      <c r="B873">
        <v>1.5498896176387137E-2</v>
      </c>
      <c r="D873">
        <f>'PASS ATTEMPTS'!$I$10*INTERCEPTIONS!B873</f>
        <v>7.9489147247973255</v>
      </c>
    </row>
    <row r="874" spans="1:4" x14ac:dyDescent="0.2">
      <c r="A874">
        <v>849</v>
      </c>
      <c r="B874">
        <v>1.9378324231137965E-2</v>
      </c>
      <c r="D874">
        <f>'PASS ATTEMPTS'!$I$10*INTERCEPTIONS!B874</f>
        <v>9.9385559506790653</v>
      </c>
    </row>
    <row r="875" spans="1:4" x14ac:dyDescent="0.2">
      <c r="A875">
        <v>850</v>
      </c>
      <c r="B875">
        <v>1.8573594383091176E-2</v>
      </c>
      <c r="D875">
        <f>'PASS ATTEMPTS'!$I$10*INTERCEPTIONS!B875</f>
        <v>9.525834369359707</v>
      </c>
    </row>
    <row r="876" spans="1:4" x14ac:dyDescent="0.2">
      <c r="A876">
        <v>851</v>
      </c>
      <c r="B876">
        <v>1.772779974552895E-2</v>
      </c>
      <c r="D876">
        <f>'PASS ATTEMPTS'!$I$10*INTERCEPTIONS!B876</f>
        <v>9.0920519004561573</v>
      </c>
    </row>
    <row r="877" spans="1:4" x14ac:dyDescent="0.2">
      <c r="A877">
        <v>852</v>
      </c>
      <c r="B877">
        <v>1.9762273156970472E-2</v>
      </c>
      <c r="D877">
        <f>'PASS ATTEMPTS'!$I$10*INTERCEPTIONS!B877</f>
        <v>10.135471733286208</v>
      </c>
    </row>
    <row r="878" spans="1:4" x14ac:dyDescent="0.2">
      <c r="A878">
        <v>853</v>
      </c>
      <c r="B878">
        <v>1.898613365012973E-2</v>
      </c>
      <c r="D878">
        <f>'PASS ATTEMPTS'!$I$10*INTERCEPTIONS!B878</f>
        <v>9.737413272592562</v>
      </c>
    </row>
    <row r="879" spans="1:4" x14ac:dyDescent="0.2">
      <c r="A879">
        <v>854</v>
      </c>
      <c r="B879">
        <v>2.3144914335861695E-2</v>
      </c>
      <c r="D879">
        <f>'PASS ATTEMPTS'!$I$10*INTERCEPTIONS!B879</f>
        <v>11.870326007396327</v>
      </c>
    </row>
    <row r="880" spans="1:4" x14ac:dyDescent="0.2">
      <c r="A880">
        <v>855</v>
      </c>
      <c r="B880">
        <v>2.1743397426733826E-2</v>
      </c>
      <c r="D880">
        <f>'PASS ATTEMPTS'!$I$10*INTERCEPTIONS!B880</f>
        <v>11.151530406133332</v>
      </c>
    </row>
    <row r="881" spans="1:4" x14ac:dyDescent="0.2">
      <c r="A881">
        <v>856</v>
      </c>
      <c r="B881">
        <v>1.8976983550815917E-2</v>
      </c>
      <c r="D881">
        <f>'PASS ATTEMPTS'!$I$10*INTERCEPTIONS!B881</f>
        <v>9.7327204636117681</v>
      </c>
    </row>
    <row r="882" spans="1:4" x14ac:dyDescent="0.2">
      <c r="A882">
        <v>857</v>
      </c>
      <c r="B882">
        <v>2.0196950611905715E-2</v>
      </c>
      <c r="D882">
        <f>'PASS ATTEMPTS'!$I$10*INTERCEPTIONS!B882</f>
        <v>10.358404643007628</v>
      </c>
    </row>
    <row r="883" spans="1:4" x14ac:dyDescent="0.2">
      <c r="A883">
        <v>858</v>
      </c>
      <c r="B883">
        <v>1.9113912247290518E-2</v>
      </c>
      <c r="D883">
        <f>'PASS ATTEMPTS'!$I$10*INTERCEPTIONS!B883</f>
        <v>9.8029470474450431</v>
      </c>
    </row>
    <row r="884" spans="1:4" x14ac:dyDescent="0.2">
      <c r="A884">
        <v>859</v>
      </c>
      <c r="B884">
        <v>1.6310177858820687E-2</v>
      </c>
      <c r="D884">
        <f>'PASS ATTEMPTS'!$I$10*INTERCEPTIONS!B884</f>
        <v>8.3649965436612561</v>
      </c>
    </row>
    <row r="885" spans="1:4" x14ac:dyDescent="0.2">
      <c r="A885">
        <v>860</v>
      </c>
      <c r="B885">
        <v>2.0433975456359388E-2</v>
      </c>
      <c r="D885">
        <f>'PASS ATTEMPTS'!$I$10*INTERCEPTIONS!B885</f>
        <v>10.479967511406672</v>
      </c>
    </row>
    <row r="886" spans="1:4" x14ac:dyDescent="0.2">
      <c r="A886">
        <v>861</v>
      </c>
      <c r="B886">
        <v>1.6232754471754415E-2</v>
      </c>
      <c r="D886">
        <f>'PASS ATTEMPTS'!$I$10*INTERCEPTIONS!B886</f>
        <v>8.3252884319034415</v>
      </c>
    </row>
    <row r="887" spans="1:4" x14ac:dyDescent="0.2">
      <c r="A887">
        <v>862</v>
      </c>
      <c r="B887">
        <v>1.8578389915829548E-2</v>
      </c>
      <c r="D887">
        <f>'PASS ATTEMPTS'!$I$10*INTERCEPTIONS!B887</f>
        <v>9.5282938529489556</v>
      </c>
    </row>
    <row r="888" spans="1:4" x14ac:dyDescent="0.2">
      <c r="A888">
        <v>863</v>
      </c>
      <c r="B888">
        <v>2.1663966143477528E-2</v>
      </c>
      <c r="D888">
        <f>'PASS ATTEMPTS'!$I$10*INTERCEPTIONS!B888</f>
        <v>11.110792505195104</v>
      </c>
    </row>
    <row r="889" spans="1:4" x14ac:dyDescent="0.2">
      <c r="A889">
        <v>864</v>
      </c>
      <c r="B889">
        <v>1.9002047280229025E-2</v>
      </c>
      <c r="D889">
        <f>'PASS ATTEMPTS'!$I$10*INTERCEPTIONS!B889</f>
        <v>9.7455748917931579</v>
      </c>
    </row>
    <row r="890" spans="1:4" x14ac:dyDescent="0.2">
      <c r="A890">
        <v>865</v>
      </c>
      <c r="B890">
        <v>1.8443152692727491E-2</v>
      </c>
      <c r="D890">
        <f>'PASS ATTEMPTS'!$I$10*INTERCEPTIONS!B890</f>
        <v>9.4589347746105634</v>
      </c>
    </row>
    <row r="891" spans="1:4" x14ac:dyDescent="0.2">
      <c r="A891">
        <v>866</v>
      </c>
      <c r="B891">
        <v>1.7363822396582504E-2</v>
      </c>
      <c r="D891">
        <f>'PASS ATTEMPTS'!$I$10*INTERCEPTIONS!B891</f>
        <v>8.9053789351296988</v>
      </c>
    </row>
    <row r="892" spans="1:4" x14ac:dyDescent="0.2">
      <c r="A892">
        <v>867</v>
      </c>
      <c r="B892">
        <v>2.2868647431354687E-2</v>
      </c>
      <c r="D892">
        <f>'PASS ATTEMPTS'!$I$10*INTERCEPTIONS!B892</f>
        <v>11.728637074183419</v>
      </c>
    </row>
    <row r="893" spans="1:4" x14ac:dyDescent="0.2">
      <c r="A893">
        <v>868</v>
      </c>
      <c r="B893">
        <v>2.0515702719728052E-2</v>
      </c>
      <c r="D893">
        <f>'PASS ATTEMPTS'!$I$10*INTERCEPTIONS!B893</f>
        <v>10.521882951049291</v>
      </c>
    </row>
    <row r="894" spans="1:4" x14ac:dyDescent="0.2">
      <c r="A894">
        <v>869</v>
      </c>
      <c r="B894">
        <v>2.1453939108468392E-2</v>
      </c>
      <c r="D894">
        <f>'PASS ATTEMPTS'!$I$10*INTERCEPTIONS!B894</f>
        <v>11.003075996084402</v>
      </c>
    </row>
    <row r="895" spans="1:4" x14ac:dyDescent="0.2">
      <c r="A895">
        <v>870</v>
      </c>
      <c r="B895">
        <v>1.5167764191430585E-2</v>
      </c>
      <c r="D895">
        <f>'PASS ATTEMPTS'!$I$10*INTERCEPTIONS!B895</f>
        <v>7.779087152490427</v>
      </c>
    </row>
    <row r="896" spans="1:4" x14ac:dyDescent="0.2">
      <c r="A896">
        <v>871</v>
      </c>
      <c r="B896">
        <v>1.9370621607470193E-2</v>
      </c>
      <c r="D896">
        <f>'PASS ATTEMPTS'!$I$10*INTERCEPTIONS!B896</f>
        <v>9.9346055081446085</v>
      </c>
    </row>
    <row r="897" spans="1:4" x14ac:dyDescent="0.2">
      <c r="A897">
        <v>872</v>
      </c>
      <c r="B897">
        <v>1.8269807252414977E-2</v>
      </c>
      <c r="D897">
        <f>'PASS ATTEMPTS'!$I$10*INTERCEPTIONS!B897</f>
        <v>9.3700311451330087</v>
      </c>
    </row>
    <row r="898" spans="1:4" x14ac:dyDescent="0.2">
      <c r="A898">
        <v>873</v>
      </c>
      <c r="B898">
        <v>1.7859896229964457E-2</v>
      </c>
      <c r="D898">
        <f>'PASS ATTEMPTS'!$I$10*INTERCEPTIONS!B898</f>
        <v>9.1598001889970604</v>
      </c>
    </row>
    <row r="899" spans="1:4" x14ac:dyDescent="0.2">
      <c r="A899">
        <v>874</v>
      </c>
      <c r="B899">
        <v>1.7670270986205917E-2</v>
      </c>
      <c r="D899">
        <f>'PASS ATTEMPTS'!$I$10*INTERCEPTIONS!B899</f>
        <v>9.0625471410927876</v>
      </c>
    </row>
    <row r="900" spans="1:4" x14ac:dyDescent="0.2">
      <c r="A900">
        <v>875</v>
      </c>
      <c r="B900">
        <v>1.3795742493885713E-2</v>
      </c>
      <c r="D900">
        <f>'PASS ATTEMPTS'!$I$10*INTERCEPTIONS!B900</f>
        <v>7.0754187524806582</v>
      </c>
    </row>
    <row r="901" spans="1:4" x14ac:dyDescent="0.2">
      <c r="A901">
        <v>876</v>
      </c>
      <c r="B901">
        <v>2.0832510600145616E-2</v>
      </c>
      <c r="D901">
        <f>'PASS ATTEMPTS'!$I$10*INTERCEPTIONS!B901</f>
        <v>10.684364123703357</v>
      </c>
    </row>
    <row r="902" spans="1:4" x14ac:dyDescent="0.2">
      <c r="A902">
        <v>877</v>
      </c>
      <c r="B902">
        <v>1.7382948034764482E-2</v>
      </c>
      <c r="D902">
        <f>'PASS ATTEMPTS'!$I$10*INTERCEPTIONS!B902</f>
        <v>8.9151878960541229</v>
      </c>
    </row>
    <row r="903" spans="1:4" x14ac:dyDescent="0.2">
      <c r="A903">
        <v>878</v>
      </c>
      <c r="B903">
        <v>1.2846388347865204E-2</v>
      </c>
      <c r="D903">
        <f>'PASS ATTEMPTS'!$I$10*INTERCEPTIONS!B903</f>
        <v>6.5885237462513242</v>
      </c>
    </row>
    <row r="904" spans="1:4" x14ac:dyDescent="0.2">
      <c r="A904">
        <v>879</v>
      </c>
      <c r="B904">
        <v>1.7842300805093667E-2</v>
      </c>
      <c r="D904">
        <f>'PASS ATTEMPTS'!$I$10*INTERCEPTIONS!B904</f>
        <v>9.1507760281631061</v>
      </c>
    </row>
    <row r="905" spans="1:4" x14ac:dyDescent="0.2">
      <c r="A905">
        <v>880</v>
      </c>
      <c r="B905">
        <v>2.0439773573431987E-2</v>
      </c>
      <c r="D905">
        <f>'PASS ATTEMPTS'!$I$10*INTERCEPTIONS!B905</f>
        <v>10.482941190154499</v>
      </c>
    </row>
    <row r="906" spans="1:4" x14ac:dyDescent="0.2">
      <c r="A906">
        <v>881</v>
      </c>
      <c r="B906">
        <v>2.1373914897504169E-2</v>
      </c>
      <c r="D906">
        <f>'PASS ATTEMPTS'!$I$10*INTERCEPTIONS!B906</f>
        <v>10.962034000471647</v>
      </c>
    </row>
    <row r="907" spans="1:4" x14ac:dyDescent="0.2">
      <c r="A907">
        <v>882</v>
      </c>
      <c r="B907">
        <v>1.6485979844580407E-2</v>
      </c>
      <c r="D907">
        <f>'PASS ATTEMPTS'!$I$10*INTERCEPTIONS!B907</f>
        <v>8.455160060943415</v>
      </c>
    </row>
    <row r="908" spans="1:4" x14ac:dyDescent="0.2">
      <c r="A908">
        <v>883</v>
      </c>
      <c r="B908">
        <v>1.8929068327475065E-2</v>
      </c>
      <c r="D908">
        <f>'PASS ATTEMPTS'!$I$10*INTERCEPTIONS!B908</f>
        <v>9.7081461958689896</v>
      </c>
    </row>
    <row r="909" spans="1:4" x14ac:dyDescent="0.2">
      <c r="A909">
        <v>884</v>
      </c>
      <c r="B909">
        <v>1.891701038108291E-2</v>
      </c>
      <c r="D909">
        <f>'PASS ATTEMPTS'!$I$10*INTERCEPTIONS!B909</f>
        <v>9.7019620401370847</v>
      </c>
    </row>
    <row r="910" spans="1:4" x14ac:dyDescent="0.2">
      <c r="A910">
        <v>885</v>
      </c>
      <c r="B910">
        <v>1.7481702362083417E-2</v>
      </c>
      <c r="D910">
        <f>'PASS ATTEMPTS'!$I$10*INTERCEPTIONS!B910</f>
        <v>8.9658360014178378</v>
      </c>
    </row>
    <row r="911" spans="1:4" x14ac:dyDescent="0.2">
      <c r="A911">
        <v>886</v>
      </c>
      <c r="B911">
        <v>1.5476299117099687E-2</v>
      </c>
      <c r="D911">
        <f>'PASS ATTEMPTS'!$I$10*INTERCEPTIONS!B911</f>
        <v>7.9373253770616596</v>
      </c>
    </row>
    <row r="912" spans="1:4" x14ac:dyDescent="0.2">
      <c r="A912">
        <v>887</v>
      </c>
      <c r="B912">
        <v>2.1167493282818625E-2</v>
      </c>
      <c r="D912">
        <f>'PASS ATTEMPTS'!$I$10*INTERCEPTIONS!B912</f>
        <v>10.856166602315243</v>
      </c>
    </row>
    <row r="913" spans="1:4" x14ac:dyDescent="0.2">
      <c r="A913">
        <v>888</v>
      </c>
      <c r="B913">
        <v>1.9090109199082307E-2</v>
      </c>
      <c r="D913">
        <f>'PASS ATTEMPTS'!$I$10*INTERCEPTIONS!B913</f>
        <v>9.7907391844950613</v>
      </c>
    </row>
    <row r="914" spans="1:4" x14ac:dyDescent="0.2">
      <c r="A914">
        <v>889</v>
      </c>
      <c r="B914">
        <v>2.0104742403723178E-2</v>
      </c>
      <c r="D914">
        <f>'PASS ATTEMPTS'!$I$10*INTERCEPTIONS!B914</f>
        <v>10.311113844009567</v>
      </c>
    </row>
    <row r="915" spans="1:4" x14ac:dyDescent="0.2">
      <c r="A915">
        <v>890</v>
      </c>
      <c r="B915">
        <v>2.3041228240543464E-2</v>
      </c>
      <c r="D915">
        <f>'PASS ATTEMPTS'!$I$10*INTERCEPTIONS!B915</f>
        <v>11.817148547501636</v>
      </c>
    </row>
    <row r="916" spans="1:4" x14ac:dyDescent="0.2">
      <c r="A916">
        <v>891</v>
      </c>
      <c r="B916">
        <v>1.697063453209486E-2</v>
      </c>
      <c r="D916">
        <f>'PASS ATTEMPTS'!$I$10*INTERCEPTIONS!B916</f>
        <v>8.7037247805326068</v>
      </c>
    </row>
    <row r="917" spans="1:4" x14ac:dyDescent="0.2">
      <c r="A917">
        <v>892</v>
      </c>
      <c r="B917">
        <v>2.1017384183154682E-2</v>
      </c>
      <c r="D917">
        <f>'PASS ATTEMPTS'!$I$10*INTERCEPTIONS!B917</f>
        <v>10.779180188633561</v>
      </c>
    </row>
    <row r="918" spans="1:4" x14ac:dyDescent="0.2">
      <c r="A918">
        <v>893</v>
      </c>
      <c r="B918">
        <v>1.9585843875812255E-2</v>
      </c>
      <c r="D918">
        <f>'PASS ATTEMPTS'!$I$10*INTERCEPTIONS!B918</f>
        <v>10.044986495181279</v>
      </c>
    </row>
    <row r="919" spans="1:4" x14ac:dyDescent="0.2">
      <c r="A919">
        <v>894</v>
      </c>
      <c r="B919">
        <v>2.0571040481320014E-2</v>
      </c>
      <c r="D919">
        <f>'PASS ATTEMPTS'!$I$10*INTERCEPTIONS!B919</f>
        <v>10.550264013994006</v>
      </c>
    </row>
    <row r="920" spans="1:4" x14ac:dyDescent="0.2">
      <c r="A920">
        <v>895</v>
      </c>
      <c r="B920">
        <v>1.516318567815419E-2</v>
      </c>
      <c r="D920">
        <f>'PASS ATTEMPTS'!$I$10*INTERCEPTIONS!B920</f>
        <v>7.7767389716144324</v>
      </c>
    </row>
    <row r="921" spans="1:4" x14ac:dyDescent="0.2">
      <c r="A921">
        <v>896</v>
      </c>
      <c r="B921">
        <v>1.5199654675149232E-2</v>
      </c>
      <c r="D921">
        <f>'PASS ATTEMPTS'!$I$10*INTERCEPTIONS!B921</f>
        <v>7.7954428163213949</v>
      </c>
    </row>
    <row r="922" spans="1:4" x14ac:dyDescent="0.2">
      <c r="A922">
        <v>897</v>
      </c>
      <c r="B922">
        <v>2.2242674535691759E-2</v>
      </c>
      <c r="D922">
        <f>'PASS ATTEMPTS'!$I$10*INTERCEPTIONS!B922</f>
        <v>11.407594523086148</v>
      </c>
    </row>
    <row r="923" spans="1:4" x14ac:dyDescent="0.2">
      <c r="A923">
        <v>898</v>
      </c>
      <c r="B923">
        <v>1.8247605775528988E-2</v>
      </c>
      <c r="D923">
        <f>'PASS ATTEMPTS'!$I$10*INTERCEPTIONS!B923</f>
        <v>9.3586446796374752</v>
      </c>
    </row>
    <row r="924" spans="1:4" x14ac:dyDescent="0.2">
      <c r="A924">
        <v>899</v>
      </c>
      <c r="B924">
        <v>1.9000595576368153E-2</v>
      </c>
      <c r="D924">
        <f>'PASS ATTEMPTS'!$I$10*INTERCEPTIONS!B924</f>
        <v>9.7448303568234156</v>
      </c>
    </row>
    <row r="925" spans="1:4" x14ac:dyDescent="0.2">
      <c r="A925">
        <v>900</v>
      </c>
      <c r="B925">
        <v>1.9697319360122059E-2</v>
      </c>
      <c r="D925">
        <f>'PASS ATTEMPTS'!$I$10*INTERCEPTIONS!B925</f>
        <v>10.102158896918773</v>
      </c>
    </row>
    <row r="926" spans="1:4" x14ac:dyDescent="0.2">
      <c r="A926">
        <v>901</v>
      </c>
      <c r="B926">
        <v>1.8634011760583533E-2</v>
      </c>
      <c r="D926">
        <f>'PASS ATTEMPTS'!$I$10*INTERCEPTIONS!B926</f>
        <v>9.5568206135487817</v>
      </c>
    </row>
    <row r="927" spans="1:4" x14ac:dyDescent="0.2">
      <c r="A927">
        <v>902</v>
      </c>
      <c r="B927">
        <v>1.970755256242555E-2</v>
      </c>
      <c r="D927">
        <f>'PASS ATTEMPTS'!$I$10*INTERCEPTIONS!B927</f>
        <v>10.107407196639368</v>
      </c>
    </row>
    <row r="928" spans="1:4" x14ac:dyDescent="0.2">
      <c r="A928">
        <v>903</v>
      </c>
      <c r="B928">
        <v>2.243758754924572E-2</v>
      </c>
      <c r="D928">
        <f>'PASS ATTEMPTS'!$I$10*INTERCEPTIONS!B928</f>
        <v>11.507559508067089</v>
      </c>
    </row>
    <row r="929" spans="1:4" x14ac:dyDescent="0.2">
      <c r="A929">
        <v>904</v>
      </c>
      <c r="B929">
        <v>1.6895963731119876E-2</v>
      </c>
      <c r="D929">
        <f>'PASS ATTEMPTS'!$I$10*INTERCEPTIONS!B929</f>
        <v>8.6654283868651181</v>
      </c>
    </row>
    <row r="930" spans="1:4" x14ac:dyDescent="0.2">
      <c r="A930">
        <v>905</v>
      </c>
      <c r="B930">
        <v>1.7121956779536263E-2</v>
      </c>
      <c r="D930">
        <f>'PASS ATTEMPTS'!$I$10*INTERCEPTIONS!B930</f>
        <v>8.7813333809895191</v>
      </c>
    </row>
    <row r="931" spans="1:4" x14ac:dyDescent="0.2">
      <c r="A931">
        <v>906</v>
      </c>
      <c r="B931">
        <v>1.6403126120519008E-2</v>
      </c>
      <c r="D931">
        <f>'PASS ATTEMPTS'!$I$10*INTERCEPTIONS!B931</f>
        <v>8.412666893707458</v>
      </c>
    </row>
    <row r="932" spans="1:4" x14ac:dyDescent="0.2">
      <c r="A932">
        <v>907</v>
      </c>
      <c r="B932">
        <v>1.8932730828721201E-2</v>
      </c>
      <c r="D932">
        <f>'PASS ATTEMPTS'!$I$10*INTERCEPTIONS!B932</f>
        <v>9.7100245819007238</v>
      </c>
    </row>
    <row r="933" spans="1:4" x14ac:dyDescent="0.2">
      <c r="A933">
        <v>908</v>
      </c>
      <c r="B933">
        <v>2.0255365372960268E-2</v>
      </c>
      <c r="D933">
        <f>'PASS ATTEMPTS'!$I$10*INTERCEPTIONS!B933</f>
        <v>10.388363805841397</v>
      </c>
    </row>
    <row r="934" spans="1:4" x14ac:dyDescent="0.2">
      <c r="A934">
        <v>909</v>
      </c>
      <c r="B934">
        <v>1.7880601800250195E-2</v>
      </c>
      <c r="D934">
        <f>'PASS ATTEMPTS'!$I$10*INTERCEPTIONS!B934</f>
        <v>9.1704194492757622</v>
      </c>
    </row>
    <row r="935" spans="1:4" x14ac:dyDescent="0.2">
      <c r="A935">
        <v>910</v>
      </c>
      <c r="B935">
        <v>1.778972663972702E-2</v>
      </c>
      <c r="D935">
        <f>'PASS ATTEMPTS'!$I$10*INTERCEPTIONS!B935</f>
        <v>9.1238123300732017</v>
      </c>
    </row>
    <row r="936" spans="1:4" x14ac:dyDescent="0.2">
      <c r="A936">
        <v>911</v>
      </c>
      <c r="B936">
        <v>1.9858040966454632E-2</v>
      </c>
      <c r="D936">
        <f>'PASS ATTEMPTS'!$I$10*INTERCEPTIONS!B936</f>
        <v>10.18458814404906</v>
      </c>
    </row>
    <row r="937" spans="1:4" x14ac:dyDescent="0.2">
      <c r="A937">
        <v>912</v>
      </c>
      <c r="B937">
        <v>1.4934884933909827E-2</v>
      </c>
      <c r="D937">
        <f>'PASS ATTEMPTS'!$I$10*INTERCEPTIONS!B937</f>
        <v>7.6596504301497186</v>
      </c>
    </row>
    <row r="938" spans="1:4" x14ac:dyDescent="0.2">
      <c r="A938">
        <v>913</v>
      </c>
      <c r="B938">
        <v>1.9157820751925989E-2</v>
      </c>
      <c r="D938">
        <f>'PASS ATTEMPTS'!$I$10*INTERCEPTIONS!B938</f>
        <v>9.8254663904400914</v>
      </c>
    </row>
    <row r="939" spans="1:4" x14ac:dyDescent="0.2">
      <c r="A939">
        <v>914</v>
      </c>
      <c r="B939">
        <v>1.7736913312026654E-2</v>
      </c>
      <c r="D939">
        <f>'PASS ATTEMPTS'!$I$10*INTERCEPTIONS!B939</f>
        <v>9.0967259728613517</v>
      </c>
    </row>
    <row r="940" spans="1:4" x14ac:dyDescent="0.2">
      <c r="A940">
        <v>915</v>
      </c>
      <c r="B940">
        <v>1.9663486161465907E-2</v>
      </c>
      <c r="D940">
        <f>'PASS ATTEMPTS'!$I$10*INTERCEPTIONS!B940</f>
        <v>10.084806873398891</v>
      </c>
    </row>
    <row r="941" spans="1:4" x14ac:dyDescent="0.2">
      <c r="A941">
        <v>916</v>
      </c>
      <c r="B941">
        <v>2.150650053033392E-2</v>
      </c>
      <c r="D941">
        <f>'PASS ATTEMPTS'!$I$10*INTERCEPTIONS!B941</f>
        <v>11.030033158418304</v>
      </c>
    </row>
    <row r="942" spans="1:4" x14ac:dyDescent="0.2">
      <c r="A942">
        <v>917</v>
      </c>
      <c r="B942">
        <v>1.9761924556188838E-2</v>
      </c>
      <c r="D942">
        <f>'PASS ATTEMPTS'!$I$10*INTERCEPTIONS!B942</f>
        <v>10.135292946496834</v>
      </c>
    </row>
    <row r="943" spans="1:4" x14ac:dyDescent="0.2">
      <c r="A943">
        <v>918</v>
      </c>
      <c r="B943">
        <v>1.917042545930548E-2</v>
      </c>
      <c r="D943">
        <f>'PASS ATTEMPTS'!$I$10*INTERCEPTIONS!B943</f>
        <v>9.831930963332919</v>
      </c>
    </row>
    <row r="944" spans="1:4" x14ac:dyDescent="0.2">
      <c r="A944">
        <v>919</v>
      </c>
      <c r="B944">
        <v>1.9375185327136054E-2</v>
      </c>
      <c r="D944">
        <f>'PASS ATTEMPTS'!$I$10*INTERCEPTIONS!B944</f>
        <v>9.9369461018255354</v>
      </c>
    </row>
    <row r="945" spans="1:4" x14ac:dyDescent="0.2">
      <c r="A945">
        <v>920</v>
      </c>
      <c r="B945">
        <v>1.896814414174253E-2</v>
      </c>
      <c r="D945">
        <f>'PASS ATTEMPTS'!$I$10*INTERCEPTIONS!B945</f>
        <v>9.7281869982512479</v>
      </c>
    </row>
    <row r="946" spans="1:4" x14ac:dyDescent="0.2">
      <c r="A946">
        <v>921</v>
      </c>
      <c r="B946">
        <v>2.1030983769656873E-2</v>
      </c>
      <c r="D946">
        <f>'PASS ATTEMPTS'!$I$10*INTERCEPTIONS!B946</f>
        <v>10.786155004915194</v>
      </c>
    </row>
    <row r="947" spans="1:4" x14ac:dyDescent="0.2">
      <c r="A947">
        <v>922</v>
      </c>
      <c r="B947">
        <v>1.8437622178960826E-2</v>
      </c>
      <c r="D947">
        <f>'PASS ATTEMPTS'!$I$10*INTERCEPTIONS!B947</f>
        <v>9.4560983414984747</v>
      </c>
    </row>
    <row r="948" spans="1:4" x14ac:dyDescent="0.2">
      <c r="A948">
        <v>923</v>
      </c>
      <c r="B948">
        <v>2.1233453789991915E-2</v>
      </c>
      <c r="D948">
        <f>'PASS ATTEMPTS'!$I$10*INTERCEPTIONS!B948</f>
        <v>10.889995749936972</v>
      </c>
    </row>
    <row r="949" spans="1:4" x14ac:dyDescent="0.2">
      <c r="A949">
        <v>924</v>
      </c>
      <c r="B949">
        <v>1.8153106605493401E-2</v>
      </c>
      <c r="D949">
        <f>'PASS ATTEMPTS'!$I$10*INTERCEPTIONS!B949</f>
        <v>9.3101789156483328</v>
      </c>
    </row>
    <row r="950" spans="1:4" x14ac:dyDescent="0.2">
      <c r="A950">
        <v>925</v>
      </c>
      <c r="B950">
        <v>1.7630283659045523E-2</v>
      </c>
      <c r="D950">
        <f>'PASS ATTEMPTS'!$I$10*INTERCEPTIONS!B950</f>
        <v>9.0420388513376242</v>
      </c>
    </row>
    <row r="951" spans="1:4" x14ac:dyDescent="0.2">
      <c r="A951">
        <v>926</v>
      </c>
      <c r="B951">
        <v>1.7989123425834919E-2</v>
      </c>
      <c r="D951">
        <f>'PASS ATTEMPTS'!$I$10*INTERCEPTIONS!B951</f>
        <v>9.2260769062812216</v>
      </c>
    </row>
    <row r="952" spans="1:4" x14ac:dyDescent="0.2">
      <c r="A952">
        <v>927</v>
      </c>
      <c r="B952">
        <v>2.3854956629258763E-2</v>
      </c>
      <c r="D952">
        <f>'PASS ATTEMPTS'!$I$10*INTERCEPTIONS!B952</f>
        <v>12.234485207960022</v>
      </c>
    </row>
    <row r="953" spans="1:4" x14ac:dyDescent="0.2">
      <c r="A953">
        <v>928</v>
      </c>
      <c r="B953">
        <v>2.0592065014578678E-2</v>
      </c>
      <c r="D953">
        <f>'PASS ATTEMPTS'!$I$10*INTERCEPTIONS!B953</f>
        <v>10.56104686072708</v>
      </c>
    </row>
    <row r="954" spans="1:4" x14ac:dyDescent="0.2">
      <c r="A954">
        <v>929</v>
      </c>
      <c r="B954">
        <v>1.9983870294133205E-2</v>
      </c>
      <c r="D954">
        <f>'PASS ATTEMPTS'!$I$10*INTERCEPTIONS!B954</f>
        <v>10.24912219758504</v>
      </c>
    </row>
    <row r="955" spans="1:4" x14ac:dyDescent="0.2">
      <c r="A955">
        <v>930</v>
      </c>
      <c r="B955">
        <v>2.0546120441426393E-2</v>
      </c>
      <c r="D955">
        <f>'PASS ATTEMPTS'!$I$10*INTERCEPTIONS!B955</f>
        <v>10.537483279817936</v>
      </c>
    </row>
    <row r="956" spans="1:4" x14ac:dyDescent="0.2">
      <c r="A956">
        <v>931</v>
      </c>
      <c r="B956">
        <v>2.0606452096124956E-2</v>
      </c>
      <c r="D956">
        <f>'PASS ATTEMPTS'!$I$10*INTERCEPTIONS!B956</f>
        <v>10.568425559380749</v>
      </c>
    </row>
    <row r="957" spans="1:4" x14ac:dyDescent="0.2">
      <c r="A957">
        <v>932</v>
      </c>
      <c r="B957">
        <v>1.6450963975755854E-2</v>
      </c>
      <c r="D957">
        <f>'PASS ATTEMPTS'!$I$10*INTERCEPTIONS!B957</f>
        <v>8.4372014816914866</v>
      </c>
    </row>
    <row r="958" spans="1:4" x14ac:dyDescent="0.2">
      <c r="A958">
        <v>933</v>
      </c>
      <c r="B958">
        <v>2.0521835120809285E-2</v>
      </c>
      <c r="D958">
        <f>'PASS ATTEMPTS'!$I$10*INTERCEPTIONS!B958</f>
        <v>10.525028073946961</v>
      </c>
    </row>
    <row r="959" spans="1:4" x14ac:dyDescent="0.2">
      <c r="A959">
        <v>934</v>
      </c>
      <c r="B959">
        <v>2.1846847067232132E-2</v>
      </c>
      <c r="D959">
        <f>'PASS ATTEMPTS'!$I$10*INTERCEPTIONS!B959</f>
        <v>11.204586595507951</v>
      </c>
    </row>
    <row r="960" spans="1:4" x14ac:dyDescent="0.2">
      <c r="A960">
        <v>935</v>
      </c>
      <c r="B960">
        <v>1.7246505102053281E-2</v>
      </c>
      <c r="D960">
        <f>'PASS ATTEMPTS'!$I$10*INTERCEPTIONS!B960</f>
        <v>8.8452104457518903</v>
      </c>
    </row>
    <row r="961" spans="1:4" x14ac:dyDescent="0.2">
      <c r="A961">
        <v>936</v>
      </c>
      <c r="B961">
        <v>1.9637132211572927E-2</v>
      </c>
      <c r="D961">
        <f>'PASS ATTEMPTS'!$I$10*INTERCEPTIONS!B961</f>
        <v>10.071290730186059</v>
      </c>
    </row>
    <row r="962" spans="1:4" x14ac:dyDescent="0.2">
      <c r="A962">
        <v>937</v>
      </c>
      <c r="B962">
        <v>1.7365784261637977E-2</v>
      </c>
      <c r="D962">
        <f>'PASS ATTEMPTS'!$I$10*INTERCEPTIONS!B962</f>
        <v>8.90638511633448</v>
      </c>
    </row>
    <row r="963" spans="1:4" x14ac:dyDescent="0.2">
      <c r="A963">
        <v>938</v>
      </c>
      <c r="B963">
        <v>1.7834439798490018E-2</v>
      </c>
      <c r="D963">
        <f>'PASS ATTEMPTS'!$I$10*INTERCEPTIONS!B963</f>
        <v>9.1467443558148069</v>
      </c>
    </row>
    <row r="964" spans="1:4" x14ac:dyDescent="0.2">
      <c r="A964">
        <v>939</v>
      </c>
      <c r="B964">
        <v>1.9695211031168679E-2</v>
      </c>
      <c r="D964">
        <f>'PASS ATTEMPTS'!$I$10*INTERCEPTIONS!B964</f>
        <v>10.101077598813959</v>
      </c>
    </row>
    <row r="965" spans="1:4" x14ac:dyDescent="0.2">
      <c r="A965">
        <v>940</v>
      </c>
      <c r="B965">
        <v>1.7853007429725194E-2</v>
      </c>
      <c r="D965">
        <f>'PASS ATTEMPTS'!$I$10*INTERCEPTIONS!B965</f>
        <v>9.1562671318660946</v>
      </c>
    </row>
    <row r="966" spans="1:4" x14ac:dyDescent="0.2">
      <c r="A966">
        <v>941</v>
      </c>
      <c r="B966">
        <v>1.6820313385852482E-2</v>
      </c>
      <c r="D966">
        <f>'PASS ATTEMPTS'!$I$10*INTERCEPTIONS!B966</f>
        <v>8.6266296145791195</v>
      </c>
    </row>
    <row r="967" spans="1:4" x14ac:dyDescent="0.2">
      <c r="A967">
        <v>942</v>
      </c>
      <c r="B967">
        <v>1.633286637811333E-2</v>
      </c>
      <c r="D967">
        <f>'PASS ATTEMPTS'!$I$10*INTERCEPTIONS!B967</f>
        <v>8.3766327984652538</v>
      </c>
    </row>
    <row r="968" spans="1:4" x14ac:dyDescent="0.2">
      <c r="A968">
        <v>943</v>
      </c>
      <c r="B968">
        <v>1.8284022469945496E-2</v>
      </c>
      <c r="D968">
        <f>'PASS ATTEMPTS'!$I$10*INTERCEPTIONS!B968</f>
        <v>9.3773216999350151</v>
      </c>
    </row>
    <row r="969" spans="1:4" x14ac:dyDescent="0.2">
      <c r="A969">
        <v>944</v>
      </c>
      <c r="B969">
        <v>1.5595048338160314E-2</v>
      </c>
      <c r="D969">
        <f>'PASS ATTEMPTS'!$I$10*INTERCEPTIONS!B969</f>
        <v>7.9982282582155531</v>
      </c>
    </row>
    <row r="970" spans="1:4" x14ac:dyDescent="0.2">
      <c r="A970">
        <v>945</v>
      </c>
      <c r="B970">
        <v>2.1417692149891164E-2</v>
      </c>
      <c r="D970">
        <f>'PASS ATTEMPTS'!$I$10*INTERCEPTIONS!B970</f>
        <v>10.984486028161227</v>
      </c>
    </row>
    <row r="971" spans="1:4" x14ac:dyDescent="0.2">
      <c r="A971">
        <v>946</v>
      </c>
      <c r="B971">
        <v>1.9236330094500431E-2</v>
      </c>
      <c r="D971">
        <f>'PASS ATTEMPTS'!$I$10*INTERCEPTIONS!B971</f>
        <v>9.8657314559081026</v>
      </c>
    </row>
    <row r="972" spans="1:4" x14ac:dyDescent="0.2">
      <c r="A972">
        <v>947</v>
      </c>
      <c r="B972">
        <v>1.6462549669510478E-2</v>
      </c>
      <c r="D972">
        <f>'PASS ATTEMPTS'!$I$10*INTERCEPTIONS!B972</f>
        <v>8.4431434333398521</v>
      </c>
    </row>
    <row r="973" spans="1:4" x14ac:dyDescent="0.2">
      <c r="A973">
        <v>948</v>
      </c>
      <c r="B973">
        <v>2.0210415981129458E-2</v>
      </c>
      <c r="D973">
        <f>'PASS ATTEMPTS'!$I$10*INTERCEPTIONS!B973</f>
        <v>10.365310623309664</v>
      </c>
    </row>
    <row r="974" spans="1:4" x14ac:dyDescent="0.2">
      <c r="A974">
        <v>949</v>
      </c>
      <c r="B974">
        <v>1.7753970908140921E-2</v>
      </c>
      <c r="D974">
        <f>'PASS ATTEMPTS'!$I$10*INTERCEPTIONS!B974</f>
        <v>9.105474297605209</v>
      </c>
    </row>
    <row r="975" spans="1:4" x14ac:dyDescent="0.2">
      <c r="A975">
        <v>950</v>
      </c>
      <c r="B975">
        <v>1.4959111671638169E-2</v>
      </c>
      <c r="D975">
        <f>'PASS ATTEMPTS'!$I$10*INTERCEPTIONS!B975</f>
        <v>7.6720755906302447</v>
      </c>
    </row>
    <row r="976" spans="1:4" x14ac:dyDescent="0.2">
      <c r="A976">
        <v>951</v>
      </c>
      <c r="B976">
        <v>2.0069190776868986E-2</v>
      </c>
      <c r="D976">
        <f>'PASS ATTEMPTS'!$I$10*INTERCEPTIONS!B976</f>
        <v>10.29288049068068</v>
      </c>
    </row>
    <row r="977" spans="1:4" x14ac:dyDescent="0.2">
      <c r="A977">
        <v>952</v>
      </c>
      <c r="B977">
        <v>2.2516597364802691E-2</v>
      </c>
      <c r="D977">
        <f>'PASS ATTEMPTS'!$I$10*INTERCEPTIONS!B977</f>
        <v>11.54808125097941</v>
      </c>
    </row>
    <row r="978" spans="1:4" x14ac:dyDescent="0.2">
      <c r="A978">
        <v>953</v>
      </c>
      <c r="B978">
        <v>1.7834950155924102E-2</v>
      </c>
      <c r="D978">
        <f>'PASS ATTEMPTS'!$I$10*INTERCEPTIONS!B978</f>
        <v>9.147006102695137</v>
      </c>
    </row>
    <row r="979" spans="1:4" x14ac:dyDescent="0.2">
      <c r="A979">
        <v>954</v>
      </c>
      <c r="B979">
        <v>1.9968239107065518E-2</v>
      </c>
      <c r="D979">
        <f>'PASS ATTEMPTS'!$I$10*INTERCEPTIONS!B979</f>
        <v>10.241105434866304</v>
      </c>
    </row>
    <row r="980" spans="1:4" x14ac:dyDescent="0.2">
      <c r="A980">
        <v>955</v>
      </c>
      <c r="B980">
        <v>1.2813001835072755E-2</v>
      </c>
      <c r="D980">
        <f>'PASS ATTEMPTS'!$I$10*INTERCEPTIONS!B980</f>
        <v>6.5714008143905476</v>
      </c>
    </row>
    <row r="981" spans="1:4" x14ac:dyDescent="0.2">
      <c r="A981">
        <v>956</v>
      </c>
      <c r="B981">
        <v>1.8370245185973161E-2</v>
      </c>
      <c r="D981">
        <f>'PASS ATTEMPTS'!$I$10*INTERCEPTIONS!B981</f>
        <v>9.4215427211770635</v>
      </c>
    </row>
    <row r="982" spans="1:4" x14ac:dyDescent="0.2">
      <c r="A982">
        <v>957</v>
      </c>
      <c r="B982">
        <v>1.4547593841619627E-2</v>
      </c>
      <c r="D982">
        <f>'PASS ATTEMPTS'!$I$10*INTERCEPTIONS!B982</f>
        <v>7.46102055152787</v>
      </c>
    </row>
    <row r="983" spans="1:4" x14ac:dyDescent="0.2">
      <c r="A983">
        <v>958</v>
      </c>
      <c r="B983">
        <v>1.9436858768014958E-2</v>
      </c>
      <c r="D983">
        <f>'PASS ATTEMPTS'!$I$10*INTERCEPTIONS!B983</f>
        <v>9.9685765429067619</v>
      </c>
    </row>
    <row r="984" spans="1:4" x14ac:dyDescent="0.2">
      <c r="A984">
        <v>959</v>
      </c>
      <c r="B984">
        <v>2.2196139645073189E-2</v>
      </c>
      <c r="D984">
        <f>'PASS ATTEMPTS'!$I$10*INTERCEPTIONS!B984</f>
        <v>11.383728186216407</v>
      </c>
    </row>
    <row r="985" spans="1:4" x14ac:dyDescent="0.2">
      <c r="A985">
        <v>960</v>
      </c>
      <c r="B985">
        <v>1.9333911854786733E-2</v>
      </c>
      <c r="D985">
        <f>'PASS ATTEMPTS'!$I$10*INTERCEPTIONS!B985</f>
        <v>9.9157781871323039</v>
      </c>
    </row>
    <row r="986" spans="1:4" x14ac:dyDescent="0.2">
      <c r="A986">
        <v>961</v>
      </c>
      <c r="B986">
        <v>2.155798481677201E-2</v>
      </c>
      <c r="D986">
        <f>'PASS ATTEMPTS'!$I$10*INTERCEPTIONS!B986</f>
        <v>11.05643789059445</v>
      </c>
    </row>
    <row r="987" spans="1:4" x14ac:dyDescent="0.2">
      <c r="A987">
        <v>962</v>
      </c>
      <c r="B987">
        <v>1.9019082810340419E-2</v>
      </c>
      <c r="D987">
        <f>'PASS ATTEMPTS'!$I$10*INTERCEPTIONS!B987</f>
        <v>9.7543118995520395</v>
      </c>
    </row>
    <row r="988" spans="1:4" x14ac:dyDescent="0.2">
      <c r="A988">
        <v>963</v>
      </c>
      <c r="B988">
        <v>1.9986540626676211E-2</v>
      </c>
      <c r="D988">
        <f>'PASS ATTEMPTS'!$I$10*INTERCEPTIONS!B988</f>
        <v>10.250491730320121</v>
      </c>
    </row>
    <row r="989" spans="1:4" x14ac:dyDescent="0.2">
      <c r="A989">
        <v>964</v>
      </c>
      <c r="B989">
        <v>2.015721285083754E-2</v>
      </c>
      <c r="D989">
        <f>'PASS ATTEMPTS'!$I$10*INTERCEPTIONS!B989</f>
        <v>10.338024348147242</v>
      </c>
    </row>
    <row r="990" spans="1:4" x14ac:dyDescent="0.2">
      <c r="A990">
        <v>965</v>
      </c>
      <c r="B990">
        <v>1.7458825170988033E-2</v>
      </c>
      <c r="D990">
        <f>'PASS ATTEMPTS'!$I$10*INTERCEPTIONS!B990</f>
        <v>8.9541029825569751</v>
      </c>
    </row>
    <row r="991" spans="1:4" x14ac:dyDescent="0.2">
      <c r="A991">
        <v>966</v>
      </c>
      <c r="B991">
        <v>1.9077006129272E-2</v>
      </c>
      <c r="D991">
        <f>'PASS ATTEMPTS'!$I$10*INTERCEPTIONS!B991</f>
        <v>9.7840190165960159</v>
      </c>
    </row>
    <row r="992" spans="1:4" x14ac:dyDescent="0.2">
      <c r="A992">
        <v>967</v>
      </c>
      <c r="B992">
        <v>1.7445268607334103E-2</v>
      </c>
      <c r="D992">
        <f>'PASS ATTEMPTS'!$I$10*INTERCEPTIONS!B992</f>
        <v>8.9471502313919888</v>
      </c>
    </row>
    <row r="993" spans="1:4" x14ac:dyDescent="0.2">
      <c r="A993">
        <v>968</v>
      </c>
      <c r="B993">
        <v>1.8623645121603593E-2</v>
      </c>
      <c r="D993">
        <f>'PASS ATTEMPTS'!$I$10*INTERCEPTIONS!B993</f>
        <v>9.551503878195728</v>
      </c>
    </row>
    <row r="994" spans="1:4" x14ac:dyDescent="0.2">
      <c r="A994">
        <v>969</v>
      </c>
      <c r="B994">
        <v>1.9282708827986772E-2</v>
      </c>
      <c r="D994">
        <f>'PASS ATTEMPTS'!$I$10*INTERCEPTIONS!B994</f>
        <v>9.8895177045113218</v>
      </c>
    </row>
    <row r="995" spans="1:4" x14ac:dyDescent="0.2">
      <c r="A995">
        <v>970</v>
      </c>
      <c r="B995">
        <v>1.7428700724961173E-2</v>
      </c>
      <c r="D995">
        <f>'PASS ATTEMPTS'!$I$10*INTERCEPTIONS!B995</f>
        <v>8.9386530660032992</v>
      </c>
    </row>
    <row r="996" spans="1:4" x14ac:dyDescent="0.2">
      <c r="A996">
        <v>971</v>
      </c>
      <c r="B996">
        <v>1.7774947796440097E-2</v>
      </c>
      <c r="D996">
        <f>'PASS ATTEMPTS'!$I$10*INTERCEPTIONS!B996</f>
        <v>9.1162327086806876</v>
      </c>
    </row>
    <row r="997" spans="1:4" x14ac:dyDescent="0.2">
      <c r="A997">
        <v>972</v>
      </c>
      <c r="B997">
        <v>2.0306536427949134E-2</v>
      </c>
      <c r="D997">
        <f>'PASS ATTEMPTS'!$I$10*INTERCEPTIONS!B997</f>
        <v>10.414607891088197</v>
      </c>
    </row>
    <row r="998" spans="1:4" x14ac:dyDescent="0.2">
      <c r="A998">
        <v>973</v>
      </c>
      <c r="B998">
        <v>1.6128734921743576E-2</v>
      </c>
      <c r="D998">
        <f>'PASS ATTEMPTS'!$I$10*INTERCEPTIONS!B998</f>
        <v>8.2719399531899906</v>
      </c>
    </row>
    <row r="999" spans="1:4" x14ac:dyDescent="0.2">
      <c r="A999">
        <v>974</v>
      </c>
      <c r="B999">
        <v>1.9071747265300552E-2</v>
      </c>
      <c r="D999">
        <f>'PASS ATTEMPTS'!$I$10*INTERCEPTIONS!B999</f>
        <v>9.7813219044415369</v>
      </c>
    </row>
    <row r="1000" spans="1:4" x14ac:dyDescent="0.2">
      <c r="A1000">
        <v>975</v>
      </c>
      <c r="B1000">
        <v>2.0298877543530575E-2</v>
      </c>
      <c r="D1000">
        <f>'PASS ATTEMPTS'!$I$10*INTERCEPTIONS!B1000</f>
        <v>10.410679881090752</v>
      </c>
    </row>
    <row r="1001" spans="1:4" x14ac:dyDescent="0.2">
      <c r="A1001">
        <v>976</v>
      </c>
      <c r="B1001">
        <v>1.7650401530454937E-2</v>
      </c>
      <c r="D1001">
        <f>'PASS ATTEMPTS'!$I$10*INTERCEPTIONS!B1001</f>
        <v>9.0523566986512591</v>
      </c>
    </row>
    <row r="1002" spans="1:4" x14ac:dyDescent="0.2">
      <c r="A1002">
        <v>977</v>
      </c>
      <c r="B1002">
        <v>1.7737051168916336E-2</v>
      </c>
      <c r="D1002">
        <f>'PASS ATTEMPTS'!$I$10*INTERCEPTIONS!B1002</f>
        <v>9.0967966754873864</v>
      </c>
    </row>
    <row r="1003" spans="1:4" x14ac:dyDescent="0.2">
      <c r="A1003">
        <v>978</v>
      </c>
      <c r="B1003">
        <v>1.6900003420178698E-2</v>
      </c>
      <c r="D1003">
        <f>'PASS ATTEMPTS'!$I$10*INTERCEPTIONS!B1003</f>
        <v>8.6675002211091723</v>
      </c>
    </row>
    <row r="1004" spans="1:4" x14ac:dyDescent="0.2">
      <c r="A1004">
        <v>979</v>
      </c>
      <c r="B1004">
        <v>1.9779713350488108E-2</v>
      </c>
      <c r="D1004">
        <f>'PASS ATTEMPTS'!$I$10*INTERCEPTIONS!B1004</f>
        <v>10.144416280657708</v>
      </c>
    </row>
    <row r="1005" spans="1:4" x14ac:dyDescent="0.2">
      <c r="A1005">
        <v>980</v>
      </c>
      <c r="B1005">
        <v>1.9177749993527476E-2</v>
      </c>
      <c r="D1005">
        <f>'PASS ATTEMPTS'!$I$10*INTERCEPTIONS!B1005</f>
        <v>9.8356874952347333</v>
      </c>
    </row>
    <row r="1006" spans="1:4" x14ac:dyDescent="0.2">
      <c r="A1006">
        <v>981</v>
      </c>
      <c r="B1006">
        <v>1.8253508043370656E-2</v>
      </c>
      <c r="D1006">
        <f>'PASS ATTEMPTS'!$I$10*INTERCEPTIONS!B1006</f>
        <v>9.3616717741622981</v>
      </c>
    </row>
    <row r="1007" spans="1:4" x14ac:dyDescent="0.2">
      <c r="A1007">
        <v>982</v>
      </c>
      <c r="B1007">
        <v>1.7672211802718558E-2</v>
      </c>
      <c r="D1007">
        <f>'PASS ATTEMPTS'!$I$10*INTERCEPTIONS!B1007</f>
        <v>9.0635425271370504</v>
      </c>
    </row>
    <row r="1008" spans="1:4" x14ac:dyDescent="0.2">
      <c r="A1008">
        <v>983</v>
      </c>
      <c r="B1008">
        <v>2.0084478039649252E-2</v>
      </c>
      <c r="D1008">
        <f>'PASS ATTEMPTS'!$I$10*INTERCEPTIONS!B1008</f>
        <v>10.300720865042374</v>
      </c>
    </row>
    <row r="1009" spans="1:4" x14ac:dyDescent="0.2">
      <c r="A1009">
        <v>984</v>
      </c>
      <c r="B1009">
        <v>2.2193969266868806E-2</v>
      </c>
      <c r="D1009">
        <f>'PASS ATTEMPTS'!$I$10*INTERCEPTIONS!B1009</f>
        <v>11.382615064928874</v>
      </c>
    </row>
    <row r="1010" spans="1:4" x14ac:dyDescent="0.2">
      <c r="A1010">
        <v>985</v>
      </c>
      <c r="B1010">
        <v>1.7175625890203702E-2</v>
      </c>
      <c r="D1010">
        <f>'PASS ATTEMPTS'!$I$10*INTERCEPTIONS!B1010</f>
        <v>8.8088586433821501</v>
      </c>
    </row>
    <row r="1011" spans="1:4" x14ac:dyDescent="0.2">
      <c r="A1011">
        <v>986</v>
      </c>
      <c r="B1011">
        <v>2.196438928025532E-2</v>
      </c>
      <c r="D1011">
        <f>'PASS ATTEMPTS'!$I$10*INTERCEPTIONS!B1011</f>
        <v>11.264870438773432</v>
      </c>
    </row>
    <row r="1012" spans="1:4" x14ac:dyDescent="0.2">
      <c r="A1012">
        <v>987</v>
      </c>
      <c r="B1012">
        <v>2.1450841120329165E-2</v>
      </c>
      <c r="D1012">
        <f>'PASS ATTEMPTS'!$I$10*INTERCEPTIONS!B1012</f>
        <v>11.001487131738392</v>
      </c>
    </row>
    <row r="1013" spans="1:4" x14ac:dyDescent="0.2">
      <c r="A1013">
        <v>988</v>
      </c>
      <c r="B1013">
        <v>1.780481490829397E-2</v>
      </c>
      <c r="D1013">
        <f>'PASS ATTEMPTS'!$I$10*INTERCEPTIONS!B1013</f>
        <v>9.1315506463260867</v>
      </c>
    </row>
    <row r="1014" spans="1:4" x14ac:dyDescent="0.2">
      <c r="A1014">
        <v>989</v>
      </c>
      <c r="B1014">
        <v>1.8976190055438304E-2</v>
      </c>
      <c r="D1014">
        <f>'PASS ATTEMPTS'!$I$10*INTERCEPTIONS!B1014</f>
        <v>9.7323135038502873</v>
      </c>
    </row>
    <row r="1015" spans="1:4" x14ac:dyDescent="0.2">
      <c r="A1015">
        <v>990</v>
      </c>
      <c r="B1015">
        <v>1.9154520453235551E-2</v>
      </c>
      <c r="D1015">
        <f>'PASS ATTEMPTS'!$I$10*INTERCEPTIONS!B1015</f>
        <v>9.8237737671359486</v>
      </c>
    </row>
    <row r="1016" spans="1:4" x14ac:dyDescent="0.2">
      <c r="A1016">
        <v>991</v>
      </c>
      <c r="B1016">
        <v>1.5582782215494277E-2</v>
      </c>
      <c r="D1016">
        <f>'PASS ATTEMPTS'!$I$10*INTERCEPTIONS!B1016</f>
        <v>7.9919373351738994</v>
      </c>
    </row>
    <row r="1017" spans="1:4" x14ac:dyDescent="0.2">
      <c r="A1017">
        <v>992</v>
      </c>
      <c r="B1017">
        <v>1.9526003959385675E-2</v>
      </c>
      <c r="D1017">
        <f>'PASS ATTEMPTS'!$I$10*INTERCEPTIONS!B1017</f>
        <v>10.014296413294121</v>
      </c>
    </row>
    <row r="1018" spans="1:4" x14ac:dyDescent="0.2">
      <c r="A1018">
        <v>993</v>
      </c>
      <c r="B1018">
        <v>1.9892125670576445E-2</v>
      </c>
      <c r="D1018">
        <f>'PASS ATTEMPTS'!$I$10*INTERCEPTIONS!B1018</f>
        <v>10.202069157109655</v>
      </c>
    </row>
    <row r="1019" spans="1:4" x14ac:dyDescent="0.2">
      <c r="A1019">
        <v>994</v>
      </c>
      <c r="B1019">
        <v>2.1747994654595298E-2</v>
      </c>
      <c r="D1019">
        <f>'PASS ATTEMPTS'!$I$10*INTERCEPTIONS!B1019</f>
        <v>11.153888185153555</v>
      </c>
    </row>
    <row r="1020" spans="1:4" x14ac:dyDescent="0.2">
      <c r="A1020">
        <v>995</v>
      </c>
      <c r="B1020">
        <v>1.6460709622638802E-2</v>
      </c>
      <c r="D1020">
        <f>'PASS ATTEMPTS'!$I$10*INTERCEPTIONS!B1020</f>
        <v>8.4421997289943214</v>
      </c>
    </row>
    <row r="1021" spans="1:4" x14ac:dyDescent="0.2">
      <c r="A1021">
        <v>996</v>
      </c>
      <c r="B1021">
        <v>1.9042163693876485E-2</v>
      </c>
      <c r="D1021">
        <f>'PASS ATTEMPTS'!$I$10*INTERCEPTIONS!B1021</f>
        <v>9.7661493861003201</v>
      </c>
    </row>
    <row r="1022" spans="1:4" x14ac:dyDescent="0.2">
      <c r="A1022">
        <v>997</v>
      </c>
      <c r="B1022">
        <v>2.0587188199459778E-2</v>
      </c>
      <c r="D1022">
        <f>'PASS ATTEMPTS'!$I$10*INTERCEPTIONS!B1022</f>
        <v>10.558545689865131</v>
      </c>
    </row>
    <row r="1023" spans="1:4" x14ac:dyDescent="0.2">
      <c r="A1023">
        <v>998</v>
      </c>
      <c r="B1023">
        <v>1.7245019610218272E-2</v>
      </c>
      <c r="D1023">
        <f>'PASS ATTEMPTS'!$I$10*INTERCEPTIONS!B1023</f>
        <v>8.8444485819529142</v>
      </c>
    </row>
    <row r="1024" spans="1:4" x14ac:dyDescent="0.2">
      <c r="A1024">
        <v>999</v>
      </c>
      <c r="B1024">
        <v>1.8433343890937665E-2</v>
      </c>
      <c r="D1024">
        <f>'PASS ATTEMPTS'!$I$10*INTERCEPTIONS!B1024</f>
        <v>9.4539041370675783</v>
      </c>
    </row>
    <row r="1025" spans="1:4" x14ac:dyDescent="0.2">
      <c r="A1025">
        <v>1000</v>
      </c>
      <c r="B1025">
        <v>1.6482701748667491E-2</v>
      </c>
      <c r="D1025">
        <f>'PASS ATTEMPTS'!$I$10*INTERCEPTIONS!B1025</f>
        <v>8.4534788247718247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A623-7BFC-E24A-862D-541C62AB4735}">
  <dimension ref="A3:J1026"/>
  <sheetViews>
    <sheetView topLeftCell="A11" workbookViewId="0">
      <selection activeCell="F26" sqref="F26"/>
    </sheetView>
  </sheetViews>
  <sheetFormatPr baseColWidth="10" defaultRowHeight="16" x14ac:dyDescent="0.2"/>
  <sheetData>
    <row r="3" spans="1:10" x14ac:dyDescent="0.2">
      <c r="A3" t="s">
        <v>114</v>
      </c>
      <c r="C3">
        <f>AVERAGE('Wentz Career Stats'!L2:L7)</f>
        <v>3395.6666666666665</v>
      </c>
      <c r="D3" t="s">
        <v>116</v>
      </c>
      <c r="F3">
        <f>AVERAGE('Wentz Career Stats'!V2:V8)</f>
        <v>241.34285714285713</v>
      </c>
      <c r="H3" t="s">
        <v>123</v>
      </c>
      <c r="J3">
        <f>F3/J5</f>
        <v>7.9997479227842039</v>
      </c>
    </row>
    <row r="4" spans="1:10" x14ac:dyDescent="0.2">
      <c r="A4" t="s">
        <v>115</v>
      </c>
      <c r="C4">
        <f>STDEV('Wentz Career Stats'!L2:L7)</f>
        <v>511.11512075721811</v>
      </c>
      <c r="D4" t="s">
        <v>117</v>
      </c>
      <c r="F4">
        <f>STDEV('Wentz Career Stats'!V2:V7)</f>
        <v>25.646006836672775</v>
      </c>
      <c r="H4" t="s">
        <v>124</v>
      </c>
      <c r="J4">
        <f>F4/J5</f>
        <v>0.85008353820035387</v>
      </c>
    </row>
    <row r="5" spans="1:10" x14ac:dyDescent="0.2">
      <c r="H5" t="s">
        <v>125</v>
      </c>
      <c r="J5">
        <f>'PASS ATTEMPTS'!I12</f>
        <v>30.168807751489876</v>
      </c>
    </row>
    <row r="6" spans="1:10" x14ac:dyDescent="0.2">
      <c r="B6" t="s">
        <v>126</v>
      </c>
      <c r="C6" t="s">
        <v>127</v>
      </c>
      <c r="D6" t="s">
        <v>128</v>
      </c>
    </row>
    <row r="7" spans="1:10" x14ac:dyDescent="0.2">
      <c r="A7" t="s">
        <v>16</v>
      </c>
      <c r="B7">
        <f ca="1">_xlfn.NORM.INV(RAND(),$J$3,$J$4)</f>
        <v>7.1455560917231598</v>
      </c>
      <c r="C7">
        <f ca="1">$J$5*B7</f>
        <v>215.57290800868336</v>
      </c>
      <c r="D7">
        <f ca="1">C7</f>
        <v>215.57290800868336</v>
      </c>
    </row>
    <row r="8" spans="1:10" x14ac:dyDescent="0.2">
      <c r="A8" t="s">
        <v>17</v>
      </c>
      <c r="B8">
        <f t="shared" ref="B8:B23" ca="1" si="0">_xlfn.NORM.INV(RAND(),$J$3,$J$4)</f>
        <v>8.1599903243778158</v>
      </c>
      <c r="C8">
        <f t="shared" ref="C8:C23" ca="1" si="1">$J$5*B8</f>
        <v>246.17717935017183</v>
      </c>
      <c r="D8">
        <f ca="1">C8+D7</f>
        <v>461.75008735885518</v>
      </c>
    </row>
    <row r="9" spans="1:10" x14ac:dyDescent="0.2">
      <c r="A9" t="s">
        <v>18</v>
      </c>
      <c r="B9">
        <f t="shared" ca="1" si="0"/>
        <v>8.7447734995681703</v>
      </c>
      <c r="C9">
        <f t="shared" ca="1" si="1"/>
        <v>263.81939053879546</v>
      </c>
      <c r="D9">
        <f t="shared" ref="D9:D23" ca="1" si="2">C9+D8</f>
        <v>725.56947789765059</v>
      </c>
    </row>
    <row r="10" spans="1:10" x14ac:dyDescent="0.2">
      <c r="A10" t="s">
        <v>19</v>
      </c>
      <c r="B10">
        <f t="shared" ca="1" si="0"/>
        <v>8.3147769907082214</v>
      </c>
      <c r="C10">
        <f t="shared" ca="1" si="1"/>
        <v>250.84690852918786</v>
      </c>
      <c r="D10">
        <f t="shared" ca="1" si="2"/>
        <v>976.41638642683847</v>
      </c>
      <c r="G10" t="s">
        <v>120</v>
      </c>
    </row>
    <row r="11" spans="1:10" x14ac:dyDescent="0.2">
      <c r="A11" t="s">
        <v>20</v>
      </c>
      <c r="B11">
        <f t="shared" ca="1" si="0"/>
        <v>8.1175209838686708</v>
      </c>
      <c r="C11">
        <f t="shared" ca="1" si="1"/>
        <v>244.89592998101887</v>
      </c>
      <c r="D11">
        <f t="shared" ca="1" si="2"/>
        <v>1221.3123164078575</v>
      </c>
      <c r="F11" t="s">
        <v>88</v>
      </c>
      <c r="G11">
        <f>MAX($B$27:$B$1026)</f>
        <v>4423.9708920045114</v>
      </c>
    </row>
    <row r="12" spans="1:10" x14ac:dyDescent="0.2">
      <c r="A12" t="s">
        <v>21</v>
      </c>
      <c r="B12">
        <f t="shared" ca="1" si="0"/>
        <v>7.3228560124251558</v>
      </c>
      <c r="C12">
        <f t="shared" ca="1" si="1"/>
        <v>220.92183523069627</v>
      </c>
      <c r="D12">
        <f t="shared" ca="1" si="2"/>
        <v>1442.2341516385536</v>
      </c>
      <c r="F12" t="s">
        <v>89</v>
      </c>
      <c r="G12">
        <f>MIN($B$27:$B$1026)</f>
        <v>3786.85535587701</v>
      </c>
    </row>
    <row r="13" spans="1:10" x14ac:dyDescent="0.2">
      <c r="A13" t="s">
        <v>22</v>
      </c>
      <c r="B13">
        <f t="shared" ca="1" si="0"/>
        <v>8.7455175998467407</v>
      </c>
      <c r="C13">
        <f t="shared" ca="1" si="1"/>
        <v>263.8418391570475</v>
      </c>
      <c r="D13">
        <f t="shared" ca="1" si="2"/>
        <v>1706.0759907956012</v>
      </c>
      <c r="F13" t="s">
        <v>118</v>
      </c>
      <c r="G13">
        <f>AVERAGE($B$27:$B$1026)</f>
        <v>4100.4846790662132</v>
      </c>
    </row>
    <row r="14" spans="1:10" x14ac:dyDescent="0.2">
      <c r="A14" t="s">
        <v>23</v>
      </c>
      <c r="B14">
        <f t="shared" ca="1" si="0"/>
        <v>7.9021491183312111</v>
      </c>
      <c r="C14">
        <f t="shared" ca="1" si="1"/>
        <v>238.39841757453954</v>
      </c>
      <c r="D14">
        <f t="shared" ca="1" si="2"/>
        <v>1944.4744083701407</v>
      </c>
      <c r="F14" t="s">
        <v>119</v>
      </c>
      <c r="G14">
        <f>STDEV($B$27:$B$1026)</f>
        <v>104.09624944204438</v>
      </c>
    </row>
    <row r="15" spans="1:10" x14ac:dyDescent="0.2">
      <c r="A15" t="s">
        <v>24</v>
      </c>
      <c r="B15">
        <f t="shared" ca="1" si="0"/>
        <v>7.9965293514849582</v>
      </c>
      <c r="C15">
        <f t="shared" ca="1" si="1"/>
        <v>241.24575668409571</v>
      </c>
      <c r="D15">
        <f t="shared" ca="1" si="2"/>
        <v>2185.7201650542365</v>
      </c>
    </row>
    <row r="16" spans="1:10" x14ac:dyDescent="0.2">
      <c r="A16" t="s">
        <v>25</v>
      </c>
      <c r="B16">
        <f t="shared" ca="1" si="0"/>
        <v>8.2380401778264538</v>
      </c>
      <c r="C16">
        <f t="shared" ca="1" si="1"/>
        <v>248.53185037389576</v>
      </c>
      <c r="D16">
        <f t="shared" ca="1" si="2"/>
        <v>2434.2520154281324</v>
      </c>
    </row>
    <row r="17" spans="1:6" x14ac:dyDescent="0.2">
      <c r="A17" t="s">
        <v>26</v>
      </c>
      <c r="B17">
        <f t="shared" ca="1" si="0"/>
        <v>7.7996810693238121</v>
      </c>
      <c r="C17">
        <f t="shared" ca="1" si="1"/>
        <v>235.30707870336508</v>
      </c>
      <c r="D17">
        <f t="shared" ca="1" si="2"/>
        <v>2669.5590941314977</v>
      </c>
    </row>
    <row r="18" spans="1:6" x14ac:dyDescent="0.2">
      <c r="A18" t="s">
        <v>27</v>
      </c>
      <c r="B18">
        <f t="shared" ca="1" si="0"/>
        <v>7.6979436008151891</v>
      </c>
      <c r="C18">
        <f t="shared" ca="1" si="1"/>
        <v>232.23778057480516</v>
      </c>
      <c r="D18">
        <f t="shared" ca="1" si="2"/>
        <v>2901.7968747063028</v>
      </c>
    </row>
    <row r="19" spans="1:6" x14ac:dyDescent="0.2">
      <c r="A19" t="s">
        <v>28</v>
      </c>
      <c r="B19">
        <f t="shared" ca="1" si="0"/>
        <v>7.8336387988401075</v>
      </c>
      <c r="C19">
        <f t="shared" ca="1" si="1"/>
        <v>236.33154291681927</v>
      </c>
      <c r="D19">
        <f t="shared" ca="1" si="2"/>
        <v>3138.128417623122</v>
      </c>
    </row>
    <row r="20" spans="1:6" x14ac:dyDescent="0.2">
      <c r="A20" t="s">
        <v>29</v>
      </c>
      <c r="B20">
        <f t="shared" ca="1" si="0"/>
        <v>7.335779361021272</v>
      </c>
      <c r="C20">
        <f t="shared" ca="1" si="1"/>
        <v>221.311717249998</v>
      </c>
      <c r="D20">
        <f t="shared" ca="1" si="2"/>
        <v>3359.4401348731199</v>
      </c>
    </row>
    <row r="21" spans="1:6" x14ac:dyDescent="0.2">
      <c r="A21" t="s">
        <v>30</v>
      </c>
      <c r="B21">
        <f t="shared" ca="1" si="0"/>
        <v>7.3354714140858572</v>
      </c>
      <c r="C21">
        <f t="shared" ca="1" si="1"/>
        <v>221.3024268581058</v>
      </c>
      <c r="D21">
        <f t="shared" ca="1" si="2"/>
        <v>3580.7425617312256</v>
      </c>
    </row>
    <row r="22" spans="1:6" x14ac:dyDescent="0.2">
      <c r="A22" t="s">
        <v>31</v>
      </c>
      <c r="B22">
        <f t="shared" ca="1" si="0"/>
        <v>7.6836897308605847</v>
      </c>
      <c r="C22">
        <f t="shared" ca="1" si="1"/>
        <v>231.80775831242997</v>
      </c>
      <c r="D22">
        <f t="shared" ca="1" si="2"/>
        <v>3812.5503200436556</v>
      </c>
    </row>
    <row r="23" spans="1:6" x14ac:dyDescent="0.2">
      <c r="A23" t="s">
        <v>32</v>
      </c>
      <c r="B23">
        <f t="shared" ca="1" si="0"/>
        <v>7.9778157606814633</v>
      </c>
      <c r="C23">
        <f t="shared" ca="1" si="1"/>
        <v>240.68118996080503</v>
      </c>
      <c r="D23" s="1">
        <f t="shared" ca="1" si="2"/>
        <v>4053.2315100044607</v>
      </c>
    </row>
    <row r="24" spans="1:6" x14ac:dyDescent="0.2">
      <c r="A24" s="1">
        <f ca="1">AVERAGE(B7:B23)</f>
        <v>7.903042934458167</v>
      </c>
    </row>
    <row r="25" spans="1:6" x14ac:dyDescent="0.2">
      <c r="F25">
        <f ca="1">A24</f>
        <v>7.903042934458167</v>
      </c>
    </row>
    <row r="26" spans="1:6" x14ac:dyDescent="0.2">
      <c r="B26">
        <f ca="1">D23</f>
        <v>4053.2315100044607</v>
      </c>
      <c r="E26">
        <v>1</v>
      </c>
      <c r="F26">
        <f t="dataTable" ref="F26:F1025" dt2D="0" dtr="0" r1="G25" ca="1"/>
        <v>8.2566185057510797</v>
      </c>
    </row>
    <row r="27" spans="1:6" x14ac:dyDescent="0.2">
      <c r="A27">
        <v>1</v>
      </c>
      <c r="B27">
        <f t="dataTable" ref="B27:B1026" dt2D="0" dtr="0" r1="A26" ca="1"/>
        <v>4054.2998180212389</v>
      </c>
      <c r="E27">
        <v>2</v>
      </c>
      <c r="F27">
        <v>8.471150557583865</v>
      </c>
    </row>
    <row r="28" spans="1:6" x14ac:dyDescent="0.2">
      <c r="A28">
        <v>2</v>
      </c>
      <c r="B28">
        <v>4150.7869253567678</v>
      </c>
      <c r="E28">
        <v>3</v>
      </c>
      <c r="F28">
        <v>7.2954801559891562</v>
      </c>
    </row>
    <row r="29" spans="1:6" x14ac:dyDescent="0.2">
      <c r="A29">
        <v>3</v>
      </c>
      <c r="B29">
        <v>4081.3387860967769</v>
      </c>
      <c r="E29">
        <v>4</v>
      </c>
      <c r="F29">
        <v>8.2036710446394103</v>
      </c>
    </row>
    <row r="30" spans="1:6" x14ac:dyDescent="0.2">
      <c r="A30">
        <v>4</v>
      </c>
      <c r="B30">
        <v>3825.2724352316268</v>
      </c>
      <c r="E30">
        <v>5</v>
      </c>
      <c r="F30">
        <v>8.2589727626262341</v>
      </c>
    </row>
    <row r="31" spans="1:6" x14ac:dyDescent="0.2">
      <c r="A31">
        <v>5</v>
      </c>
      <c r="B31">
        <v>4199.2592325772057</v>
      </c>
      <c r="E31">
        <v>6</v>
      </c>
      <c r="F31">
        <v>8.0875871580565946</v>
      </c>
    </row>
    <row r="32" spans="1:6" x14ac:dyDescent="0.2">
      <c r="A32">
        <v>6</v>
      </c>
      <c r="B32">
        <v>4079.7100018102055</v>
      </c>
      <c r="E32">
        <v>7</v>
      </c>
      <c r="F32">
        <v>7.6334697764807116</v>
      </c>
    </row>
    <row r="33" spans="1:6" x14ac:dyDescent="0.2">
      <c r="A33">
        <v>7</v>
      </c>
      <c r="B33">
        <v>4090.3351668285059</v>
      </c>
      <c r="E33">
        <v>8</v>
      </c>
      <c r="F33">
        <v>7.9510347843347571</v>
      </c>
    </row>
    <row r="34" spans="1:6" x14ac:dyDescent="0.2">
      <c r="A34">
        <v>8</v>
      </c>
      <c r="B34">
        <v>4137.7163346601974</v>
      </c>
      <c r="E34">
        <v>9</v>
      </c>
      <c r="F34">
        <v>7.9711661859651981</v>
      </c>
    </row>
    <row r="35" spans="1:6" x14ac:dyDescent="0.2">
      <c r="A35">
        <v>9</v>
      </c>
      <c r="B35">
        <v>4086.3467412880241</v>
      </c>
      <c r="E35">
        <v>10</v>
      </c>
      <c r="F35">
        <v>7.8072343779296389</v>
      </c>
    </row>
    <row r="36" spans="1:6" x14ac:dyDescent="0.2">
      <c r="A36">
        <v>10</v>
      </c>
      <c r="B36">
        <v>3977.4121431600565</v>
      </c>
      <c r="E36">
        <v>11</v>
      </c>
      <c r="F36">
        <v>7.7261415190829954</v>
      </c>
    </row>
    <row r="37" spans="1:6" x14ac:dyDescent="0.2">
      <c r="A37">
        <v>11</v>
      </c>
      <c r="B37">
        <v>4155.9341506398023</v>
      </c>
      <c r="E37">
        <v>12</v>
      </c>
      <c r="F37">
        <v>8.0247825976907201</v>
      </c>
    </row>
    <row r="38" spans="1:6" x14ac:dyDescent="0.2">
      <c r="A38">
        <v>12</v>
      </c>
      <c r="B38">
        <v>3995.2928817359052</v>
      </c>
      <c r="E38">
        <v>13</v>
      </c>
      <c r="F38">
        <v>8.0594651343878319</v>
      </c>
    </row>
    <row r="39" spans="1:6" x14ac:dyDescent="0.2">
      <c r="A39">
        <v>13</v>
      </c>
      <c r="B39">
        <v>4136.0795749469698</v>
      </c>
      <c r="E39">
        <v>14</v>
      </c>
      <c r="F39">
        <v>8.0450752666989693</v>
      </c>
    </row>
    <row r="40" spans="1:6" x14ac:dyDescent="0.2">
      <c r="A40">
        <v>14</v>
      </c>
      <c r="B40">
        <v>4067.8999217233818</v>
      </c>
      <c r="E40">
        <v>15</v>
      </c>
      <c r="F40">
        <v>7.475809248067943</v>
      </c>
    </row>
    <row r="41" spans="1:6" x14ac:dyDescent="0.2">
      <c r="A41">
        <v>15</v>
      </c>
      <c r="B41">
        <v>4070.1212320949621</v>
      </c>
      <c r="E41">
        <v>16</v>
      </c>
      <c r="F41">
        <v>7.9626407444836254</v>
      </c>
    </row>
    <row r="42" spans="1:6" x14ac:dyDescent="0.2">
      <c r="A42">
        <v>16</v>
      </c>
      <c r="B42">
        <v>4185.5513094326061</v>
      </c>
      <c r="E42">
        <v>17</v>
      </c>
      <c r="F42">
        <v>7.9888566821370226</v>
      </c>
    </row>
    <row r="43" spans="1:6" x14ac:dyDescent="0.2">
      <c r="A43">
        <v>17</v>
      </c>
      <c r="B43">
        <v>4141.1889911671269</v>
      </c>
      <c r="E43">
        <v>18</v>
      </c>
      <c r="F43">
        <v>7.645286921188438</v>
      </c>
    </row>
    <row r="44" spans="1:6" x14ac:dyDescent="0.2">
      <c r="A44">
        <v>18</v>
      </c>
      <c r="B44">
        <v>4217.5250574668944</v>
      </c>
      <c r="E44">
        <v>19</v>
      </c>
      <c r="F44">
        <v>7.6713270028614149</v>
      </c>
    </row>
    <row r="45" spans="1:6" x14ac:dyDescent="0.2">
      <c r="A45">
        <v>19</v>
      </c>
      <c r="B45">
        <v>4199.9945834352766</v>
      </c>
      <c r="E45">
        <v>20</v>
      </c>
      <c r="F45">
        <v>8.4393156926141781</v>
      </c>
    </row>
    <row r="46" spans="1:6" x14ac:dyDescent="0.2">
      <c r="A46">
        <v>20</v>
      </c>
      <c r="B46">
        <v>4241.8042095583087</v>
      </c>
      <c r="E46">
        <v>21</v>
      </c>
      <c r="F46">
        <v>7.9234117949950704</v>
      </c>
    </row>
    <row r="47" spans="1:6" x14ac:dyDescent="0.2">
      <c r="A47">
        <v>21</v>
      </c>
      <c r="B47">
        <v>4124.1165890129632</v>
      </c>
      <c r="E47">
        <v>22</v>
      </c>
      <c r="F47">
        <v>8.0460630439883527</v>
      </c>
    </row>
    <row r="48" spans="1:6" x14ac:dyDescent="0.2">
      <c r="A48">
        <v>22</v>
      </c>
      <c r="B48">
        <v>4292.6883239451208</v>
      </c>
      <c r="E48">
        <v>23</v>
      </c>
      <c r="F48">
        <v>8.2774693719245249</v>
      </c>
    </row>
    <row r="49" spans="1:6" x14ac:dyDescent="0.2">
      <c r="A49">
        <v>23</v>
      </c>
      <c r="B49">
        <v>3958.0241256830905</v>
      </c>
      <c r="E49">
        <v>24</v>
      </c>
      <c r="F49">
        <v>7.7764565511136876</v>
      </c>
    </row>
    <row r="50" spans="1:6" x14ac:dyDescent="0.2">
      <c r="A50">
        <v>24</v>
      </c>
      <c r="B50">
        <v>4127.5969578652193</v>
      </c>
      <c r="E50">
        <v>25</v>
      </c>
      <c r="F50">
        <v>8.0350105163582199</v>
      </c>
    </row>
    <row r="51" spans="1:6" x14ac:dyDescent="0.2">
      <c r="A51">
        <v>25</v>
      </c>
      <c r="B51">
        <v>4120.1758880221741</v>
      </c>
      <c r="E51">
        <v>26</v>
      </c>
      <c r="F51">
        <v>7.6790094237605819</v>
      </c>
    </row>
    <row r="52" spans="1:6" x14ac:dyDescent="0.2">
      <c r="A52">
        <v>26</v>
      </c>
      <c r="B52">
        <v>3937.2511279974615</v>
      </c>
      <c r="E52">
        <v>27</v>
      </c>
      <c r="F52">
        <v>8.0556219715761479</v>
      </c>
    </row>
    <row r="53" spans="1:6" x14ac:dyDescent="0.2">
      <c r="A53">
        <v>27</v>
      </c>
      <c r="B53">
        <v>3927.3456911291964</v>
      </c>
      <c r="E53">
        <v>28</v>
      </c>
      <c r="F53">
        <v>7.9413504969323414</v>
      </c>
    </row>
    <row r="54" spans="1:6" x14ac:dyDescent="0.2">
      <c r="A54">
        <v>28</v>
      </c>
      <c r="B54">
        <v>4108.4842533673764</v>
      </c>
      <c r="E54">
        <v>29</v>
      </c>
      <c r="F54">
        <v>7.9424685805505835</v>
      </c>
    </row>
    <row r="55" spans="1:6" x14ac:dyDescent="0.2">
      <c r="A55">
        <v>29</v>
      </c>
      <c r="B55">
        <v>4002.6926958993072</v>
      </c>
      <c r="E55">
        <v>30</v>
      </c>
      <c r="F55">
        <v>7.9911119862807025</v>
      </c>
    </row>
    <row r="56" spans="1:6" x14ac:dyDescent="0.2">
      <c r="A56">
        <v>30</v>
      </c>
      <c r="B56">
        <v>4354.2424397574177</v>
      </c>
      <c r="E56">
        <v>31</v>
      </c>
      <c r="F56">
        <v>7.8046034138812157</v>
      </c>
    </row>
    <row r="57" spans="1:6" x14ac:dyDescent="0.2">
      <c r="A57">
        <v>31</v>
      </c>
      <c r="B57">
        <v>4131.2577935262425</v>
      </c>
      <c r="E57">
        <v>32</v>
      </c>
      <c r="F57">
        <v>7.9773186488403134</v>
      </c>
    </row>
    <row r="58" spans="1:6" x14ac:dyDescent="0.2">
      <c r="A58">
        <v>32</v>
      </c>
      <c r="B58">
        <v>4008.0045454340648</v>
      </c>
      <c r="E58">
        <v>33</v>
      </c>
      <c r="F58">
        <v>7.902444291683838</v>
      </c>
    </row>
    <row r="59" spans="1:6" x14ac:dyDescent="0.2">
      <c r="A59">
        <v>33</v>
      </c>
      <c r="B59">
        <v>3984.128776898363</v>
      </c>
      <c r="E59">
        <v>34</v>
      </c>
      <c r="F59">
        <v>7.9390960176384979</v>
      </c>
    </row>
    <row r="60" spans="1:6" x14ac:dyDescent="0.2">
      <c r="A60">
        <v>34</v>
      </c>
      <c r="B60">
        <v>4183.4077234585793</v>
      </c>
      <c r="E60">
        <v>35</v>
      </c>
      <c r="F60">
        <v>8.1854672473411316</v>
      </c>
    </row>
    <row r="61" spans="1:6" x14ac:dyDescent="0.2">
      <c r="A61">
        <v>35</v>
      </c>
      <c r="B61">
        <v>4165.4575349123297</v>
      </c>
      <c r="E61">
        <v>36</v>
      </c>
      <c r="F61">
        <v>7.7492215026874245</v>
      </c>
    </row>
    <row r="62" spans="1:6" x14ac:dyDescent="0.2">
      <c r="A62">
        <v>36</v>
      </c>
      <c r="B62">
        <v>4170.7628929972225</v>
      </c>
      <c r="E62">
        <v>37</v>
      </c>
      <c r="F62">
        <v>8.1082084385420803</v>
      </c>
    </row>
    <row r="63" spans="1:6" x14ac:dyDescent="0.2">
      <c r="A63">
        <v>37</v>
      </c>
      <c r="B63">
        <v>3987.2531871128344</v>
      </c>
      <c r="E63">
        <v>38</v>
      </c>
      <c r="F63">
        <v>8.1042334747323217</v>
      </c>
    </row>
    <row r="64" spans="1:6" x14ac:dyDescent="0.2">
      <c r="A64">
        <v>38</v>
      </c>
      <c r="B64">
        <v>4080.2856423065573</v>
      </c>
      <c r="E64">
        <v>39</v>
      </c>
      <c r="F64">
        <v>8.2114812699336301</v>
      </c>
    </row>
    <row r="65" spans="1:6" x14ac:dyDescent="0.2">
      <c r="A65">
        <v>39</v>
      </c>
      <c r="B65">
        <v>4044.8993461130299</v>
      </c>
      <c r="E65">
        <v>40</v>
      </c>
      <c r="F65">
        <v>7.9909948838967102</v>
      </c>
    </row>
    <row r="66" spans="1:6" x14ac:dyDescent="0.2">
      <c r="A66">
        <v>40</v>
      </c>
      <c r="B66">
        <v>4002.2859866971971</v>
      </c>
      <c r="E66">
        <v>41</v>
      </c>
      <c r="F66">
        <v>8.1728539402759299</v>
      </c>
    </row>
    <row r="67" spans="1:6" x14ac:dyDescent="0.2">
      <c r="A67">
        <v>41</v>
      </c>
      <c r="B67">
        <v>3934.7909406181452</v>
      </c>
      <c r="E67">
        <v>42</v>
      </c>
      <c r="F67">
        <v>7.7225089429467824</v>
      </c>
    </row>
    <row r="68" spans="1:6" x14ac:dyDescent="0.2">
      <c r="A68">
        <v>42</v>
      </c>
      <c r="B68">
        <v>4003.2220657890234</v>
      </c>
      <c r="E68">
        <v>43</v>
      </c>
      <c r="F68">
        <v>8.054403710985536</v>
      </c>
    </row>
    <row r="69" spans="1:6" x14ac:dyDescent="0.2">
      <c r="A69">
        <v>43</v>
      </c>
      <c r="B69">
        <v>4070.0011578072176</v>
      </c>
      <c r="E69">
        <v>44</v>
      </c>
      <c r="F69">
        <v>7.7669033049458696</v>
      </c>
    </row>
    <row r="70" spans="1:6" x14ac:dyDescent="0.2">
      <c r="A70">
        <v>44</v>
      </c>
      <c r="B70">
        <v>3883.9622736520369</v>
      </c>
      <c r="E70">
        <v>45</v>
      </c>
      <c r="F70">
        <v>7.9553687665676689</v>
      </c>
    </row>
    <row r="71" spans="1:6" x14ac:dyDescent="0.2">
      <c r="A71">
        <v>45</v>
      </c>
      <c r="B71">
        <v>4215.2959038171539</v>
      </c>
      <c r="E71">
        <v>46</v>
      </c>
      <c r="F71">
        <v>7.934741088214694</v>
      </c>
    </row>
    <row r="72" spans="1:6" x14ac:dyDescent="0.2">
      <c r="A72">
        <v>46</v>
      </c>
      <c r="B72">
        <v>4178.6444506963935</v>
      </c>
      <c r="E72">
        <v>47</v>
      </c>
      <c r="F72">
        <v>7.7753406599045647</v>
      </c>
    </row>
    <row r="73" spans="1:6" x14ac:dyDescent="0.2">
      <c r="A73">
        <v>47</v>
      </c>
      <c r="B73">
        <v>4121.4399044973488</v>
      </c>
      <c r="E73">
        <v>48</v>
      </c>
      <c r="F73">
        <v>7.8702000657198745</v>
      </c>
    </row>
    <row r="74" spans="1:6" x14ac:dyDescent="0.2">
      <c r="A74">
        <v>48</v>
      </c>
      <c r="B74">
        <v>4162.5071231734019</v>
      </c>
      <c r="E74">
        <v>49</v>
      </c>
      <c r="F74">
        <v>8.1522014524789572</v>
      </c>
    </row>
    <row r="75" spans="1:6" x14ac:dyDescent="0.2">
      <c r="A75">
        <v>49</v>
      </c>
      <c r="B75">
        <v>4149.7829613954327</v>
      </c>
      <c r="E75">
        <v>50</v>
      </c>
      <c r="F75">
        <v>8.2985541931955371</v>
      </c>
    </row>
    <row r="76" spans="1:6" x14ac:dyDescent="0.2">
      <c r="A76">
        <v>50</v>
      </c>
      <c r="B76">
        <v>4152.6179875751241</v>
      </c>
      <c r="E76">
        <v>51</v>
      </c>
      <c r="F76">
        <v>8.0619635261118869</v>
      </c>
    </row>
    <row r="77" spans="1:6" x14ac:dyDescent="0.2">
      <c r="A77">
        <v>51</v>
      </c>
      <c r="B77">
        <v>4043.1132211413069</v>
      </c>
      <c r="E77">
        <v>52</v>
      </c>
      <c r="F77">
        <v>8.1088288885826234</v>
      </c>
    </row>
    <row r="78" spans="1:6" x14ac:dyDescent="0.2">
      <c r="A78">
        <v>52</v>
      </c>
      <c r="B78">
        <v>4013.6275405650908</v>
      </c>
      <c r="E78">
        <v>53</v>
      </c>
      <c r="F78">
        <v>7.8472071595433555</v>
      </c>
    </row>
    <row r="79" spans="1:6" x14ac:dyDescent="0.2">
      <c r="A79">
        <v>53</v>
      </c>
      <c r="B79">
        <v>4232.1743052826741</v>
      </c>
      <c r="E79">
        <v>54</v>
      </c>
      <c r="F79">
        <v>8.4614804277467925</v>
      </c>
    </row>
    <row r="80" spans="1:6" x14ac:dyDescent="0.2">
      <c r="A80">
        <v>54</v>
      </c>
      <c r="B80">
        <v>3981.0091450165087</v>
      </c>
      <c r="E80">
        <v>55</v>
      </c>
      <c r="F80">
        <v>8.073585153521103</v>
      </c>
    </row>
    <row r="81" spans="1:6" x14ac:dyDescent="0.2">
      <c r="A81">
        <v>55</v>
      </c>
      <c r="B81">
        <v>4052.4805366982368</v>
      </c>
      <c r="E81">
        <v>56</v>
      </c>
      <c r="F81">
        <v>8.1434845731180907</v>
      </c>
    </row>
    <row r="82" spans="1:6" x14ac:dyDescent="0.2">
      <c r="A82">
        <v>56</v>
      </c>
      <c r="B82">
        <v>4133.0224703108024</v>
      </c>
      <c r="E82">
        <v>57</v>
      </c>
      <c r="F82">
        <v>7.7898487278793009</v>
      </c>
    </row>
    <row r="83" spans="1:6" x14ac:dyDescent="0.2">
      <c r="A83">
        <v>57</v>
      </c>
      <c r="B83">
        <v>4096.3107117200916</v>
      </c>
      <c r="E83">
        <v>58</v>
      </c>
      <c r="F83">
        <v>7.5640061119110671</v>
      </c>
    </row>
    <row r="84" spans="1:6" x14ac:dyDescent="0.2">
      <c r="A84">
        <v>58</v>
      </c>
      <c r="B84">
        <v>4159.9441492991682</v>
      </c>
      <c r="E84">
        <v>59</v>
      </c>
      <c r="F84">
        <v>8.2691808015695027</v>
      </c>
    </row>
    <row r="85" spans="1:6" x14ac:dyDescent="0.2">
      <c r="A85">
        <v>59</v>
      </c>
      <c r="B85">
        <v>4235.1384272626483</v>
      </c>
      <c r="E85">
        <v>60</v>
      </c>
      <c r="F85">
        <v>8.1187700786621484</v>
      </c>
    </row>
    <row r="86" spans="1:6" x14ac:dyDescent="0.2">
      <c r="A86">
        <v>60</v>
      </c>
      <c r="B86">
        <v>4200.4082659917485</v>
      </c>
      <c r="E86">
        <v>61</v>
      </c>
      <c r="F86">
        <v>7.8671892121655844</v>
      </c>
    </row>
    <row r="87" spans="1:6" x14ac:dyDescent="0.2">
      <c r="A87">
        <v>61</v>
      </c>
      <c r="B87">
        <v>4056.458995602693</v>
      </c>
      <c r="E87">
        <v>62</v>
      </c>
      <c r="F87">
        <v>8.0343928893319987</v>
      </c>
    </row>
    <row r="88" spans="1:6" x14ac:dyDescent="0.2">
      <c r="A88">
        <v>62</v>
      </c>
      <c r="B88">
        <v>4307.5043548396952</v>
      </c>
      <c r="E88">
        <v>63</v>
      </c>
      <c r="F88">
        <v>7.7211290638221479</v>
      </c>
    </row>
    <row r="89" spans="1:6" x14ac:dyDescent="0.2">
      <c r="A89">
        <v>63</v>
      </c>
      <c r="B89">
        <v>4285.3022734732558</v>
      </c>
      <c r="E89">
        <v>64</v>
      </c>
      <c r="F89">
        <v>7.8001397745026546</v>
      </c>
    </row>
    <row r="90" spans="1:6" x14ac:dyDescent="0.2">
      <c r="A90">
        <v>64</v>
      </c>
      <c r="B90">
        <v>3970.8830648697704</v>
      </c>
      <c r="E90">
        <v>65</v>
      </c>
      <c r="F90">
        <v>8.0705943715828141</v>
      </c>
    </row>
    <row r="91" spans="1:6" x14ac:dyDescent="0.2">
      <c r="A91">
        <v>65</v>
      </c>
      <c r="B91">
        <v>3892.2309415563323</v>
      </c>
      <c r="E91">
        <v>66</v>
      </c>
      <c r="F91">
        <v>7.8986683382059937</v>
      </c>
    </row>
    <row r="92" spans="1:6" x14ac:dyDescent="0.2">
      <c r="A92">
        <v>66</v>
      </c>
      <c r="B92">
        <v>4209.2593290211025</v>
      </c>
      <c r="E92">
        <v>67</v>
      </c>
      <c r="F92">
        <v>8.1870311336729333</v>
      </c>
    </row>
    <row r="93" spans="1:6" x14ac:dyDescent="0.2">
      <c r="A93">
        <v>67</v>
      </c>
      <c r="B93">
        <v>4174.7792440856856</v>
      </c>
      <c r="E93">
        <v>68</v>
      </c>
      <c r="F93">
        <v>8.3401232888439338</v>
      </c>
    </row>
    <row r="94" spans="1:6" x14ac:dyDescent="0.2">
      <c r="A94">
        <v>68</v>
      </c>
      <c r="B94">
        <v>4113.9886107914708</v>
      </c>
      <c r="E94">
        <v>69</v>
      </c>
      <c r="F94">
        <v>7.7079057291934037</v>
      </c>
    </row>
    <row r="95" spans="1:6" x14ac:dyDescent="0.2">
      <c r="A95">
        <v>69</v>
      </c>
      <c r="B95">
        <v>4157.9229539755988</v>
      </c>
      <c r="E95">
        <v>70</v>
      </c>
      <c r="F95">
        <v>8.2772764492427378</v>
      </c>
    </row>
    <row r="96" spans="1:6" x14ac:dyDescent="0.2">
      <c r="A96">
        <v>70</v>
      </c>
      <c r="B96">
        <v>4128.0411780844152</v>
      </c>
      <c r="E96">
        <v>71</v>
      </c>
      <c r="F96">
        <v>7.9385152729097248</v>
      </c>
    </row>
    <row r="97" spans="1:6" x14ac:dyDescent="0.2">
      <c r="A97">
        <v>71</v>
      </c>
      <c r="B97">
        <v>3942.5359276641384</v>
      </c>
      <c r="E97">
        <v>72</v>
      </c>
      <c r="F97">
        <v>7.8949671242365378</v>
      </c>
    </row>
    <row r="98" spans="1:6" x14ac:dyDescent="0.2">
      <c r="A98">
        <v>72</v>
      </c>
      <c r="B98">
        <v>4036.3657595075456</v>
      </c>
      <c r="E98">
        <v>73</v>
      </c>
      <c r="F98">
        <v>8.0772598166142409</v>
      </c>
    </row>
    <row r="99" spans="1:6" x14ac:dyDescent="0.2">
      <c r="A99">
        <v>73</v>
      </c>
      <c r="B99">
        <v>4053.4816146746521</v>
      </c>
      <c r="E99">
        <v>74</v>
      </c>
      <c r="F99">
        <v>7.7015418016143906</v>
      </c>
    </row>
    <row r="100" spans="1:6" x14ac:dyDescent="0.2">
      <c r="A100">
        <v>74</v>
      </c>
      <c r="B100">
        <v>4212.5113998008919</v>
      </c>
      <c r="E100">
        <v>75</v>
      </c>
      <c r="F100">
        <v>8.0403560956153459</v>
      </c>
    </row>
    <row r="101" spans="1:6" x14ac:dyDescent="0.2">
      <c r="A101">
        <v>75</v>
      </c>
      <c r="B101">
        <v>4141.8019475524152</v>
      </c>
      <c r="E101">
        <v>76</v>
      </c>
      <c r="F101">
        <v>8.1737114072915258</v>
      </c>
    </row>
    <row r="102" spans="1:6" x14ac:dyDescent="0.2">
      <c r="A102">
        <v>76</v>
      </c>
      <c r="B102">
        <v>4120.6626823030902</v>
      </c>
      <c r="E102">
        <v>77</v>
      </c>
      <c r="F102">
        <v>7.938315497097868</v>
      </c>
    </row>
    <row r="103" spans="1:6" x14ac:dyDescent="0.2">
      <c r="A103">
        <v>77</v>
      </c>
      <c r="B103">
        <v>4168.2004090386245</v>
      </c>
      <c r="E103">
        <v>78</v>
      </c>
      <c r="F103">
        <v>7.9885904682121316</v>
      </c>
    </row>
    <row r="104" spans="1:6" x14ac:dyDescent="0.2">
      <c r="A104">
        <v>78</v>
      </c>
      <c r="B104">
        <v>4063.3816932146442</v>
      </c>
      <c r="E104">
        <v>79</v>
      </c>
      <c r="F104">
        <v>8.3897483058471458</v>
      </c>
    </row>
    <row r="105" spans="1:6" x14ac:dyDescent="0.2">
      <c r="A105">
        <v>79</v>
      </c>
      <c r="B105">
        <v>4130.9488845260448</v>
      </c>
      <c r="E105">
        <v>80</v>
      </c>
      <c r="F105">
        <v>7.7428874136922241</v>
      </c>
    </row>
    <row r="106" spans="1:6" x14ac:dyDescent="0.2">
      <c r="A106">
        <v>80</v>
      </c>
      <c r="B106">
        <v>4121.4456258365317</v>
      </c>
      <c r="E106">
        <v>81</v>
      </c>
      <c r="F106">
        <v>7.9551558908708939</v>
      </c>
    </row>
    <row r="107" spans="1:6" x14ac:dyDescent="0.2">
      <c r="A107">
        <v>81</v>
      </c>
      <c r="B107">
        <v>3956.5909749707962</v>
      </c>
      <c r="E107">
        <v>82</v>
      </c>
      <c r="F107">
        <v>7.9154096683951503</v>
      </c>
    </row>
    <row r="108" spans="1:6" x14ac:dyDescent="0.2">
      <c r="A108">
        <v>82</v>
      </c>
      <c r="B108">
        <v>4056.9455330513597</v>
      </c>
      <c r="E108">
        <v>83</v>
      </c>
      <c r="F108">
        <v>7.7522642517710985</v>
      </c>
    </row>
    <row r="109" spans="1:6" x14ac:dyDescent="0.2">
      <c r="A109">
        <v>83</v>
      </c>
      <c r="B109">
        <v>3974.9999572698616</v>
      </c>
      <c r="E109">
        <v>84</v>
      </c>
      <c r="F109">
        <v>7.8771190580480495</v>
      </c>
    </row>
    <row r="110" spans="1:6" x14ac:dyDescent="0.2">
      <c r="A110">
        <v>84</v>
      </c>
      <c r="B110">
        <v>4131.0075935974664</v>
      </c>
      <c r="E110">
        <v>85</v>
      </c>
      <c r="F110">
        <v>7.9761311999763826</v>
      </c>
    </row>
    <row r="111" spans="1:6" x14ac:dyDescent="0.2">
      <c r="A111">
        <v>85</v>
      </c>
      <c r="B111">
        <v>4157.1098002167319</v>
      </c>
      <c r="E111">
        <v>86</v>
      </c>
      <c r="F111">
        <v>8.0091765140511342</v>
      </c>
    </row>
    <row r="112" spans="1:6" x14ac:dyDescent="0.2">
      <c r="A112">
        <v>86</v>
      </c>
      <c r="B112">
        <v>4022.8549105328298</v>
      </c>
      <c r="E112">
        <v>87</v>
      </c>
      <c r="F112">
        <v>7.9679233596322545</v>
      </c>
    </row>
    <row r="113" spans="1:6" x14ac:dyDescent="0.2">
      <c r="A113">
        <v>87</v>
      </c>
      <c r="B113">
        <v>4137.189320759785</v>
      </c>
      <c r="E113">
        <v>88</v>
      </c>
      <c r="F113">
        <v>7.7488385395854875</v>
      </c>
    </row>
    <row r="114" spans="1:6" x14ac:dyDescent="0.2">
      <c r="A114">
        <v>88</v>
      </c>
      <c r="B114">
        <v>4149.8281442802108</v>
      </c>
      <c r="E114">
        <v>89</v>
      </c>
      <c r="F114">
        <v>7.9886920115686264</v>
      </c>
    </row>
    <row r="115" spans="1:6" x14ac:dyDescent="0.2">
      <c r="A115">
        <v>89</v>
      </c>
      <c r="B115">
        <v>4108.0660496374903</v>
      </c>
      <c r="E115">
        <v>90</v>
      </c>
      <c r="F115">
        <v>8.3565197806699274</v>
      </c>
    </row>
    <row r="116" spans="1:6" x14ac:dyDescent="0.2">
      <c r="A116">
        <v>90</v>
      </c>
      <c r="B116">
        <v>4158.6151879843464</v>
      </c>
      <c r="E116">
        <v>91</v>
      </c>
      <c r="F116">
        <v>7.8505676929165631</v>
      </c>
    </row>
    <row r="117" spans="1:6" x14ac:dyDescent="0.2">
      <c r="A117">
        <v>91</v>
      </c>
      <c r="B117">
        <v>4198.4087822920246</v>
      </c>
      <c r="E117">
        <v>92</v>
      </c>
      <c r="F117">
        <v>7.6110721915698356</v>
      </c>
    </row>
    <row r="118" spans="1:6" x14ac:dyDescent="0.2">
      <c r="A118">
        <v>92</v>
      </c>
      <c r="B118">
        <v>4190.1257653983303</v>
      </c>
      <c r="E118">
        <v>93</v>
      </c>
      <c r="F118">
        <v>7.9058132941203567</v>
      </c>
    </row>
    <row r="119" spans="1:6" x14ac:dyDescent="0.2">
      <c r="A119">
        <v>93</v>
      </c>
      <c r="B119">
        <v>4074.7862523029912</v>
      </c>
      <c r="E119">
        <v>94</v>
      </c>
      <c r="F119">
        <v>7.6140126598435014</v>
      </c>
    </row>
    <row r="120" spans="1:6" x14ac:dyDescent="0.2">
      <c r="A120">
        <v>94</v>
      </c>
      <c r="B120">
        <v>4266.6428508577465</v>
      </c>
      <c r="E120">
        <v>95</v>
      </c>
      <c r="F120">
        <v>7.9235609770103315</v>
      </c>
    </row>
    <row r="121" spans="1:6" x14ac:dyDescent="0.2">
      <c r="A121">
        <v>95</v>
      </c>
      <c r="B121">
        <v>3968.0041185040145</v>
      </c>
      <c r="E121">
        <v>96</v>
      </c>
      <c r="F121">
        <v>8.0894462444086876</v>
      </c>
    </row>
    <row r="122" spans="1:6" x14ac:dyDescent="0.2">
      <c r="A122">
        <v>96</v>
      </c>
      <c r="B122">
        <v>4129.0469215450139</v>
      </c>
      <c r="E122">
        <v>97</v>
      </c>
      <c r="F122">
        <v>8.0513710145340021</v>
      </c>
    </row>
    <row r="123" spans="1:6" x14ac:dyDescent="0.2">
      <c r="A123">
        <v>97</v>
      </c>
      <c r="B123">
        <v>4218.8666503284421</v>
      </c>
      <c r="E123">
        <v>98</v>
      </c>
      <c r="F123">
        <v>7.8211364790203577</v>
      </c>
    </row>
    <row r="124" spans="1:6" x14ac:dyDescent="0.2">
      <c r="A124">
        <v>98</v>
      </c>
      <c r="B124">
        <v>3858.7062484489461</v>
      </c>
      <c r="E124">
        <v>99</v>
      </c>
      <c r="F124">
        <v>7.8666336292530579</v>
      </c>
    </row>
    <row r="125" spans="1:6" x14ac:dyDescent="0.2">
      <c r="A125">
        <v>99</v>
      </c>
      <c r="B125">
        <v>4006.7928387474499</v>
      </c>
      <c r="E125">
        <v>100</v>
      </c>
      <c r="F125">
        <v>7.9570379285407968</v>
      </c>
    </row>
    <row r="126" spans="1:6" x14ac:dyDescent="0.2">
      <c r="A126">
        <v>100</v>
      </c>
      <c r="B126">
        <v>3990.6969115955726</v>
      </c>
      <c r="E126">
        <v>101</v>
      </c>
      <c r="F126">
        <v>8.1611865319797374</v>
      </c>
    </row>
    <row r="127" spans="1:6" x14ac:dyDescent="0.2">
      <c r="A127">
        <v>101</v>
      </c>
      <c r="B127">
        <v>4179.5067409227859</v>
      </c>
      <c r="E127">
        <v>102</v>
      </c>
      <c r="F127">
        <v>8.0870355371442137</v>
      </c>
    </row>
    <row r="128" spans="1:6" x14ac:dyDescent="0.2">
      <c r="A128">
        <v>102</v>
      </c>
      <c r="B128">
        <v>4053.1491717428221</v>
      </c>
      <c r="E128">
        <v>103</v>
      </c>
      <c r="F128">
        <v>7.9664004387721166</v>
      </c>
    </row>
    <row r="129" spans="1:6" x14ac:dyDescent="0.2">
      <c r="A129">
        <v>103</v>
      </c>
      <c r="B129">
        <v>3908.3091615978692</v>
      </c>
      <c r="E129">
        <v>104</v>
      </c>
      <c r="F129">
        <v>8.3976641826264355</v>
      </c>
    </row>
    <row r="130" spans="1:6" x14ac:dyDescent="0.2">
      <c r="A130">
        <v>104</v>
      </c>
      <c r="B130">
        <v>4105.1035910392457</v>
      </c>
      <c r="E130">
        <v>105</v>
      </c>
      <c r="F130">
        <v>8.1251779012589402</v>
      </c>
    </row>
    <row r="131" spans="1:6" x14ac:dyDescent="0.2">
      <c r="A131">
        <v>105</v>
      </c>
      <c r="B131">
        <v>4125.9678672417449</v>
      </c>
      <c r="E131">
        <v>106</v>
      </c>
      <c r="F131">
        <v>7.9062161656673746</v>
      </c>
    </row>
    <row r="132" spans="1:6" x14ac:dyDescent="0.2">
      <c r="A132">
        <v>106</v>
      </c>
      <c r="B132">
        <v>4157.9147598813024</v>
      </c>
      <c r="E132">
        <v>107</v>
      </c>
      <c r="F132">
        <v>7.8348997299023591</v>
      </c>
    </row>
    <row r="133" spans="1:6" x14ac:dyDescent="0.2">
      <c r="A133">
        <v>107</v>
      </c>
      <c r="B133">
        <v>4014.9712985179167</v>
      </c>
      <c r="E133">
        <v>108</v>
      </c>
      <c r="F133">
        <v>8.0982063344146127</v>
      </c>
    </row>
    <row r="134" spans="1:6" x14ac:dyDescent="0.2">
      <c r="A134">
        <v>108</v>
      </c>
      <c r="B134">
        <v>4153.2917217732211</v>
      </c>
      <c r="E134">
        <v>109</v>
      </c>
      <c r="F134">
        <v>7.9900209258898034</v>
      </c>
    </row>
    <row r="135" spans="1:6" x14ac:dyDescent="0.2">
      <c r="A135">
        <v>109</v>
      </c>
      <c r="B135">
        <v>4207.9044435545584</v>
      </c>
      <c r="E135">
        <v>110</v>
      </c>
      <c r="F135">
        <v>7.8483611171048473</v>
      </c>
    </row>
    <row r="136" spans="1:6" x14ac:dyDescent="0.2">
      <c r="A136">
        <v>110</v>
      </c>
      <c r="B136">
        <v>4036.2675562411641</v>
      </c>
      <c r="E136">
        <v>111</v>
      </c>
      <c r="F136">
        <v>8.2481280516880542</v>
      </c>
    </row>
    <row r="137" spans="1:6" x14ac:dyDescent="0.2">
      <c r="A137">
        <v>111</v>
      </c>
      <c r="B137">
        <v>4186.981564635942</v>
      </c>
      <c r="E137">
        <v>112</v>
      </c>
      <c r="F137">
        <v>7.7677683674903202</v>
      </c>
    </row>
    <row r="138" spans="1:6" x14ac:dyDescent="0.2">
      <c r="A138">
        <v>112</v>
      </c>
      <c r="B138">
        <v>3981.1896713017445</v>
      </c>
      <c r="E138">
        <v>113</v>
      </c>
      <c r="F138">
        <v>8.0420102809086824</v>
      </c>
    </row>
    <row r="139" spans="1:6" x14ac:dyDescent="0.2">
      <c r="A139">
        <v>113</v>
      </c>
      <c r="B139">
        <v>4082.0009949934615</v>
      </c>
      <c r="E139">
        <v>114</v>
      </c>
      <c r="F139">
        <v>7.6943102113006923</v>
      </c>
    </row>
    <row r="140" spans="1:6" x14ac:dyDescent="0.2">
      <c r="A140">
        <v>114</v>
      </c>
      <c r="B140">
        <v>4004.8276959813634</v>
      </c>
      <c r="E140">
        <v>115</v>
      </c>
      <c r="F140">
        <v>8.272241039017052</v>
      </c>
    </row>
    <row r="141" spans="1:6" x14ac:dyDescent="0.2">
      <c r="A141">
        <v>115</v>
      </c>
      <c r="B141">
        <v>4298.1822067365702</v>
      </c>
      <c r="E141">
        <v>116</v>
      </c>
      <c r="F141">
        <v>8.1077990915397464</v>
      </c>
    </row>
    <row r="142" spans="1:6" x14ac:dyDescent="0.2">
      <c r="A142">
        <v>116</v>
      </c>
      <c r="B142">
        <v>4291.4339895694775</v>
      </c>
      <c r="E142">
        <v>117</v>
      </c>
      <c r="F142">
        <v>8.4222097344831806</v>
      </c>
    </row>
    <row r="143" spans="1:6" x14ac:dyDescent="0.2">
      <c r="A143">
        <v>117</v>
      </c>
      <c r="B143">
        <v>4091.3994147640888</v>
      </c>
      <c r="E143">
        <v>118</v>
      </c>
      <c r="F143">
        <v>7.7966919455423751</v>
      </c>
    </row>
    <row r="144" spans="1:6" x14ac:dyDescent="0.2">
      <c r="A144">
        <v>118</v>
      </c>
      <c r="B144">
        <v>4134.1693153331253</v>
      </c>
      <c r="E144">
        <v>119</v>
      </c>
      <c r="F144">
        <v>8.0320040170283367</v>
      </c>
    </row>
    <row r="145" spans="1:6" x14ac:dyDescent="0.2">
      <c r="A145">
        <v>119</v>
      </c>
      <c r="B145">
        <v>4104.235692078003</v>
      </c>
      <c r="E145">
        <v>120</v>
      </c>
      <c r="F145">
        <v>8.045232757028776</v>
      </c>
    </row>
    <row r="146" spans="1:6" x14ac:dyDescent="0.2">
      <c r="A146">
        <v>120</v>
      </c>
      <c r="B146">
        <v>4128.5926513143168</v>
      </c>
      <c r="E146">
        <v>121</v>
      </c>
      <c r="F146">
        <v>7.7701730745002031</v>
      </c>
    </row>
    <row r="147" spans="1:6" x14ac:dyDescent="0.2">
      <c r="A147">
        <v>121</v>
      </c>
      <c r="B147">
        <v>4027.4904671541672</v>
      </c>
      <c r="E147">
        <v>122</v>
      </c>
      <c r="F147">
        <v>7.9204494591244989</v>
      </c>
    </row>
    <row r="148" spans="1:6" x14ac:dyDescent="0.2">
      <c r="A148">
        <v>122</v>
      </c>
      <c r="B148">
        <v>4174.0751793286254</v>
      </c>
      <c r="E148">
        <v>123</v>
      </c>
      <c r="F148">
        <v>7.8060814673716283</v>
      </c>
    </row>
    <row r="149" spans="1:6" x14ac:dyDescent="0.2">
      <c r="A149">
        <v>123</v>
      </c>
      <c r="B149">
        <v>3993.7945043761101</v>
      </c>
      <c r="E149">
        <v>124</v>
      </c>
      <c r="F149">
        <v>7.9237155346616497</v>
      </c>
    </row>
    <row r="150" spans="1:6" x14ac:dyDescent="0.2">
      <c r="A150">
        <v>124</v>
      </c>
      <c r="B150">
        <v>4132.651591870881</v>
      </c>
      <c r="E150">
        <v>125</v>
      </c>
      <c r="F150">
        <v>8.1413314740155389</v>
      </c>
    </row>
    <row r="151" spans="1:6" x14ac:dyDescent="0.2">
      <c r="A151">
        <v>125</v>
      </c>
      <c r="B151">
        <v>4094.169857327538</v>
      </c>
      <c r="E151">
        <v>126</v>
      </c>
      <c r="F151">
        <v>8.0779852734959885</v>
      </c>
    </row>
    <row r="152" spans="1:6" x14ac:dyDescent="0.2">
      <c r="A152">
        <v>126</v>
      </c>
      <c r="B152">
        <v>4222.4995966473462</v>
      </c>
      <c r="E152">
        <v>127</v>
      </c>
      <c r="F152">
        <v>7.8946803917594881</v>
      </c>
    </row>
    <row r="153" spans="1:6" x14ac:dyDescent="0.2">
      <c r="A153">
        <v>127</v>
      </c>
      <c r="B153">
        <v>4097.6663569370476</v>
      </c>
      <c r="E153">
        <v>128</v>
      </c>
      <c r="F153">
        <v>7.8907218953022928</v>
      </c>
    </row>
    <row r="154" spans="1:6" x14ac:dyDescent="0.2">
      <c r="A154">
        <v>128</v>
      </c>
      <c r="B154">
        <v>4074.1875654424848</v>
      </c>
      <c r="E154">
        <v>129</v>
      </c>
      <c r="F154">
        <v>7.9696010830719972</v>
      </c>
    </row>
    <row r="155" spans="1:6" x14ac:dyDescent="0.2">
      <c r="A155">
        <v>129</v>
      </c>
      <c r="B155">
        <v>4156.6756443050708</v>
      </c>
      <c r="E155">
        <v>130</v>
      </c>
      <c r="F155">
        <v>7.8438964520468026</v>
      </c>
    </row>
    <row r="156" spans="1:6" x14ac:dyDescent="0.2">
      <c r="A156">
        <v>130</v>
      </c>
      <c r="B156">
        <v>4032.3912204446897</v>
      </c>
      <c r="E156">
        <v>131</v>
      </c>
      <c r="F156">
        <v>8.0678980704498446</v>
      </c>
    </row>
    <row r="157" spans="1:6" x14ac:dyDescent="0.2">
      <c r="A157">
        <v>131</v>
      </c>
      <c r="B157">
        <v>4022.8490780080897</v>
      </c>
      <c r="E157">
        <v>132</v>
      </c>
      <c r="F157">
        <v>8.0791804853286848</v>
      </c>
    </row>
    <row r="158" spans="1:6" x14ac:dyDescent="0.2">
      <c r="A158">
        <v>132</v>
      </c>
      <c r="B158">
        <v>4111.9160454620187</v>
      </c>
      <c r="E158">
        <v>133</v>
      </c>
      <c r="F158">
        <v>8.4237853237871327</v>
      </c>
    </row>
    <row r="159" spans="1:6" x14ac:dyDescent="0.2">
      <c r="A159">
        <v>133</v>
      </c>
      <c r="B159">
        <v>4254.8037336926582</v>
      </c>
      <c r="E159">
        <v>134</v>
      </c>
      <c r="F159">
        <v>7.8025873161034083</v>
      </c>
    </row>
    <row r="160" spans="1:6" x14ac:dyDescent="0.2">
      <c r="A160">
        <v>134</v>
      </c>
      <c r="B160">
        <v>4137.2651629921666</v>
      </c>
      <c r="E160">
        <v>135</v>
      </c>
      <c r="F160">
        <v>8.1926615529235196</v>
      </c>
    </row>
    <row r="161" spans="1:6" x14ac:dyDescent="0.2">
      <c r="A161">
        <v>135</v>
      </c>
      <c r="B161">
        <v>3993.749352003324</v>
      </c>
      <c r="E161">
        <v>136</v>
      </c>
      <c r="F161">
        <v>7.7124479692485428</v>
      </c>
    </row>
    <row r="162" spans="1:6" x14ac:dyDescent="0.2">
      <c r="A162">
        <v>136</v>
      </c>
      <c r="B162">
        <v>4054.0350406124307</v>
      </c>
      <c r="E162">
        <v>137</v>
      </c>
      <c r="F162">
        <v>7.7655026501839544</v>
      </c>
    </row>
    <row r="163" spans="1:6" x14ac:dyDescent="0.2">
      <c r="A163">
        <v>137</v>
      </c>
      <c r="B163">
        <v>4025.4788760206784</v>
      </c>
      <c r="E163">
        <v>138</v>
      </c>
      <c r="F163">
        <v>8.0065829060474059</v>
      </c>
    </row>
    <row r="164" spans="1:6" x14ac:dyDescent="0.2">
      <c r="A164">
        <v>138</v>
      </c>
      <c r="B164">
        <v>4115.6659551934854</v>
      </c>
      <c r="E164">
        <v>139</v>
      </c>
      <c r="F164">
        <v>7.9680824681010369</v>
      </c>
    </row>
    <row r="165" spans="1:6" x14ac:dyDescent="0.2">
      <c r="A165">
        <v>139</v>
      </c>
      <c r="B165">
        <v>4072.3765231651773</v>
      </c>
      <c r="E165">
        <v>140</v>
      </c>
      <c r="F165">
        <v>7.8312362567454068</v>
      </c>
    </row>
    <row r="166" spans="1:6" x14ac:dyDescent="0.2">
      <c r="A166">
        <v>140</v>
      </c>
      <c r="B166">
        <v>4078.3824524722504</v>
      </c>
      <c r="E166">
        <v>141</v>
      </c>
      <c r="F166">
        <v>8.1321962817492626</v>
      </c>
    </row>
    <row r="167" spans="1:6" x14ac:dyDescent="0.2">
      <c r="A167">
        <v>141</v>
      </c>
      <c r="B167">
        <v>4059.0790499364734</v>
      </c>
      <c r="E167">
        <v>142</v>
      </c>
      <c r="F167">
        <v>8.1579179404774198</v>
      </c>
    </row>
    <row r="168" spans="1:6" x14ac:dyDescent="0.2">
      <c r="A168">
        <v>142</v>
      </c>
      <c r="B168">
        <v>4166.3821325938998</v>
      </c>
      <c r="E168">
        <v>143</v>
      </c>
      <c r="F168">
        <v>7.7960843088523939</v>
      </c>
    </row>
    <row r="169" spans="1:6" x14ac:dyDescent="0.2">
      <c r="A169">
        <v>143</v>
      </c>
      <c r="B169">
        <v>3983.2108549600916</v>
      </c>
      <c r="E169">
        <v>144</v>
      </c>
      <c r="F169">
        <v>7.8242157416067508</v>
      </c>
    </row>
    <row r="170" spans="1:6" x14ac:dyDescent="0.2">
      <c r="A170">
        <v>144</v>
      </c>
      <c r="B170">
        <v>3952.3604515929251</v>
      </c>
      <c r="E170">
        <v>145</v>
      </c>
      <c r="F170">
        <v>7.7856514349517871</v>
      </c>
    </row>
    <row r="171" spans="1:6" x14ac:dyDescent="0.2">
      <c r="A171">
        <v>145</v>
      </c>
      <c r="B171">
        <v>4228.9630422174632</v>
      </c>
      <c r="E171">
        <v>146</v>
      </c>
      <c r="F171">
        <v>7.7331644194792872</v>
      </c>
    </row>
    <row r="172" spans="1:6" x14ac:dyDescent="0.2">
      <c r="A172">
        <v>146</v>
      </c>
      <c r="B172">
        <v>4205.7134754899998</v>
      </c>
      <c r="E172">
        <v>147</v>
      </c>
      <c r="F172">
        <v>7.6623709940401739</v>
      </c>
    </row>
    <row r="173" spans="1:6" x14ac:dyDescent="0.2">
      <c r="A173">
        <v>147</v>
      </c>
      <c r="B173">
        <v>4281.5505166735029</v>
      </c>
      <c r="E173">
        <v>148</v>
      </c>
      <c r="F173">
        <v>7.8681342737783364</v>
      </c>
    </row>
    <row r="174" spans="1:6" x14ac:dyDescent="0.2">
      <c r="A174">
        <v>148</v>
      </c>
      <c r="B174">
        <v>3930.5965821563314</v>
      </c>
      <c r="E174">
        <v>149</v>
      </c>
      <c r="F174">
        <v>7.64064938470184</v>
      </c>
    </row>
    <row r="175" spans="1:6" x14ac:dyDescent="0.2">
      <c r="A175">
        <v>149</v>
      </c>
      <c r="B175">
        <v>4118.330201735962</v>
      </c>
      <c r="E175">
        <v>150</v>
      </c>
      <c r="F175">
        <v>8.0349547830746548</v>
      </c>
    </row>
    <row r="176" spans="1:6" x14ac:dyDescent="0.2">
      <c r="A176">
        <v>150</v>
      </c>
      <c r="B176">
        <v>4198.2852564669411</v>
      </c>
      <c r="E176">
        <v>151</v>
      </c>
      <c r="F176">
        <v>8.0062524726417124</v>
      </c>
    </row>
    <row r="177" spans="1:6" x14ac:dyDescent="0.2">
      <c r="A177">
        <v>151</v>
      </c>
      <c r="B177">
        <v>4009.5181600085843</v>
      </c>
      <c r="E177">
        <v>152</v>
      </c>
      <c r="F177">
        <v>7.9858776099775692</v>
      </c>
    </row>
    <row r="178" spans="1:6" x14ac:dyDescent="0.2">
      <c r="A178">
        <v>152</v>
      </c>
      <c r="B178">
        <v>4112.2037920361454</v>
      </c>
      <c r="E178">
        <v>153</v>
      </c>
      <c r="F178">
        <v>7.9469756300300185</v>
      </c>
    </row>
    <row r="179" spans="1:6" x14ac:dyDescent="0.2">
      <c r="A179">
        <v>153</v>
      </c>
      <c r="B179">
        <v>4093.9215799321578</v>
      </c>
      <c r="E179">
        <v>154</v>
      </c>
      <c r="F179">
        <v>7.9196076948240126</v>
      </c>
    </row>
    <row r="180" spans="1:6" x14ac:dyDescent="0.2">
      <c r="A180">
        <v>154</v>
      </c>
      <c r="B180">
        <v>3882.988377691971</v>
      </c>
      <c r="E180">
        <v>155</v>
      </c>
      <c r="F180">
        <v>7.9610686644738644</v>
      </c>
    </row>
    <row r="181" spans="1:6" x14ac:dyDescent="0.2">
      <c r="A181">
        <v>155</v>
      </c>
      <c r="B181">
        <v>4039.6192046171714</v>
      </c>
      <c r="E181">
        <v>156</v>
      </c>
      <c r="F181">
        <v>7.7517041658408274</v>
      </c>
    </row>
    <row r="182" spans="1:6" x14ac:dyDescent="0.2">
      <c r="A182">
        <v>156</v>
      </c>
      <c r="B182">
        <v>3958.3571702286727</v>
      </c>
      <c r="E182">
        <v>157</v>
      </c>
      <c r="F182">
        <v>8.0469083528543184</v>
      </c>
    </row>
    <row r="183" spans="1:6" x14ac:dyDescent="0.2">
      <c r="A183">
        <v>157</v>
      </c>
      <c r="B183">
        <v>3910.0088345676195</v>
      </c>
      <c r="E183">
        <v>158</v>
      </c>
      <c r="F183">
        <v>7.7290527873280421</v>
      </c>
    </row>
    <row r="184" spans="1:6" x14ac:dyDescent="0.2">
      <c r="A184">
        <v>158</v>
      </c>
      <c r="B184">
        <v>4029.8915739719755</v>
      </c>
      <c r="E184">
        <v>159</v>
      </c>
      <c r="F184">
        <v>7.9290397831696797</v>
      </c>
    </row>
    <row r="185" spans="1:6" x14ac:dyDescent="0.2">
      <c r="A185">
        <v>159</v>
      </c>
      <c r="B185">
        <v>4092.4186760821481</v>
      </c>
      <c r="E185">
        <v>160</v>
      </c>
      <c r="F185">
        <v>7.9451915845430472</v>
      </c>
    </row>
    <row r="186" spans="1:6" x14ac:dyDescent="0.2">
      <c r="A186">
        <v>160</v>
      </c>
      <c r="B186">
        <v>4223.4543834359965</v>
      </c>
      <c r="E186">
        <v>161</v>
      </c>
      <c r="F186">
        <v>7.8538751307615371</v>
      </c>
    </row>
    <row r="187" spans="1:6" x14ac:dyDescent="0.2">
      <c r="A187">
        <v>161</v>
      </c>
      <c r="B187">
        <v>4109.8289905460015</v>
      </c>
      <c r="E187">
        <v>162</v>
      </c>
      <c r="F187">
        <v>7.9582426106014967</v>
      </c>
    </row>
    <row r="188" spans="1:6" x14ac:dyDescent="0.2">
      <c r="A188">
        <v>162</v>
      </c>
      <c r="B188">
        <v>4114.9721080711306</v>
      </c>
      <c r="E188">
        <v>163</v>
      </c>
      <c r="F188">
        <v>8.0179772583253204</v>
      </c>
    </row>
    <row r="189" spans="1:6" x14ac:dyDescent="0.2">
      <c r="A189">
        <v>163</v>
      </c>
      <c r="B189">
        <v>4121.2472921736944</v>
      </c>
      <c r="E189">
        <v>164</v>
      </c>
      <c r="F189">
        <v>7.8768243846175308</v>
      </c>
    </row>
    <row r="190" spans="1:6" x14ac:dyDescent="0.2">
      <c r="A190">
        <v>164</v>
      </c>
      <c r="B190">
        <v>3867.9492467554765</v>
      </c>
      <c r="E190">
        <v>165</v>
      </c>
      <c r="F190">
        <v>7.8888776602054165</v>
      </c>
    </row>
    <row r="191" spans="1:6" x14ac:dyDescent="0.2">
      <c r="A191">
        <v>165</v>
      </c>
      <c r="B191">
        <v>4233.1311357316008</v>
      </c>
      <c r="E191">
        <v>166</v>
      </c>
      <c r="F191">
        <v>8.1915772987768349</v>
      </c>
    </row>
    <row r="192" spans="1:6" x14ac:dyDescent="0.2">
      <c r="A192">
        <v>166</v>
      </c>
      <c r="B192">
        <v>3944.421425952251</v>
      </c>
      <c r="E192">
        <v>167</v>
      </c>
      <c r="F192">
        <v>7.9383584755354812</v>
      </c>
    </row>
    <row r="193" spans="1:6" x14ac:dyDescent="0.2">
      <c r="A193">
        <v>167</v>
      </c>
      <c r="B193">
        <v>4230.542872271204</v>
      </c>
      <c r="E193">
        <v>168</v>
      </c>
      <c r="F193">
        <v>7.9500868995783307</v>
      </c>
    </row>
    <row r="194" spans="1:6" x14ac:dyDescent="0.2">
      <c r="A194">
        <v>168</v>
      </c>
      <c r="B194">
        <v>4053.1315250003549</v>
      </c>
      <c r="E194">
        <v>169</v>
      </c>
      <c r="F194">
        <v>7.7883672900799086</v>
      </c>
    </row>
    <row r="195" spans="1:6" x14ac:dyDescent="0.2">
      <c r="A195">
        <v>169</v>
      </c>
      <c r="B195">
        <v>3993.3241735645297</v>
      </c>
      <c r="E195">
        <v>170</v>
      </c>
      <c r="F195">
        <v>7.980779389589558</v>
      </c>
    </row>
    <row r="196" spans="1:6" x14ac:dyDescent="0.2">
      <c r="A196">
        <v>170</v>
      </c>
      <c r="B196">
        <v>4397.4008625850129</v>
      </c>
      <c r="E196">
        <v>171</v>
      </c>
      <c r="F196">
        <v>8.263057074869403</v>
      </c>
    </row>
    <row r="197" spans="1:6" x14ac:dyDescent="0.2">
      <c r="A197">
        <v>171</v>
      </c>
      <c r="B197">
        <v>3995.3214706696886</v>
      </c>
      <c r="E197">
        <v>172</v>
      </c>
      <c r="F197">
        <v>7.8389562123337058</v>
      </c>
    </row>
    <row r="198" spans="1:6" x14ac:dyDescent="0.2">
      <c r="A198">
        <v>172</v>
      </c>
      <c r="B198">
        <v>4092.0696260721311</v>
      </c>
      <c r="E198">
        <v>173</v>
      </c>
      <c r="F198">
        <v>8.1037737908477396</v>
      </c>
    </row>
    <row r="199" spans="1:6" x14ac:dyDescent="0.2">
      <c r="A199">
        <v>173</v>
      </c>
      <c r="B199">
        <v>4086.409364831009</v>
      </c>
      <c r="E199">
        <v>174</v>
      </c>
      <c r="F199">
        <v>8.0867450613935503</v>
      </c>
    </row>
    <row r="200" spans="1:6" x14ac:dyDescent="0.2">
      <c r="A200">
        <v>174</v>
      </c>
      <c r="B200">
        <v>4024.1547981182571</v>
      </c>
      <c r="E200">
        <v>175</v>
      </c>
      <c r="F200">
        <v>7.9746193283030138</v>
      </c>
    </row>
    <row r="201" spans="1:6" x14ac:dyDescent="0.2">
      <c r="A201">
        <v>175</v>
      </c>
      <c r="B201">
        <v>4164.8475152745395</v>
      </c>
      <c r="E201">
        <v>176</v>
      </c>
      <c r="F201">
        <v>8.0679666882922607</v>
      </c>
    </row>
    <row r="202" spans="1:6" x14ac:dyDescent="0.2">
      <c r="A202">
        <v>176</v>
      </c>
      <c r="B202">
        <v>4020.3642852309677</v>
      </c>
      <c r="E202">
        <v>177</v>
      </c>
      <c r="F202">
        <v>8.0599371274841669</v>
      </c>
    </row>
    <row r="203" spans="1:6" x14ac:dyDescent="0.2">
      <c r="A203">
        <v>177</v>
      </c>
      <c r="B203">
        <v>3980.7960225074835</v>
      </c>
      <c r="E203">
        <v>178</v>
      </c>
      <c r="F203">
        <v>8.0558303752882452</v>
      </c>
    </row>
    <row r="204" spans="1:6" x14ac:dyDescent="0.2">
      <c r="A204">
        <v>178</v>
      </c>
      <c r="B204">
        <v>3955.7796779410319</v>
      </c>
      <c r="E204">
        <v>179</v>
      </c>
      <c r="F204">
        <v>7.9355277172446259</v>
      </c>
    </row>
    <row r="205" spans="1:6" x14ac:dyDescent="0.2">
      <c r="A205">
        <v>179</v>
      </c>
      <c r="B205">
        <v>4142.4809506743413</v>
      </c>
      <c r="E205">
        <v>180</v>
      </c>
      <c r="F205">
        <v>7.8423020348476884</v>
      </c>
    </row>
    <row r="206" spans="1:6" x14ac:dyDescent="0.2">
      <c r="A206">
        <v>180</v>
      </c>
      <c r="B206">
        <v>4137.0810880503677</v>
      </c>
      <c r="E206">
        <v>181</v>
      </c>
      <c r="F206">
        <v>8.0520063742969263</v>
      </c>
    </row>
    <row r="207" spans="1:6" x14ac:dyDescent="0.2">
      <c r="A207">
        <v>181</v>
      </c>
      <c r="B207">
        <v>4142.2922603165662</v>
      </c>
      <c r="E207">
        <v>182</v>
      </c>
      <c r="F207">
        <v>7.8896686826517985</v>
      </c>
    </row>
    <row r="208" spans="1:6" x14ac:dyDescent="0.2">
      <c r="A208">
        <v>182</v>
      </c>
      <c r="B208">
        <v>4033.1257008552675</v>
      </c>
      <c r="E208">
        <v>183</v>
      </c>
      <c r="F208">
        <v>7.8470917011379528</v>
      </c>
    </row>
    <row r="209" spans="1:6" x14ac:dyDescent="0.2">
      <c r="A209">
        <v>183</v>
      </c>
      <c r="B209">
        <v>4168.7376410315737</v>
      </c>
      <c r="E209">
        <v>184</v>
      </c>
      <c r="F209">
        <v>7.6808891643447188</v>
      </c>
    </row>
    <row r="210" spans="1:6" x14ac:dyDescent="0.2">
      <c r="A210">
        <v>184</v>
      </c>
      <c r="B210">
        <v>4125.7470108121415</v>
      </c>
      <c r="E210">
        <v>185</v>
      </c>
      <c r="F210">
        <v>8.1969040680406948</v>
      </c>
    </row>
    <row r="211" spans="1:6" x14ac:dyDescent="0.2">
      <c r="A211">
        <v>185</v>
      </c>
      <c r="B211">
        <v>4183.9419710862567</v>
      </c>
      <c r="E211">
        <v>186</v>
      </c>
      <c r="F211">
        <v>8.1135720111723355</v>
      </c>
    </row>
    <row r="212" spans="1:6" x14ac:dyDescent="0.2">
      <c r="A212">
        <v>186</v>
      </c>
      <c r="B212">
        <v>4066.2246632050951</v>
      </c>
      <c r="E212">
        <v>187</v>
      </c>
      <c r="F212">
        <v>8.3035507680445768</v>
      </c>
    </row>
    <row r="213" spans="1:6" x14ac:dyDescent="0.2">
      <c r="A213">
        <v>187</v>
      </c>
      <c r="B213">
        <v>4216.6620767385675</v>
      </c>
      <c r="E213">
        <v>188</v>
      </c>
      <c r="F213">
        <v>8.1689889497142794</v>
      </c>
    </row>
    <row r="214" spans="1:6" x14ac:dyDescent="0.2">
      <c r="A214">
        <v>188</v>
      </c>
      <c r="B214">
        <v>4009.3598514489913</v>
      </c>
      <c r="E214">
        <v>189</v>
      </c>
      <c r="F214">
        <v>7.6556552549710739</v>
      </c>
    </row>
    <row r="215" spans="1:6" x14ac:dyDescent="0.2">
      <c r="A215">
        <v>189</v>
      </c>
      <c r="B215">
        <v>4081.867594274514</v>
      </c>
      <c r="E215">
        <v>190</v>
      </c>
      <c r="F215">
        <v>8.2300670352117908</v>
      </c>
    </row>
    <row r="216" spans="1:6" x14ac:dyDescent="0.2">
      <c r="A216">
        <v>190</v>
      </c>
      <c r="B216">
        <v>4093.4243682906326</v>
      </c>
      <c r="E216">
        <v>191</v>
      </c>
      <c r="F216">
        <v>8.2811563524540919</v>
      </c>
    </row>
    <row r="217" spans="1:6" x14ac:dyDescent="0.2">
      <c r="A217">
        <v>191</v>
      </c>
      <c r="B217">
        <v>4056.7474498153638</v>
      </c>
      <c r="E217">
        <v>192</v>
      </c>
      <c r="F217">
        <v>8.1724144385977802</v>
      </c>
    </row>
    <row r="218" spans="1:6" x14ac:dyDescent="0.2">
      <c r="A218">
        <v>192</v>
      </c>
      <c r="B218">
        <v>4178.2143096592645</v>
      </c>
      <c r="E218">
        <v>193</v>
      </c>
      <c r="F218">
        <v>7.8322794968775611</v>
      </c>
    </row>
    <row r="219" spans="1:6" x14ac:dyDescent="0.2">
      <c r="A219">
        <v>193</v>
      </c>
      <c r="B219">
        <v>4039.0153401445505</v>
      </c>
      <c r="E219">
        <v>194</v>
      </c>
      <c r="F219">
        <v>8.039808482829665</v>
      </c>
    </row>
    <row r="220" spans="1:6" x14ac:dyDescent="0.2">
      <c r="A220">
        <v>194</v>
      </c>
      <c r="B220">
        <v>4070.034523103121</v>
      </c>
      <c r="E220">
        <v>195</v>
      </c>
      <c r="F220">
        <v>8.6164993871229516</v>
      </c>
    </row>
    <row r="221" spans="1:6" x14ac:dyDescent="0.2">
      <c r="A221">
        <v>195</v>
      </c>
      <c r="B221">
        <v>4127.0555974690897</v>
      </c>
      <c r="E221">
        <v>196</v>
      </c>
      <c r="F221">
        <v>8.1067806821835902</v>
      </c>
    </row>
    <row r="222" spans="1:6" x14ac:dyDescent="0.2">
      <c r="A222">
        <v>196</v>
      </c>
      <c r="B222">
        <v>4251.8614759533111</v>
      </c>
      <c r="E222">
        <v>197</v>
      </c>
      <c r="F222">
        <v>8.3489016809550485</v>
      </c>
    </row>
    <row r="223" spans="1:6" x14ac:dyDescent="0.2">
      <c r="A223">
        <v>197</v>
      </c>
      <c r="B223">
        <v>4113.6632018492282</v>
      </c>
      <c r="E223">
        <v>198</v>
      </c>
      <c r="F223">
        <v>7.8491197650130458</v>
      </c>
    </row>
    <row r="224" spans="1:6" x14ac:dyDescent="0.2">
      <c r="A224">
        <v>198</v>
      </c>
      <c r="B224">
        <v>3994.2746478730005</v>
      </c>
      <c r="E224">
        <v>199</v>
      </c>
      <c r="F224">
        <v>7.813128314368547</v>
      </c>
    </row>
    <row r="225" spans="1:6" x14ac:dyDescent="0.2">
      <c r="A225">
        <v>199</v>
      </c>
      <c r="B225">
        <v>4039.3566004578965</v>
      </c>
      <c r="E225">
        <v>200</v>
      </c>
      <c r="F225">
        <v>7.8381184234507888</v>
      </c>
    </row>
    <row r="226" spans="1:6" x14ac:dyDescent="0.2">
      <c r="A226">
        <v>200</v>
      </c>
      <c r="B226">
        <v>4364.127672751003</v>
      </c>
      <c r="E226">
        <v>201</v>
      </c>
      <c r="F226">
        <v>8.1367156509617811</v>
      </c>
    </row>
    <row r="227" spans="1:6" x14ac:dyDescent="0.2">
      <c r="A227">
        <v>201</v>
      </c>
      <c r="B227">
        <v>4214.4549597256873</v>
      </c>
      <c r="E227">
        <v>202</v>
      </c>
      <c r="F227">
        <v>7.7417820130440376</v>
      </c>
    </row>
    <row r="228" spans="1:6" x14ac:dyDescent="0.2">
      <c r="A228">
        <v>202</v>
      </c>
      <c r="B228">
        <v>4093.4051908232618</v>
      </c>
      <c r="E228">
        <v>203</v>
      </c>
      <c r="F228">
        <v>7.8836068092276488</v>
      </c>
    </row>
    <row r="229" spans="1:6" x14ac:dyDescent="0.2">
      <c r="A229">
        <v>203</v>
      </c>
      <c r="B229">
        <v>4107.5462272907844</v>
      </c>
      <c r="E229">
        <v>204</v>
      </c>
      <c r="F229">
        <v>7.6093261013683202</v>
      </c>
    </row>
    <row r="230" spans="1:6" x14ac:dyDescent="0.2">
      <c r="A230">
        <v>204</v>
      </c>
      <c r="B230">
        <v>4178.3609275738572</v>
      </c>
      <c r="E230">
        <v>205</v>
      </c>
      <c r="F230">
        <v>8.0638900479151232</v>
      </c>
    </row>
    <row r="231" spans="1:6" x14ac:dyDescent="0.2">
      <c r="A231">
        <v>205</v>
      </c>
      <c r="B231">
        <v>4018.9919682430177</v>
      </c>
      <c r="E231">
        <v>206</v>
      </c>
      <c r="F231">
        <v>8.0143678696346825</v>
      </c>
    </row>
    <row r="232" spans="1:6" x14ac:dyDescent="0.2">
      <c r="A232">
        <v>206</v>
      </c>
      <c r="B232">
        <v>4081.1973039013587</v>
      </c>
      <c r="E232">
        <v>207</v>
      </c>
      <c r="F232">
        <v>7.8918248616619531</v>
      </c>
    </row>
    <row r="233" spans="1:6" x14ac:dyDescent="0.2">
      <c r="A233">
        <v>207</v>
      </c>
      <c r="B233">
        <v>4200.7282779783554</v>
      </c>
      <c r="E233">
        <v>208</v>
      </c>
      <c r="F233">
        <v>7.775479399604893</v>
      </c>
    </row>
    <row r="234" spans="1:6" x14ac:dyDescent="0.2">
      <c r="A234">
        <v>208</v>
      </c>
      <c r="B234">
        <v>4037.6231422238516</v>
      </c>
      <c r="E234">
        <v>209</v>
      </c>
      <c r="F234">
        <v>8.2868423868224959</v>
      </c>
    </row>
    <row r="235" spans="1:6" x14ac:dyDescent="0.2">
      <c r="A235">
        <v>209</v>
      </c>
      <c r="B235">
        <v>4122.5928769559705</v>
      </c>
      <c r="E235">
        <v>210</v>
      </c>
      <c r="F235">
        <v>8.2818778310463035</v>
      </c>
    </row>
    <row r="236" spans="1:6" x14ac:dyDescent="0.2">
      <c r="A236">
        <v>210</v>
      </c>
      <c r="B236">
        <v>4165.4538007477468</v>
      </c>
      <c r="E236">
        <v>211</v>
      </c>
      <c r="F236">
        <v>8.1011864184008644</v>
      </c>
    </row>
    <row r="237" spans="1:6" x14ac:dyDescent="0.2">
      <c r="A237">
        <v>211</v>
      </c>
      <c r="B237">
        <v>4043.9201875482468</v>
      </c>
      <c r="E237">
        <v>212</v>
      </c>
      <c r="F237">
        <v>7.7503635789991181</v>
      </c>
    </row>
    <row r="238" spans="1:6" x14ac:dyDescent="0.2">
      <c r="A238">
        <v>212</v>
      </c>
      <c r="B238">
        <v>3934.7692030360058</v>
      </c>
      <c r="E238">
        <v>213</v>
      </c>
      <c r="F238">
        <v>8.3334636606608008</v>
      </c>
    </row>
    <row r="239" spans="1:6" x14ac:dyDescent="0.2">
      <c r="A239">
        <v>213</v>
      </c>
      <c r="B239">
        <v>4040.9216991206113</v>
      </c>
      <c r="E239">
        <v>214</v>
      </c>
      <c r="F239">
        <v>8.0599329248087201</v>
      </c>
    </row>
    <row r="240" spans="1:6" x14ac:dyDescent="0.2">
      <c r="A240">
        <v>214</v>
      </c>
      <c r="B240">
        <v>4027.2897082585596</v>
      </c>
      <c r="E240">
        <v>215</v>
      </c>
      <c r="F240">
        <v>8.0336267755510917</v>
      </c>
    </row>
    <row r="241" spans="1:6" x14ac:dyDescent="0.2">
      <c r="A241">
        <v>215</v>
      </c>
      <c r="B241">
        <v>3917.3691082284399</v>
      </c>
      <c r="E241">
        <v>216</v>
      </c>
      <c r="F241">
        <v>8.068367530739124</v>
      </c>
    </row>
    <row r="242" spans="1:6" x14ac:dyDescent="0.2">
      <c r="A242">
        <v>216</v>
      </c>
      <c r="B242">
        <v>4139.9854684649354</v>
      </c>
      <c r="E242">
        <v>217</v>
      </c>
      <c r="F242">
        <v>8.0286359597236032</v>
      </c>
    </row>
    <row r="243" spans="1:6" x14ac:dyDescent="0.2">
      <c r="A243">
        <v>217</v>
      </c>
      <c r="B243">
        <v>4006.1972428517679</v>
      </c>
      <c r="E243">
        <v>218</v>
      </c>
      <c r="F243">
        <v>7.8785590334078162</v>
      </c>
    </row>
    <row r="244" spans="1:6" x14ac:dyDescent="0.2">
      <c r="A244">
        <v>218</v>
      </c>
      <c r="B244">
        <v>3956.1860995524075</v>
      </c>
      <c r="E244">
        <v>219</v>
      </c>
      <c r="F244">
        <v>8.2574917307447411</v>
      </c>
    </row>
    <row r="245" spans="1:6" x14ac:dyDescent="0.2">
      <c r="A245">
        <v>219</v>
      </c>
      <c r="B245">
        <v>3977.4875235109084</v>
      </c>
      <c r="E245">
        <v>220</v>
      </c>
      <c r="F245">
        <v>7.6857757634043153</v>
      </c>
    </row>
    <row r="246" spans="1:6" x14ac:dyDescent="0.2">
      <c r="A246">
        <v>220</v>
      </c>
      <c r="B246">
        <v>4076.2517811830039</v>
      </c>
      <c r="E246">
        <v>221</v>
      </c>
      <c r="F246">
        <v>7.8815154152473763</v>
      </c>
    </row>
    <row r="247" spans="1:6" x14ac:dyDescent="0.2">
      <c r="A247">
        <v>221</v>
      </c>
      <c r="B247">
        <v>3952.057073628388</v>
      </c>
      <c r="E247">
        <v>222</v>
      </c>
      <c r="F247">
        <v>8.2372391035045798</v>
      </c>
    </row>
    <row r="248" spans="1:6" x14ac:dyDescent="0.2">
      <c r="A248">
        <v>222</v>
      </c>
      <c r="B248">
        <v>4087.1768585965951</v>
      </c>
      <c r="E248">
        <v>223</v>
      </c>
      <c r="F248">
        <v>7.6392114083275091</v>
      </c>
    </row>
    <row r="249" spans="1:6" x14ac:dyDescent="0.2">
      <c r="A249">
        <v>223</v>
      </c>
      <c r="B249">
        <v>4100.0276964101122</v>
      </c>
      <c r="E249">
        <v>224</v>
      </c>
      <c r="F249">
        <v>7.978039147247868</v>
      </c>
    </row>
    <row r="250" spans="1:6" x14ac:dyDescent="0.2">
      <c r="A250">
        <v>224</v>
      </c>
      <c r="B250">
        <v>4065.2816452978764</v>
      </c>
      <c r="E250">
        <v>225</v>
      </c>
      <c r="F250">
        <v>7.8841452443333386</v>
      </c>
    </row>
    <row r="251" spans="1:6" x14ac:dyDescent="0.2">
      <c r="A251">
        <v>225</v>
      </c>
      <c r="B251">
        <v>4271.8100674065354</v>
      </c>
      <c r="E251">
        <v>226</v>
      </c>
      <c r="F251">
        <v>7.8154553246116825</v>
      </c>
    </row>
    <row r="252" spans="1:6" x14ac:dyDescent="0.2">
      <c r="A252">
        <v>226</v>
      </c>
      <c r="B252">
        <v>4193.1218705616438</v>
      </c>
      <c r="E252">
        <v>227</v>
      </c>
      <c r="F252">
        <v>7.939451525298006</v>
      </c>
    </row>
    <row r="253" spans="1:6" x14ac:dyDescent="0.2">
      <c r="A253">
        <v>227</v>
      </c>
      <c r="B253">
        <v>3999.5570000923917</v>
      </c>
      <c r="E253">
        <v>228</v>
      </c>
      <c r="F253">
        <v>7.9557626656807727</v>
      </c>
    </row>
    <row r="254" spans="1:6" x14ac:dyDescent="0.2">
      <c r="A254">
        <v>228</v>
      </c>
      <c r="B254">
        <v>4130.0694172988815</v>
      </c>
      <c r="E254">
        <v>229</v>
      </c>
      <c r="F254">
        <v>8.0976610244152525</v>
      </c>
    </row>
    <row r="255" spans="1:6" x14ac:dyDescent="0.2">
      <c r="A255">
        <v>229</v>
      </c>
      <c r="B255">
        <v>4112.6312685023013</v>
      </c>
      <c r="E255">
        <v>230</v>
      </c>
      <c r="F255">
        <v>7.7239199795428988</v>
      </c>
    </row>
    <row r="256" spans="1:6" x14ac:dyDescent="0.2">
      <c r="A256">
        <v>230</v>
      </c>
      <c r="B256">
        <v>3979.7863901869014</v>
      </c>
      <c r="E256">
        <v>231</v>
      </c>
      <c r="F256">
        <v>7.9135751648788437</v>
      </c>
    </row>
    <row r="257" spans="1:6" x14ac:dyDescent="0.2">
      <c r="A257">
        <v>231</v>
      </c>
      <c r="B257">
        <v>3987.1122656199336</v>
      </c>
      <c r="E257">
        <v>232</v>
      </c>
      <c r="F257">
        <v>7.7890518218273632</v>
      </c>
    </row>
    <row r="258" spans="1:6" x14ac:dyDescent="0.2">
      <c r="A258">
        <v>232</v>
      </c>
      <c r="B258">
        <v>4244.8677654086796</v>
      </c>
      <c r="E258">
        <v>233</v>
      </c>
      <c r="F258">
        <v>7.8081594813051591</v>
      </c>
    </row>
    <row r="259" spans="1:6" x14ac:dyDescent="0.2">
      <c r="A259">
        <v>233</v>
      </c>
      <c r="B259">
        <v>3987.110782616212</v>
      </c>
      <c r="E259">
        <v>234</v>
      </c>
      <c r="F259">
        <v>7.9359743290112439</v>
      </c>
    </row>
    <row r="260" spans="1:6" x14ac:dyDescent="0.2">
      <c r="A260">
        <v>234</v>
      </c>
      <c r="B260">
        <v>4080.8367975604738</v>
      </c>
      <c r="E260">
        <v>235</v>
      </c>
      <c r="F260">
        <v>7.6980276865565882</v>
      </c>
    </row>
    <row r="261" spans="1:6" x14ac:dyDescent="0.2">
      <c r="A261">
        <v>235</v>
      </c>
      <c r="B261">
        <v>4120.5781015394023</v>
      </c>
      <c r="E261">
        <v>236</v>
      </c>
      <c r="F261">
        <v>8.2422761053806095</v>
      </c>
    </row>
    <row r="262" spans="1:6" x14ac:dyDescent="0.2">
      <c r="A262">
        <v>236</v>
      </c>
      <c r="B262">
        <v>4021.4196163643091</v>
      </c>
      <c r="E262">
        <v>237</v>
      </c>
      <c r="F262">
        <v>8.07847388120984</v>
      </c>
    </row>
    <row r="263" spans="1:6" x14ac:dyDescent="0.2">
      <c r="A263">
        <v>237</v>
      </c>
      <c r="B263">
        <v>4143.3823684793952</v>
      </c>
      <c r="E263">
        <v>238</v>
      </c>
      <c r="F263">
        <v>7.6850190856308345</v>
      </c>
    </row>
    <row r="264" spans="1:6" x14ac:dyDescent="0.2">
      <c r="A264">
        <v>238</v>
      </c>
      <c r="B264">
        <v>4082.6831238270738</v>
      </c>
      <c r="E264">
        <v>239</v>
      </c>
      <c r="F264">
        <v>8.1102460456988723</v>
      </c>
    </row>
    <row r="265" spans="1:6" x14ac:dyDescent="0.2">
      <c r="A265">
        <v>239</v>
      </c>
      <c r="B265">
        <v>3788.4011746855217</v>
      </c>
      <c r="E265">
        <v>240</v>
      </c>
      <c r="F265">
        <v>7.8713901814813712</v>
      </c>
    </row>
    <row r="266" spans="1:6" x14ac:dyDescent="0.2">
      <c r="A266">
        <v>240</v>
      </c>
      <c r="B266">
        <v>4074.5702823233005</v>
      </c>
      <c r="E266">
        <v>241</v>
      </c>
      <c r="F266">
        <v>7.998982612808426</v>
      </c>
    </row>
    <row r="267" spans="1:6" x14ac:dyDescent="0.2">
      <c r="A267">
        <v>241</v>
      </c>
      <c r="B267">
        <v>4179.0604803701763</v>
      </c>
      <c r="E267">
        <v>242</v>
      </c>
      <c r="F267">
        <v>8.2798584808532709</v>
      </c>
    </row>
    <row r="268" spans="1:6" x14ac:dyDescent="0.2">
      <c r="A268">
        <v>242</v>
      </c>
      <c r="B268">
        <v>4112.2588945387461</v>
      </c>
      <c r="E268">
        <v>243</v>
      </c>
      <c r="F268">
        <v>7.9807625745674065</v>
      </c>
    </row>
    <row r="269" spans="1:6" x14ac:dyDescent="0.2">
      <c r="A269">
        <v>243</v>
      </c>
      <c r="B269">
        <v>3963.121860364115</v>
      </c>
      <c r="E269">
        <v>244</v>
      </c>
      <c r="F269">
        <v>8.2447723400008481</v>
      </c>
    </row>
    <row r="270" spans="1:6" x14ac:dyDescent="0.2">
      <c r="A270">
        <v>244</v>
      </c>
      <c r="B270">
        <v>4090.7784653225322</v>
      </c>
      <c r="E270">
        <v>245</v>
      </c>
      <c r="F270">
        <v>8.0580018541361564</v>
      </c>
    </row>
    <row r="271" spans="1:6" x14ac:dyDescent="0.2">
      <c r="A271">
        <v>245</v>
      </c>
      <c r="B271">
        <v>4227.2137973610861</v>
      </c>
      <c r="E271">
        <v>246</v>
      </c>
      <c r="F271">
        <v>7.8955893237728292</v>
      </c>
    </row>
    <row r="272" spans="1:6" x14ac:dyDescent="0.2">
      <c r="A272">
        <v>246</v>
      </c>
      <c r="B272">
        <v>4170.2814434188167</v>
      </c>
      <c r="E272">
        <v>247</v>
      </c>
      <c r="F272">
        <v>8.234528723288534</v>
      </c>
    </row>
    <row r="273" spans="1:6" x14ac:dyDescent="0.2">
      <c r="A273">
        <v>247</v>
      </c>
      <c r="B273">
        <v>3961.7411358685126</v>
      </c>
      <c r="E273">
        <v>248</v>
      </c>
      <c r="F273">
        <v>7.7988640122410473</v>
      </c>
    </row>
    <row r="274" spans="1:6" x14ac:dyDescent="0.2">
      <c r="A274">
        <v>248</v>
      </c>
      <c r="B274">
        <v>4133.5662164890527</v>
      </c>
      <c r="E274">
        <v>249</v>
      </c>
      <c r="F274">
        <v>7.9767905993918378</v>
      </c>
    </row>
    <row r="275" spans="1:6" x14ac:dyDescent="0.2">
      <c r="A275">
        <v>249</v>
      </c>
      <c r="B275">
        <v>3980.099473455527</v>
      </c>
      <c r="E275">
        <v>250</v>
      </c>
      <c r="F275">
        <v>8.1449226221290036</v>
      </c>
    </row>
    <row r="276" spans="1:6" x14ac:dyDescent="0.2">
      <c r="A276">
        <v>250</v>
      </c>
      <c r="B276">
        <v>4181.123648446367</v>
      </c>
      <c r="E276">
        <v>251</v>
      </c>
      <c r="F276">
        <v>7.4847554539079537</v>
      </c>
    </row>
    <row r="277" spans="1:6" x14ac:dyDescent="0.2">
      <c r="A277">
        <v>251</v>
      </c>
      <c r="B277">
        <v>4370.6332656972545</v>
      </c>
      <c r="E277">
        <v>252</v>
      </c>
      <c r="F277">
        <v>7.7902579867511221</v>
      </c>
    </row>
    <row r="278" spans="1:6" x14ac:dyDescent="0.2">
      <c r="A278">
        <v>252</v>
      </c>
      <c r="B278">
        <v>4124.3567550688795</v>
      </c>
      <c r="E278">
        <v>253</v>
      </c>
      <c r="F278">
        <v>7.987875869192961</v>
      </c>
    </row>
    <row r="279" spans="1:6" x14ac:dyDescent="0.2">
      <c r="A279">
        <v>253</v>
      </c>
      <c r="B279">
        <v>3862.7187083346635</v>
      </c>
      <c r="E279">
        <v>254</v>
      </c>
      <c r="F279">
        <v>7.7849204753164445</v>
      </c>
    </row>
    <row r="280" spans="1:6" x14ac:dyDescent="0.2">
      <c r="A280">
        <v>254</v>
      </c>
      <c r="B280">
        <v>4082.5092568030068</v>
      </c>
      <c r="E280">
        <v>255</v>
      </c>
      <c r="F280">
        <v>7.7842858681194667</v>
      </c>
    </row>
    <row r="281" spans="1:6" x14ac:dyDescent="0.2">
      <c r="A281">
        <v>255</v>
      </c>
      <c r="B281">
        <v>4118.0799410839045</v>
      </c>
      <c r="E281">
        <v>256</v>
      </c>
      <c r="F281">
        <v>7.8482313362480491</v>
      </c>
    </row>
    <row r="282" spans="1:6" x14ac:dyDescent="0.2">
      <c r="A282">
        <v>256</v>
      </c>
      <c r="B282">
        <v>4003.0287186092824</v>
      </c>
      <c r="E282">
        <v>257</v>
      </c>
      <c r="F282">
        <v>8.0578025349949787</v>
      </c>
    </row>
    <row r="283" spans="1:6" x14ac:dyDescent="0.2">
      <c r="A283">
        <v>257</v>
      </c>
      <c r="B283">
        <v>4062.8424657293172</v>
      </c>
      <c r="E283">
        <v>258</v>
      </c>
      <c r="F283">
        <v>8.0606212219736992</v>
      </c>
    </row>
    <row r="284" spans="1:6" x14ac:dyDescent="0.2">
      <c r="A284">
        <v>258</v>
      </c>
      <c r="B284">
        <v>4365.1853285827256</v>
      </c>
      <c r="E284">
        <v>259</v>
      </c>
      <c r="F284">
        <v>8.1254643084763529</v>
      </c>
    </row>
    <row r="285" spans="1:6" x14ac:dyDescent="0.2">
      <c r="A285">
        <v>259</v>
      </c>
      <c r="B285">
        <v>4137.3805681107287</v>
      </c>
      <c r="E285">
        <v>260</v>
      </c>
      <c r="F285">
        <v>8.0353760968543924</v>
      </c>
    </row>
    <row r="286" spans="1:6" x14ac:dyDescent="0.2">
      <c r="A286">
        <v>260</v>
      </c>
      <c r="B286">
        <v>4109.9081445659085</v>
      </c>
      <c r="E286">
        <v>261</v>
      </c>
      <c r="F286">
        <v>8.1639859900223968</v>
      </c>
    </row>
    <row r="287" spans="1:6" x14ac:dyDescent="0.2">
      <c r="A287">
        <v>261</v>
      </c>
      <c r="B287">
        <v>4005.6229101238982</v>
      </c>
      <c r="E287">
        <v>262</v>
      </c>
      <c r="F287">
        <v>7.933240658010912</v>
      </c>
    </row>
    <row r="288" spans="1:6" x14ac:dyDescent="0.2">
      <c r="A288">
        <v>262</v>
      </c>
      <c r="B288">
        <v>4019.5382010810504</v>
      </c>
      <c r="E288">
        <v>263</v>
      </c>
      <c r="F288">
        <v>7.8812806097072157</v>
      </c>
    </row>
    <row r="289" spans="1:6" x14ac:dyDescent="0.2">
      <c r="A289">
        <v>263</v>
      </c>
      <c r="B289">
        <v>3996.3790289119943</v>
      </c>
      <c r="E289">
        <v>264</v>
      </c>
      <c r="F289">
        <v>8.2319175974527319</v>
      </c>
    </row>
    <row r="290" spans="1:6" x14ac:dyDescent="0.2">
      <c r="A290">
        <v>264</v>
      </c>
      <c r="B290">
        <v>4072.8275969605352</v>
      </c>
      <c r="E290">
        <v>265</v>
      </c>
      <c r="F290">
        <v>8.0126960169848189</v>
      </c>
    </row>
    <row r="291" spans="1:6" x14ac:dyDescent="0.2">
      <c r="A291">
        <v>265</v>
      </c>
      <c r="B291">
        <v>4075.4065789454366</v>
      </c>
      <c r="E291">
        <v>266</v>
      </c>
      <c r="F291">
        <v>7.8932857192287562</v>
      </c>
    </row>
    <row r="292" spans="1:6" x14ac:dyDescent="0.2">
      <c r="A292">
        <v>266</v>
      </c>
      <c r="B292">
        <v>4037.888160979966</v>
      </c>
      <c r="E292">
        <v>267</v>
      </c>
      <c r="F292">
        <v>7.8518880116348635</v>
      </c>
    </row>
    <row r="293" spans="1:6" x14ac:dyDescent="0.2">
      <c r="A293">
        <v>267</v>
      </c>
      <c r="B293">
        <v>4236.9088375902102</v>
      </c>
      <c r="E293">
        <v>268</v>
      </c>
      <c r="F293">
        <v>8.2674281867966872</v>
      </c>
    </row>
    <row r="294" spans="1:6" x14ac:dyDescent="0.2">
      <c r="A294">
        <v>268</v>
      </c>
      <c r="B294">
        <v>4097.2409252607731</v>
      </c>
      <c r="E294">
        <v>269</v>
      </c>
      <c r="F294">
        <v>8.4102880074510296</v>
      </c>
    </row>
    <row r="295" spans="1:6" x14ac:dyDescent="0.2">
      <c r="A295">
        <v>269</v>
      </c>
      <c r="B295">
        <v>4067.2112063684594</v>
      </c>
      <c r="E295">
        <v>270</v>
      </c>
      <c r="F295">
        <v>7.9924419857590694</v>
      </c>
    </row>
    <row r="296" spans="1:6" x14ac:dyDescent="0.2">
      <c r="A296">
        <v>270</v>
      </c>
      <c r="B296">
        <v>3972.6297762301369</v>
      </c>
      <c r="E296">
        <v>271</v>
      </c>
      <c r="F296">
        <v>7.819986235959135</v>
      </c>
    </row>
    <row r="297" spans="1:6" x14ac:dyDescent="0.2">
      <c r="A297">
        <v>271</v>
      </c>
      <c r="B297">
        <v>4142.3082605660438</v>
      </c>
      <c r="E297">
        <v>272</v>
      </c>
      <c r="F297">
        <v>7.7908242475125675</v>
      </c>
    </row>
    <row r="298" spans="1:6" x14ac:dyDescent="0.2">
      <c r="A298">
        <v>272</v>
      </c>
      <c r="B298">
        <v>3986.6479146346355</v>
      </c>
      <c r="E298">
        <v>273</v>
      </c>
      <c r="F298">
        <v>8.3425393670996932</v>
      </c>
    </row>
    <row r="299" spans="1:6" x14ac:dyDescent="0.2">
      <c r="A299">
        <v>273</v>
      </c>
      <c r="B299">
        <v>4097.2680472391376</v>
      </c>
      <c r="E299">
        <v>274</v>
      </c>
      <c r="F299">
        <v>7.850213364131525</v>
      </c>
    </row>
    <row r="300" spans="1:6" x14ac:dyDescent="0.2">
      <c r="A300">
        <v>274</v>
      </c>
      <c r="B300">
        <v>4193.0826734226412</v>
      </c>
      <c r="E300">
        <v>275</v>
      </c>
      <c r="F300">
        <v>8.1729863627837442</v>
      </c>
    </row>
    <row r="301" spans="1:6" x14ac:dyDescent="0.2">
      <c r="A301">
        <v>275</v>
      </c>
      <c r="B301">
        <v>4181.4723237761864</v>
      </c>
      <c r="E301">
        <v>276</v>
      </c>
      <c r="F301">
        <v>7.9335170747297825</v>
      </c>
    </row>
    <row r="302" spans="1:6" x14ac:dyDescent="0.2">
      <c r="A302">
        <v>276</v>
      </c>
      <c r="B302">
        <v>4206.644775226403</v>
      </c>
      <c r="E302">
        <v>277</v>
      </c>
      <c r="F302">
        <v>8.0530442654820114</v>
      </c>
    </row>
    <row r="303" spans="1:6" x14ac:dyDescent="0.2">
      <c r="A303">
        <v>277</v>
      </c>
      <c r="B303">
        <v>3973.4880023304181</v>
      </c>
      <c r="E303">
        <v>278</v>
      </c>
      <c r="F303">
        <v>7.8394285972003352</v>
      </c>
    </row>
    <row r="304" spans="1:6" x14ac:dyDescent="0.2">
      <c r="A304">
        <v>278</v>
      </c>
      <c r="B304">
        <v>4101.2070903641852</v>
      </c>
      <c r="E304">
        <v>279</v>
      </c>
      <c r="F304">
        <v>7.8224387252270127</v>
      </c>
    </row>
    <row r="305" spans="1:6" x14ac:dyDescent="0.2">
      <c r="A305">
        <v>279</v>
      </c>
      <c r="B305">
        <v>4093.528050138078</v>
      </c>
      <c r="E305">
        <v>280</v>
      </c>
      <c r="F305">
        <v>7.9969432841952992</v>
      </c>
    </row>
    <row r="306" spans="1:6" x14ac:dyDescent="0.2">
      <c r="A306">
        <v>280</v>
      </c>
      <c r="B306">
        <v>4229.2576371616078</v>
      </c>
      <c r="E306">
        <v>281</v>
      </c>
      <c r="F306">
        <v>7.9247063445694801</v>
      </c>
    </row>
    <row r="307" spans="1:6" x14ac:dyDescent="0.2">
      <c r="A307">
        <v>281</v>
      </c>
      <c r="B307">
        <v>4168.2073143643474</v>
      </c>
      <c r="E307">
        <v>282</v>
      </c>
      <c r="F307">
        <v>7.7120958981417189</v>
      </c>
    </row>
    <row r="308" spans="1:6" x14ac:dyDescent="0.2">
      <c r="A308">
        <v>282</v>
      </c>
      <c r="B308">
        <v>4036.7204929366949</v>
      </c>
      <c r="E308">
        <v>283</v>
      </c>
      <c r="F308">
        <v>8.005686971734173</v>
      </c>
    </row>
    <row r="309" spans="1:6" x14ac:dyDescent="0.2">
      <c r="A309">
        <v>283</v>
      </c>
      <c r="B309">
        <v>4135.4577475933111</v>
      </c>
      <c r="E309">
        <v>284</v>
      </c>
      <c r="F309">
        <v>8.0971842045710325</v>
      </c>
    </row>
    <row r="310" spans="1:6" x14ac:dyDescent="0.2">
      <c r="A310">
        <v>284</v>
      </c>
      <c r="B310">
        <v>4015.0663629831865</v>
      </c>
      <c r="E310">
        <v>285</v>
      </c>
      <c r="F310">
        <v>7.7943693158834852</v>
      </c>
    </row>
    <row r="311" spans="1:6" x14ac:dyDescent="0.2">
      <c r="A311">
        <v>285</v>
      </c>
      <c r="B311">
        <v>3896.3754635528903</v>
      </c>
      <c r="E311">
        <v>286</v>
      </c>
      <c r="F311">
        <v>8.1695519647129515</v>
      </c>
    </row>
    <row r="312" spans="1:6" x14ac:dyDescent="0.2">
      <c r="A312">
        <v>286</v>
      </c>
      <c r="B312">
        <v>4021.057564437649</v>
      </c>
      <c r="E312">
        <v>287</v>
      </c>
      <c r="F312">
        <v>8.1926599216414431</v>
      </c>
    </row>
    <row r="313" spans="1:6" x14ac:dyDescent="0.2">
      <c r="A313">
        <v>287</v>
      </c>
      <c r="B313">
        <v>4101.6170801172511</v>
      </c>
      <c r="E313">
        <v>288</v>
      </c>
      <c r="F313">
        <v>7.8687153112924912</v>
      </c>
    </row>
    <row r="314" spans="1:6" x14ac:dyDescent="0.2">
      <c r="A314">
        <v>288</v>
      </c>
      <c r="B314">
        <v>4126.9155232808953</v>
      </c>
      <c r="E314">
        <v>289</v>
      </c>
      <c r="F314">
        <v>8.1570918442672173</v>
      </c>
    </row>
    <row r="315" spans="1:6" x14ac:dyDescent="0.2">
      <c r="A315">
        <v>289</v>
      </c>
      <c r="B315">
        <v>4096.8745963126676</v>
      </c>
      <c r="E315">
        <v>290</v>
      </c>
      <c r="F315">
        <v>7.7214004675869852</v>
      </c>
    </row>
    <row r="316" spans="1:6" x14ac:dyDescent="0.2">
      <c r="A316">
        <v>290</v>
      </c>
      <c r="B316">
        <v>4013.0564806561561</v>
      </c>
      <c r="E316">
        <v>291</v>
      </c>
      <c r="F316">
        <v>8.114928819654935</v>
      </c>
    </row>
    <row r="317" spans="1:6" x14ac:dyDescent="0.2">
      <c r="A317">
        <v>291</v>
      </c>
      <c r="B317">
        <v>4135.6952669672528</v>
      </c>
      <c r="E317">
        <v>292</v>
      </c>
      <c r="F317">
        <v>8.1579099689886192</v>
      </c>
    </row>
    <row r="318" spans="1:6" x14ac:dyDescent="0.2">
      <c r="A318">
        <v>292</v>
      </c>
      <c r="B318">
        <v>3993.6375190704384</v>
      </c>
      <c r="E318">
        <v>293</v>
      </c>
      <c r="F318">
        <v>7.7152050150926001</v>
      </c>
    </row>
    <row r="319" spans="1:6" x14ac:dyDescent="0.2">
      <c r="A319">
        <v>293</v>
      </c>
      <c r="B319">
        <v>4261.9017687150017</v>
      </c>
      <c r="E319">
        <v>294</v>
      </c>
      <c r="F319">
        <v>8.1826534992215105</v>
      </c>
    </row>
    <row r="320" spans="1:6" x14ac:dyDescent="0.2">
      <c r="A320">
        <v>294</v>
      </c>
      <c r="B320">
        <v>4151.333881872898</v>
      </c>
      <c r="E320">
        <v>295</v>
      </c>
      <c r="F320">
        <v>7.8022696170840735</v>
      </c>
    </row>
    <row r="321" spans="1:6" x14ac:dyDescent="0.2">
      <c r="A321">
        <v>295</v>
      </c>
      <c r="B321">
        <v>4062.4058157506129</v>
      </c>
      <c r="E321">
        <v>296</v>
      </c>
      <c r="F321">
        <v>8.0179446320976417</v>
      </c>
    </row>
    <row r="322" spans="1:6" x14ac:dyDescent="0.2">
      <c r="A322">
        <v>296</v>
      </c>
      <c r="B322">
        <v>4050.4093797789246</v>
      </c>
      <c r="E322">
        <v>297</v>
      </c>
      <c r="F322">
        <v>7.8221276435920197</v>
      </c>
    </row>
    <row r="323" spans="1:6" x14ac:dyDescent="0.2">
      <c r="A323">
        <v>297</v>
      </c>
      <c r="B323">
        <v>4166.2958362416011</v>
      </c>
      <c r="E323">
        <v>298</v>
      </c>
      <c r="F323">
        <v>8.2394775682578398</v>
      </c>
    </row>
    <row r="324" spans="1:6" x14ac:dyDescent="0.2">
      <c r="A324">
        <v>298</v>
      </c>
      <c r="B324">
        <v>4075.7246747560957</v>
      </c>
      <c r="E324">
        <v>299</v>
      </c>
      <c r="F324">
        <v>7.7622780219528025</v>
      </c>
    </row>
    <row r="325" spans="1:6" x14ac:dyDescent="0.2">
      <c r="A325">
        <v>299</v>
      </c>
      <c r="B325">
        <v>3901.8318502691573</v>
      </c>
      <c r="E325">
        <v>300</v>
      </c>
      <c r="F325">
        <v>8.2022649623159491</v>
      </c>
    </row>
    <row r="326" spans="1:6" x14ac:dyDescent="0.2">
      <c r="A326">
        <v>300</v>
      </c>
      <c r="B326">
        <v>4245.9565411293279</v>
      </c>
      <c r="E326">
        <v>301</v>
      </c>
      <c r="F326">
        <v>7.7520537598468993</v>
      </c>
    </row>
    <row r="327" spans="1:6" x14ac:dyDescent="0.2">
      <c r="A327">
        <v>301</v>
      </c>
      <c r="B327">
        <v>4195.3163102135277</v>
      </c>
      <c r="E327">
        <v>302</v>
      </c>
      <c r="F327">
        <v>8.0608644106324423</v>
      </c>
    </row>
    <row r="328" spans="1:6" x14ac:dyDescent="0.2">
      <c r="A328">
        <v>302</v>
      </c>
      <c r="B328">
        <v>4244.9124469244862</v>
      </c>
      <c r="E328">
        <v>303</v>
      </c>
      <c r="F328">
        <v>7.8382423202725491</v>
      </c>
    </row>
    <row r="329" spans="1:6" x14ac:dyDescent="0.2">
      <c r="A329">
        <v>303</v>
      </c>
      <c r="B329">
        <v>4197.8314420803872</v>
      </c>
      <c r="E329">
        <v>304</v>
      </c>
      <c r="F329">
        <v>8.0181171599561658</v>
      </c>
    </row>
    <row r="330" spans="1:6" x14ac:dyDescent="0.2">
      <c r="A330">
        <v>304</v>
      </c>
      <c r="B330">
        <v>4036.3304385345937</v>
      </c>
      <c r="E330">
        <v>305</v>
      </c>
      <c r="F330">
        <v>7.7729268640031481</v>
      </c>
    </row>
    <row r="331" spans="1:6" x14ac:dyDescent="0.2">
      <c r="A331">
        <v>305</v>
      </c>
      <c r="B331">
        <v>4274.5021546635189</v>
      </c>
      <c r="E331">
        <v>306</v>
      </c>
      <c r="F331">
        <v>8.1598031936952982</v>
      </c>
    </row>
    <row r="332" spans="1:6" x14ac:dyDescent="0.2">
      <c r="A332">
        <v>306</v>
      </c>
      <c r="B332">
        <v>4098.8881111987375</v>
      </c>
      <c r="E332">
        <v>307</v>
      </c>
      <c r="F332">
        <v>7.6420134428251307</v>
      </c>
    </row>
    <row r="333" spans="1:6" x14ac:dyDescent="0.2">
      <c r="A333">
        <v>307</v>
      </c>
      <c r="B333">
        <v>4264.4156109530859</v>
      </c>
      <c r="E333">
        <v>308</v>
      </c>
      <c r="F333">
        <v>8.3408932625058405</v>
      </c>
    </row>
    <row r="334" spans="1:6" x14ac:dyDescent="0.2">
      <c r="A334">
        <v>308</v>
      </c>
      <c r="B334">
        <v>4039.4380027364236</v>
      </c>
      <c r="E334">
        <v>309</v>
      </c>
      <c r="F334">
        <v>8.024992077786262</v>
      </c>
    </row>
    <row r="335" spans="1:6" x14ac:dyDescent="0.2">
      <c r="A335">
        <v>309</v>
      </c>
      <c r="B335">
        <v>4207.4725849887864</v>
      </c>
      <c r="E335">
        <v>310</v>
      </c>
      <c r="F335">
        <v>8.0949471428610487</v>
      </c>
    </row>
    <row r="336" spans="1:6" x14ac:dyDescent="0.2">
      <c r="A336">
        <v>310</v>
      </c>
      <c r="B336">
        <v>4153.9761245115978</v>
      </c>
      <c r="E336">
        <v>311</v>
      </c>
      <c r="F336">
        <v>8.6747250216206027</v>
      </c>
    </row>
    <row r="337" spans="1:6" x14ac:dyDescent="0.2">
      <c r="A337">
        <v>311</v>
      </c>
      <c r="B337">
        <v>4123.755208645006</v>
      </c>
      <c r="E337">
        <v>312</v>
      </c>
      <c r="F337">
        <v>7.6828748389086172</v>
      </c>
    </row>
    <row r="338" spans="1:6" x14ac:dyDescent="0.2">
      <c r="A338">
        <v>312</v>
      </c>
      <c r="B338">
        <v>4133.3415201435637</v>
      </c>
      <c r="E338">
        <v>313</v>
      </c>
      <c r="F338">
        <v>8.3773047286245212</v>
      </c>
    </row>
    <row r="339" spans="1:6" x14ac:dyDescent="0.2">
      <c r="A339">
        <v>313</v>
      </c>
      <c r="B339">
        <v>4148.9981767936069</v>
      </c>
      <c r="E339">
        <v>314</v>
      </c>
      <c r="F339">
        <v>7.8698807731619809</v>
      </c>
    </row>
    <row r="340" spans="1:6" x14ac:dyDescent="0.2">
      <c r="A340">
        <v>314</v>
      </c>
      <c r="B340">
        <v>4054.9342101285883</v>
      </c>
      <c r="E340">
        <v>315</v>
      </c>
      <c r="F340">
        <v>7.9597963327041059</v>
      </c>
    </row>
    <row r="341" spans="1:6" x14ac:dyDescent="0.2">
      <c r="A341">
        <v>315</v>
      </c>
      <c r="B341">
        <v>3897.0809392868664</v>
      </c>
      <c r="E341">
        <v>316</v>
      </c>
      <c r="F341">
        <v>7.802271086375824</v>
      </c>
    </row>
    <row r="342" spans="1:6" x14ac:dyDescent="0.2">
      <c r="A342">
        <v>316</v>
      </c>
      <c r="B342">
        <v>3995.091952156145</v>
      </c>
      <c r="E342">
        <v>317</v>
      </c>
      <c r="F342">
        <v>7.9121622510104466</v>
      </c>
    </row>
    <row r="343" spans="1:6" x14ac:dyDescent="0.2">
      <c r="A343">
        <v>317</v>
      </c>
      <c r="B343">
        <v>4033.4520578375223</v>
      </c>
      <c r="E343">
        <v>318</v>
      </c>
      <c r="F343">
        <v>7.8533690439673061</v>
      </c>
    </row>
    <row r="344" spans="1:6" x14ac:dyDescent="0.2">
      <c r="A344">
        <v>318</v>
      </c>
      <c r="B344">
        <v>4153.6643377520013</v>
      </c>
      <c r="E344">
        <v>319</v>
      </c>
      <c r="F344">
        <v>7.8145912618313691</v>
      </c>
    </row>
    <row r="345" spans="1:6" x14ac:dyDescent="0.2">
      <c r="A345">
        <v>319</v>
      </c>
      <c r="B345">
        <v>4121.7883135048742</v>
      </c>
      <c r="E345">
        <v>320</v>
      </c>
      <c r="F345">
        <v>7.9720158045788896</v>
      </c>
    </row>
    <row r="346" spans="1:6" x14ac:dyDescent="0.2">
      <c r="A346">
        <v>320</v>
      </c>
      <c r="B346">
        <v>4110.0622174548744</v>
      </c>
      <c r="E346">
        <v>321</v>
      </c>
      <c r="F346">
        <v>7.9138815422921809</v>
      </c>
    </row>
    <row r="347" spans="1:6" x14ac:dyDescent="0.2">
      <c r="A347">
        <v>321</v>
      </c>
      <c r="B347">
        <v>4137.9969145873429</v>
      </c>
      <c r="E347">
        <v>322</v>
      </c>
      <c r="F347">
        <v>8.1453414775616579</v>
      </c>
    </row>
    <row r="348" spans="1:6" x14ac:dyDescent="0.2">
      <c r="A348">
        <v>322</v>
      </c>
      <c r="B348">
        <v>4232.4179726770162</v>
      </c>
      <c r="E348">
        <v>323</v>
      </c>
      <c r="F348">
        <v>7.871762340062272</v>
      </c>
    </row>
    <row r="349" spans="1:6" x14ac:dyDescent="0.2">
      <c r="A349">
        <v>323</v>
      </c>
      <c r="B349">
        <v>4180.8151875590775</v>
      </c>
      <c r="E349">
        <v>324</v>
      </c>
      <c r="F349">
        <v>8.143284064144753</v>
      </c>
    </row>
    <row r="350" spans="1:6" x14ac:dyDescent="0.2">
      <c r="A350">
        <v>324</v>
      </c>
      <c r="B350">
        <v>4115.3699902115732</v>
      </c>
      <c r="E350">
        <v>325</v>
      </c>
      <c r="F350">
        <v>8.1447519503883807</v>
      </c>
    </row>
    <row r="351" spans="1:6" x14ac:dyDescent="0.2">
      <c r="A351">
        <v>325</v>
      </c>
      <c r="B351">
        <v>4015.855878289949</v>
      </c>
      <c r="E351">
        <v>326</v>
      </c>
      <c r="F351">
        <v>8.0125634580146787</v>
      </c>
    </row>
    <row r="352" spans="1:6" x14ac:dyDescent="0.2">
      <c r="A352">
        <v>326</v>
      </c>
      <c r="B352">
        <v>4232.5087402785575</v>
      </c>
      <c r="E352">
        <v>327</v>
      </c>
      <c r="F352">
        <v>8.0297428329785561</v>
      </c>
    </row>
    <row r="353" spans="1:6" x14ac:dyDescent="0.2">
      <c r="A353">
        <v>327</v>
      </c>
      <c r="B353">
        <v>4155.515475096965</v>
      </c>
      <c r="E353">
        <v>328</v>
      </c>
      <c r="F353">
        <v>8.0348110833222979</v>
      </c>
    </row>
    <row r="354" spans="1:6" x14ac:dyDescent="0.2">
      <c r="A354">
        <v>328</v>
      </c>
      <c r="B354">
        <v>4142.9218970927195</v>
      </c>
      <c r="E354">
        <v>329</v>
      </c>
      <c r="F354">
        <v>8.0183501250615805</v>
      </c>
    </row>
    <row r="355" spans="1:6" x14ac:dyDescent="0.2">
      <c r="A355">
        <v>329</v>
      </c>
      <c r="B355">
        <v>4136.7031623524399</v>
      </c>
      <c r="E355">
        <v>330</v>
      </c>
      <c r="F355">
        <v>8.4754755515562099</v>
      </c>
    </row>
    <row r="356" spans="1:6" x14ac:dyDescent="0.2">
      <c r="A356">
        <v>330</v>
      </c>
      <c r="B356">
        <v>4423.9708920045114</v>
      </c>
      <c r="E356">
        <v>331</v>
      </c>
      <c r="F356">
        <v>7.9367653813230445</v>
      </c>
    </row>
    <row r="357" spans="1:6" x14ac:dyDescent="0.2">
      <c r="A357">
        <v>331</v>
      </c>
      <c r="B357">
        <v>4051.0587207991412</v>
      </c>
      <c r="E357">
        <v>332</v>
      </c>
      <c r="F357">
        <v>7.980018217437407</v>
      </c>
    </row>
    <row r="358" spans="1:6" x14ac:dyDescent="0.2">
      <c r="A358">
        <v>332</v>
      </c>
      <c r="B358">
        <v>4161.0172700252106</v>
      </c>
      <c r="E358">
        <v>333</v>
      </c>
      <c r="F358">
        <v>7.9748947178962908</v>
      </c>
    </row>
    <row r="359" spans="1:6" x14ac:dyDescent="0.2">
      <c r="A359">
        <v>333</v>
      </c>
      <c r="B359">
        <v>4064.1284940994647</v>
      </c>
      <c r="E359">
        <v>334</v>
      </c>
      <c r="F359">
        <v>7.8315542682319688</v>
      </c>
    </row>
    <row r="360" spans="1:6" x14ac:dyDescent="0.2">
      <c r="A360">
        <v>334</v>
      </c>
      <c r="B360">
        <v>4074.5560799024779</v>
      </c>
      <c r="E360">
        <v>335</v>
      </c>
      <c r="F360">
        <v>8.0168345466212028</v>
      </c>
    </row>
    <row r="361" spans="1:6" x14ac:dyDescent="0.2">
      <c r="A361">
        <v>335</v>
      </c>
      <c r="B361">
        <v>4232.783784717757</v>
      </c>
      <c r="E361">
        <v>336</v>
      </c>
      <c r="F361">
        <v>7.8362755280747161</v>
      </c>
    </row>
    <row r="362" spans="1:6" x14ac:dyDescent="0.2">
      <c r="A362">
        <v>336</v>
      </c>
      <c r="B362">
        <v>4197.2736359401451</v>
      </c>
      <c r="E362">
        <v>337</v>
      </c>
      <c r="F362">
        <v>7.8364333153956878</v>
      </c>
    </row>
    <row r="363" spans="1:6" x14ac:dyDescent="0.2">
      <c r="A363">
        <v>337</v>
      </c>
      <c r="B363">
        <v>4170.2512686886257</v>
      </c>
      <c r="E363">
        <v>338</v>
      </c>
      <c r="F363">
        <v>8.0551316821954941</v>
      </c>
    </row>
    <row r="364" spans="1:6" x14ac:dyDescent="0.2">
      <c r="A364">
        <v>338</v>
      </c>
      <c r="B364">
        <v>4179.9965035436098</v>
      </c>
      <c r="E364">
        <v>339</v>
      </c>
      <c r="F364">
        <v>7.9143221197505191</v>
      </c>
    </row>
    <row r="365" spans="1:6" x14ac:dyDescent="0.2">
      <c r="A365">
        <v>339</v>
      </c>
      <c r="B365">
        <v>4112.6880184538859</v>
      </c>
      <c r="E365">
        <v>340</v>
      </c>
      <c r="F365">
        <v>7.796416249412732</v>
      </c>
    </row>
    <row r="366" spans="1:6" x14ac:dyDescent="0.2">
      <c r="A366">
        <v>340</v>
      </c>
      <c r="B366">
        <v>4160.9981284017322</v>
      </c>
      <c r="E366">
        <v>341</v>
      </c>
      <c r="F366">
        <v>8.1482132460600472</v>
      </c>
    </row>
    <row r="367" spans="1:6" x14ac:dyDescent="0.2">
      <c r="A367">
        <v>341</v>
      </c>
      <c r="B367">
        <v>3910.5462178206094</v>
      </c>
      <c r="E367">
        <v>342</v>
      </c>
      <c r="F367">
        <v>8.2344527068503499</v>
      </c>
    </row>
    <row r="368" spans="1:6" x14ac:dyDescent="0.2">
      <c r="A368">
        <v>342</v>
      </c>
      <c r="B368">
        <v>3977.8237247426382</v>
      </c>
      <c r="E368">
        <v>343</v>
      </c>
      <c r="F368">
        <v>8.1084748183713042</v>
      </c>
    </row>
    <row r="369" spans="1:6" x14ac:dyDescent="0.2">
      <c r="A369">
        <v>343</v>
      </c>
      <c r="B369">
        <v>4225.8580694712964</v>
      </c>
      <c r="E369">
        <v>344</v>
      </c>
      <c r="F369">
        <v>7.873718683566028</v>
      </c>
    </row>
    <row r="370" spans="1:6" x14ac:dyDescent="0.2">
      <c r="A370">
        <v>344</v>
      </c>
      <c r="B370">
        <v>3977.3248374710502</v>
      </c>
      <c r="E370">
        <v>345</v>
      </c>
      <c r="F370">
        <v>8.0580652678912692</v>
      </c>
    </row>
    <row r="371" spans="1:6" x14ac:dyDescent="0.2">
      <c r="A371">
        <v>345</v>
      </c>
      <c r="B371">
        <v>4286.70355232971</v>
      </c>
      <c r="E371">
        <v>346</v>
      </c>
      <c r="F371">
        <v>7.9740392621606642</v>
      </c>
    </row>
    <row r="372" spans="1:6" x14ac:dyDescent="0.2">
      <c r="A372">
        <v>346</v>
      </c>
      <c r="B372">
        <v>3974.168013626635</v>
      </c>
      <c r="E372">
        <v>347</v>
      </c>
      <c r="F372">
        <v>8.0816088532555828</v>
      </c>
    </row>
    <row r="373" spans="1:6" x14ac:dyDescent="0.2">
      <c r="A373">
        <v>347</v>
      </c>
      <c r="B373">
        <v>4099.6232317107624</v>
      </c>
      <c r="E373">
        <v>348</v>
      </c>
      <c r="F373">
        <v>7.6789152865143873</v>
      </c>
    </row>
    <row r="374" spans="1:6" x14ac:dyDescent="0.2">
      <c r="A374">
        <v>348</v>
      </c>
      <c r="B374">
        <v>4333.5031750294002</v>
      </c>
      <c r="E374">
        <v>349</v>
      </c>
      <c r="F374">
        <v>7.7577140619522806</v>
      </c>
    </row>
    <row r="375" spans="1:6" x14ac:dyDescent="0.2">
      <c r="A375">
        <v>349</v>
      </c>
      <c r="B375">
        <v>4110.3029762064616</v>
      </c>
      <c r="E375">
        <v>350</v>
      </c>
      <c r="F375">
        <v>8.2431991226402683</v>
      </c>
    </row>
    <row r="376" spans="1:6" x14ac:dyDescent="0.2">
      <c r="A376">
        <v>350</v>
      </c>
      <c r="B376">
        <v>4112.4264255687631</v>
      </c>
      <c r="E376">
        <v>351</v>
      </c>
      <c r="F376">
        <v>8.4460012648388787</v>
      </c>
    </row>
    <row r="377" spans="1:6" x14ac:dyDescent="0.2">
      <c r="A377">
        <v>351</v>
      </c>
      <c r="B377">
        <v>4165.3269721900615</v>
      </c>
      <c r="E377">
        <v>352</v>
      </c>
      <c r="F377">
        <v>8.0285159781500059</v>
      </c>
    </row>
    <row r="378" spans="1:6" x14ac:dyDescent="0.2">
      <c r="A378">
        <v>352</v>
      </c>
      <c r="B378">
        <v>4235.0074045539441</v>
      </c>
      <c r="E378">
        <v>353</v>
      </c>
      <c r="F378">
        <v>7.963056242953475</v>
      </c>
    </row>
    <row r="379" spans="1:6" x14ac:dyDescent="0.2">
      <c r="A379">
        <v>353</v>
      </c>
      <c r="B379">
        <v>3855.1399447859635</v>
      </c>
      <c r="E379">
        <v>354</v>
      </c>
      <c r="F379">
        <v>7.8807207864672115</v>
      </c>
    </row>
    <row r="380" spans="1:6" x14ac:dyDescent="0.2">
      <c r="A380">
        <v>354</v>
      </c>
      <c r="B380">
        <v>4181.5070377748361</v>
      </c>
      <c r="E380">
        <v>355</v>
      </c>
      <c r="F380">
        <v>8.3587142829306238</v>
      </c>
    </row>
    <row r="381" spans="1:6" x14ac:dyDescent="0.2">
      <c r="A381">
        <v>355</v>
      </c>
      <c r="B381">
        <v>4179.5307847259746</v>
      </c>
      <c r="E381">
        <v>356</v>
      </c>
      <c r="F381">
        <v>7.7862166451652017</v>
      </c>
    </row>
    <row r="382" spans="1:6" x14ac:dyDescent="0.2">
      <c r="A382">
        <v>356</v>
      </c>
      <c r="B382">
        <v>4151.29436529341</v>
      </c>
      <c r="E382">
        <v>357</v>
      </c>
      <c r="F382">
        <v>7.9094750646952203</v>
      </c>
    </row>
    <row r="383" spans="1:6" x14ac:dyDescent="0.2">
      <c r="A383">
        <v>357</v>
      </c>
      <c r="B383">
        <v>4141.9281640927084</v>
      </c>
      <c r="E383">
        <v>358</v>
      </c>
      <c r="F383">
        <v>7.9780652261906733</v>
      </c>
    </row>
    <row r="384" spans="1:6" x14ac:dyDescent="0.2">
      <c r="A384">
        <v>358</v>
      </c>
      <c r="B384">
        <v>4080.0485860546887</v>
      </c>
      <c r="E384">
        <v>359</v>
      </c>
      <c r="F384">
        <v>7.8551221324814584</v>
      </c>
    </row>
    <row r="385" spans="1:6" x14ac:dyDescent="0.2">
      <c r="A385">
        <v>359</v>
      </c>
      <c r="B385">
        <v>4199.9194973994736</v>
      </c>
      <c r="E385">
        <v>360</v>
      </c>
      <c r="F385">
        <v>8.0565915356835323</v>
      </c>
    </row>
    <row r="386" spans="1:6" x14ac:dyDescent="0.2">
      <c r="A386">
        <v>360</v>
      </c>
      <c r="B386">
        <v>4139.4249389421275</v>
      </c>
      <c r="E386">
        <v>361</v>
      </c>
      <c r="F386">
        <v>7.8795923252764988</v>
      </c>
    </row>
    <row r="387" spans="1:6" x14ac:dyDescent="0.2">
      <c r="A387">
        <v>361</v>
      </c>
      <c r="B387">
        <v>4112.49973141392</v>
      </c>
      <c r="E387">
        <v>362</v>
      </c>
      <c r="F387">
        <v>7.6357184054397615</v>
      </c>
    </row>
    <row r="388" spans="1:6" x14ac:dyDescent="0.2">
      <c r="A388">
        <v>362</v>
      </c>
      <c r="B388">
        <v>4048.8491754411411</v>
      </c>
      <c r="E388">
        <v>363</v>
      </c>
      <c r="F388">
        <v>8.3658097386460355</v>
      </c>
    </row>
    <row r="389" spans="1:6" x14ac:dyDescent="0.2">
      <c r="A389">
        <v>363</v>
      </c>
      <c r="B389">
        <v>4141.3615782265515</v>
      </c>
      <c r="E389">
        <v>364</v>
      </c>
      <c r="F389">
        <v>7.7522457316019331</v>
      </c>
    </row>
    <row r="390" spans="1:6" x14ac:dyDescent="0.2">
      <c r="A390">
        <v>364</v>
      </c>
      <c r="B390">
        <v>4132.4317275396925</v>
      </c>
      <c r="E390">
        <v>365</v>
      </c>
      <c r="F390">
        <v>8.3031081798822441</v>
      </c>
    </row>
    <row r="391" spans="1:6" x14ac:dyDescent="0.2">
      <c r="A391">
        <v>365</v>
      </c>
      <c r="B391">
        <v>4058.8181971493445</v>
      </c>
      <c r="E391">
        <v>366</v>
      </c>
      <c r="F391">
        <v>8.126950983607621</v>
      </c>
    </row>
    <row r="392" spans="1:6" x14ac:dyDescent="0.2">
      <c r="A392">
        <v>366</v>
      </c>
      <c r="B392">
        <v>4250.2845276276066</v>
      </c>
      <c r="E392">
        <v>367</v>
      </c>
      <c r="F392">
        <v>7.8310169758757198</v>
      </c>
    </row>
    <row r="393" spans="1:6" x14ac:dyDescent="0.2">
      <c r="A393">
        <v>367</v>
      </c>
      <c r="B393">
        <v>4142.7338177853135</v>
      </c>
      <c r="E393">
        <v>368</v>
      </c>
      <c r="F393">
        <v>7.7087177015071333</v>
      </c>
    </row>
    <row r="394" spans="1:6" x14ac:dyDescent="0.2">
      <c r="A394">
        <v>368</v>
      </c>
      <c r="B394">
        <v>4100.1760406289559</v>
      </c>
      <c r="E394">
        <v>369</v>
      </c>
      <c r="F394">
        <v>7.8890738201898571</v>
      </c>
    </row>
    <row r="395" spans="1:6" x14ac:dyDescent="0.2">
      <c r="A395">
        <v>369</v>
      </c>
      <c r="B395">
        <v>4235.8561323306812</v>
      </c>
      <c r="E395">
        <v>370</v>
      </c>
      <c r="F395">
        <v>8.2454040803617357</v>
      </c>
    </row>
    <row r="396" spans="1:6" x14ac:dyDescent="0.2">
      <c r="A396">
        <v>370</v>
      </c>
      <c r="B396">
        <v>4158.8858195603643</v>
      </c>
      <c r="E396">
        <v>371</v>
      </c>
      <c r="F396">
        <v>8.2957988194546228</v>
      </c>
    </row>
    <row r="397" spans="1:6" x14ac:dyDescent="0.2">
      <c r="A397">
        <v>371</v>
      </c>
      <c r="B397">
        <v>4111.3383214303749</v>
      </c>
      <c r="E397">
        <v>372</v>
      </c>
      <c r="F397">
        <v>8.0218511034248348</v>
      </c>
    </row>
    <row r="398" spans="1:6" x14ac:dyDescent="0.2">
      <c r="A398">
        <v>372</v>
      </c>
      <c r="B398">
        <v>4163.7958655779139</v>
      </c>
      <c r="E398">
        <v>373</v>
      </c>
      <c r="F398">
        <v>8.0701352853408572</v>
      </c>
    </row>
    <row r="399" spans="1:6" x14ac:dyDescent="0.2">
      <c r="A399">
        <v>373</v>
      </c>
      <c r="B399">
        <v>4029.0418509402493</v>
      </c>
      <c r="E399">
        <v>374</v>
      </c>
      <c r="F399">
        <v>8.0514276746086857</v>
      </c>
    </row>
    <row r="400" spans="1:6" x14ac:dyDescent="0.2">
      <c r="A400">
        <v>374</v>
      </c>
      <c r="B400">
        <v>4223.6603534118258</v>
      </c>
      <c r="E400">
        <v>375</v>
      </c>
      <c r="F400">
        <v>7.8508385400191019</v>
      </c>
    </row>
    <row r="401" spans="1:6" x14ac:dyDescent="0.2">
      <c r="A401">
        <v>375</v>
      </c>
      <c r="B401">
        <v>4298.8171771933448</v>
      </c>
      <c r="E401">
        <v>376</v>
      </c>
      <c r="F401">
        <v>8.299578824866062</v>
      </c>
    </row>
    <row r="402" spans="1:6" x14ac:dyDescent="0.2">
      <c r="A402">
        <v>376</v>
      </c>
      <c r="B402">
        <v>3998.5288109578487</v>
      </c>
      <c r="E402">
        <v>377</v>
      </c>
      <c r="F402">
        <v>8.0895743103219075</v>
      </c>
    </row>
    <row r="403" spans="1:6" x14ac:dyDescent="0.2">
      <c r="A403">
        <v>377</v>
      </c>
      <c r="B403">
        <v>4055.1185855111098</v>
      </c>
      <c r="E403">
        <v>378</v>
      </c>
      <c r="F403">
        <v>7.8272000613041444</v>
      </c>
    </row>
    <row r="404" spans="1:6" x14ac:dyDescent="0.2">
      <c r="A404">
        <v>378</v>
      </c>
      <c r="B404">
        <v>4033.1451132672187</v>
      </c>
      <c r="E404">
        <v>379</v>
      </c>
      <c r="F404">
        <v>7.8563041375351244</v>
      </c>
    </row>
    <row r="405" spans="1:6" x14ac:dyDescent="0.2">
      <c r="A405">
        <v>379</v>
      </c>
      <c r="B405">
        <v>4179.4667650635383</v>
      </c>
      <c r="E405">
        <v>380</v>
      </c>
      <c r="F405">
        <v>7.9023837095988636</v>
      </c>
    </row>
    <row r="406" spans="1:6" x14ac:dyDescent="0.2">
      <c r="A406">
        <v>380</v>
      </c>
      <c r="B406">
        <v>3909.3906201807968</v>
      </c>
      <c r="E406">
        <v>381</v>
      </c>
      <c r="F406">
        <v>7.9980185450889474</v>
      </c>
    </row>
    <row r="407" spans="1:6" x14ac:dyDescent="0.2">
      <c r="A407">
        <v>381</v>
      </c>
      <c r="B407">
        <v>4032.4146843945232</v>
      </c>
      <c r="E407">
        <v>382</v>
      </c>
      <c r="F407">
        <v>8.0616273991268752</v>
      </c>
    </row>
    <row r="408" spans="1:6" x14ac:dyDescent="0.2">
      <c r="A408">
        <v>382</v>
      </c>
      <c r="B408">
        <v>3975.804801046288</v>
      </c>
      <c r="E408">
        <v>383</v>
      </c>
      <c r="F408">
        <v>7.5596779853797518</v>
      </c>
    </row>
    <row r="409" spans="1:6" x14ac:dyDescent="0.2">
      <c r="A409">
        <v>383</v>
      </c>
      <c r="B409">
        <v>4117.5646214614098</v>
      </c>
      <c r="E409">
        <v>384</v>
      </c>
      <c r="F409">
        <v>8.0934232013121008</v>
      </c>
    </row>
    <row r="410" spans="1:6" x14ac:dyDescent="0.2">
      <c r="A410">
        <v>384</v>
      </c>
      <c r="B410">
        <v>4071.0528583741907</v>
      </c>
      <c r="E410">
        <v>385</v>
      </c>
      <c r="F410">
        <v>8.4527907102231694</v>
      </c>
    </row>
    <row r="411" spans="1:6" x14ac:dyDescent="0.2">
      <c r="A411">
        <v>385</v>
      </c>
      <c r="B411">
        <v>3826.730904365706</v>
      </c>
      <c r="E411">
        <v>386</v>
      </c>
      <c r="F411">
        <v>8.1129607041944922</v>
      </c>
    </row>
    <row r="412" spans="1:6" x14ac:dyDescent="0.2">
      <c r="A412">
        <v>386</v>
      </c>
      <c r="B412">
        <v>3958.8420120059855</v>
      </c>
      <c r="E412">
        <v>387</v>
      </c>
      <c r="F412">
        <v>7.9030045369976447</v>
      </c>
    </row>
    <row r="413" spans="1:6" x14ac:dyDescent="0.2">
      <c r="A413">
        <v>387</v>
      </c>
      <c r="B413">
        <v>4215.3904598358531</v>
      </c>
      <c r="E413">
        <v>388</v>
      </c>
      <c r="F413">
        <v>7.7015631497411388</v>
      </c>
    </row>
    <row r="414" spans="1:6" x14ac:dyDescent="0.2">
      <c r="A414">
        <v>388</v>
      </c>
      <c r="B414">
        <v>3943.1408847594753</v>
      </c>
      <c r="E414">
        <v>389</v>
      </c>
      <c r="F414">
        <v>7.9307576675075024</v>
      </c>
    </row>
    <row r="415" spans="1:6" x14ac:dyDescent="0.2">
      <c r="A415">
        <v>389</v>
      </c>
      <c r="B415">
        <v>4029.6813512254193</v>
      </c>
      <c r="E415">
        <v>390</v>
      </c>
      <c r="F415">
        <v>8.1018645030804439</v>
      </c>
    </row>
    <row r="416" spans="1:6" x14ac:dyDescent="0.2">
      <c r="A416">
        <v>390</v>
      </c>
      <c r="B416">
        <v>4139.9249033083179</v>
      </c>
      <c r="E416">
        <v>391</v>
      </c>
      <c r="F416">
        <v>7.7293278139866324</v>
      </c>
    </row>
    <row r="417" spans="1:6" x14ac:dyDescent="0.2">
      <c r="A417">
        <v>391</v>
      </c>
      <c r="B417">
        <v>3979.6146676718472</v>
      </c>
      <c r="E417">
        <v>392</v>
      </c>
      <c r="F417">
        <v>7.7051207189568309</v>
      </c>
    </row>
    <row r="418" spans="1:6" x14ac:dyDescent="0.2">
      <c r="A418">
        <v>392</v>
      </c>
      <c r="B418">
        <v>4100.8166144252427</v>
      </c>
      <c r="E418">
        <v>393</v>
      </c>
      <c r="F418">
        <v>8.3391026260359187</v>
      </c>
    </row>
    <row r="419" spans="1:6" x14ac:dyDescent="0.2">
      <c r="A419">
        <v>393</v>
      </c>
      <c r="B419">
        <v>4167.1434569962839</v>
      </c>
      <c r="E419">
        <v>394</v>
      </c>
      <c r="F419">
        <v>8.0734296046671616</v>
      </c>
    </row>
    <row r="420" spans="1:6" x14ac:dyDescent="0.2">
      <c r="A420">
        <v>394</v>
      </c>
      <c r="B420">
        <v>4166.6229777845247</v>
      </c>
      <c r="E420">
        <v>395</v>
      </c>
      <c r="F420">
        <v>7.695295398780682</v>
      </c>
    </row>
    <row r="421" spans="1:6" x14ac:dyDescent="0.2">
      <c r="A421">
        <v>395</v>
      </c>
      <c r="B421">
        <v>4107.9599841409718</v>
      </c>
      <c r="E421">
        <v>396</v>
      </c>
      <c r="F421">
        <v>8.2978083213695069</v>
      </c>
    </row>
    <row r="422" spans="1:6" x14ac:dyDescent="0.2">
      <c r="A422">
        <v>396</v>
      </c>
      <c r="B422">
        <v>4215.1259797530274</v>
      </c>
      <c r="E422">
        <v>397</v>
      </c>
      <c r="F422">
        <v>7.8001635215711174</v>
      </c>
    </row>
    <row r="423" spans="1:6" x14ac:dyDescent="0.2">
      <c r="A423">
        <v>397</v>
      </c>
      <c r="B423">
        <v>4059.7775372968108</v>
      </c>
      <c r="E423">
        <v>398</v>
      </c>
      <c r="F423">
        <v>7.9146886799840006</v>
      </c>
    </row>
    <row r="424" spans="1:6" x14ac:dyDescent="0.2">
      <c r="A424">
        <v>398</v>
      </c>
      <c r="B424">
        <v>4035.3562368964872</v>
      </c>
      <c r="E424">
        <v>399</v>
      </c>
      <c r="F424">
        <v>8.1419775716231388</v>
      </c>
    </row>
    <row r="425" spans="1:6" x14ac:dyDescent="0.2">
      <c r="A425">
        <v>399</v>
      </c>
      <c r="B425">
        <v>4169.0132182949537</v>
      </c>
      <c r="E425">
        <v>400</v>
      </c>
      <c r="F425">
        <v>7.7451080816836759</v>
      </c>
    </row>
    <row r="426" spans="1:6" x14ac:dyDescent="0.2">
      <c r="A426">
        <v>400</v>
      </c>
      <c r="B426">
        <v>4037.4386806945422</v>
      </c>
      <c r="E426">
        <v>401</v>
      </c>
      <c r="F426">
        <v>7.5853201803139259</v>
      </c>
    </row>
    <row r="427" spans="1:6" x14ac:dyDescent="0.2">
      <c r="A427">
        <v>401</v>
      </c>
      <c r="B427">
        <v>4129.9526441234648</v>
      </c>
      <c r="E427">
        <v>402</v>
      </c>
      <c r="F427">
        <v>8.0383443430796895</v>
      </c>
    </row>
    <row r="428" spans="1:6" x14ac:dyDescent="0.2">
      <c r="A428">
        <v>402</v>
      </c>
      <c r="B428">
        <v>4022.3614492322213</v>
      </c>
      <c r="E428">
        <v>403</v>
      </c>
      <c r="F428">
        <v>8.1870244454603789</v>
      </c>
    </row>
    <row r="429" spans="1:6" x14ac:dyDescent="0.2">
      <c r="A429">
        <v>403</v>
      </c>
      <c r="B429">
        <v>4261.0666465031409</v>
      </c>
      <c r="E429">
        <v>404</v>
      </c>
      <c r="F429">
        <v>8.0360794363462738</v>
      </c>
    </row>
    <row r="430" spans="1:6" x14ac:dyDescent="0.2">
      <c r="A430">
        <v>404</v>
      </c>
      <c r="B430">
        <v>4146.7003204528592</v>
      </c>
      <c r="E430">
        <v>405</v>
      </c>
      <c r="F430">
        <v>8.110750785550799</v>
      </c>
    </row>
    <row r="431" spans="1:6" x14ac:dyDescent="0.2">
      <c r="A431">
        <v>405</v>
      </c>
      <c r="B431">
        <v>3979.5623804435481</v>
      </c>
      <c r="E431">
        <v>406</v>
      </c>
      <c r="F431">
        <v>8.2231387356323093</v>
      </c>
    </row>
    <row r="432" spans="1:6" x14ac:dyDescent="0.2">
      <c r="A432">
        <v>406</v>
      </c>
      <c r="B432">
        <v>4181.2099077056546</v>
      </c>
      <c r="E432">
        <v>407</v>
      </c>
      <c r="F432">
        <v>7.947311584262426</v>
      </c>
    </row>
    <row r="433" spans="1:6" x14ac:dyDescent="0.2">
      <c r="A433">
        <v>407</v>
      </c>
      <c r="B433">
        <v>4124.5874890857494</v>
      </c>
      <c r="E433">
        <v>408</v>
      </c>
      <c r="F433">
        <v>7.8704111883502756</v>
      </c>
    </row>
    <row r="434" spans="1:6" x14ac:dyDescent="0.2">
      <c r="A434">
        <v>408</v>
      </c>
      <c r="B434">
        <v>3883.8146711874488</v>
      </c>
      <c r="E434">
        <v>409</v>
      </c>
      <c r="F434">
        <v>8.3322890464476203</v>
      </c>
    </row>
    <row r="435" spans="1:6" x14ac:dyDescent="0.2">
      <c r="A435">
        <v>409</v>
      </c>
      <c r="B435">
        <v>4134.1540805179602</v>
      </c>
      <c r="E435">
        <v>410</v>
      </c>
      <c r="F435">
        <v>8.1113195113866361</v>
      </c>
    </row>
    <row r="436" spans="1:6" x14ac:dyDescent="0.2">
      <c r="A436">
        <v>410</v>
      </c>
      <c r="B436">
        <v>4063.8999720606757</v>
      </c>
      <c r="E436">
        <v>411</v>
      </c>
      <c r="F436">
        <v>8.0987075473900205</v>
      </c>
    </row>
    <row r="437" spans="1:6" x14ac:dyDescent="0.2">
      <c r="A437">
        <v>411</v>
      </c>
      <c r="B437">
        <v>4251.5991105681505</v>
      </c>
      <c r="E437">
        <v>412</v>
      </c>
      <c r="F437">
        <v>8.2894298156261339</v>
      </c>
    </row>
    <row r="438" spans="1:6" x14ac:dyDescent="0.2">
      <c r="A438">
        <v>412</v>
      </c>
      <c r="B438">
        <v>4007.5577663380395</v>
      </c>
      <c r="E438">
        <v>413</v>
      </c>
      <c r="F438">
        <v>8.1681278816788865</v>
      </c>
    </row>
    <row r="439" spans="1:6" x14ac:dyDescent="0.2">
      <c r="A439">
        <v>413</v>
      </c>
      <c r="B439">
        <v>4066.5395642140593</v>
      </c>
      <c r="E439">
        <v>414</v>
      </c>
      <c r="F439">
        <v>7.7449809492096069</v>
      </c>
    </row>
    <row r="440" spans="1:6" x14ac:dyDescent="0.2">
      <c r="A440">
        <v>414</v>
      </c>
      <c r="B440">
        <v>4159.8373158725954</v>
      </c>
      <c r="E440">
        <v>415</v>
      </c>
      <c r="F440">
        <v>7.9834536008030375</v>
      </c>
    </row>
    <row r="441" spans="1:6" x14ac:dyDescent="0.2">
      <c r="A441">
        <v>415</v>
      </c>
      <c r="B441">
        <v>4129.3589534198418</v>
      </c>
      <c r="E441">
        <v>416</v>
      </c>
      <c r="F441">
        <v>7.9953826071942258</v>
      </c>
    </row>
    <row r="442" spans="1:6" x14ac:dyDescent="0.2">
      <c r="A442">
        <v>416</v>
      </c>
      <c r="B442">
        <v>4066.7058502047535</v>
      </c>
      <c r="E442">
        <v>417</v>
      </c>
      <c r="F442">
        <v>8.1448723064085122</v>
      </c>
    </row>
    <row r="443" spans="1:6" x14ac:dyDescent="0.2">
      <c r="A443">
        <v>417</v>
      </c>
      <c r="B443">
        <v>4125.091623535488</v>
      </c>
      <c r="E443">
        <v>418</v>
      </c>
      <c r="F443">
        <v>8.0883407739314492</v>
      </c>
    </row>
    <row r="444" spans="1:6" x14ac:dyDescent="0.2">
      <c r="A444">
        <v>418</v>
      </c>
      <c r="B444">
        <v>4126.8316391672324</v>
      </c>
      <c r="E444">
        <v>419</v>
      </c>
      <c r="F444">
        <v>8.0474899788225436</v>
      </c>
    </row>
    <row r="445" spans="1:6" x14ac:dyDescent="0.2">
      <c r="A445">
        <v>419</v>
      </c>
      <c r="B445">
        <v>3958.4996850985444</v>
      </c>
      <c r="E445">
        <v>420</v>
      </c>
      <c r="F445">
        <v>8.3413980150097018</v>
      </c>
    </row>
    <row r="446" spans="1:6" x14ac:dyDescent="0.2">
      <c r="A446">
        <v>420</v>
      </c>
      <c r="B446">
        <v>4281.7382774288526</v>
      </c>
      <c r="E446">
        <v>421</v>
      </c>
      <c r="F446">
        <v>8.2956148861180949</v>
      </c>
    </row>
    <row r="447" spans="1:6" x14ac:dyDescent="0.2">
      <c r="A447">
        <v>421</v>
      </c>
      <c r="B447">
        <v>4025.7893478174092</v>
      </c>
      <c r="E447">
        <v>422</v>
      </c>
      <c r="F447">
        <v>7.8427449599651125</v>
      </c>
    </row>
    <row r="448" spans="1:6" x14ac:dyDescent="0.2">
      <c r="A448">
        <v>422</v>
      </c>
      <c r="B448">
        <v>4015.9774787183487</v>
      </c>
      <c r="E448">
        <v>423</v>
      </c>
      <c r="F448">
        <v>8.335625141211171</v>
      </c>
    </row>
    <row r="449" spans="1:6" x14ac:dyDescent="0.2">
      <c r="A449">
        <v>423</v>
      </c>
      <c r="B449">
        <v>4124.9112151752242</v>
      </c>
      <c r="E449">
        <v>424</v>
      </c>
      <c r="F449">
        <v>7.8748190073628566</v>
      </c>
    </row>
    <row r="450" spans="1:6" x14ac:dyDescent="0.2">
      <c r="A450">
        <v>424</v>
      </c>
      <c r="B450">
        <v>4085.2323527513017</v>
      </c>
      <c r="E450">
        <v>425</v>
      </c>
      <c r="F450">
        <v>7.8310231655603388</v>
      </c>
    </row>
    <row r="451" spans="1:6" x14ac:dyDescent="0.2">
      <c r="A451">
        <v>425</v>
      </c>
      <c r="B451">
        <v>3985.0774088626886</v>
      </c>
      <c r="E451">
        <v>426</v>
      </c>
      <c r="F451">
        <v>7.6231989011556811</v>
      </c>
    </row>
    <row r="452" spans="1:6" x14ac:dyDescent="0.2">
      <c r="A452">
        <v>426</v>
      </c>
      <c r="B452">
        <v>4103.0513148989685</v>
      </c>
      <c r="E452">
        <v>427</v>
      </c>
      <c r="F452">
        <v>7.9670075338569477</v>
      </c>
    </row>
    <row r="453" spans="1:6" x14ac:dyDescent="0.2">
      <c r="A453">
        <v>427</v>
      </c>
      <c r="B453">
        <v>4063.7232805013373</v>
      </c>
      <c r="E453">
        <v>428</v>
      </c>
      <c r="F453">
        <v>8.0439640860767323</v>
      </c>
    </row>
    <row r="454" spans="1:6" x14ac:dyDescent="0.2">
      <c r="A454">
        <v>428</v>
      </c>
      <c r="B454">
        <v>4090.9684273447069</v>
      </c>
      <c r="E454">
        <v>429</v>
      </c>
      <c r="F454">
        <v>7.8427359835186579</v>
      </c>
    </row>
    <row r="455" spans="1:6" x14ac:dyDescent="0.2">
      <c r="A455">
        <v>429</v>
      </c>
      <c r="B455">
        <v>4095.6801081704916</v>
      </c>
      <c r="E455">
        <v>430</v>
      </c>
      <c r="F455">
        <v>7.9671458067487242</v>
      </c>
    </row>
    <row r="456" spans="1:6" x14ac:dyDescent="0.2">
      <c r="A456">
        <v>430</v>
      </c>
      <c r="B456">
        <v>4059.4530096496856</v>
      </c>
      <c r="E456">
        <v>431</v>
      </c>
      <c r="F456">
        <v>7.7696199129767249</v>
      </c>
    </row>
    <row r="457" spans="1:6" x14ac:dyDescent="0.2">
      <c r="A457">
        <v>431</v>
      </c>
      <c r="B457">
        <v>4090.7545668215307</v>
      </c>
      <c r="E457">
        <v>432</v>
      </c>
      <c r="F457">
        <v>7.9694609051623164</v>
      </c>
    </row>
    <row r="458" spans="1:6" x14ac:dyDescent="0.2">
      <c r="A458">
        <v>432</v>
      </c>
      <c r="B458">
        <v>4001.5114656831511</v>
      </c>
      <c r="E458">
        <v>433</v>
      </c>
      <c r="F458">
        <v>8.0266608784756421</v>
      </c>
    </row>
    <row r="459" spans="1:6" x14ac:dyDescent="0.2">
      <c r="A459">
        <v>433</v>
      </c>
      <c r="B459">
        <v>4017.9592315982932</v>
      </c>
      <c r="E459">
        <v>434</v>
      </c>
      <c r="F459">
        <v>7.790680801706336</v>
      </c>
    </row>
    <row r="460" spans="1:6" x14ac:dyDescent="0.2">
      <c r="A460">
        <v>434</v>
      </c>
      <c r="B460">
        <v>4213.9016428409459</v>
      </c>
      <c r="E460">
        <v>435</v>
      </c>
      <c r="F460">
        <v>8.3962780290119934</v>
      </c>
    </row>
    <row r="461" spans="1:6" x14ac:dyDescent="0.2">
      <c r="A461">
        <v>435</v>
      </c>
      <c r="B461">
        <v>4174.1587194396789</v>
      </c>
      <c r="E461">
        <v>436</v>
      </c>
      <c r="F461">
        <v>7.9562937060367673</v>
      </c>
    </row>
    <row r="462" spans="1:6" x14ac:dyDescent="0.2">
      <c r="A462">
        <v>436</v>
      </c>
      <c r="B462">
        <v>3941.9916215319722</v>
      </c>
      <c r="E462">
        <v>437</v>
      </c>
      <c r="F462">
        <v>8.0215156085329156</v>
      </c>
    </row>
    <row r="463" spans="1:6" x14ac:dyDescent="0.2">
      <c r="A463">
        <v>437</v>
      </c>
      <c r="B463">
        <v>4061.4916556719554</v>
      </c>
      <c r="E463">
        <v>438</v>
      </c>
      <c r="F463">
        <v>8.2103302338967286</v>
      </c>
    </row>
    <row r="464" spans="1:6" x14ac:dyDescent="0.2">
      <c r="A464">
        <v>438</v>
      </c>
      <c r="B464">
        <v>4255.7840136618179</v>
      </c>
      <c r="E464">
        <v>439</v>
      </c>
      <c r="F464">
        <v>8.4157838938349396</v>
      </c>
    </row>
    <row r="465" spans="1:6" x14ac:dyDescent="0.2">
      <c r="A465">
        <v>439</v>
      </c>
      <c r="B465">
        <v>4026.123015638897</v>
      </c>
      <c r="E465">
        <v>440</v>
      </c>
      <c r="F465">
        <v>7.9924015895794183</v>
      </c>
    </row>
    <row r="466" spans="1:6" x14ac:dyDescent="0.2">
      <c r="A466">
        <v>440</v>
      </c>
      <c r="B466">
        <v>4051.6982237435277</v>
      </c>
      <c r="E466">
        <v>441</v>
      </c>
      <c r="F466">
        <v>7.9578073300702723</v>
      </c>
    </row>
    <row r="467" spans="1:6" x14ac:dyDescent="0.2">
      <c r="A467">
        <v>441</v>
      </c>
      <c r="B467">
        <v>3968.7880541334357</v>
      </c>
      <c r="E467">
        <v>442</v>
      </c>
      <c r="F467">
        <v>8.1466324913568418</v>
      </c>
    </row>
    <row r="468" spans="1:6" x14ac:dyDescent="0.2">
      <c r="A468">
        <v>442</v>
      </c>
      <c r="B468">
        <v>4152.5185066272288</v>
      </c>
      <c r="E468">
        <v>443</v>
      </c>
      <c r="F468">
        <v>7.8198712761566069</v>
      </c>
    </row>
    <row r="469" spans="1:6" x14ac:dyDescent="0.2">
      <c r="A469">
        <v>443</v>
      </c>
      <c r="B469">
        <v>4033.8105302553085</v>
      </c>
      <c r="E469">
        <v>444</v>
      </c>
      <c r="F469">
        <v>7.8437714728391583</v>
      </c>
    </row>
    <row r="470" spans="1:6" x14ac:dyDescent="0.2">
      <c r="A470">
        <v>444</v>
      </c>
      <c r="B470">
        <v>4121.9735840751537</v>
      </c>
      <c r="E470">
        <v>445</v>
      </c>
      <c r="F470">
        <v>7.8914950296580386</v>
      </c>
    </row>
    <row r="471" spans="1:6" x14ac:dyDescent="0.2">
      <c r="A471">
        <v>445</v>
      </c>
      <c r="B471">
        <v>3999.5769606463105</v>
      </c>
      <c r="E471">
        <v>446</v>
      </c>
      <c r="F471">
        <v>8.1627469743073124</v>
      </c>
    </row>
    <row r="472" spans="1:6" x14ac:dyDescent="0.2">
      <c r="A472">
        <v>446</v>
      </c>
      <c r="B472">
        <v>4158.4802159367791</v>
      </c>
      <c r="E472">
        <v>447</v>
      </c>
      <c r="F472">
        <v>8.0180720107667707</v>
      </c>
    </row>
    <row r="473" spans="1:6" x14ac:dyDescent="0.2">
      <c r="A473">
        <v>447</v>
      </c>
      <c r="B473">
        <v>4120.3891549150676</v>
      </c>
      <c r="E473">
        <v>448</v>
      </c>
      <c r="F473">
        <v>7.6861054327923473</v>
      </c>
    </row>
    <row r="474" spans="1:6" x14ac:dyDescent="0.2">
      <c r="A474">
        <v>448</v>
      </c>
      <c r="B474">
        <v>4113.0381835803182</v>
      </c>
      <c r="E474">
        <v>449</v>
      </c>
      <c r="F474">
        <v>8.0302696776281266</v>
      </c>
    </row>
    <row r="475" spans="1:6" x14ac:dyDescent="0.2">
      <c r="A475">
        <v>449</v>
      </c>
      <c r="B475">
        <v>4036.7469505778495</v>
      </c>
      <c r="E475">
        <v>450</v>
      </c>
      <c r="F475">
        <v>7.9270423459934083</v>
      </c>
    </row>
    <row r="476" spans="1:6" x14ac:dyDescent="0.2">
      <c r="A476">
        <v>450</v>
      </c>
      <c r="B476">
        <v>4020.7907901805283</v>
      </c>
      <c r="E476">
        <v>451</v>
      </c>
      <c r="F476">
        <v>7.8557938823472115</v>
      </c>
    </row>
    <row r="477" spans="1:6" x14ac:dyDescent="0.2">
      <c r="A477">
        <v>451</v>
      </c>
      <c r="B477">
        <v>4170.2957680302816</v>
      </c>
      <c r="E477">
        <v>452</v>
      </c>
      <c r="F477">
        <v>7.4919164997922563</v>
      </c>
    </row>
    <row r="478" spans="1:6" x14ac:dyDescent="0.2">
      <c r="A478">
        <v>452</v>
      </c>
      <c r="B478">
        <v>4335.8267125977909</v>
      </c>
      <c r="E478">
        <v>453</v>
      </c>
      <c r="F478">
        <v>7.6054160020584449</v>
      </c>
    </row>
    <row r="479" spans="1:6" x14ac:dyDescent="0.2">
      <c r="A479">
        <v>453</v>
      </c>
      <c r="B479">
        <v>4205.7758098495442</v>
      </c>
      <c r="E479">
        <v>454</v>
      </c>
      <c r="F479">
        <v>8.0793329294153704</v>
      </c>
    </row>
    <row r="480" spans="1:6" x14ac:dyDescent="0.2">
      <c r="A480">
        <v>454</v>
      </c>
      <c r="B480">
        <v>4106.0040709264676</v>
      </c>
      <c r="E480">
        <v>455</v>
      </c>
      <c r="F480">
        <v>8.0667017603051434</v>
      </c>
    </row>
    <row r="481" spans="1:6" x14ac:dyDescent="0.2">
      <c r="A481">
        <v>455</v>
      </c>
      <c r="B481">
        <v>4076.6317255274707</v>
      </c>
      <c r="E481">
        <v>456</v>
      </c>
      <c r="F481">
        <v>8.034175208553318</v>
      </c>
    </row>
    <row r="482" spans="1:6" x14ac:dyDescent="0.2">
      <c r="A482">
        <v>456</v>
      </c>
      <c r="B482">
        <v>4020.1012272953672</v>
      </c>
      <c r="E482">
        <v>457</v>
      </c>
      <c r="F482">
        <v>7.9997167129440321</v>
      </c>
    </row>
    <row r="483" spans="1:6" x14ac:dyDescent="0.2">
      <c r="A483">
        <v>457</v>
      </c>
      <c r="B483">
        <v>4177.0702632031371</v>
      </c>
      <c r="E483">
        <v>458</v>
      </c>
      <c r="F483">
        <v>8.4698887771942157</v>
      </c>
    </row>
    <row r="484" spans="1:6" x14ac:dyDescent="0.2">
      <c r="A484">
        <v>458</v>
      </c>
      <c r="B484">
        <v>3959.0444578191991</v>
      </c>
      <c r="E484">
        <v>459</v>
      </c>
      <c r="F484">
        <v>8.0024866492318978</v>
      </c>
    </row>
    <row r="485" spans="1:6" x14ac:dyDescent="0.2">
      <c r="A485">
        <v>459</v>
      </c>
      <c r="B485">
        <v>4132.3508140881686</v>
      </c>
      <c r="E485">
        <v>460</v>
      </c>
      <c r="F485">
        <v>7.8765235594777607</v>
      </c>
    </row>
    <row r="486" spans="1:6" x14ac:dyDescent="0.2">
      <c r="A486">
        <v>460</v>
      </c>
      <c r="B486">
        <v>4196.5176355037656</v>
      </c>
      <c r="E486">
        <v>461</v>
      </c>
      <c r="F486">
        <v>8.2344731479737803</v>
      </c>
    </row>
    <row r="487" spans="1:6" x14ac:dyDescent="0.2">
      <c r="A487">
        <v>461</v>
      </c>
      <c r="B487">
        <v>4134.914876953887</v>
      </c>
      <c r="E487">
        <v>462</v>
      </c>
      <c r="F487">
        <v>7.8030135638435691</v>
      </c>
    </row>
    <row r="488" spans="1:6" x14ac:dyDescent="0.2">
      <c r="A488">
        <v>462</v>
      </c>
      <c r="B488">
        <v>3964.1395552600316</v>
      </c>
      <c r="E488">
        <v>463</v>
      </c>
      <c r="F488">
        <v>8.0970331658646302</v>
      </c>
    </row>
    <row r="489" spans="1:6" x14ac:dyDescent="0.2">
      <c r="A489">
        <v>463</v>
      </c>
      <c r="B489">
        <v>4042.0152663362137</v>
      </c>
      <c r="E489">
        <v>464</v>
      </c>
      <c r="F489">
        <v>7.9358451297381389</v>
      </c>
    </row>
    <row r="490" spans="1:6" x14ac:dyDescent="0.2">
      <c r="A490">
        <v>464</v>
      </c>
      <c r="B490">
        <v>4132.0485142822354</v>
      </c>
      <c r="E490">
        <v>465</v>
      </c>
      <c r="F490">
        <v>7.6748312195022717</v>
      </c>
    </row>
    <row r="491" spans="1:6" x14ac:dyDescent="0.2">
      <c r="A491">
        <v>465</v>
      </c>
      <c r="B491">
        <v>4221.3617019313597</v>
      </c>
      <c r="E491">
        <v>466</v>
      </c>
      <c r="F491">
        <v>8.0215605646019679</v>
      </c>
    </row>
    <row r="492" spans="1:6" x14ac:dyDescent="0.2">
      <c r="A492">
        <v>466</v>
      </c>
      <c r="B492">
        <v>4286.1909964509096</v>
      </c>
      <c r="E492">
        <v>467</v>
      </c>
      <c r="F492">
        <v>8.2660750803954937</v>
      </c>
    </row>
    <row r="493" spans="1:6" x14ac:dyDescent="0.2">
      <c r="A493">
        <v>467</v>
      </c>
      <c r="B493">
        <v>4174.0474943491272</v>
      </c>
      <c r="E493">
        <v>468</v>
      </c>
      <c r="F493">
        <v>7.9033926941440695</v>
      </c>
    </row>
    <row r="494" spans="1:6" x14ac:dyDescent="0.2">
      <c r="A494">
        <v>468</v>
      </c>
      <c r="B494">
        <v>3964.7509969216144</v>
      </c>
      <c r="E494">
        <v>469</v>
      </c>
      <c r="F494">
        <v>8.0583867528289499</v>
      </c>
    </row>
    <row r="495" spans="1:6" x14ac:dyDescent="0.2">
      <c r="A495">
        <v>469</v>
      </c>
      <c r="B495">
        <v>4028.7767183750434</v>
      </c>
      <c r="E495">
        <v>470</v>
      </c>
      <c r="F495">
        <v>7.9072800724617673</v>
      </c>
    </row>
    <row r="496" spans="1:6" x14ac:dyDescent="0.2">
      <c r="A496">
        <v>470</v>
      </c>
      <c r="B496">
        <v>4087.0987284312764</v>
      </c>
      <c r="E496">
        <v>471</v>
      </c>
      <c r="F496">
        <v>7.9382542432423477</v>
      </c>
    </row>
    <row r="497" spans="1:6" x14ac:dyDescent="0.2">
      <c r="A497">
        <v>471</v>
      </c>
      <c r="B497">
        <v>4019.3576305119363</v>
      </c>
      <c r="E497">
        <v>472</v>
      </c>
      <c r="F497">
        <v>8.0677399158617096</v>
      </c>
    </row>
    <row r="498" spans="1:6" x14ac:dyDescent="0.2">
      <c r="A498">
        <v>472</v>
      </c>
      <c r="B498">
        <v>4016.830089725755</v>
      </c>
      <c r="E498">
        <v>473</v>
      </c>
      <c r="F498">
        <v>7.8720654385521547</v>
      </c>
    </row>
    <row r="499" spans="1:6" x14ac:dyDescent="0.2">
      <c r="A499">
        <v>473</v>
      </c>
      <c r="B499">
        <v>4188.654526661081</v>
      </c>
      <c r="E499">
        <v>474</v>
      </c>
      <c r="F499">
        <v>7.8040162039324832</v>
      </c>
    </row>
    <row r="500" spans="1:6" x14ac:dyDescent="0.2">
      <c r="A500">
        <v>474</v>
      </c>
      <c r="B500">
        <v>4131.9066379367796</v>
      </c>
      <c r="E500">
        <v>475</v>
      </c>
      <c r="F500">
        <v>7.7905472559373665</v>
      </c>
    </row>
    <row r="501" spans="1:6" x14ac:dyDescent="0.2">
      <c r="A501">
        <v>475</v>
      </c>
      <c r="B501">
        <v>4192.2641027895788</v>
      </c>
      <c r="E501">
        <v>476</v>
      </c>
      <c r="F501">
        <v>7.8980585231661316</v>
      </c>
    </row>
    <row r="502" spans="1:6" x14ac:dyDescent="0.2">
      <c r="A502">
        <v>476</v>
      </c>
      <c r="B502">
        <v>4188.1083876389002</v>
      </c>
      <c r="E502">
        <v>477</v>
      </c>
      <c r="F502">
        <v>8.0174071602598822</v>
      </c>
    </row>
    <row r="503" spans="1:6" x14ac:dyDescent="0.2">
      <c r="A503">
        <v>477</v>
      </c>
      <c r="B503">
        <v>4096.0018115919438</v>
      </c>
      <c r="E503">
        <v>478</v>
      </c>
      <c r="F503">
        <v>8.1418547722940069</v>
      </c>
    </row>
    <row r="504" spans="1:6" x14ac:dyDescent="0.2">
      <c r="A504">
        <v>478</v>
      </c>
      <c r="B504">
        <v>4207.2641773902351</v>
      </c>
      <c r="E504">
        <v>479</v>
      </c>
      <c r="F504">
        <v>7.8980344187159028</v>
      </c>
    </row>
    <row r="505" spans="1:6" x14ac:dyDescent="0.2">
      <c r="A505">
        <v>479</v>
      </c>
      <c r="B505">
        <v>4130.3243119885929</v>
      </c>
      <c r="E505">
        <v>480</v>
      </c>
      <c r="F505">
        <v>8.2663527135394457</v>
      </c>
    </row>
    <row r="506" spans="1:6" x14ac:dyDescent="0.2">
      <c r="A506">
        <v>480</v>
      </c>
      <c r="B506">
        <v>4141.9935166735613</v>
      </c>
      <c r="E506">
        <v>481</v>
      </c>
      <c r="F506">
        <v>8.0951639395847472</v>
      </c>
    </row>
    <row r="507" spans="1:6" x14ac:dyDescent="0.2">
      <c r="A507">
        <v>481</v>
      </c>
      <c r="B507">
        <v>4099.3176054778023</v>
      </c>
      <c r="E507">
        <v>482</v>
      </c>
      <c r="F507">
        <v>7.999337786120905</v>
      </c>
    </row>
    <row r="508" spans="1:6" x14ac:dyDescent="0.2">
      <c r="A508">
        <v>482</v>
      </c>
      <c r="B508">
        <v>4310.5692775709813</v>
      </c>
      <c r="E508">
        <v>483</v>
      </c>
      <c r="F508">
        <v>7.966333963076524</v>
      </c>
    </row>
    <row r="509" spans="1:6" x14ac:dyDescent="0.2">
      <c r="A509">
        <v>483</v>
      </c>
      <c r="B509">
        <v>4120.8334174322981</v>
      </c>
      <c r="E509">
        <v>484</v>
      </c>
      <c r="F509">
        <v>8.0677427671764477</v>
      </c>
    </row>
    <row r="510" spans="1:6" x14ac:dyDescent="0.2">
      <c r="A510">
        <v>484</v>
      </c>
      <c r="B510">
        <v>3861.7043339240954</v>
      </c>
      <c r="E510">
        <v>485</v>
      </c>
      <c r="F510">
        <v>7.8447533282396744</v>
      </c>
    </row>
    <row r="511" spans="1:6" x14ac:dyDescent="0.2">
      <c r="A511">
        <v>485</v>
      </c>
      <c r="B511">
        <v>3951.0535458430936</v>
      </c>
      <c r="E511">
        <v>486</v>
      </c>
      <c r="F511">
        <v>8.1275565282603015</v>
      </c>
    </row>
    <row r="512" spans="1:6" x14ac:dyDescent="0.2">
      <c r="A512">
        <v>486</v>
      </c>
      <c r="B512">
        <v>4224.495830665348</v>
      </c>
      <c r="E512">
        <v>487</v>
      </c>
      <c r="F512">
        <v>7.9999548444884683</v>
      </c>
    </row>
    <row r="513" spans="1:6" x14ac:dyDescent="0.2">
      <c r="A513">
        <v>487</v>
      </c>
      <c r="B513">
        <v>4127.5120613288118</v>
      </c>
      <c r="E513">
        <v>488</v>
      </c>
      <c r="F513">
        <v>7.7731589855768046</v>
      </c>
    </row>
    <row r="514" spans="1:6" x14ac:dyDescent="0.2">
      <c r="A514">
        <v>488</v>
      </c>
      <c r="B514">
        <v>4341.5007093288596</v>
      </c>
      <c r="E514">
        <v>489</v>
      </c>
      <c r="F514">
        <v>8.1643405585296769</v>
      </c>
    </row>
    <row r="515" spans="1:6" x14ac:dyDescent="0.2">
      <c r="A515">
        <v>489</v>
      </c>
      <c r="B515">
        <v>4206.6978642578724</v>
      </c>
      <c r="E515">
        <v>490</v>
      </c>
      <c r="F515">
        <v>8.034837103296935</v>
      </c>
    </row>
    <row r="516" spans="1:6" x14ac:dyDescent="0.2">
      <c r="A516">
        <v>490</v>
      </c>
      <c r="B516">
        <v>4180.470464974127</v>
      </c>
      <c r="E516">
        <v>491</v>
      </c>
      <c r="F516">
        <v>8.1489323097343345</v>
      </c>
    </row>
    <row r="517" spans="1:6" x14ac:dyDescent="0.2">
      <c r="A517">
        <v>491</v>
      </c>
      <c r="B517">
        <v>4131.3232033946188</v>
      </c>
      <c r="E517">
        <v>492</v>
      </c>
      <c r="F517">
        <v>8.0887317660630131</v>
      </c>
    </row>
    <row r="518" spans="1:6" x14ac:dyDescent="0.2">
      <c r="A518">
        <v>492</v>
      </c>
      <c r="B518">
        <v>4155.3183880139204</v>
      </c>
      <c r="E518">
        <v>493</v>
      </c>
      <c r="F518">
        <v>7.6030489179384801</v>
      </c>
    </row>
    <row r="519" spans="1:6" x14ac:dyDescent="0.2">
      <c r="A519">
        <v>493</v>
      </c>
      <c r="B519">
        <v>4168.6632642168679</v>
      </c>
      <c r="E519">
        <v>494</v>
      </c>
      <c r="F519">
        <v>7.5147272330355497</v>
      </c>
    </row>
    <row r="520" spans="1:6" x14ac:dyDescent="0.2">
      <c r="A520">
        <v>494</v>
      </c>
      <c r="B520">
        <v>3969.0250259388158</v>
      </c>
      <c r="E520">
        <v>495</v>
      </c>
      <c r="F520">
        <v>7.9294942683358025</v>
      </c>
    </row>
    <row r="521" spans="1:6" x14ac:dyDescent="0.2">
      <c r="A521">
        <v>495</v>
      </c>
      <c r="B521">
        <v>4203.4639126268794</v>
      </c>
      <c r="E521">
        <v>496</v>
      </c>
      <c r="F521">
        <v>7.948374345722061</v>
      </c>
    </row>
    <row r="522" spans="1:6" x14ac:dyDescent="0.2">
      <c r="A522">
        <v>496</v>
      </c>
      <c r="B522">
        <v>4149.655536059794</v>
      </c>
      <c r="E522">
        <v>497</v>
      </c>
      <c r="F522">
        <v>7.6081199008918627</v>
      </c>
    </row>
    <row r="523" spans="1:6" x14ac:dyDescent="0.2">
      <c r="A523">
        <v>497</v>
      </c>
      <c r="B523">
        <v>4266.7582156178523</v>
      </c>
      <c r="E523">
        <v>498</v>
      </c>
      <c r="F523">
        <v>8.1619785962778053</v>
      </c>
    </row>
    <row r="524" spans="1:6" x14ac:dyDescent="0.2">
      <c r="A524">
        <v>498</v>
      </c>
      <c r="B524">
        <v>3880.1851652456598</v>
      </c>
      <c r="E524">
        <v>499</v>
      </c>
      <c r="F524">
        <v>8.0076573793966226</v>
      </c>
    </row>
    <row r="525" spans="1:6" x14ac:dyDescent="0.2">
      <c r="A525">
        <v>499</v>
      </c>
      <c r="B525">
        <v>4111.4128083807827</v>
      </c>
      <c r="E525">
        <v>500</v>
      </c>
      <c r="F525">
        <v>7.9298830890452852</v>
      </c>
    </row>
    <row r="526" spans="1:6" x14ac:dyDescent="0.2">
      <c r="A526">
        <v>500</v>
      </c>
      <c r="B526">
        <v>3897.1707421877882</v>
      </c>
      <c r="E526">
        <v>501</v>
      </c>
      <c r="F526">
        <v>8.0275199530922716</v>
      </c>
    </row>
    <row r="527" spans="1:6" x14ac:dyDescent="0.2">
      <c r="A527">
        <v>501</v>
      </c>
      <c r="B527">
        <v>4040.0324804189554</v>
      </c>
      <c r="E527">
        <v>502</v>
      </c>
      <c r="F527">
        <v>8.0599637885576918</v>
      </c>
    </row>
    <row r="528" spans="1:6" x14ac:dyDescent="0.2">
      <c r="A528">
        <v>502</v>
      </c>
      <c r="B528">
        <v>4014.6127809434665</v>
      </c>
      <c r="E528">
        <v>503</v>
      </c>
      <c r="F528">
        <v>8.0287554682007709</v>
      </c>
    </row>
    <row r="529" spans="1:6" x14ac:dyDescent="0.2">
      <c r="A529">
        <v>503</v>
      </c>
      <c r="B529">
        <v>4163.037111637309</v>
      </c>
      <c r="E529">
        <v>504</v>
      </c>
      <c r="F529">
        <v>7.7592007288686338</v>
      </c>
    </row>
    <row r="530" spans="1:6" x14ac:dyDescent="0.2">
      <c r="A530">
        <v>504</v>
      </c>
      <c r="B530">
        <v>4123.8033470128903</v>
      </c>
      <c r="E530">
        <v>505</v>
      </c>
      <c r="F530">
        <v>8.1668595860866429</v>
      </c>
    </row>
    <row r="531" spans="1:6" x14ac:dyDescent="0.2">
      <c r="A531">
        <v>505</v>
      </c>
      <c r="B531">
        <v>3936.8518325395312</v>
      </c>
      <c r="E531">
        <v>506</v>
      </c>
      <c r="F531">
        <v>7.7620021797932583</v>
      </c>
    </row>
    <row r="532" spans="1:6" x14ac:dyDescent="0.2">
      <c r="A532">
        <v>506</v>
      </c>
      <c r="B532">
        <v>4077.9929747789724</v>
      </c>
      <c r="E532">
        <v>507</v>
      </c>
      <c r="F532">
        <v>7.940866498390375</v>
      </c>
    </row>
    <row r="533" spans="1:6" x14ac:dyDescent="0.2">
      <c r="A533">
        <v>507</v>
      </c>
      <c r="B533">
        <v>4215.4596249641781</v>
      </c>
      <c r="E533">
        <v>508</v>
      </c>
      <c r="F533">
        <v>7.8975976523343396</v>
      </c>
    </row>
    <row r="534" spans="1:6" x14ac:dyDescent="0.2">
      <c r="A534">
        <v>508</v>
      </c>
      <c r="B534">
        <v>4110.6238151489142</v>
      </c>
      <c r="E534">
        <v>509</v>
      </c>
      <c r="F534">
        <v>7.8671486172814653</v>
      </c>
    </row>
    <row r="535" spans="1:6" x14ac:dyDescent="0.2">
      <c r="A535">
        <v>509</v>
      </c>
      <c r="B535">
        <v>4150.6216630539948</v>
      </c>
      <c r="E535">
        <v>510</v>
      </c>
      <c r="F535">
        <v>8.2072448589200206</v>
      </c>
    </row>
    <row r="536" spans="1:6" x14ac:dyDescent="0.2">
      <c r="A536">
        <v>510</v>
      </c>
      <c r="B536">
        <v>4008.6046712963098</v>
      </c>
      <c r="E536">
        <v>511</v>
      </c>
      <c r="F536">
        <v>7.9751334345275495</v>
      </c>
    </row>
    <row r="537" spans="1:6" x14ac:dyDescent="0.2">
      <c r="A537">
        <v>511</v>
      </c>
      <c r="B537">
        <v>4027.818144476777</v>
      </c>
      <c r="E537">
        <v>512</v>
      </c>
      <c r="F537">
        <v>7.9844329200384321</v>
      </c>
    </row>
    <row r="538" spans="1:6" x14ac:dyDescent="0.2">
      <c r="A538">
        <v>512</v>
      </c>
      <c r="B538">
        <v>4223.7157847120598</v>
      </c>
      <c r="E538">
        <v>513</v>
      </c>
      <c r="F538">
        <v>8.3510148413480163</v>
      </c>
    </row>
    <row r="539" spans="1:6" x14ac:dyDescent="0.2">
      <c r="A539">
        <v>513</v>
      </c>
      <c r="B539">
        <v>4037.7139118257701</v>
      </c>
      <c r="E539">
        <v>514</v>
      </c>
      <c r="F539">
        <v>8.0290146675680276</v>
      </c>
    </row>
    <row r="540" spans="1:6" x14ac:dyDescent="0.2">
      <c r="A540">
        <v>514</v>
      </c>
      <c r="B540">
        <v>4036.1945260787356</v>
      </c>
      <c r="E540">
        <v>515</v>
      </c>
      <c r="F540">
        <v>8.1423248983104113</v>
      </c>
    </row>
    <row r="541" spans="1:6" x14ac:dyDescent="0.2">
      <c r="A541">
        <v>515</v>
      </c>
      <c r="B541">
        <v>4087.5621920453709</v>
      </c>
      <c r="E541">
        <v>516</v>
      </c>
      <c r="F541">
        <v>8.0854975616259903</v>
      </c>
    </row>
    <row r="542" spans="1:6" x14ac:dyDescent="0.2">
      <c r="A542">
        <v>516</v>
      </c>
      <c r="B542">
        <v>3978.1798241002321</v>
      </c>
      <c r="E542">
        <v>517</v>
      </c>
      <c r="F542">
        <v>7.6998127449897629</v>
      </c>
    </row>
    <row r="543" spans="1:6" x14ac:dyDescent="0.2">
      <c r="A543">
        <v>517</v>
      </c>
      <c r="B543">
        <v>4086.9951291669295</v>
      </c>
      <c r="E543">
        <v>518</v>
      </c>
      <c r="F543">
        <v>8.3387047629556292</v>
      </c>
    </row>
    <row r="544" spans="1:6" x14ac:dyDescent="0.2">
      <c r="A544">
        <v>518</v>
      </c>
      <c r="B544">
        <v>4268.1842863147704</v>
      </c>
      <c r="E544">
        <v>519</v>
      </c>
      <c r="F544">
        <v>8.1686754051307879</v>
      </c>
    </row>
    <row r="545" spans="1:6" x14ac:dyDescent="0.2">
      <c r="A545">
        <v>519</v>
      </c>
      <c r="B545">
        <v>4198.9655408294602</v>
      </c>
      <c r="E545">
        <v>520</v>
      </c>
      <c r="F545">
        <v>7.8398913777631893</v>
      </c>
    </row>
    <row r="546" spans="1:6" x14ac:dyDescent="0.2">
      <c r="A546">
        <v>520</v>
      </c>
      <c r="B546">
        <v>4178.0700210928353</v>
      </c>
      <c r="E546">
        <v>521</v>
      </c>
      <c r="F546">
        <v>7.851048513454864</v>
      </c>
    </row>
    <row r="547" spans="1:6" x14ac:dyDescent="0.2">
      <c r="A547">
        <v>521</v>
      </c>
      <c r="B547">
        <v>4092.8939573801572</v>
      </c>
      <c r="E547">
        <v>522</v>
      </c>
      <c r="F547">
        <v>8.1940601827875401</v>
      </c>
    </row>
    <row r="548" spans="1:6" x14ac:dyDescent="0.2">
      <c r="A548">
        <v>522</v>
      </c>
      <c r="B548">
        <v>3959.1635633879041</v>
      </c>
      <c r="E548">
        <v>523</v>
      </c>
      <c r="F548">
        <v>8.2072617747417524</v>
      </c>
    </row>
    <row r="549" spans="1:6" x14ac:dyDescent="0.2">
      <c r="A549">
        <v>523</v>
      </c>
      <c r="B549">
        <v>4245.3674515372459</v>
      </c>
      <c r="E549">
        <v>524</v>
      </c>
      <c r="F549">
        <v>7.8088238482909489</v>
      </c>
    </row>
    <row r="550" spans="1:6" x14ac:dyDescent="0.2">
      <c r="A550">
        <v>524</v>
      </c>
      <c r="B550">
        <v>4105.7406692892055</v>
      </c>
      <c r="E550">
        <v>525</v>
      </c>
      <c r="F550">
        <v>8.0062200486338924</v>
      </c>
    </row>
    <row r="551" spans="1:6" x14ac:dyDescent="0.2">
      <c r="A551">
        <v>525</v>
      </c>
      <c r="B551">
        <v>4144.6225456267439</v>
      </c>
      <c r="E551">
        <v>526</v>
      </c>
      <c r="F551">
        <v>8.1698976612285588</v>
      </c>
    </row>
    <row r="552" spans="1:6" x14ac:dyDescent="0.2">
      <c r="A552">
        <v>526</v>
      </c>
      <c r="B552">
        <v>4028.1909171858219</v>
      </c>
      <c r="E552">
        <v>527</v>
      </c>
      <c r="F552">
        <v>7.5293084763091738</v>
      </c>
    </row>
    <row r="553" spans="1:6" x14ac:dyDescent="0.2">
      <c r="A553">
        <v>527</v>
      </c>
      <c r="B553">
        <v>4150.356197666425</v>
      </c>
      <c r="E553">
        <v>528</v>
      </c>
      <c r="F553">
        <v>8.0852620759389318</v>
      </c>
    </row>
    <row r="554" spans="1:6" x14ac:dyDescent="0.2">
      <c r="A554">
        <v>528</v>
      </c>
      <c r="B554">
        <v>4225.8888827684241</v>
      </c>
      <c r="E554">
        <v>529</v>
      </c>
      <c r="F554">
        <v>7.6336450763934955</v>
      </c>
    </row>
    <row r="555" spans="1:6" x14ac:dyDescent="0.2">
      <c r="A555">
        <v>529</v>
      </c>
      <c r="B555">
        <v>4003.8380091888507</v>
      </c>
      <c r="E555">
        <v>530</v>
      </c>
      <c r="F555">
        <v>7.776113986766874</v>
      </c>
    </row>
    <row r="556" spans="1:6" x14ac:dyDescent="0.2">
      <c r="A556">
        <v>530</v>
      </c>
      <c r="B556">
        <v>4143.3329044103011</v>
      </c>
      <c r="E556">
        <v>531</v>
      </c>
      <c r="F556">
        <v>8.0901047935265638</v>
      </c>
    </row>
    <row r="557" spans="1:6" x14ac:dyDescent="0.2">
      <c r="A557">
        <v>531</v>
      </c>
      <c r="B557">
        <v>4062.1522887568726</v>
      </c>
      <c r="E557">
        <v>532</v>
      </c>
      <c r="F557">
        <v>8.1223694304794236</v>
      </c>
    </row>
    <row r="558" spans="1:6" x14ac:dyDescent="0.2">
      <c r="A558">
        <v>532</v>
      </c>
      <c r="B558">
        <v>4160.8233547809095</v>
      </c>
      <c r="E558">
        <v>533</v>
      </c>
      <c r="F558">
        <v>8.2085464032945374</v>
      </c>
    </row>
    <row r="559" spans="1:6" x14ac:dyDescent="0.2">
      <c r="A559">
        <v>533</v>
      </c>
      <c r="B559">
        <v>4168.4501693342618</v>
      </c>
      <c r="E559">
        <v>534</v>
      </c>
      <c r="F559">
        <v>7.8235018912546384</v>
      </c>
    </row>
    <row r="560" spans="1:6" x14ac:dyDescent="0.2">
      <c r="A560">
        <v>534</v>
      </c>
      <c r="B560">
        <v>4090.5749920864887</v>
      </c>
      <c r="E560">
        <v>535</v>
      </c>
      <c r="F560">
        <v>8.0377714440481132</v>
      </c>
    </row>
    <row r="561" spans="1:6" x14ac:dyDescent="0.2">
      <c r="A561">
        <v>535</v>
      </c>
      <c r="B561">
        <v>4247.5834957978332</v>
      </c>
      <c r="E561">
        <v>536</v>
      </c>
      <c r="F561">
        <v>8.0322034674520868</v>
      </c>
    </row>
    <row r="562" spans="1:6" x14ac:dyDescent="0.2">
      <c r="A562">
        <v>536</v>
      </c>
      <c r="B562">
        <v>3914.8093686680559</v>
      </c>
      <c r="E562">
        <v>537</v>
      </c>
      <c r="F562">
        <v>8.4138639656062555</v>
      </c>
    </row>
    <row r="563" spans="1:6" x14ac:dyDescent="0.2">
      <c r="A563">
        <v>537</v>
      </c>
      <c r="B563">
        <v>4189.4819179486276</v>
      </c>
      <c r="E563">
        <v>538</v>
      </c>
      <c r="F563">
        <v>8.1037100255420604</v>
      </c>
    </row>
    <row r="564" spans="1:6" x14ac:dyDescent="0.2">
      <c r="A564">
        <v>538</v>
      </c>
      <c r="B564">
        <v>4047.9253592676209</v>
      </c>
      <c r="E564">
        <v>539</v>
      </c>
      <c r="F564">
        <v>8.0848556300662526</v>
      </c>
    </row>
    <row r="565" spans="1:6" x14ac:dyDescent="0.2">
      <c r="A565">
        <v>539</v>
      </c>
      <c r="B565">
        <v>3853.6825132255394</v>
      </c>
      <c r="E565">
        <v>540</v>
      </c>
      <c r="F565">
        <v>8.1996604871457262</v>
      </c>
    </row>
    <row r="566" spans="1:6" x14ac:dyDescent="0.2">
      <c r="A566">
        <v>540</v>
      </c>
      <c r="B566">
        <v>3855.5322364800395</v>
      </c>
      <c r="E566">
        <v>541</v>
      </c>
      <c r="F566">
        <v>7.8391831206828364</v>
      </c>
    </row>
    <row r="567" spans="1:6" x14ac:dyDescent="0.2">
      <c r="A567">
        <v>541</v>
      </c>
      <c r="B567">
        <v>4230.9779782672176</v>
      </c>
      <c r="E567">
        <v>542</v>
      </c>
      <c r="F567">
        <v>8.3503188682796505</v>
      </c>
    </row>
    <row r="568" spans="1:6" x14ac:dyDescent="0.2">
      <c r="A568">
        <v>542</v>
      </c>
      <c r="B568">
        <v>4223.9237524827186</v>
      </c>
      <c r="E568">
        <v>543</v>
      </c>
      <c r="F568">
        <v>8.007338112753601</v>
      </c>
    </row>
    <row r="569" spans="1:6" x14ac:dyDescent="0.2">
      <c r="A569">
        <v>543</v>
      </c>
      <c r="B569">
        <v>3904.8309822245315</v>
      </c>
      <c r="E569">
        <v>544</v>
      </c>
      <c r="F569">
        <v>7.9264415796310992</v>
      </c>
    </row>
    <row r="570" spans="1:6" x14ac:dyDescent="0.2">
      <c r="A570">
        <v>544</v>
      </c>
      <c r="B570">
        <v>4077.4862976190334</v>
      </c>
      <c r="E570">
        <v>545</v>
      </c>
      <c r="F570">
        <v>7.6005817138412866</v>
      </c>
    </row>
    <row r="571" spans="1:6" x14ac:dyDescent="0.2">
      <c r="A571">
        <v>545</v>
      </c>
      <c r="B571">
        <v>4056.9033886295961</v>
      </c>
      <c r="E571">
        <v>546</v>
      </c>
      <c r="F571">
        <v>7.8016763122135675</v>
      </c>
    </row>
    <row r="572" spans="1:6" x14ac:dyDescent="0.2">
      <c r="A572">
        <v>546</v>
      </c>
      <c r="B572">
        <v>4159.0813614759127</v>
      </c>
      <c r="E572">
        <v>547</v>
      </c>
      <c r="F572">
        <v>8.3520854159374238</v>
      </c>
    </row>
    <row r="573" spans="1:6" x14ac:dyDescent="0.2">
      <c r="A573">
        <v>547</v>
      </c>
      <c r="B573">
        <v>4158.548459960889</v>
      </c>
      <c r="E573">
        <v>548</v>
      </c>
      <c r="F573">
        <v>7.9805220813306166</v>
      </c>
    </row>
    <row r="574" spans="1:6" x14ac:dyDescent="0.2">
      <c r="A574">
        <v>548</v>
      </c>
      <c r="B574">
        <v>4266.005203278105</v>
      </c>
      <c r="E574">
        <v>549</v>
      </c>
      <c r="F574">
        <v>7.795033059002054</v>
      </c>
    </row>
    <row r="575" spans="1:6" x14ac:dyDescent="0.2">
      <c r="A575">
        <v>549</v>
      </c>
      <c r="B575">
        <v>3888.417914140914</v>
      </c>
      <c r="E575">
        <v>550</v>
      </c>
      <c r="F575">
        <v>7.9875046322605083</v>
      </c>
    </row>
    <row r="576" spans="1:6" x14ac:dyDescent="0.2">
      <c r="A576">
        <v>550</v>
      </c>
      <c r="B576">
        <v>4180.961615893325</v>
      </c>
      <c r="E576">
        <v>551</v>
      </c>
      <c r="F576">
        <v>8.1459374702529459</v>
      </c>
    </row>
    <row r="577" spans="1:6" x14ac:dyDescent="0.2">
      <c r="A577">
        <v>551</v>
      </c>
      <c r="B577">
        <v>4179.0562095006799</v>
      </c>
      <c r="E577">
        <v>552</v>
      </c>
      <c r="F577">
        <v>8.1772901485430083</v>
      </c>
    </row>
    <row r="578" spans="1:6" x14ac:dyDescent="0.2">
      <c r="A578">
        <v>552</v>
      </c>
      <c r="B578">
        <v>4163.3814248692661</v>
      </c>
      <c r="E578">
        <v>553</v>
      </c>
      <c r="F578">
        <v>8.0568009471032962</v>
      </c>
    </row>
    <row r="579" spans="1:6" x14ac:dyDescent="0.2">
      <c r="A579">
        <v>553</v>
      </c>
      <c r="B579">
        <v>3977.1682365300007</v>
      </c>
      <c r="E579">
        <v>554</v>
      </c>
      <c r="F579">
        <v>8.1009573630242748</v>
      </c>
    </row>
    <row r="580" spans="1:6" x14ac:dyDescent="0.2">
      <c r="A580">
        <v>554</v>
      </c>
      <c r="B580">
        <v>4102.0162707584059</v>
      </c>
      <c r="E580">
        <v>555</v>
      </c>
      <c r="F580">
        <v>8.1984230486471183</v>
      </c>
    </row>
    <row r="581" spans="1:6" x14ac:dyDescent="0.2">
      <c r="A581">
        <v>555</v>
      </c>
      <c r="B581">
        <v>4229.3521232815756</v>
      </c>
      <c r="E581">
        <v>556</v>
      </c>
      <c r="F581">
        <v>8.2555134094068645</v>
      </c>
    </row>
    <row r="582" spans="1:6" x14ac:dyDescent="0.2">
      <c r="A582">
        <v>556</v>
      </c>
      <c r="B582">
        <v>4073.6368337675103</v>
      </c>
      <c r="E582">
        <v>557</v>
      </c>
      <c r="F582">
        <v>7.8969407728515311</v>
      </c>
    </row>
    <row r="583" spans="1:6" x14ac:dyDescent="0.2">
      <c r="A583">
        <v>557</v>
      </c>
      <c r="B583">
        <v>4059.0369445739907</v>
      </c>
      <c r="E583">
        <v>558</v>
      </c>
      <c r="F583">
        <v>8.0556477387550025</v>
      </c>
    </row>
    <row r="584" spans="1:6" x14ac:dyDescent="0.2">
      <c r="A584">
        <v>558</v>
      </c>
      <c r="B584">
        <v>4195.4723348077869</v>
      </c>
      <c r="E584">
        <v>559</v>
      </c>
      <c r="F584">
        <v>7.7901518678424146</v>
      </c>
    </row>
    <row r="585" spans="1:6" x14ac:dyDescent="0.2">
      <c r="A585">
        <v>559</v>
      </c>
      <c r="B585">
        <v>4162.2249311390096</v>
      </c>
      <c r="E585">
        <v>560</v>
      </c>
      <c r="F585">
        <v>8.1873199839941542</v>
      </c>
    </row>
    <row r="586" spans="1:6" x14ac:dyDescent="0.2">
      <c r="A586">
        <v>560</v>
      </c>
      <c r="B586">
        <v>4129.8768386424144</v>
      </c>
      <c r="E586">
        <v>561</v>
      </c>
      <c r="F586">
        <v>7.8640027562712174</v>
      </c>
    </row>
    <row r="587" spans="1:6" x14ac:dyDescent="0.2">
      <c r="A587">
        <v>561</v>
      </c>
      <c r="B587">
        <v>4048.26025372614</v>
      </c>
      <c r="E587">
        <v>562</v>
      </c>
      <c r="F587">
        <v>7.9399219382927448</v>
      </c>
    </row>
    <row r="588" spans="1:6" x14ac:dyDescent="0.2">
      <c r="A588">
        <v>562</v>
      </c>
      <c r="B588">
        <v>4024.4126749680772</v>
      </c>
      <c r="E588">
        <v>563</v>
      </c>
      <c r="F588">
        <v>7.8850708162012761</v>
      </c>
    </row>
    <row r="589" spans="1:6" x14ac:dyDescent="0.2">
      <c r="A589">
        <v>563</v>
      </c>
      <c r="B589">
        <v>3979.3833558611186</v>
      </c>
      <c r="E589">
        <v>564</v>
      </c>
      <c r="F589">
        <v>7.7342664797590732</v>
      </c>
    </row>
    <row r="590" spans="1:6" x14ac:dyDescent="0.2">
      <c r="A590">
        <v>564</v>
      </c>
      <c r="B590">
        <v>4192.1758441257516</v>
      </c>
      <c r="E590">
        <v>565</v>
      </c>
      <c r="F590">
        <v>7.7002759955917917</v>
      </c>
    </row>
    <row r="591" spans="1:6" x14ac:dyDescent="0.2">
      <c r="A591">
        <v>565</v>
      </c>
      <c r="B591">
        <v>4097.2324034922212</v>
      </c>
      <c r="E591">
        <v>566</v>
      </c>
      <c r="F591">
        <v>8.1478448745163377</v>
      </c>
    </row>
    <row r="592" spans="1:6" x14ac:dyDescent="0.2">
      <c r="A592">
        <v>566</v>
      </c>
      <c r="B592">
        <v>4099.7201094967922</v>
      </c>
      <c r="E592">
        <v>567</v>
      </c>
      <c r="F592">
        <v>8.3681272749858415</v>
      </c>
    </row>
    <row r="593" spans="1:6" x14ac:dyDescent="0.2">
      <c r="A593">
        <v>567</v>
      </c>
      <c r="B593">
        <v>4118.8590937519775</v>
      </c>
      <c r="E593">
        <v>568</v>
      </c>
      <c r="F593">
        <v>7.9427621306551464</v>
      </c>
    </row>
    <row r="594" spans="1:6" x14ac:dyDescent="0.2">
      <c r="A594">
        <v>568</v>
      </c>
      <c r="B594">
        <v>4174.2854784731808</v>
      </c>
      <c r="E594">
        <v>569</v>
      </c>
      <c r="F594">
        <v>8.1213390969303418</v>
      </c>
    </row>
    <row r="595" spans="1:6" x14ac:dyDescent="0.2">
      <c r="A595">
        <v>569</v>
      </c>
      <c r="B595">
        <v>4226.6154880515633</v>
      </c>
      <c r="E595">
        <v>570</v>
      </c>
      <c r="F595">
        <v>7.8587192282688605</v>
      </c>
    </row>
    <row r="596" spans="1:6" x14ac:dyDescent="0.2">
      <c r="A596">
        <v>570</v>
      </c>
      <c r="B596">
        <v>4089.4672854115406</v>
      </c>
      <c r="E596">
        <v>571</v>
      </c>
      <c r="F596">
        <v>7.8572840638760306</v>
      </c>
    </row>
    <row r="597" spans="1:6" x14ac:dyDescent="0.2">
      <c r="A597">
        <v>571</v>
      </c>
      <c r="B597">
        <v>4036.7246934743903</v>
      </c>
      <c r="E597">
        <v>572</v>
      </c>
      <c r="F597">
        <v>7.5764076683664259</v>
      </c>
    </row>
    <row r="598" spans="1:6" x14ac:dyDescent="0.2">
      <c r="A598">
        <v>572</v>
      </c>
      <c r="B598">
        <v>4232.8230215515123</v>
      </c>
      <c r="E598">
        <v>573</v>
      </c>
      <c r="F598">
        <v>7.7412902965291099</v>
      </c>
    </row>
    <row r="599" spans="1:6" x14ac:dyDescent="0.2">
      <c r="A599">
        <v>573</v>
      </c>
      <c r="B599">
        <v>4112.7285391052646</v>
      </c>
      <c r="E599">
        <v>574</v>
      </c>
      <c r="F599">
        <v>8.0614076103594083</v>
      </c>
    </row>
    <row r="600" spans="1:6" x14ac:dyDescent="0.2">
      <c r="A600">
        <v>574</v>
      </c>
      <c r="B600">
        <v>4122.039376573307</v>
      </c>
      <c r="E600">
        <v>575</v>
      </c>
      <c r="F600">
        <v>7.6267215221168048</v>
      </c>
    </row>
    <row r="601" spans="1:6" x14ac:dyDescent="0.2">
      <c r="A601">
        <v>575</v>
      </c>
      <c r="B601">
        <v>4169.9026802709941</v>
      </c>
      <c r="E601">
        <v>576</v>
      </c>
      <c r="F601">
        <v>8.101848353582227</v>
      </c>
    </row>
    <row r="602" spans="1:6" x14ac:dyDescent="0.2">
      <c r="A602">
        <v>576</v>
      </c>
      <c r="B602">
        <v>4028.2064884216638</v>
      </c>
      <c r="E602">
        <v>577</v>
      </c>
      <c r="F602">
        <v>7.7291489266584108</v>
      </c>
    </row>
    <row r="603" spans="1:6" x14ac:dyDescent="0.2">
      <c r="A603">
        <v>577</v>
      </c>
      <c r="B603">
        <v>3932.8088253272313</v>
      </c>
      <c r="E603">
        <v>578</v>
      </c>
      <c r="F603">
        <v>7.634375401850523</v>
      </c>
    </row>
    <row r="604" spans="1:6" x14ac:dyDescent="0.2">
      <c r="A604">
        <v>578</v>
      </c>
      <c r="B604">
        <v>3971.4280773099599</v>
      </c>
      <c r="E604">
        <v>579</v>
      </c>
      <c r="F604">
        <v>7.8197333535938371</v>
      </c>
    </row>
    <row r="605" spans="1:6" x14ac:dyDescent="0.2">
      <c r="A605">
        <v>579</v>
      </c>
      <c r="B605">
        <v>4084.4098569485759</v>
      </c>
      <c r="E605">
        <v>580</v>
      </c>
      <c r="F605">
        <v>7.3167912901994443</v>
      </c>
    </row>
    <row r="606" spans="1:6" x14ac:dyDescent="0.2">
      <c r="A606">
        <v>580</v>
      </c>
      <c r="B606">
        <v>4007.4552039175396</v>
      </c>
      <c r="E606">
        <v>581</v>
      </c>
      <c r="F606">
        <v>8.2451710875502506</v>
      </c>
    </row>
    <row r="607" spans="1:6" x14ac:dyDescent="0.2">
      <c r="A607">
        <v>581</v>
      </c>
      <c r="B607">
        <v>4033.7667648965057</v>
      </c>
      <c r="E607">
        <v>582</v>
      </c>
      <c r="F607">
        <v>7.9940865955656841</v>
      </c>
    </row>
    <row r="608" spans="1:6" x14ac:dyDescent="0.2">
      <c r="A608">
        <v>582</v>
      </c>
      <c r="B608">
        <v>3998.389035193039</v>
      </c>
      <c r="E608">
        <v>583</v>
      </c>
      <c r="F608">
        <v>7.7853259663811833</v>
      </c>
    </row>
    <row r="609" spans="1:6" x14ac:dyDescent="0.2">
      <c r="A609">
        <v>583</v>
      </c>
      <c r="B609">
        <v>4103.9285075596663</v>
      </c>
      <c r="E609">
        <v>584</v>
      </c>
      <c r="F609">
        <v>8.0104018771656147</v>
      </c>
    </row>
    <row r="610" spans="1:6" x14ac:dyDescent="0.2">
      <c r="A610">
        <v>584</v>
      </c>
      <c r="B610">
        <v>3873.7278287498029</v>
      </c>
      <c r="E610">
        <v>585</v>
      </c>
      <c r="F610">
        <v>7.7947524949411617</v>
      </c>
    </row>
    <row r="611" spans="1:6" x14ac:dyDescent="0.2">
      <c r="A611">
        <v>585</v>
      </c>
      <c r="B611">
        <v>4097.2367927537343</v>
      </c>
      <c r="E611">
        <v>586</v>
      </c>
      <c r="F611">
        <v>7.8444194540077756</v>
      </c>
    </row>
    <row r="612" spans="1:6" x14ac:dyDescent="0.2">
      <c r="A612">
        <v>586</v>
      </c>
      <c r="B612">
        <v>4116.5135519661844</v>
      </c>
      <c r="E612">
        <v>587</v>
      </c>
      <c r="F612">
        <v>8.5162015417982655</v>
      </c>
    </row>
    <row r="613" spans="1:6" x14ac:dyDescent="0.2">
      <c r="A613">
        <v>587</v>
      </c>
      <c r="B613">
        <v>4136.4998950560275</v>
      </c>
      <c r="E613">
        <v>588</v>
      </c>
      <c r="F613">
        <v>8.2328676135948733</v>
      </c>
    </row>
    <row r="614" spans="1:6" x14ac:dyDescent="0.2">
      <c r="A614">
        <v>588</v>
      </c>
      <c r="B614">
        <v>4193.9363582750511</v>
      </c>
      <c r="E614">
        <v>589</v>
      </c>
      <c r="F614">
        <v>8.4039413237436751</v>
      </c>
    </row>
    <row r="615" spans="1:6" x14ac:dyDescent="0.2">
      <c r="A615">
        <v>589</v>
      </c>
      <c r="B615">
        <v>4120.9712141417622</v>
      </c>
      <c r="E615">
        <v>590</v>
      </c>
      <c r="F615">
        <v>7.7942088014078399</v>
      </c>
    </row>
    <row r="616" spans="1:6" x14ac:dyDescent="0.2">
      <c r="A616">
        <v>590</v>
      </c>
      <c r="B616">
        <v>4280.5280723718733</v>
      </c>
      <c r="E616">
        <v>591</v>
      </c>
      <c r="F616">
        <v>7.9609277529031397</v>
      </c>
    </row>
    <row r="617" spans="1:6" x14ac:dyDescent="0.2">
      <c r="A617">
        <v>591</v>
      </c>
      <c r="B617">
        <v>4229.7685550163897</v>
      </c>
      <c r="E617">
        <v>592</v>
      </c>
      <c r="F617">
        <v>7.9187431380053663</v>
      </c>
    </row>
    <row r="618" spans="1:6" x14ac:dyDescent="0.2">
      <c r="A618">
        <v>592</v>
      </c>
      <c r="B618">
        <v>4026.2311128207621</v>
      </c>
      <c r="E618">
        <v>593</v>
      </c>
      <c r="F618">
        <v>7.897613472485614</v>
      </c>
    </row>
    <row r="619" spans="1:6" x14ac:dyDescent="0.2">
      <c r="A619">
        <v>593</v>
      </c>
      <c r="B619">
        <v>3989.5749485204437</v>
      </c>
      <c r="E619">
        <v>594</v>
      </c>
      <c r="F619">
        <v>8.1827093037915066</v>
      </c>
    </row>
    <row r="620" spans="1:6" x14ac:dyDescent="0.2">
      <c r="A620">
        <v>594</v>
      </c>
      <c r="B620">
        <v>4172.8222234992845</v>
      </c>
      <c r="E620">
        <v>595</v>
      </c>
      <c r="F620">
        <v>7.929895207112124</v>
      </c>
    </row>
    <row r="621" spans="1:6" x14ac:dyDescent="0.2">
      <c r="A621">
        <v>595</v>
      </c>
      <c r="B621">
        <v>4053.803955436068</v>
      </c>
      <c r="E621">
        <v>596</v>
      </c>
      <c r="F621">
        <v>8.2514021010457661</v>
      </c>
    </row>
    <row r="622" spans="1:6" x14ac:dyDescent="0.2">
      <c r="A622">
        <v>596</v>
      </c>
      <c r="B622">
        <v>4134.2229452784104</v>
      </c>
      <c r="E622">
        <v>597</v>
      </c>
      <c r="F622">
        <v>8.1684401445925605</v>
      </c>
    </row>
    <row r="623" spans="1:6" x14ac:dyDescent="0.2">
      <c r="A623">
        <v>597</v>
      </c>
      <c r="B623">
        <v>4030.2637268257195</v>
      </c>
      <c r="E623">
        <v>598</v>
      </c>
      <c r="F623">
        <v>7.967751159273492</v>
      </c>
    </row>
    <row r="624" spans="1:6" x14ac:dyDescent="0.2">
      <c r="A624">
        <v>598</v>
      </c>
      <c r="B624">
        <v>4020.7570243103401</v>
      </c>
      <c r="E624">
        <v>599</v>
      </c>
      <c r="F624">
        <v>7.8207810952661116</v>
      </c>
    </row>
    <row r="625" spans="1:6" x14ac:dyDescent="0.2">
      <c r="A625">
        <v>599</v>
      </c>
      <c r="B625">
        <v>4168.8373900657871</v>
      </c>
      <c r="E625">
        <v>600</v>
      </c>
      <c r="F625">
        <v>8.164772749320786</v>
      </c>
    </row>
    <row r="626" spans="1:6" x14ac:dyDescent="0.2">
      <c r="A626">
        <v>600</v>
      </c>
      <c r="B626">
        <v>4089.5220503176583</v>
      </c>
      <c r="E626">
        <v>601</v>
      </c>
      <c r="F626">
        <v>8.3350328859528986</v>
      </c>
    </row>
    <row r="627" spans="1:6" x14ac:dyDescent="0.2">
      <c r="A627">
        <v>601</v>
      </c>
      <c r="B627">
        <v>4041.7778919728175</v>
      </c>
      <c r="E627">
        <v>602</v>
      </c>
      <c r="F627">
        <v>8.0769129906970107</v>
      </c>
    </row>
    <row r="628" spans="1:6" x14ac:dyDescent="0.2">
      <c r="A628">
        <v>602</v>
      </c>
      <c r="B628">
        <v>4065.0555264406544</v>
      </c>
      <c r="E628">
        <v>603</v>
      </c>
      <c r="F628">
        <v>8.4083037465117307</v>
      </c>
    </row>
    <row r="629" spans="1:6" x14ac:dyDescent="0.2">
      <c r="A629">
        <v>603</v>
      </c>
      <c r="B629">
        <v>4158.4226307866365</v>
      </c>
      <c r="E629">
        <v>604</v>
      </c>
      <c r="F629">
        <v>8.1452424229695062</v>
      </c>
    </row>
    <row r="630" spans="1:6" x14ac:dyDescent="0.2">
      <c r="A630">
        <v>604</v>
      </c>
      <c r="B630">
        <v>4014.9020526591198</v>
      </c>
      <c r="E630">
        <v>605</v>
      </c>
      <c r="F630">
        <v>7.8337428954302899</v>
      </c>
    </row>
    <row r="631" spans="1:6" x14ac:dyDescent="0.2">
      <c r="A631">
        <v>605</v>
      </c>
      <c r="B631">
        <v>3875.6321024520071</v>
      </c>
      <c r="E631">
        <v>606</v>
      </c>
      <c r="F631">
        <v>8.2972008278041063</v>
      </c>
    </row>
    <row r="632" spans="1:6" x14ac:dyDescent="0.2">
      <c r="A632">
        <v>606</v>
      </c>
      <c r="B632">
        <v>4087.2088146564333</v>
      </c>
      <c r="E632">
        <v>607</v>
      </c>
      <c r="F632">
        <v>8.2596605709008912</v>
      </c>
    </row>
    <row r="633" spans="1:6" x14ac:dyDescent="0.2">
      <c r="A633">
        <v>607</v>
      </c>
      <c r="B633">
        <v>4076.5585394323621</v>
      </c>
      <c r="E633">
        <v>608</v>
      </c>
      <c r="F633">
        <v>8.3467341059027493</v>
      </c>
    </row>
    <row r="634" spans="1:6" x14ac:dyDescent="0.2">
      <c r="A634">
        <v>608</v>
      </c>
      <c r="B634">
        <v>3896.8706893788681</v>
      </c>
      <c r="E634">
        <v>609</v>
      </c>
      <c r="F634">
        <v>7.8853762100879274</v>
      </c>
    </row>
    <row r="635" spans="1:6" x14ac:dyDescent="0.2">
      <c r="A635">
        <v>609</v>
      </c>
      <c r="B635">
        <v>4226.4455150447884</v>
      </c>
      <c r="E635">
        <v>610</v>
      </c>
      <c r="F635">
        <v>8.0014824011352417</v>
      </c>
    </row>
    <row r="636" spans="1:6" x14ac:dyDescent="0.2">
      <c r="A636">
        <v>610</v>
      </c>
      <c r="B636">
        <v>4204.5785884918087</v>
      </c>
      <c r="E636">
        <v>611</v>
      </c>
      <c r="F636">
        <v>7.9692811979762341</v>
      </c>
    </row>
    <row r="637" spans="1:6" x14ac:dyDescent="0.2">
      <c r="A637">
        <v>611</v>
      </c>
      <c r="B637">
        <v>4117.4116243782182</v>
      </c>
      <c r="E637">
        <v>612</v>
      </c>
      <c r="F637">
        <v>8.0115712584968453</v>
      </c>
    </row>
    <row r="638" spans="1:6" x14ac:dyDescent="0.2">
      <c r="A638">
        <v>612</v>
      </c>
      <c r="B638">
        <v>4134.0227623722221</v>
      </c>
      <c r="E638">
        <v>613</v>
      </c>
      <c r="F638">
        <v>8.2747381913099129</v>
      </c>
    </row>
    <row r="639" spans="1:6" x14ac:dyDescent="0.2">
      <c r="A639">
        <v>613</v>
      </c>
      <c r="B639">
        <v>3852.1526139632019</v>
      </c>
      <c r="E639">
        <v>614</v>
      </c>
      <c r="F639">
        <v>7.7219430513599114</v>
      </c>
    </row>
    <row r="640" spans="1:6" x14ac:dyDescent="0.2">
      <c r="A640">
        <v>614</v>
      </c>
      <c r="B640">
        <v>4169.0886775685376</v>
      </c>
      <c r="E640">
        <v>615</v>
      </c>
      <c r="F640">
        <v>8.2702691831322603</v>
      </c>
    </row>
    <row r="641" spans="1:6" x14ac:dyDescent="0.2">
      <c r="A641">
        <v>615</v>
      </c>
      <c r="B641">
        <v>4064.4152487493475</v>
      </c>
      <c r="E641">
        <v>616</v>
      </c>
      <c r="F641">
        <v>8.0211653486131347</v>
      </c>
    </row>
    <row r="642" spans="1:6" x14ac:dyDescent="0.2">
      <c r="A642">
        <v>616</v>
      </c>
      <c r="B642">
        <v>3925.2494354821542</v>
      </c>
      <c r="E642">
        <v>617</v>
      </c>
      <c r="F642">
        <v>8.2912538342670086</v>
      </c>
    </row>
    <row r="643" spans="1:6" x14ac:dyDescent="0.2">
      <c r="A643">
        <v>617</v>
      </c>
      <c r="B643">
        <v>4101.4879371723227</v>
      </c>
      <c r="E643">
        <v>618</v>
      </c>
      <c r="F643">
        <v>7.9827142460324865</v>
      </c>
    </row>
    <row r="644" spans="1:6" x14ac:dyDescent="0.2">
      <c r="A644">
        <v>618</v>
      </c>
      <c r="B644">
        <v>4081.4865069530647</v>
      </c>
      <c r="E644">
        <v>619</v>
      </c>
      <c r="F644">
        <v>7.983927877795602</v>
      </c>
    </row>
    <row r="645" spans="1:6" x14ac:dyDescent="0.2">
      <c r="A645">
        <v>619</v>
      </c>
      <c r="B645">
        <v>4203.7662817830751</v>
      </c>
      <c r="E645">
        <v>620</v>
      </c>
      <c r="F645">
        <v>8.1098783239510741</v>
      </c>
    </row>
    <row r="646" spans="1:6" x14ac:dyDescent="0.2">
      <c r="A646">
        <v>620</v>
      </c>
      <c r="B646">
        <v>4027.5963637416844</v>
      </c>
      <c r="E646">
        <v>621</v>
      </c>
      <c r="F646">
        <v>8.0440713358137366</v>
      </c>
    </row>
    <row r="647" spans="1:6" x14ac:dyDescent="0.2">
      <c r="A647">
        <v>621</v>
      </c>
      <c r="B647">
        <v>4054.2035431467898</v>
      </c>
      <c r="E647">
        <v>622</v>
      </c>
      <c r="F647">
        <v>8.0185843172666811</v>
      </c>
    </row>
    <row r="648" spans="1:6" x14ac:dyDescent="0.2">
      <c r="A648">
        <v>622</v>
      </c>
      <c r="B648">
        <v>4166.6973390178728</v>
      </c>
      <c r="E648">
        <v>623</v>
      </c>
      <c r="F648">
        <v>8.2846068581636398</v>
      </c>
    </row>
    <row r="649" spans="1:6" x14ac:dyDescent="0.2">
      <c r="A649">
        <v>623</v>
      </c>
      <c r="B649">
        <v>4093.0602439583827</v>
      </c>
      <c r="E649">
        <v>624</v>
      </c>
      <c r="F649">
        <v>7.8995486447339829</v>
      </c>
    </row>
    <row r="650" spans="1:6" x14ac:dyDescent="0.2">
      <c r="A650">
        <v>624</v>
      </c>
      <c r="B650">
        <v>4254.5844972752857</v>
      </c>
      <c r="E650">
        <v>625</v>
      </c>
      <c r="F650">
        <v>7.9839621287873666</v>
      </c>
    </row>
    <row r="651" spans="1:6" x14ac:dyDescent="0.2">
      <c r="A651">
        <v>625</v>
      </c>
      <c r="B651">
        <v>4065.6104006834403</v>
      </c>
      <c r="E651">
        <v>626</v>
      </c>
      <c r="F651">
        <v>8.0200959255575555</v>
      </c>
    </row>
    <row r="652" spans="1:6" x14ac:dyDescent="0.2">
      <c r="A652">
        <v>626</v>
      </c>
      <c r="B652">
        <v>4120.8907208086312</v>
      </c>
      <c r="E652">
        <v>627</v>
      </c>
      <c r="F652">
        <v>7.613980527681707</v>
      </c>
    </row>
    <row r="653" spans="1:6" x14ac:dyDescent="0.2">
      <c r="A653">
        <v>627</v>
      </c>
      <c r="B653">
        <v>4190.4799205778045</v>
      </c>
      <c r="E653">
        <v>628</v>
      </c>
      <c r="F653">
        <v>8.1406831930121601</v>
      </c>
    </row>
    <row r="654" spans="1:6" x14ac:dyDescent="0.2">
      <c r="A654">
        <v>628</v>
      </c>
      <c r="B654">
        <v>4209.5925461282022</v>
      </c>
      <c r="E654">
        <v>629</v>
      </c>
      <c r="F654">
        <v>8.2599805648887337</v>
      </c>
    </row>
    <row r="655" spans="1:6" x14ac:dyDescent="0.2">
      <c r="A655">
        <v>629</v>
      </c>
      <c r="B655">
        <v>4161.4706027108114</v>
      </c>
      <c r="E655">
        <v>630</v>
      </c>
      <c r="F655">
        <v>8.1953190246342764</v>
      </c>
    </row>
    <row r="656" spans="1:6" x14ac:dyDescent="0.2">
      <c r="A656">
        <v>630</v>
      </c>
      <c r="B656">
        <v>4198.4596729407613</v>
      </c>
      <c r="E656">
        <v>631</v>
      </c>
      <c r="F656">
        <v>8.091333541721589</v>
      </c>
    </row>
    <row r="657" spans="1:6" x14ac:dyDescent="0.2">
      <c r="A657">
        <v>631</v>
      </c>
      <c r="B657">
        <v>4301.752821333921</v>
      </c>
      <c r="E657">
        <v>632</v>
      </c>
      <c r="F657">
        <v>7.8298934197078021</v>
      </c>
    </row>
    <row r="658" spans="1:6" x14ac:dyDescent="0.2">
      <c r="A658">
        <v>632</v>
      </c>
      <c r="B658">
        <v>4024.812481793238</v>
      </c>
      <c r="E658">
        <v>633</v>
      </c>
      <c r="F658">
        <v>7.6756313123915634</v>
      </c>
    </row>
    <row r="659" spans="1:6" x14ac:dyDescent="0.2">
      <c r="A659">
        <v>633</v>
      </c>
      <c r="B659">
        <v>4095.9508544218647</v>
      </c>
      <c r="E659">
        <v>634</v>
      </c>
      <c r="F659">
        <v>7.8458531248485954</v>
      </c>
    </row>
    <row r="660" spans="1:6" x14ac:dyDescent="0.2">
      <c r="A660">
        <v>634</v>
      </c>
      <c r="B660">
        <v>4094.5550080601688</v>
      </c>
      <c r="E660">
        <v>635</v>
      </c>
      <c r="F660">
        <v>7.9965733910720544</v>
      </c>
    </row>
    <row r="661" spans="1:6" x14ac:dyDescent="0.2">
      <c r="A661">
        <v>635</v>
      </c>
      <c r="B661">
        <v>4163.0356463524558</v>
      </c>
      <c r="E661">
        <v>636</v>
      </c>
      <c r="F661">
        <v>8.0258382197434077</v>
      </c>
    </row>
    <row r="662" spans="1:6" x14ac:dyDescent="0.2">
      <c r="A662">
        <v>636</v>
      </c>
      <c r="B662">
        <v>4205.4960716159903</v>
      </c>
      <c r="E662">
        <v>637</v>
      </c>
      <c r="F662">
        <v>8.0638434927131168</v>
      </c>
    </row>
    <row r="663" spans="1:6" x14ac:dyDescent="0.2">
      <c r="A663">
        <v>637</v>
      </c>
      <c r="B663">
        <v>4164.2209285104263</v>
      </c>
      <c r="E663">
        <v>638</v>
      </c>
      <c r="F663">
        <v>7.7103689500188999</v>
      </c>
    </row>
    <row r="664" spans="1:6" x14ac:dyDescent="0.2">
      <c r="A664">
        <v>638</v>
      </c>
      <c r="B664">
        <v>4173.8219468235429</v>
      </c>
      <c r="E664">
        <v>639</v>
      </c>
      <c r="F664">
        <v>7.8295337447049294</v>
      </c>
    </row>
    <row r="665" spans="1:6" x14ac:dyDescent="0.2">
      <c r="A665">
        <v>639</v>
      </c>
      <c r="B665">
        <v>3989.1206816048648</v>
      </c>
      <c r="E665">
        <v>640</v>
      </c>
      <c r="F665">
        <v>8.0966541317240495</v>
      </c>
    </row>
    <row r="666" spans="1:6" x14ac:dyDescent="0.2">
      <c r="A666">
        <v>640</v>
      </c>
      <c r="B666">
        <v>4029.6639759200225</v>
      </c>
      <c r="E666">
        <v>641</v>
      </c>
      <c r="F666">
        <v>8.0197849696073895</v>
      </c>
    </row>
    <row r="667" spans="1:6" x14ac:dyDescent="0.2">
      <c r="A667">
        <v>641</v>
      </c>
      <c r="B667">
        <v>4145.3392646841312</v>
      </c>
      <c r="E667">
        <v>642</v>
      </c>
      <c r="F667">
        <v>7.8561379170896544</v>
      </c>
    </row>
    <row r="668" spans="1:6" x14ac:dyDescent="0.2">
      <c r="A668">
        <v>642</v>
      </c>
      <c r="B668">
        <v>3931.203847679506</v>
      </c>
      <c r="E668">
        <v>643</v>
      </c>
      <c r="F668">
        <v>8.0497509028105743</v>
      </c>
    </row>
    <row r="669" spans="1:6" x14ac:dyDescent="0.2">
      <c r="A669">
        <v>643</v>
      </c>
      <c r="B669">
        <v>3897.2026519976725</v>
      </c>
      <c r="E669">
        <v>644</v>
      </c>
      <c r="F669">
        <v>8.0887677684516088</v>
      </c>
    </row>
    <row r="670" spans="1:6" x14ac:dyDescent="0.2">
      <c r="A670">
        <v>644</v>
      </c>
      <c r="B670">
        <v>4226.6495123122068</v>
      </c>
      <c r="E670">
        <v>645</v>
      </c>
      <c r="F670">
        <v>7.77323074353989</v>
      </c>
    </row>
    <row r="671" spans="1:6" x14ac:dyDescent="0.2">
      <c r="A671">
        <v>645</v>
      </c>
      <c r="B671">
        <v>4237.7981022303456</v>
      </c>
      <c r="E671">
        <v>646</v>
      </c>
      <c r="F671">
        <v>7.6890506676617765</v>
      </c>
    </row>
    <row r="672" spans="1:6" x14ac:dyDescent="0.2">
      <c r="A672">
        <v>646</v>
      </c>
      <c r="B672">
        <v>4145.674429526458</v>
      </c>
      <c r="E672">
        <v>647</v>
      </c>
      <c r="F672">
        <v>8.1587645545683714</v>
      </c>
    </row>
    <row r="673" spans="1:6" x14ac:dyDescent="0.2">
      <c r="A673">
        <v>647</v>
      </c>
      <c r="B673">
        <v>4103.5713251761699</v>
      </c>
      <c r="E673">
        <v>648</v>
      </c>
      <c r="F673">
        <v>8.2917218733630538</v>
      </c>
    </row>
    <row r="674" spans="1:6" x14ac:dyDescent="0.2">
      <c r="A674">
        <v>648</v>
      </c>
      <c r="B674">
        <v>3910.3081231660385</v>
      </c>
      <c r="E674">
        <v>649</v>
      </c>
      <c r="F674">
        <v>7.9497408049197569</v>
      </c>
    </row>
    <row r="675" spans="1:6" x14ac:dyDescent="0.2">
      <c r="A675">
        <v>649</v>
      </c>
      <c r="B675">
        <v>4147.1565643835929</v>
      </c>
      <c r="E675">
        <v>650</v>
      </c>
      <c r="F675">
        <v>7.9903006272010488</v>
      </c>
    </row>
    <row r="676" spans="1:6" x14ac:dyDescent="0.2">
      <c r="A676">
        <v>650</v>
      </c>
      <c r="B676">
        <v>4204.7635362815518</v>
      </c>
      <c r="E676">
        <v>651</v>
      </c>
      <c r="F676">
        <v>8.126525567102874</v>
      </c>
    </row>
    <row r="677" spans="1:6" x14ac:dyDescent="0.2">
      <c r="A677">
        <v>651</v>
      </c>
      <c r="B677">
        <v>4131.9821217087028</v>
      </c>
      <c r="E677">
        <v>652</v>
      </c>
      <c r="F677">
        <v>8.0539192056956619</v>
      </c>
    </row>
    <row r="678" spans="1:6" x14ac:dyDescent="0.2">
      <c r="A678">
        <v>652</v>
      </c>
      <c r="B678">
        <v>4094.5432114554919</v>
      </c>
      <c r="E678">
        <v>653</v>
      </c>
      <c r="F678">
        <v>7.898676810259313</v>
      </c>
    </row>
    <row r="679" spans="1:6" x14ac:dyDescent="0.2">
      <c r="A679">
        <v>653</v>
      </c>
      <c r="B679">
        <v>4208.9532075672314</v>
      </c>
      <c r="E679">
        <v>654</v>
      </c>
      <c r="F679">
        <v>7.9915941231236234</v>
      </c>
    </row>
    <row r="680" spans="1:6" x14ac:dyDescent="0.2">
      <c r="A680">
        <v>654</v>
      </c>
      <c r="B680">
        <v>4029.1067029552109</v>
      </c>
      <c r="E680">
        <v>655</v>
      </c>
      <c r="F680">
        <v>8.1098758680317502</v>
      </c>
    </row>
    <row r="681" spans="1:6" x14ac:dyDescent="0.2">
      <c r="A681">
        <v>655</v>
      </c>
      <c r="B681">
        <v>4051.1560465200323</v>
      </c>
      <c r="E681">
        <v>656</v>
      </c>
      <c r="F681">
        <v>8.1367724008843076</v>
      </c>
    </row>
    <row r="682" spans="1:6" x14ac:dyDescent="0.2">
      <c r="A682">
        <v>656</v>
      </c>
      <c r="B682">
        <v>4245.1044005135509</v>
      </c>
      <c r="E682">
        <v>657</v>
      </c>
      <c r="F682">
        <v>8.1474399214867326</v>
      </c>
    </row>
    <row r="683" spans="1:6" x14ac:dyDescent="0.2">
      <c r="A683">
        <v>657</v>
      </c>
      <c r="B683">
        <v>4145.7676345972859</v>
      </c>
      <c r="E683">
        <v>658</v>
      </c>
      <c r="F683">
        <v>8.19175485973315</v>
      </c>
    </row>
    <row r="684" spans="1:6" x14ac:dyDescent="0.2">
      <c r="A684">
        <v>658</v>
      </c>
      <c r="B684">
        <v>3954.2269994396779</v>
      </c>
      <c r="E684">
        <v>659</v>
      </c>
      <c r="F684">
        <v>7.8323654089093946</v>
      </c>
    </row>
    <row r="685" spans="1:6" x14ac:dyDescent="0.2">
      <c r="A685">
        <v>659</v>
      </c>
      <c r="B685">
        <v>3945.8141814689593</v>
      </c>
      <c r="E685">
        <v>660</v>
      </c>
      <c r="F685">
        <v>7.9493296852963722</v>
      </c>
    </row>
    <row r="686" spans="1:6" x14ac:dyDescent="0.2">
      <c r="A686">
        <v>660</v>
      </c>
      <c r="B686">
        <v>3970.2114052973511</v>
      </c>
      <c r="E686">
        <v>661</v>
      </c>
      <c r="F686">
        <v>7.8314664243180303</v>
      </c>
    </row>
    <row r="687" spans="1:6" x14ac:dyDescent="0.2">
      <c r="A687">
        <v>661</v>
      </c>
      <c r="B687">
        <v>3988.0737730091732</v>
      </c>
      <c r="E687">
        <v>662</v>
      </c>
      <c r="F687">
        <v>8.1288420345739585</v>
      </c>
    </row>
    <row r="688" spans="1:6" x14ac:dyDescent="0.2">
      <c r="A688">
        <v>662</v>
      </c>
      <c r="B688">
        <v>4265.7673582294374</v>
      </c>
      <c r="E688">
        <v>663</v>
      </c>
      <c r="F688">
        <v>7.9885370557597772</v>
      </c>
    </row>
    <row r="689" spans="1:6" x14ac:dyDescent="0.2">
      <c r="A689">
        <v>663</v>
      </c>
      <c r="B689">
        <v>4080.3375111297623</v>
      </c>
      <c r="E689">
        <v>664</v>
      </c>
      <c r="F689">
        <v>8.0479066100217658</v>
      </c>
    </row>
    <row r="690" spans="1:6" x14ac:dyDescent="0.2">
      <c r="A690">
        <v>664</v>
      </c>
      <c r="B690">
        <v>4119.7014196249165</v>
      </c>
      <c r="E690">
        <v>665</v>
      </c>
      <c r="F690">
        <v>8.0687680958751145</v>
      </c>
    </row>
    <row r="691" spans="1:6" x14ac:dyDescent="0.2">
      <c r="A691">
        <v>665</v>
      </c>
      <c r="B691">
        <v>4132.0745801607927</v>
      </c>
      <c r="E691">
        <v>666</v>
      </c>
      <c r="F691">
        <v>7.9061615391072717</v>
      </c>
    </row>
    <row r="692" spans="1:6" x14ac:dyDescent="0.2">
      <c r="A692">
        <v>666</v>
      </c>
      <c r="B692">
        <v>4111.7708809574469</v>
      </c>
      <c r="E692">
        <v>667</v>
      </c>
      <c r="F692">
        <v>8.2487200071729507</v>
      </c>
    </row>
    <row r="693" spans="1:6" x14ac:dyDescent="0.2">
      <c r="A693">
        <v>667</v>
      </c>
      <c r="B693">
        <v>4255.5822774349135</v>
      </c>
      <c r="E693">
        <v>668</v>
      </c>
      <c r="F693">
        <v>8.2608648205790054</v>
      </c>
    </row>
    <row r="694" spans="1:6" x14ac:dyDescent="0.2">
      <c r="A694">
        <v>668</v>
      </c>
      <c r="B694">
        <v>3800.1196995102746</v>
      </c>
      <c r="E694">
        <v>669</v>
      </c>
      <c r="F694">
        <v>8.2652754082394786</v>
      </c>
    </row>
    <row r="695" spans="1:6" x14ac:dyDescent="0.2">
      <c r="A695">
        <v>669</v>
      </c>
      <c r="B695">
        <v>4013.4710257732195</v>
      </c>
      <c r="E695">
        <v>670</v>
      </c>
      <c r="F695">
        <v>7.7039591387052742</v>
      </c>
    </row>
    <row r="696" spans="1:6" x14ac:dyDescent="0.2">
      <c r="A696">
        <v>670</v>
      </c>
      <c r="B696">
        <v>4052.1802096171391</v>
      </c>
      <c r="E696">
        <v>671</v>
      </c>
      <c r="F696">
        <v>8.0406406385345282</v>
      </c>
    </row>
    <row r="697" spans="1:6" x14ac:dyDescent="0.2">
      <c r="A697">
        <v>671</v>
      </c>
      <c r="B697">
        <v>4148.4530813944348</v>
      </c>
      <c r="E697">
        <v>672</v>
      </c>
      <c r="F697">
        <v>7.8991359568244777</v>
      </c>
    </row>
    <row r="698" spans="1:6" x14ac:dyDescent="0.2">
      <c r="A698">
        <v>672</v>
      </c>
      <c r="B698">
        <v>4071.9197874229576</v>
      </c>
      <c r="E698">
        <v>673</v>
      </c>
      <c r="F698">
        <v>7.8032340445587991</v>
      </c>
    </row>
    <row r="699" spans="1:6" x14ac:dyDescent="0.2">
      <c r="A699">
        <v>673</v>
      </c>
      <c r="B699">
        <v>4106.1737261590497</v>
      </c>
      <c r="E699">
        <v>674</v>
      </c>
      <c r="F699">
        <v>8.0577884053926727</v>
      </c>
    </row>
    <row r="700" spans="1:6" x14ac:dyDescent="0.2">
      <c r="A700">
        <v>674</v>
      </c>
      <c r="B700">
        <v>4236.972215177535</v>
      </c>
      <c r="E700">
        <v>675</v>
      </c>
      <c r="F700">
        <v>8.0887527872280511</v>
      </c>
    </row>
    <row r="701" spans="1:6" x14ac:dyDescent="0.2">
      <c r="A701">
        <v>675</v>
      </c>
      <c r="B701">
        <v>4033.3900683687875</v>
      </c>
      <c r="E701">
        <v>676</v>
      </c>
      <c r="F701">
        <v>7.8043819164668609</v>
      </c>
    </row>
    <row r="702" spans="1:6" x14ac:dyDescent="0.2">
      <c r="A702">
        <v>676</v>
      </c>
      <c r="B702">
        <v>4112.7842603729732</v>
      </c>
      <c r="E702">
        <v>677</v>
      </c>
      <c r="F702">
        <v>8.0153238673408609</v>
      </c>
    </row>
    <row r="703" spans="1:6" x14ac:dyDescent="0.2">
      <c r="A703">
        <v>677</v>
      </c>
      <c r="B703">
        <v>4073.9293197324314</v>
      </c>
      <c r="E703">
        <v>678</v>
      </c>
      <c r="F703">
        <v>8.0975881845734357</v>
      </c>
    </row>
    <row r="704" spans="1:6" x14ac:dyDescent="0.2">
      <c r="A704">
        <v>678</v>
      </c>
      <c r="B704">
        <v>4410.0763877563877</v>
      </c>
      <c r="E704">
        <v>679</v>
      </c>
      <c r="F704">
        <v>7.792542820846406</v>
      </c>
    </row>
    <row r="705" spans="1:6" x14ac:dyDescent="0.2">
      <c r="A705">
        <v>679</v>
      </c>
      <c r="B705">
        <v>4031.1558259535796</v>
      </c>
      <c r="E705">
        <v>680</v>
      </c>
      <c r="F705">
        <v>8.0836855867389801</v>
      </c>
    </row>
    <row r="706" spans="1:6" x14ac:dyDescent="0.2">
      <c r="A706">
        <v>680</v>
      </c>
      <c r="B706">
        <v>4171.442069013453</v>
      </c>
      <c r="E706">
        <v>681</v>
      </c>
      <c r="F706">
        <v>7.7536843865455296</v>
      </c>
    </row>
    <row r="707" spans="1:6" x14ac:dyDescent="0.2">
      <c r="A707">
        <v>681</v>
      </c>
      <c r="B707">
        <v>4181.4715250839872</v>
      </c>
      <c r="E707">
        <v>682</v>
      </c>
      <c r="F707">
        <v>8.1820731127136046</v>
      </c>
    </row>
    <row r="708" spans="1:6" x14ac:dyDescent="0.2">
      <c r="A708">
        <v>682</v>
      </c>
      <c r="B708">
        <v>4189.3942852780083</v>
      </c>
      <c r="E708">
        <v>683</v>
      </c>
      <c r="F708">
        <v>7.9884825344729657</v>
      </c>
    </row>
    <row r="709" spans="1:6" x14ac:dyDescent="0.2">
      <c r="A709">
        <v>683</v>
      </c>
      <c r="B709">
        <v>4100.1197502698433</v>
      </c>
      <c r="E709">
        <v>684</v>
      </c>
      <c r="F709">
        <v>8.0499509912751392</v>
      </c>
    </row>
    <row r="710" spans="1:6" x14ac:dyDescent="0.2">
      <c r="A710">
        <v>684</v>
      </c>
      <c r="B710">
        <v>4094.4728704727258</v>
      </c>
      <c r="E710">
        <v>685</v>
      </c>
      <c r="F710">
        <v>7.7903380333178305</v>
      </c>
    </row>
    <row r="711" spans="1:6" x14ac:dyDescent="0.2">
      <c r="A711">
        <v>685</v>
      </c>
      <c r="B711">
        <v>4138.9334662860329</v>
      </c>
      <c r="E711">
        <v>686</v>
      </c>
      <c r="F711">
        <v>7.6980846251217274</v>
      </c>
    </row>
    <row r="712" spans="1:6" x14ac:dyDescent="0.2">
      <c r="A712">
        <v>686</v>
      </c>
      <c r="B712">
        <v>4126.8178496836199</v>
      </c>
      <c r="E712">
        <v>687</v>
      </c>
      <c r="F712">
        <v>7.7543882305192993</v>
      </c>
    </row>
    <row r="713" spans="1:6" x14ac:dyDescent="0.2">
      <c r="A713">
        <v>687</v>
      </c>
      <c r="B713">
        <v>4174.1448434609001</v>
      </c>
      <c r="E713">
        <v>688</v>
      </c>
      <c r="F713">
        <v>8.1973488061707886</v>
      </c>
    </row>
    <row r="714" spans="1:6" x14ac:dyDescent="0.2">
      <c r="A714">
        <v>688</v>
      </c>
      <c r="B714">
        <v>4174.029285816725</v>
      </c>
      <c r="E714">
        <v>689</v>
      </c>
      <c r="F714">
        <v>7.9071790444325227</v>
      </c>
    </row>
    <row r="715" spans="1:6" x14ac:dyDescent="0.2">
      <c r="A715">
        <v>689</v>
      </c>
      <c r="B715">
        <v>4148.8727813733094</v>
      </c>
      <c r="E715">
        <v>690</v>
      </c>
      <c r="F715">
        <v>7.9568152446752887</v>
      </c>
    </row>
    <row r="716" spans="1:6" x14ac:dyDescent="0.2">
      <c r="A716">
        <v>690</v>
      </c>
      <c r="B716">
        <v>4057.5009470705709</v>
      </c>
      <c r="E716">
        <v>691</v>
      </c>
      <c r="F716">
        <v>7.9891270601352042</v>
      </c>
    </row>
    <row r="717" spans="1:6" x14ac:dyDescent="0.2">
      <c r="A717">
        <v>691</v>
      </c>
      <c r="B717">
        <v>4017.0623670610044</v>
      </c>
      <c r="E717">
        <v>692</v>
      </c>
      <c r="F717">
        <v>7.9557641114614457</v>
      </c>
    </row>
    <row r="718" spans="1:6" x14ac:dyDescent="0.2">
      <c r="A718">
        <v>692</v>
      </c>
      <c r="B718">
        <v>4062.6075418013756</v>
      </c>
      <c r="E718">
        <v>693</v>
      </c>
      <c r="F718">
        <v>7.9943114697230859</v>
      </c>
    </row>
    <row r="719" spans="1:6" x14ac:dyDescent="0.2">
      <c r="A719">
        <v>693</v>
      </c>
      <c r="B719">
        <v>4325.5031941264333</v>
      </c>
      <c r="E719">
        <v>694</v>
      </c>
      <c r="F719">
        <v>8.32346024575331</v>
      </c>
    </row>
    <row r="720" spans="1:6" x14ac:dyDescent="0.2">
      <c r="A720">
        <v>694</v>
      </c>
      <c r="B720">
        <v>4061.7190439669148</v>
      </c>
      <c r="E720">
        <v>695</v>
      </c>
      <c r="F720">
        <v>7.8679964834616936</v>
      </c>
    </row>
    <row r="721" spans="1:6" x14ac:dyDescent="0.2">
      <c r="A721">
        <v>695</v>
      </c>
      <c r="B721">
        <v>4139.3457885545376</v>
      </c>
      <c r="E721">
        <v>696</v>
      </c>
      <c r="F721">
        <v>8.0884210541059112</v>
      </c>
    </row>
    <row r="722" spans="1:6" x14ac:dyDescent="0.2">
      <c r="A722">
        <v>696</v>
      </c>
      <c r="B722">
        <v>4100.5645027932396</v>
      </c>
      <c r="E722">
        <v>697</v>
      </c>
      <c r="F722">
        <v>7.9750865125974943</v>
      </c>
    </row>
    <row r="723" spans="1:6" x14ac:dyDescent="0.2">
      <c r="A723">
        <v>697</v>
      </c>
      <c r="B723">
        <v>4138.7117899684854</v>
      </c>
      <c r="E723">
        <v>698</v>
      </c>
      <c r="F723">
        <v>8.0028870237815752</v>
      </c>
    </row>
    <row r="724" spans="1:6" x14ac:dyDescent="0.2">
      <c r="A724">
        <v>698</v>
      </c>
      <c r="B724">
        <v>4215.5869629316385</v>
      </c>
      <c r="E724">
        <v>699</v>
      </c>
      <c r="F724">
        <v>7.9114367724006609</v>
      </c>
    </row>
    <row r="725" spans="1:6" x14ac:dyDescent="0.2">
      <c r="A725">
        <v>699</v>
      </c>
      <c r="B725">
        <v>4034.9607753289702</v>
      </c>
      <c r="E725">
        <v>700</v>
      </c>
      <c r="F725">
        <v>7.8014096018063617</v>
      </c>
    </row>
    <row r="726" spans="1:6" x14ac:dyDescent="0.2">
      <c r="A726">
        <v>700</v>
      </c>
      <c r="B726">
        <v>4131.5087020508181</v>
      </c>
      <c r="E726">
        <v>701</v>
      </c>
      <c r="F726">
        <v>7.7747636454700189</v>
      </c>
    </row>
    <row r="727" spans="1:6" x14ac:dyDescent="0.2">
      <c r="A727">
        <v>701</v>
      </c>
      <c r="B727">
        <v>4347.8482248279142</v>
      </c>
      <c r="E727">
        <v>702</v>
      </c>
      <c r="F727">
        <v>7.9244089247951175</v>
      </c>
    </row>
    <row r="728" spans="1:6" x14ac:dyDescent="0.2">
      <c r="A728">
        <v>702</v>
      </c>
      <c r="B728">
        <v>4260.1488052141449</v>
      </c>
      <c r="E728">
        <v>703</v>
      </c>
      <c r="F728">
        <v>7.8407732863232544</v>
      </c>
    </row>
    <row r="729" spans="1:6" x14ac:dyDescent="0.2">
      <c r="A729">
        <v>703</v>
      </c>
      <c r="B729">
        <v>4228.8965931324219</v>
      </c>
      <c r="E729">
        <v>704</v>
      </c>
      <c r="F729">
        <v>7.7009501923798744</v>
      </c>
    </row>
    <row r="730" spans="1:6" x14ac:dyDescent="0.2">
      <c r="A730">
        <v>704</v>
      </c>
      <c r="B730">
        <v>4109.3958640577484</v>
      </c>
      <c r="E730">
        <v>705</v>
      </c>
      <c r="F730">
        <v>7.5371887832205937</v>
      </c>
    </row>
    <row r="731" spans="1:6" x14ac:dyDescent="0.2">
      <c r="A731">
        <v>705</v>
      </c>
      <c r="B731">
        <v>3893.3153765822444</v>
      </c>
      <c r="E731">
        <v>706</v>
      </c>
      <c r="F731">
        <v>8.1517497878587815</v>
      </c>
    </row>
    <row r="732" spans="1:6" x14ac:dyDescent="0.2">
      <c r="A732">
        <v>706</v>
      </c>
      <c r="B732">
        <v>4256.7487700799948</v>
      </c>
      <c r="E732">
        <v>707</v>
      </c>
      <c r="F732">
        <v>7.9060556195359766</v>
      </c>
    </row>
    <row r="733" spans="1:6" x14ac:dyDescent="0.2">
      <c r="A733">
        <v>707</v>
      </c>
      <c r="B733">
        <v>4161.2346882553602</v>
      </c>
      <c r="E733">
        <v>708</v>
      </c>
      <c r="F733">
        <v>7.9224399934812144</v>
      </c>
    </row>
    <row r="734" spans="1:6" x14ac:dyDescent="0.2">
      <c r="A734">
        <v>708</v>
      </c>
      <c r="B734">
        <v>4109.798823978751</v>
      </c>
      <c r="E734">
        <v>709</v>
      </c>
      <c r="F734">
        <v>8.0768721102512302</v>
      </c>
    </row>
    <row r="735" spans="1:6" x14ac:dyDescent="0.2">
      <c r="A735">
        <v>709</v>
      </c>
      <c r="B735">
        <v>4154.9820710882368</v>
      </c>
      <c r="E735">
        <v>710</v>
      </c>
      <c r="F735">
        <v>8.0562988524820618</v>
      </c>
    </row>
    <row r="736" spans="1:6" x14ac:dyDescent="0.2">
      <c r="A736">
        <v>710</v>
      </c>
      <c r="B736">
        <v>4004.6966202230196</v>
      </c>
      <c r="E736">
        <v>711</v>
      </c>
      <c r="F736">
        <v>7.9734070167215574</v>
      </c>
    </row>
    <row r="737" spans="1:6" x14ac:dyDescent="0.2">
      <c r="A737">
        <v>711</v>
      </c>
      <c r="B737">
        <v>4052.0835672130715</v>
      </c>
      <c r="E737">
        <v>712</v>
      </c>
      <c r="F737">
        <v>8.3935667580263793</v>
      </c>
    </row>
    <row r="738" spans="1:6" x14ac:dyDescent="0.2">
      <c r="A738">
        <v>712</v>
      </c>
      <c r="B738">
        <v>4177.6886923968368</v>
      </c>
      <c r="E738">
        <v>713</v>
      </c>
      <c r="F738">
        <v>8.3927732166236648</v>
      </c>
    </row>
    <row r="739" spans="1:6" x14ac:dyDescent="0.2">
      <c r="A739">
        <v>713</v>
      </c>
      <c r="B739">
        <v>4178.2081775397692</v>
      </c>
      <c r="E739">
        <v>714</v>
      </c>
      <c r="F739">
        <v>8.0707759921011775</v>
      </c>
    </row>
    <row r="740" spans="1:6" x14ac:dyDescent="0.2">
      <c r="A740">
        <v>714</v>
      </c>
      <c r="B740">
        <v>4179.2364458813045</v>
      </c>
      <c r="E740">
        <v>715</v>
      </c>
      <c r="F740">
        <v>8.2144003170732045</v>
      </c>
    </row>
    <row r="741" spans="1:6" x14ac:dyDescent="0.2">
      <c r="A741">
        <v>715</v>
      </c>
      <c r="B741">
        <v>4135.3179293625326</v>
      </c>
      <c r="E741">
        <v>716</v>
      </c>
      <c r="F741">
        <v>8.234622552257612</v>
      </c>
    </row>
    <row r="742" spans="1:6" x14ac:dyDescent="0.2">
      <c r="A742">
        <v>716</v>
      </c>
      <c r="B742">
        <v>3909.295700010508</v>
      </c>
      <c r="E742">
        <v>717</v>
      </c>
      <c r="F742">
        <v>7.9415481063382645</v>
      </c>
    </row>
    <row r="743" spans="1:6" x14ac:dyDescent="0.2">
      <c r="A743">
        <v>717</v>
      </c>
      <c r="B743">
        <v>3961.9424755795831</v>
      </c>
      <c r="E743">
        <v>718</v>
      </c>
      <c r="F743">
        <v>7.7663706683721445</v>
      </c>
    </row>
    <row r="744" spans="1:6" x14ac:dyDescent="0.2">
      <c r="A744">
        <v>718</v>
      </c>
      <c r="B744">
        <v>4290.4501480708695</v>
      </c>
      <c r="E744">
        <v>719</v>
      </c>
      <c r="F744">
        <v>8.0839734839806336</v>
      </c>
    </row>
    <row r="745" spans="1:6" x14ac:dyDescent="0.2">
      <c r="A745">
        <v>719</v>
      </c>
      <c r="B745">
        <v>3974.7150110460666</v>
      </c>
      <c r="E745">
        <v>720</v>
      </c>
      <c r="F745">
        <v>8.0140215978170541</v>
      </c>
    </row>
    <row r="746" spans="1:6" x14ac:dyDescent="0.2">
      <c r="A746">
        <v>720</v>
      </c>
      <c r="B746">
        <v>4178.7044491905435</v>
      </c>
      <c r="E746">
        <v>721</v>
      </c>
      <c r="F746">
        <v>7.9336290858767979</v>
      </c>
    </row>
    <row r="747" spans="1:6" x14ac:dyDescent="0.2">
      <c r="A747">
        <v>721</v>
      </c>
      <c r="B747">
        <v>4257.6316554960831</v>
      </c>
      <c r="E747">
        <v>722</v>
      </c>
      <c r="F747">
        <v>8.1096234265864862</v>
      </c>
    </row>
    <row r="748" spans="1:6" x14ac:dyDescent="0.2">
      <c r="A748">
        <v>722</v>
      </c>
      <c r="B748">
        <v>4056.766105744518</v>
      </c>
      <c r="E748">
        <v>723</v>
      </c>
      <c r="F748">
        <v>8.2983637903959959</v>
      </c>
    </row>
    <row r="749" spans="1:6" x14ac:dyDescent="0.2">
      <c r="A749">
        <v>723</v>
      </c>
      <c r="B749">
        <v>4067.6556764002962</v>
      </c>
      <c r="E749">
        <v>724</v>
      </c>
      <c r="F749">
        <v>8.2132541219223789</v>
      </c>
    </row>
    <row r="750" spans="1:6" x14ac:dyDescent="0.2">
      <c r="A750">
        <v>724</v>
      </c>
      <c r="B750">
        <v>4139.1708690189453</v>
      </c>
      <c r="E750">
        <v>725</v>
      </c>
      <c r="F750">
        <v>7.9761869392433482</v>
      </c>
    </row>
    <row r="751" spans="1:6" x14ac:dyDescent="0.2">
      <c r="A751">
        <v>725</v>
      </c>
      <c r="B751">
        <v>4383.7076516749348</v>
      </c>
      <c r="E751">
        <v>726</v>
      </c>
      <c r="F751">
        <v>8.1515898669233522</v>
      </c>
    </row>
    <row r="752" spans="1:6" x14ac:dyDescent="0.2">
      <c r="A752">
        <v>726</v>
      </c>
      <c r="B752">
        <v>3901.7607379434789</v>
      </c>
      <c r="E752">
        <v>727</v>
      </c>
      <c r="F752">
        <v>8.0592171417665845</v>
      </c>
    </row>
    <row r="753" spans="1:6" x14ac:dyDescent="0.2">
      <c r="A753">
        <v>727</v>
      </c>
      <c r="B753">
        <v>4017.2799074341206</v>
      </c>
      <c r="E753">
        <v>728</v>
      </c>
      <c r="F753">
        <v>8.5302154979129625</v>
      </c>
    </row>
    <row r="754" spans="1:6" x14ac:dyDescent="0.2">
      <c r="A754">
        <v>728</v>
      </c>
      <c r="B754">
        <v>4129.7255710253894</v>
      </c>
      <c r="E754">
        <v>729</v>
      </c>
      <c r="F754">
        <v>8.2496157622012145</v>
      </c>
    </row>
    <row r="755" spans="1:6" x14ac:dyDescent="0.2">
      <c r="A755">
        <v>729</v>
      </c>
      <c r="B755">
        <v>4321.0643973799533</v>
      </c>
      <c r="E755">
        <v>730</v>
      </c>
      <c r="F755">
        <v>7.7904181830671142</v>
      </c>
    </row>
    <row r="756" spans="1:6" x14ac:dyDescent="0.2">
      <c r="A756">
        <v>730</v>
      </c>
      <c r="B756">
        <v>4175.3128947611858</v>
      </c>
      <c r="E756">
        <v>731</v>
      </c>
      <c r="F756">
        <v>8.0212821365856097</v>
      </c>
    </row>
    <row r="757" spans="1:6" x14ac:dyDescent="0.2">
      <c r="A757">
        <v>731</v>
      </c>
      <c r="B757">
        <v>3994.5657166035467</v>
      </c>
      <c r="E757">
        <v>732</v>
      </c>
      <c r="F757">
        <v>7.7848425969209929</v>
      </c>
    </row>
    <row r="758" spans="1:6" x14ac:dyDescent="0.2">
      <c r="A758">
        <v>732</v>
      </c>
      <c r="B758">
        <v>4252.7147160490631</v>
      </c>
      <c r="E758">
        <v>733</v>
      </c>
      <c r="F758">
        <v>8.0962355922684655</v>
      </c>
    </row>
    <row r="759" spans="1:6" x14ac:dyDescent="0.2">
      <c r="A759">
        <v>733</v>
      </c>
      <c r="B759">
        <v>4093.2751478369973</v>
      </c>
      <c r="E759">
        <v>734</v>
      </c>
      <c r="F759">
        <v>7.924659045263307</v>
      </c>
    </row>
    <row r="760" spans="1:6" x14ac:dyDescent="0.2">
      <c r="A760">
        <v>734</v>
      </c>
      <c r="B760">
        <v>4102.7852448488602</v>
      </c>
      <c r="E760">
        <v>735</v>
      </c>
      <c r="F760">
        <v>7.8284176710703131</v>
      </c>
    </row>
    <row r="761" spans="1:6" x14ac:dyDescent="0.2">
      <c r="A761">
        <v>735</v>
      </c>
      <c r="B761">
        <v>4219.611591346159</v>
      </c>
      <c r="E761">
        <v>736</v>
      </c>
      <c r="F761">
        <v>7.9343606621013425</v>
      </c>
    </row>
    <row r="762" spans="1:6" x14ac:dyDescent="0.2">
      <c r="A762">
        <v>736</v>
      </c>
      <c r="B762">
        <v>4043.3459152320656</v>
      </c>
      <c r="E762">
        <v>737</v>
      </c>
      <c r="F762">
        <v>7.6735311957556913</v>
      </c>
    </row>
    <row r="763" spans="1:6" x14ac:dyDescent="0.2">
      <c r="A763">
        <v>737</v>
      </c>
      <c r="B763">
        <v>4132.6945735593854</v>
      </c>
      <c r="E763">
        <v>738</v>
      </c>
      <c r="F763">
        <v>8.1141501137642944</v>
      </c>
    </row>
    <row r="764" spans="1:6" x14ac:dyDescent="0.2">
      <c r="A764">
        <v>738</v>
      </c>
      <c r="B764">
        <v>4211.9635885374382</v>
      </c>
      <c r="E764">
        <v>739</v>
      </c>
      <c r="F764">
        <v>8.0414952870468763</v>
      </c>
    </row>
    <row r="765" spans="1:6" x14ac:dyDescent="0.2">
      <c r="A765">
        <v>739</v>
      </c>
      <c r="B765">
        <v>4061.6326941946531</v>
      </c>
      <c r="E765">
        <v>740</v>
      </c>
      <c r="F765">
        <v>7.9282245823610893</v>
      </c>
    </row>
    <row r="766" spans="1:6" x14ac:dyDescent="0.2">
      <c r="A766">
        <v>740</v>
      </c>
      <c r="B766">
        <v>4131.0571173911139</v>
      </c>
      <c r="E766">
        <v>741</v>
      </c>
      <c r="F766">
        <v>8.3696652688101523</v>
      </c>
    </row>
    <row r="767" spans="1:6" x14ac:dyDescent="0.2">
      <c r="A767">
        <v>741</v>
      </c>
      <c r="B767">
        <v>4141.1771185552307</v>
      </c>
      <c r="E767">
        <v>742</v>
      </c>
      <c r="F767">
        <v>8.2089119269708206</v>
      </c>
    </row>
    <row r="768" spans="1:6" x14ac:dyDescent="0.2">
      <c r="A768">
        <v>742</v>
      </c>
      <c r="B768">
        <v>3786.85535587701</v>
      </c>
      <c r="E768">
        <v>743</v>
      </c>
      <c r="F768">
        <v>8.0350066175443597</v>
      </c>
    </row>
    <row r="769" spans="1:6" x14ac:dyDescent="0.2">
      <c r="A769">
        <v>743</v>
      </c>
      <c r="B769">
        <v>4079.6511620821748</v>
      </c>
      <c r="E769">
        <v>744</v>
      </c>
      <c r="F769">
        <v>7.644836225148615</v>
      </c>
    </row>
    <row r="770" spans="1:6" x14ac:dyDescent="0.2">
      <c r="A770">
        <v>744</v>
      </c>
      <c r="B770">
        <v>4213.7931048184555</v>
      </c>
      <c r="E770">
        <v>745</v>
      </c>
      <c r="F770">
        <v>7.9124440164617509</v>
      </c>
    </row>
    <row r="771" spans="1:6" x14ac:dyDescent="0.2">
      <c r="A771">
        <v>745</v>
      </c>
      <c r="B771">
        <v>4004.2666015738901</v>
      </c>
      <c r="E771">
        <v>746</v>
      </c>
      <c r="F771">
        <v>7.7836010673914151</v>
      </c>
    </row>
    <row r="772" spans="1:6" x14ac:dyDescent="0.2">
      <c r="A772">
        <v>746</v>
      </c>
      <c r="B772">
        <v>4069.194875335309</v>
      </c>
      <c r="E772">
        <v>747</v>
      </c>
      <c r="F772">
        <v>7.8828470234212675</v>
      </c>
    </row>
    <row r="773" spans="1:6" x14ac:dyDescent="0.2">
      <c r="A773">
        <v>747</v>
      </c>
      <c r="B773">
        <v>4152.1376411770743</v>
      </c>
      <c r="E773">
        <v>748</v>
      </c>
      <c r="F773">
        <v>8.1845116266794129</v>
      </c>
    </row>
    <row r="774" spans="1:6" x14ac:dyDescent="0.2">
      <c r="A774">
        <v>748</v>
      </c>
      <c r="B774">
        <v>4092.1721470255029</v>
      </c>
      <c r="E774">
        <v>749</v>
      </c>
      <c r="F774">
        <v>8.101179210195415</v>
      </c>
    </row>
    <row r="775" spans="1:6" x14ac:dyDescent="0.2">
      <c r="A775">
        <v>749</v>
      </c>
      <c r="B775">
        <v>4056.8736921125428</v>
      </c>
      <c r="E775">
        <v>750</v>
      </c>
      <c r="F775">
        <v>8.3404853060076949</v>
      </c>
    </row>
    <row r="776" spans="1:6" x14ac:dyDescent="0.2">
      <c r="A776">
        <v>750</v>
      </c>
      <c r="B776">
        <v>4198.7165610117781</v>
      </c>
      <c r="E776">
        <v>751</v>
      </c>
      <c r="F776">
        <v>8.1447552437754762</v>
      </c>
    </row>
    <row r="777" spans="1:6" x14ac:dyDescent="0.2">
      <c r="A777">
        <v>751</v>
      </c>
      <c r="B777">
        <v>4270.9132377631931</v>
      </c>
      <c r="E777">
        <v>752</v>
      </c>
      <c r="F777">
        <v>7.9858075034129721</v>
      </c>
    </row>
    <row r="778" spans="1:6" x14ac:dyDescent="0.2">
      <c r="A778">
        <v>752</v>
      </c>
      <c r="B778">
        <v>4003.3045640761552</v>
      </c>
      <c r="E778">
        <v>753</v>
      </c>
      <c r="F778">
        <v>8.1959921358968142</v>
      </c>
    </row>
    <row r="779" spans="1:6" x14ac:dyDescent="0.2">
      <c r="A779">
        <v>753</v>
      </c>
      <c r="B779">
        <v>4188.7010810564616</v>
      </c>
      <c r="E779">
        <v>754</v>
      </c>
      <c r="F779">
        <v>7.700116327606751</v>
      </c>
    </row>
    <row r="780" spans="1:6" x14ac:dyDescent="0.2">
      <c r="A780">
        <v>754</v>
      </c>
      <c r="B780">
        <v>4013.5085106806209</v>
      </c>
      <c r="E780">
        <v>755</v>
      </c>
      <c r="F780">
        <v>7.8458173427751126</v>
      </c>
    </row>
    <row r="781" spans="1:6" x14ac:dyDescent="0.2">
      <c r="A781">
        <v>755</v>
      </c>
      <c r="B781">
        <v>4074.6669093739488</v>
      </c>
      <c r="E781">
        <v>756</v>
      </c>
      <c r="F781">
        <v>8.2535228612395528</v>
      </c>
    </row>
    <row r="782" spans="1:6" x14ac:dyDescent="0.2">
      <c r="A782">
        <v>756</v>
      </c>
      <c r="B782">
        <v>3862.6204214852214</v>
      </c>
      <c r="E782">
        <v>757</v>
      </c>
      <c r="F782">
        <v>8.3671318415487903</v>
      </c>
    </row>
    <row r="783" spans="1:6" x14ac:dyDescent="0.2">
      <c r="A783">
        <v>757</v>
      </c>
      <c r="B783">
        <v>4032.6388098160905</v>
      </c>
      <c r="E783">
        <v>758</v>
      </c>
      <c r="F783">
        <v>8.0356817876904216</v>
      </c>
    </row>
    <row r="784" spans="1:6" x14ac:dyDescent="0.2">
      <c r="A784">
        <v>758</v>
      </c>
      <c r="B784">
        <v>4040.4070542614013</v>
      </c>
      <c r="E784">
        <v>759</v>
      </c>
      <c r="F784">
        <v>7.6914157182864606</v>
      </c>
    </row>
    <row r="785" spans="1:6" x14ac:dyDescent="0.2">
      <c r="A785">
        <v>759</v>
      </c>
      <c r="B785">
        <v>4153.6921572065348</v>
      </c>
      <c r="E785">
        <v>760</v>
      </c>
      <c r="F785">
        <v>8.3242310192398818</v>
      </c>
    </row>
    <row r="786" spans="1:6" x14ac:dyDescent="0.2">
      <c r="A786">
        <v>760</v>
      </c>
      <c r="B786">
        <v>4303.6750195619679</v>
      </c>
      <c r="E786">
        <v>761</v>
      </c>
      <c r="F786">
        <v>7.9956075528580355</v>
      </c>
    </row>
    <row r="787" spans="1:6" x14ac:dyDescent="0.2">
      <c r="A787">
        <v>761</v>
      </c>
      <c r="B787">
        <v>4005.3367576427499</v>
      </c>
      <c r="E787">
        <v>762</v>
      </c>
      <c r="F787">
        <v>8.1469194176127679</v>
      </c>
    </row>
    <row r="788" spans="1:6" x14ac:dyDescent="0.2">
      <c r="A788">
        <v>762</v>
      </c>
      <c r="B788">
        <v>4158.3194180379405</v>
      </c>
      <c r="E788">
        <v>763</v>
      </c>
      <c r="F788">
        <v>8.2099364173110132</v>
      </c>
    </row>
    <row r="789" spans="1:6" x14ac:dyDescent="0.2">
      <c r="A789">
        <v>763</v>
      </c>
      <c r="B789">
        <v>3957.6021474157587</v>
      </c>
      <c r="E789">
        <v>764</v>
      </c>
      <c r="F789">
        <v>7.9238060870904192</v>
      </c>
    </row>
    <row r="790" spans="1:6" x14ac:dyDescent="0.2">
      <c r="A790">
        <v>764</v>
      </c>
      <c r="B790">
        <v>4193.6977480157466</v>
      </c>
      <c r="E790">
        <v>765</v>
      </c>
      <c r="F790">
        <v>7.8143453649680303</v>
      </c>
    </row>
    <row r="791" spans="1:6" x14ac:dyDescent="0.2">
      <c r="A791">
        <v>765</v>
      </c>
      <c r="B791">
        <v>3993.3702714553842</v>
      </c>
      <c r="E791">
        <v>766</v>
      </c>
      <c r="F791">
        <v>8.2461176016392148</v>
      </c>
    </row>
    <row r="792" spans="1:6" x14ac:dyDescent="0.2">
      <c r="A792">
        <v>766</v>
      </c>
      <c r="B792">
        <v>4187.7077165778564</v>
      </c>
      <c r="E792">
        <v>767</v>
      </c>
      <c r="F792">
        <v>7.6127878524881183</v>
      </c>
    </row>
    <row r="793" spans="1:6" x14ac:dyDescent="0.2">
      <c r="A793">
        <v>767</v>
      </c>
      <c r="B793">
        <v>4174.7509765442592</v>
      </c>
      <c r="E793">
        <v>768</v>
      </c>
      <c r="F793">
        <v>7.6167257304280342</v>
      </c>
    </row>
    <row r="794" spans="1:6" x14ac:dyDescent="0.2">
      <c r="A794">
        <v>768</v>
      </c>
      <c r="B794">
        <v>3977.3437661556827</v>
      </c>
      <c r="E794">
        <v>769</v>
      </c>
      <c r="F794">
        <v>8.0986186217624052</v>
      </c>
    </row>
    <row r="795" spans="1:6" x14ac:dyDescent="0.2">
      <c r="A795">
        <v>769</v>
      </c>
      <c r="B795">
        <v>4219.2399468740105</v>
      </c>
      <c r="E795">
        <v>770</v>
      </c>
      <c r="F795">
        <v>8.3163101517959053</v>
      </c>
    </row>
    <row r="796" spans="1:6" x14ac:dyDescent="0.2">
      <c r="A796">
        <v>770</v>
      </c>
      <c r="B796">
        <v>4128.575110897551</v>
      </c>
      <c r="E796">
        <v>771</v>
      </c>
      <c r="F796">
        <v>8.0486417853825554</v>
      </c>
    </row>
    <row r="797" spans="1:6" x14ac:dyDescent="0.2">
      <c r="A797">
        <v>771</v>
      </c>
      <c r="B797">
        <v>4154.7217044889621</v>
      </c>
      <c r="E797">
        <v>772</v>
      </c>
      <c r="F797">
        <v>8.088282325214319</v>
      </c>
    </row>
    <row r="798" spans="1:6" x14ac:dyDescent="0.2">
      <c r="A798">
        <v>772</v>
      </c>
      <c r="B798">
        <v>4178.8440855007384</v>
      </c>
      <c r="E798">
        <v>773</v>
      </c>
      <c r="F798">
        <v>7.9387189011479036</v>
      </c>
    </row>
    <row r="799" spans="1:6" x14ac:dyDescent="0.2">
      <c r="A799">
        <v>773</v>
      </c>
      <c r="B799">
        <v>4040.8053259297399</v>
      </c>
      <c r="E799">
        <v>774</v>
      </c>
      <c r="F799">
        <v>8.1661563250304408</v>
      </c>
    </row>
    <row r="800" spans="1:6" x14ac:dyDescent="0.2">
      <c r="A800">
        <v>774</v>
      </c>
      <c r="B800">
        <v>4122.4956286538181</v>
      </c>
      <c r="E800">
        <v>775</v>
      </c>
      <c r="F800">
        <v>7.968306273224151</v>
      </c>
    </row>
    <row r="801" spans="1:6" x14ac:dyDescent="0.2">
      <c r="A801">
        <v>775</v>
      </c>
      <c r="B801">
        <v>3914.10490604197</v>
      </c>
      <c r="E801">
        <v>776</v>
      </c>
      <c r="F801">
        <v>7.8321900599898511</v>
      </c>
    </row>
    <row r="802" spans="1:6" x14ac:dyDescent="0.2">
      <c r="A802">
        <v>776</v>
      </c>
      <c r="B802">
        <v>4088.8972688254889</v>
      </c>
      <c r="E802">
        <v>777</v>
      </c>
      <c r="F802">
        <v>7.6656420382422201</v>
      </c>
    </row>
    <row r="803" spans="1:6" x14ac:dyDescent="0.2">
      <c r="A803">
        <v>777</v>
      </c>
      <c r="B803">
        <v>4063.5361708320661</v>
      </c>
      <c r="E803">
        <v>778</v>
      </c>
      <c r="F803">
        <v>8.2017258548618308</v>
      </c>
    </row>
    <row r="804" spans="1:6" x14ac:dyDescent="0.2">
      <c r="A804">
        <v>778</v>
      </c>
      <c r="B804">
        <v>4145.4714919552716</v>
      </c>
      <c r="E804">
        <v>779</v>
      </c>
      <c r="F804">
        <v>7.9949307456401453</v>
      </c>
    </row>
    <row r="805" spans="1:6" x14ac:dyDescent="0.2">
      <c r="A805">
        <v>779</v>
      </c>
      <c r="B805">
        <v>4024.3628789548825</v>
      </c>
      <c r="E805">
        <v>780</v>
      </c>
      <c r="F805">
        <v>8.1263008682804081</v>
      </c>
    </row>
    <row r="806" spans="1:6" x14ac:dyDescent="0.2">
      <c r="A806">
        <v>780</v>
      </c>
      <c r="B806">
        <v>4136.1135558220376</v>
      </c>
      <c r="E806">
        <v>781</v>
      </c>
      <c r="F806">
        <v>7.6636107547667338</v>
      </c>
    </row>
    <row r="807" spans="1:6" x14ac:dyDescent="0.2">
      <c r="A807">
        <v>781</v>
      </c>
      <c r="B807">
        <v>4119.8162773191816</v>
      </c>
      <c r="E807">
        <v>782</v>
      </c>
      <c r="F807">
        <v>7.857220287095938</v>
      </c>
    </row>
    <row r="808" spans="1:6" x14ac:dyDescent="0.2">
      <c r="A808">
        <v>782</v>
      </c>
      <c r="B808">
        <v>4173.3986353956097</v>
      </c>
      <c r="E808">
        <v>783</v>
      </c>
      <c r="F808">
        <v>7.6418859252175615</v>
      </c>
    </row>
    <row r="809" spans="1:6" x14ac:dyDescent="0.2">
      <c r="A809">
        <v>783</v>
      </c>
      <c r="B809">
        <v>4000.0062119753675</v>
      </c>
      <c r="E809">
        <v>784</v>
      </c>
      <c r="F809">
        <v>7.8883139451344766</v>
      </c>
    </row>
    <row r="810" spans="1:6" x14ac:dyDescent="0.2">
      <c r="A810">
        <v>784</v>
      </c>
      <c r="B810">
        <v>4086.1955909238877</v>
      </c>
      <c r="E810">
        <v>785</v>
      </c>
      <c r="F810">
        <v>8.0453795114041906</v>
      </c>
    </row>
    <row r="811" spans="1:6" x14ac:dyDescent="0.2">
      <c r="A811">
        <v>785</v>
      </c>
      <c r="B811">
        <v>4092.8210616703536</v>
      </c>
      <c r="E811">
        <v>786</v>
      </c>
      <c r="F811">
        <v>8.0490535755692587</v>
      </c>
    </row>
    <row r="812" spans="1:6" x14ac:dyDescent="0.2">
      <c r="A812">
        <v>786</v>
      </c>
      <c r="B812">
        <v>4010.7733813369077</v>
      </c>
      <c r="E812">
        <v>787</v>
      </c>
      <c r="F812">
        <v>7.9884134350815339</v>
      </c>
    </row>
    <row r="813" spans="1:6" x14ac:dyDescent="0.2">
      <c r="A813">
        <v>787</v>
      </c>
      <c r="B813">
        <v>3997.7833508756949</v>
      </c>
      <c r="E813">
        <v>788</v>
      </c>
      <c r="F813">
        <v>7.9694608890705467</v>
      </c>
    </row>
    <row r="814" spans="1:6" x14ac:dyDescent="0.2">
      <c r="A814">
        <v>788</v>
      </c>
      <c r="B814">
        <v>4206.4389735427794</v>
      </c>
      <c r="E814">
        <v>789</v>
      </c>
      <c r="F814">
        <v>8.4634199605952407</v>
      </c>
    </row>
    <row r="815" spans="1:6" x14ac:dyDescent="0.2">
      <c r="A815">
        <v>789</v>
      </c>
      <c r="B815">
        <v>4121.005199252133</v>
      </c>
      <c r="E815">
        <v>790</v>
      </c>
      <c r="F815">
        <v>8.1904078493646004</v>
      </c>
    </row>
    <row r="816" spans="1:6" x14ac:dyDescent="0.2">
      <c r="A816">
        <v>790</v>
      </c>
      <c r="B816">
        <v>4156.3408231091389</v>
      </c>
      <c r="E816">
        <v>791</v>
      </c>
      <c r="F816">
        <v>8.2151262964820511</v>
      </c>
    </row>
    <row r="817" spans="1:6" x14ac:dyDescent="0.2">
      <c r="A817">
        <v>791</v>
      </c>
      <c r="B817">
        <v>4177.5490389130628</v>
      </c>
      <c r="E817">
        <v>792</v>
      </c>
      <c r="F817">
        <v>7.5617352002437448</v>
      </c>
    </row>
    <row r="818" spans="1:6" x14ac:dyDescent="0.2">
      <c r="A818">
        <v>792</v>
      </c>
      <c r="B818">
        <v>4178.1629719899183</v>
      </c>
      <c r="E818">
        <v>793</v>
      </c>
      <c r="F818">
        <v>8.2045436866480177</v>
      </c>
    </row>
    <row r="819" spans="1:6" x14ac:dyDescent="0.2">
      <c r="A819">
        <v>793</v>
      </c>
      <c r="B819">
        <v>4147.9527283667476</v>
      </c>
      <c r="E819">
        <v>794</v>
      </c>
      <c r="F819">
        <v>7.6983091552238587</v>
      </c>
    </row>
    <row r="820" spans="1:6" x14ac:dyDescent="0.2">
      <c r="A820">
        <v>794</v>
      </c>
      <c r="B820">
        <v>4047.1714255939614</v>
      </c>
      <c r="E820">
        <v>795</v>
      </c>
      <c r="F820">
        <v>8.3039004175638027</v>
      </c>
    </row>
    <row r="821" spans="1:6" x14ac:dyDescent="0.2">
      <c r="A821">
        <v>795</v>
      </c>
      <c r="B821">
        <v>4199.3838935147442</v>
      </c>
      <c r="E821">
        <v>796</v>
      </c>
      <c r="F821">
        <v>8.1888657808605316</v>
      </c>
    </row>
    <row r="822" spans="1:6" x14ac:dyDescent="0.2">
      <c r="A822">
        <v>796</v>
      </c>
      <c r="B822">
        <v>3898.1680320033342</v>
      </c>
      <c r="E822">
        <v>797</v>
      </c>
      <c r="F822">
        <v>7.8604069003459758</v>
      </c>
    </row>
    <row r="823" spans="1:6" x14ac:dyDescent="0.2">
      <c r="A823">
        <v>797</v>
      </c>
      <c r="B823">
        <v>3927.3537156742314</v>
      </c>
      <c r="E823">
        <v>798</v>
      </c>
      <c r="F823">
        <v>8.1223774127929804</v>
      </c>
    </row>
    <row r="824" spans="1:6" x14ac:dyDescent="0.2">
      <c r="A824">
        <v>798</v>
      </c>
      <c r="B824">
        <v>4034.3606292889967</v>
      </c>
      <c r="E824">
        <v>799</v>
      </c>
      <c r="F824">
        <v>7.9955222772793961</v>
      </c>
    </row>
    <row r="825" spans="1:6" x14ac:dyDescent="0.2">
      <c r="A825">
        <v>799</v>
      </c>
      <c r="B825">
        <v>3994.0357366635226</v>
      </c>
      <c r="E825">
        <v>800</v>
      </c>
      <c r="F825">
        <v>8.1738385243365457</v>
      </c>
    </row>
    <row r="826" spans="1:6" x14ac:dyDescent="0.2">
      <c r="A826">
        <v>800</v>
      </c>
      <c r="B826">
        <v>4058.3673893353453</v>
      </c>
      <c r="E826">
        <v>801</v>
      </c>
      <c r="F826">
        <v>7.9613007994626708</v>
      </c>
    </row>
    <row r="827" spans="1:6" x14ac:dyDescent="0.2">
      <c r="A827">
        <v>801</v>
      </c>
      <c r="B827">
        <v>4241.6849227435396</v>
      </c>
      <c r="E827">
        <v>802</v>
      </c>
      <c r="F827">
        <v>7.7595211807965461</v>
      </c>
    </row>
    <row r="828" spans="1:6" x14ac:dyDescent="0.2">
      <c r="A828">
        <v>802</v>
      </c>
      <c r="B828">
        <v>4120.5459224031201</v>
      </c>
      <c r="E828">
        <v>803</v>
      </c>
      <c r="F828">
        <v>7.7251469692555945</v>
      </c>
    </row>
    <row r="829" spans="1:6" x14ac:dyDescent="0.2">
      <c r="A829">
        <v>803</v>
      </c>
      <c r="B829">
        <v>4103.0159690585097</v>
      </c>
      <c r="E829">
        <v>804</v>
      </c>
      <c r="F829">
        <v>7.9343476636057382</v>
      </c>
    </row>
    <row r="830" spans="1:6" x14ac:dyDescent="0.2">
      <c r="A830">
        <v>804</v>
      </c>
      <c r="B830">
        <v>4135.6142370742691</v>
      </c>
      <c r="E830">
        <v>805</v>
      </c>
      <c r="F830">
        <v>7.9951473463490004</v>
      </c>
    </row>
    <row r="831" spans="1:6" x14ac:dyDescent="0.2">
      <c r="A831">
        <v>805</v>
      </c>
      <c r="B831">
        <v>4009.4320482097219</v>
      </c>
      <c r="E831">
        <v>806</v>
      </c>
      <c r="F831">
        <v>7.9475855021825588</v>
      </c>
    </row>
    <row r="832" spans="1:6" x14ac:dyDescent="0.2">
      <c r="A832">
        <v>806</v>
      </c>
      <c r="B832">
        <v>4056.71659934116</v>
      </c>
      <c r="E832">
        <v>807</v>
      </c>
      <c r="F832">
        <v>7.8855505362859413</v>
      </c>
    </row>
    <row r="833" spans="1:6" x14ac:dyDescent="0.2">
      <c r="A833">
        <v>807</v>
      </c>
      <c r="B833">
        <v>4073.0697864940721</v>
      </c>
      <c r="E833">
        <v>808</v>
      </c>
      <c r="F833">
        <v>8.0096352130040209</v>
      </c>
    </row>
    <row r="834" spans="1:6" x14ac:dyDescent="0.2">
      <c r="A834">
        <v>808</v>
      </c>
      <c r="B834">
        <v>4176.968908400092</v>
      </c>
      <c r="E834">
        <v>809</v>
      </c>
      <c r="F834">
        <v>8.3257719096601495</v>
      </c>
    </row>
    <row r="835" spans="1:6" x14ac:dyDescent="0.2">
      <c r="A835">
        <v>809</v>
      </c>
      <c r="B835">
        <v>4200.2667991685676</v>
      </c>
      <c r="E835">
        <v>810</v>
      </c>
      <c r="F835">
        <v>7.6548862146420733</v>
      </c>
    </row>
    <row r="836" spans="1:6" x14ac:dyDescent="0.2">
      <c r="A836">
        <v>810</v>
      </c>
      <c r="B836">
        <v>4160.1097965977506</v>
      </c>
      <c r="E836">
        <v>811</v>
      </c>
      <c r="F836">
        <v>7.778712618093131</v>
      </c>
    </row>
    <row r="837" spans="1:6" x14ac:dyDescent="0.2">
      <c r="A837">
        <v>811</v>
      </c>
      <c r="B837">
        <v>4011.2910385930154</v>
      </c>
      <c r="E837">
        <v>812</v>
      </c>
      <c r="F837">
        <v>7.6357264678252683</v>
      </c>
    </row>
    <row r="838" spans="1:6" x14ac:dyDescent="0.2">
      <c r="A838">
        <v>812</v>
      </c>
      <c r="B838">
        <v>4015.6438383433283</v>
      </c>
      <c r="E838">
        <v>813</v>
      </c>
      <c r="F838">
        <v>8.1220321586993283</v>
      </c>
    </row>
    <row r="839" spans="1:6" x14ac:dyDescent="0.2">
      <c r="A839">
        <v>813</v>
      </c>
      <c r="B839">
        <v>4124.6916669179709</v>
      </c>
      <c r="E839">
        <v>814</v>
      </c>
      <c r="F839">
        <v>7.9705915860899168</v>
      </c>
    </row>
    <row r="840" spans="1:6" x14ac:dyDescent="0.2">
      <c r="A840">
        <v>814</v>
      </c>
      <c r="B840">
        <v>4175.3016494859794</v>
      </c>
      <c r="E840">
        <v>815</v>
      </c>
      <c r="F840">
        <v>7.7549363359114354</v>
      </c>
    </row>
    <row r="841" spans="1:6" x14ac:dyDescent="0.2">
      <c r="A841">
        <v>815</v>
      </c>
      <c r="B841">
        <v>4338.0694485825798</v>
      </c>
      <c r="E841">
        <v>816</v>
      </c>
      <c r="F841">
        <v>8.0900844730129222</v>
      </c>
    </row>
    <row r="842" spans="1:6" x14ac:dyDescent="0.2">
      <c r="A842">
        <v>816</v>
      </c>
      <c r="B842">
        <v>4202.709118289973</v>
      </c>
      <c r="E842">
        <v>817</v>
      </c>
      <c r="F842">
        <v>7.8922958992813141</v>
      </c>
    </row>
    <row r="843" spans="1:6" x14ac:dyDescent="0.2">
      <c r="A843">
        <v>817</v>
      </c>
      <c r="B843">
        <v>3926.5833332683706</v>
      </c>
      <c r="E843">
        <v>818</v>
      </c>
      <c r="F843">
        <v>8.0107919707145196</v>
      </c>
    </row>
    <row r="844" spans="1:6" x14ac:dyDescent="0.2">
      <c r="A844">
        <v>818</v>
      </c>
      <c r="B844">
        <v>4070.7686308885368</v>
      </c>
      <c r="E844">
        <v>819</v>
      </c>
      <c r="F844">
        <v>8.0888416665755791</v>
      </c>
    </row>
    <row r="845" spans="1:6" x14ac:dyDescent="0.2">
      <c r="A845">
        <v>819</v>
      </c>
      <c r="B845">
        <v>4157.5107943885805</v>
      </c>
      <c r="E845">
        <v>820</v>
      </c>
      <c r="F845">
        <v>8.3591831576210662</v>
      </c>
    </row>
    <row r="846" spans="1:6" x14ac:dyDescent="0.2">
      <c r="A846">
        <v>820</v>
      </c>
      <c r="B846">
        <v>4057.2893202339792</v>
      </c>
      <c r="E846">
        <v>821</v>
      </c>
      <c r="F846">
        <v>8.0848828400224413</v>
      </c>
    </row>
    <row r="847" spans="1:6" x14ac:dyDescent="0.2">
      <c r="A847">
        <v>821</v>
      </c>
      <c r="B847">
        <v>4000.5686595594848</v>
      </c>
      <c r="E847">
        <v>822</v>
      </c>
      <c r="F847">
        <v>8.2049622005502556</v>
      </c>
    </row>
    <row r="848" spans="1:6" x14ac:dyDescent="0.2">
      <c r="A848">
        <v>822</v>
      </c>
      <c r="B848">
        <v>4270.3972067343057</v>
      </c>
      <c r="E848">
        <v>823</v>
      </c>
      <c r="F848">
        <v>7.9211040616147725</v>
      </c>
    </row>
    <row r="849" spans="1:6" x14ac:dyDescent="0.2">
      <c r="A849">
        <v>823</v>
      </c>
      <c r="B849">
        <v>4123.6876722657971</v>
      </c>
      <c r="E849">
        <v>824</v>
      </c>
      <c r="F849">
        <v>7.7927042967569893</v>
      </c>
    </row>
    <row r="850" spans="1:6" x14ac:dyDescent="0.2">
      <c r="A850">
        <v>824</v>
      </c>
      <c r="B850">
        <v>3943.5300695310343</v>
      </c>
      <c r="E850">
        <v>825</v>
      </c>
      <c r="F850">
        <v>8.0138974271501393</v>
      </c>
    </row>
    <row r="851" spans="1:6" x14ac:dyDescent="0.2">
      <c r="A851">
        <v>825</v>
      </c>
      <c r="B851">
        <v>4075.9140525768767</v>
      </c>
      <c r="E851">
        <v>826</v>
      </c>
      <c r="F851">
        <v>8.1616656945482529</v>
      </c>
    </row>
    <row r="852" spans="1:6" x14ac:dyDescent="0.2">
      <c r="A852">
        <v>826</v>
      </c>
      <c r="B852">
        <v>4103.4089674108272</v>
      </c>
      <c r="E852">
        <v>827</v>
      </c>
      <c r="F852">
        <v>7.9926106669903882</v>
      </c>
    </row>
    <row r="853" spans="1:6" x14ac:dyDescent="0.2">
      <c r="A853">
        <v>827</v>
      </c>
      <c r="B853">
        <v>4255.0693598575936</v>
      </c>
      <c r="E853">
        <v>828</v>
      </c>
      <c r="F853">
        <v>8.3804382722489326</v>
      </c>
    </row>
    <row r="854" spans="1:6" x14ac:dyDescent="0.2">
      <c r="A854">
        <v>828</v>
      </c>
      <c r="B854">
        <v>4363.2956801821892</v>
      </c>
      <c r="E854">
        <v>829</v>
      </c>
      <c r="F854">
        <v>7.9717033209526926</v>
      </c>
    </row>
    <row r="855" spans="1:6" x14ac:dyDescent="0.2">
      <c r="A855">
        <v>829</v>
      </c>
      <c r="B855">
        <v>4256.9619033384606</v>
      </c>
      <c r="E855">
        <v>830</v>
      </c>
      <c r="F855">
        <v>8.0015241242572408</v>
      </c>
    </row>
    <row r="856" spans="1:6" x14ac:dyDescent="0.2">
      <c r="A856">
        <v>830</v>
      </c>
      <c r="B856">
        <v>3965.4479927289062</v>
      </c>
      <c r="E856">
        <v>831</v>
      </c>
      <c r="F856">
        <v>7.9692267520304769</v>
      </c>
    </row>
    <row r="857" spans="1:6" x14ac:dyDescent="0.2">
      <c r="A857">
        <v>831</v>
      </c>
      <c r="B857">
        <v>3988.3052716850539</v>
      </c>
      <c r="E857">
        <v>832</v>
      </c>
      <c r="F857">
        <v>8.1914629291139747</v>
      </c>
    </row>
    <row r="858" spans="1:6" x14ac:dyDescent="0.2">
      <c r="A858">
        <v>832</v>
      </c>
      <c r="B858">
        <v>4283.5653468694163</v>
      </c>
      <c r="E858">
        <v>833</v>
      </c>
      <c r="F858">
        <v>7.8237683070087067</v>
      </c>
    </row>
    <row r="859" spans="1:6" x14ac:dyDescent="0.2">
      <c r="A859">
        <v>833</v>
      </c>
      <c r="B859">
        <v>3977.8027957318336</v>
      </c>
      <c r="E859">
        <v>834</v>
      </c>
      <c r="F859">
        <v>8.0250020222550074</v>
      </c>
    </row>
    <row r="860" spans="1:6" x14ac:dyDescent="0.2">
      <c r="A860">
        <v>834</v>
      </c>
      <c r="B860">
        <v>4003.6655240611012</v>
      </c>
      <c r="E860">
        <v>835</v>
      </c>
      <c r="F860">
        <v>8.0977995611444271</v>
      </c>
    </row>
    <row r="861" spans="1:6" x14ac:dyDescent="0.2">
      <c r="A861">
        <v>835</v>
      </c>
      <c r="B861">
        <v>4160.8957982137508</v>
      </c>
      <c r="E861">
        <v>836</v>
      </c>
      <c r="F861">
        <v>8.1608375818836301</v>
      </c>
    </row>
    <row r="862" spans="1:6" x14ac:dyDescent="0.2">
      <c r="A862">
        <v>836</v>
      </c>
      <c r="B862">
        <v>4134.0270603527661</v>
      </c>
      <c r="E862">
        <v>837</v>
      </c>
      <c r="F862">
        <v>7.9179016107519624</v>
      </c>
    </row>
    <row r="863" spans="1:6" x14ac:dyDescent="0.2">
      <c r="A863">
        <v>837</v>
      </c>
      <c r="B863">
        <v>4285.2187357407065</v>
      </c>
      <c r="E863">
        <v>838</v>
      </c>
      <c r="F863">
        <v>7.8864845553081944</v>
      </c>
    </row>
    <row r="864" spans="1:6" x14ac:dyDescent="0.2">
      <c r="A864">
        <v>838</v>
      </c>
      <c r="B864">
        <v>4212.3926905255385</v>
      </c>
      <c r="E864">
        <v>839</v>
      </c>
      <c r="F864">
        <v>8.0113290702083049</v>
      </c>
    </row>
    <row r="865" spans="1:6" x14ac:dyDescent="0.2">
      <c r="A865">
        <v>839</v>
      </c>
      <c r="B865">
        <v>4210.8317739897275</v>
      </c>
      <c r="E865">
        <v>840</v>
      </c>
      <c r="F865">
        <v>7.6920209388531777</v>
      </c>
    </row>
    <row r="866" spans="1:6" x14ac:dyDescent="0.2">
      <c r="A866">
        <v>840</v>
      </c>
      <c r="B866">
        <v>3879.2782280929341</v>
      </c>
      <c r="E866">
        <v>841</v>
      </c>
      <c r="F866">
        <v>7.8221675184388104</v>
      </c>
    </row>
    <row r="867" spans="1:6" x14ac:dyDescent="0.2">
      <c r="A867">
        <v>841</v>
      </c>
      <c r="B867">
        <v>3949.2147259184744</v>
      </c>
      <c r="E867">
        <v>842</v>
      </c>
      <c r="F867">
        <v>7.5763015623014933</v>
      </c>
    </row>
    <row r="868" spans="1:6" x14ac:dyDescent="0.2">
      <c r="A868">
        <v>842</v>
      </c>
      <c r="B868">
        <v>4176.4100996949865</v>
      </c>
      <c r="E868">
        <v>843</v>
      </c>
      <c r="F868">
        <v>8.2340745027479585</v>
      </c>
    </row>
    <row r="869" spans="1:6" x14ac:dyDescent="0.2">
      <c r="A869">
        <v>843</v>
      </c>
      <c r="B869">
        <v>4031.7041070164664</v>
      </c>
      <c r="E869">
        <v>844</v>
      </c>
      <c r="F869">
        <v>7.8818428965145451</v>
      </c>
    </row>
    <row r="870" spans="1:6" x14ac:dyDescent="0.2">
      <c r="A870">
        <v>844</v>
      </c>
      <c r="B870">
        <v>3914.2414346246478</v>
      </c>
      <c r="E870">
        <v>845</v>
      </c>
      <c r="F870">
        <v>7.9477144487816318</v>
      </c>
    </row>
    <row r="871" spans="1:6" x14ac:dyDescent="0.2">
      <c r="A871">
        <v>845</v>
      </c>
      <c r="B871">
        <v>3901.9451975223337</v>
      </c>
      <c r="E871">
        <v>846</v>
      </c>
      <c r="F871">
        <v>8.1688903567028248</v>
      </c>
    </row>
    <row r="872" spans="1:6" x14ac:dyDescent="0.2">
      <c r="A872">
        <v>846</v>
      </c>
      <c r="B872">
        <v>4343.5260583699019</v>
      </c>
      <c r="E872">
        <v>847</v>
      </c>
      <c r="F872">
        <v>8.2292457035468409</v>
      </c>
    </row>
    <row r="873" spans="1:6" x14ac:dyDescent="0.2">
      <c r="A873">
        <v>847</v>
      </c>
      <c r="B873">
        <v>4198.9663565778455</v>
      </c>
      <c r="E873">
        <v>848</v>
      </c>
      <c r="F873">
        <v>8.1497418613885966</v>
      </c>
    </row>
    <row r="874" spans="1:6" x14ac:dyDescent="0.2">
      <c r="A874">
        <v>848</v>
      </c>
      <c r="B874">
        <v>4011.1064213997647</v>
      </c>
      <c r="E874">
        <v>849</v>
      </c>
      <c r="F874">
        <v>7.4347298468373566</v>
      </c>
    </row>
    <row r="875" spans="1:6" x14ac:dyDescent="0.2">
      <c r="A875">
        <v>849</v>
      </c>
      <c r="B875">
        <v>4045.6283872959593</v>
      </c>
      <c r="E875">
        <v>850</v>
      </c>
      <c r="F875">
        <v>7.4548493591116474</v>
      </c>
    </row>
    <row r="876" spans="1:6" x14ac:dyDescent="0.2">
      <c r="A876">
        <v>850</v>
      </c>
      <c r="B876">
        <v>4133.3435734924988</v>
      </c>
      <c r="E876">
        <v>851</v>
      </c>
      <c r="F876">
        <v>8.2363155958483993</v>
      </c>
    </row>
    <row r="877" spans="1:6" x14ac:dyDescent="0.2">
      <c r="A877">
        <v>851</v>
      </c>
      <c r="B877">
        <v>4061.2071472010348</v>
      </c>
      <c r="E877">
        <v>852</v>
      </c>
      <c r="F877">
        <v>8.0110625044735428</v>
      </c>
    </row>
    <row r="878" spans="1:6" x14ac:dyDescent="0.2">
      <c r="A878">
        <v>852</v>
      </c>
      <c r="B878">
        <v>4024.6262293571708</v>
      </c>
      <c r="E878">
        <v>853</v>
      </c>
      <c r="F878">
        <v>7.8672954998250137</v>
      </c>
    </row>
    <row r="879" spans="1:6" x14ac:dyDescent="0.2">
      <c r="A879">
        <v>853</v>
      </c>
      <c r="B879">
        <v>4230.8332900360101</v>
      </c>
      <c r="E879">
        <v>854</v>
      </c>
      <c r="F879">
        <v>8.2244626669855823</v>
      </c>
    </row>
    <row r="880" spans="1:6" x14ac:dyDescent="0.2">
      <c r="A880">
        <v>854</v>
      </c>
      <c r="B880">
        <v>4007.2405264750096</v>
      </c>
      <c r="E880">
        <v>855</v>
      </c>
      <c r="F880">
        <v>7.9404804224746428</v>
      </c>
    </row>
    <row r="881" spans="1:6" x14ac:dyDescent="0.2">
      <c r="A881">
        <v>855</v>
      </c>
      <c r="B881">
        <v>4005.3139940787182</v>
      </c>
      <c r="E881">
        <v>856</v>
      </c>
      <c r="F881">
        <v>8.2408048281165378</v>
      </c>
    </row>
    <row r="882" spans="1:6" x14ac:dyDescent="0.2">
      <c r="A882">
        <v>856</v>
      </c>
      <c r="B882">
        <v>4170.3350787643849</v>
      </c>
      <c r="E882">
        <v>857</v>
      </c>
      <c r="F882">
        <v>8.2378023968000669</v>
      </c>
    </row>
    <row r="883" spans="1:6" x14ac:dyDescent="0.2">
      <c r="A883">
        <v>857</v>
      </c>
      <c r="B883">
        <v>4049.3384032041495</v>
      </c>
      <c r="E883">
        <v>858</v>
      </c>
      <c r="F883">
        <v>7.9479605839117866</v>
      </c>
    </row>
    <row r="884" spans="1:6" x14ac:dyDescent="0.2">
      <c r="A884">
        <v>858</v>
      </c>
      <c r="B884">
        <v>4083.1959510074798</v>
      </c>
      <c r="E884">
        <v>859</v>
      </c>
      <c r="F884">
        <v>7.8235285745415828</v>
      </c>
    </row>
    <row r="885" spans="1:6" x14ac:dyDescent="0.2">
      <c r="A885">
        <v>859</v>
      </c>
      <c r="B885">
        <v>3913.0192301809625</v>
      </c>
      <c r="E885">
        <v>860</v>
      </c>
      <c r="F885">
        <v>7.9645141358735865</v>
      </c>
    </row>
    <row r="886" spans="1:6" x14ac:dyDescent="0.2">
      <c r="A886">
        <v>860</v>
      </c>
      <c r="B886">
        <v>4039.5022858776588</v>
      </c>
      <c r="E886">
        <v>861</v>
      </c>
      <c r="F886">
        <v>8.5386457539425162</v>
      </c>
    </row>
    <row r="887" spans="1:6" x14ac:dyDescent="0.2">
      <c r="A887">
        <v>861</v>
      </c>
      <c r="B887">
        <v>4003.6997436608845</v>
      </c>
      <c r="E887">
        <v>862</v>
      </c>
      <c r="F887">
        <v>8.0689648274295713</v>
      </c>
    </row>
    <row r="888" spans="1:6" x14ac:dyDescent="0.2">
      <c r="A888">
        <v>862</v>
      </c>
      <c r="B888">
        <v>3968.3350308644699</v>
      </c>
      <c r="E888">
        <v>863</v>
      </c>
      <c r="F888">
        <v>8.0358167650315124</v>
      </c>
    </row>
    <row r="889" spans="1:6" x14ac:dyDescent="0.2">
      <c r="A889">
        <v>863</v>
      </c>
      <c r="B889">
        <v>4175.7265918681906</v>
      </c>
      <c r="E889">
        <v>864</v>
      </c>
      <c r="F889">
        <v>8.1464786484285998</v>
      </c>
    </row>
    <row r="890" spans="1:6" x14ac:dyDescent="0.2">
      <c r="A890">
        <v>864</v>
      </c>
      <c r="B890">
        <v>3959.4909226053883</v>
      </c>
      <c r="E890">
        <v>865</v>
      </c>
      <c r="F890">
        <v>7.9071125151450756</v>
      </c>
    </row>
    <row r="891" spans="1:6" x14ac:dyDescent="0.2">
      <c r="A891">
        <v>865</v>
      </c>
      <c r="B891">
        <v>4086.3216239851231</v>
      </c>
      <c r="E891">
        <v>866</v>
      </c>
      <c r="F891">
        <v>8.1348949516391684</v>
      </c>
    </row>
    <row r="892" spans="1:6" x14ac:dyDescent="0.2">
      <c r="A892">
        <v>866</v>
      </c>
      <c r="B892">
        <v>4156.3200985425256</v>
      </c>
      <c r="E892">
        <v>867</v>
      </c>
      <c r="F892">
        <v>7.8063941619336221</v>
      </c>
    </row>
    <row r="893" spans="1:6" x14ac:dyDescent="0.2">
      <c r="A893">
        <v>867</v>
      </c>
      <c r="B893">
        <v>3891.2065286983297</v>
      </c>
      <c r="E893">
        <v>868</v>
      </c>
      <c r="F893">
        <v>7.9289143304205405</v>
      </c>
    </row>
    <row r="894" spans="1:6" x14ac:dyDescent="0.2">
      <c r="A894">
        <v>868</v>
      </c>
      <c r="B894">
        <v>3961.7391552939407</v>
      </c>
      <c r="E894">
        <v>869</v>
      </c>
      <c r="F894">
        <v>8.2825298148133459</v>
      </c>
    </row>
    <row r="895" spans="1:6" x14ac:dyDescent="0.2">
      <c r="A895">
        <v>869</v>
      </c>
      <c r="B895">
        <v>4076.8238730267221</v>
      </c>
      <c r="E895">
        <v>870</v>
      </c>
      <c r="F895">
        <v>8.0054098860621643</v>
      </c>
    </row>
    <row r="896" spans="1:6" x14ac:dyDescent="0.2">
      <c r="A896">
        <v>870</v>
      </c>
      <c r="B896">
        <v>4221.490612145084</v>
      </c>
      <c r="E896">
        <v>871</v>
      </c>
      <c r="F896">
        <v>8.1013473009951333</v>
      </c>
    </row>
    <row r="897" spans="1:6" x14ac:dyDescent="0.2">
      <c r="A897">
        <v>871</v>
      </c>
      <c r="B897">
        <v>4124.2057219639673</v>
      </c>
      <c r="E897">
        <v>872</v>
      </c>
      <c r="F897">
        <v>7.7423475158219937</v>
      </c>
    </row>
    <row r="898" spans="1:6" x14ac:dyDescent="0.2">
      <c r="A898">
        <v>872</v>
      </c>
      <c r="B898">
        <v>3972.7257434259982</v>
      </c>
      <c r="E898">
        <v>873</v>
      </c>
      <c r="F898">
        <v>8.4494618923044715</v>
      </c>
    </row>
    <row r="899" spans="1:6" x14ac:dyDescent="0.2">
      <c r="A899">
        <v>873</v>
      </c>
      <c r="B899">
        <v>4077.9216454589955</v>
      </c>
      <c r="E899">
        <v>874</v>
      </c>
      <c r="F899">
        <v>7.8065258440720946</v>
      </c>
    </row>
    <row r="900" spans="1:6" x14ac:dyDescent="0.2">
      <c r="A900">
        <v>874</v>
      </c>
      <c r="B900">
        <v>4270.7315331934142</v>
      </c>
      <c r="E900">
        <v>875</v>
      </c>
      <c r="F900">
        <v>7.8268741934211432</v>
      </c>
    </row>
    <row r="901" spans="1:6" x14ac:dyDescent="0.2">
      <c r="A901">
        <v>875</v>
      </c>
      <c r="B901">
        <v>4201.6781240937062</v>
      </c>
      <c r="E901">
        <v>876</v>
      </c>
      <c r="F901">
        <v>8.0481042495303257</v>
      </c>
    </row>
    <row r="902" spans="1:6" x14ac:dyDescent="0.2">
      <c r="A902">
        <v>876</v>
      </c>
      <c r="B902">
        <v>4079.4919964016972</v>
      </c>
      <c r="E902">
        <v>877</v>
      </c>
      <c r="F902">
        <v>7.9665506668406101</v>
      </c>
    </row>
    <row r="903" spans="1:6" x14ac:dyDescent="0.2">
      <c r="A903">
        <v>877</v>
      </c>
      <c r="B903">
        <v>3957.9666310186899</v>
      </c>
      <c r="E903">
        <v>878</v>
      </c>
      <c r="F903">
        <v>7.8856954326152806</v>
      </c>
    </row>
    <row r="904" spans="1:6" x14ac:dyDescent="0.2">
      <c r="A904">
        <v>878</v>
      </c>
      <c r="B904">
        <v>4119.6186316127551</v>
      </c>
      <c r="E904">
        <v>879</v>
      </c>
      <c r="F904">
        <v>8.0894463188129073</v>
      </c>
    </row>
    <row r="905" spans="1:6" x14ac:dyDescent="0.2">
      <c r="A905">
        <v>879</v>
      </c>
      <c r="B905">
        <v>3952.1272801456553</v>
      </c>
      <c r="E905">
        <v>880</v>
      </c>
      <c r="F905">
        <v>8.2604822685549024</v>
      </c>
    </row>
    <row r="906" spans="1:6" x14ac:dyDescent="0.2">
      <c r="A906">
        <v>880</v>
      </c>
      <c r="B906">
        <v>4017.034326745088</v>
      </c>
      <c r="E906">
        <v>881</v>
      </c>
      <c r="F906">
        <v>8.2011554854917321</v>
      </c>
    </row>
    <row r="907" spans="1:6" x14ac:dyDescent="0.2">
      <c r="A907">
        <v>881</v>
      </c>
      <c r="B907">
        <v>3889.4473611049079</v>
      </c>
      <c r="E907">
        <v>882</v>
      </c>
      <c r="F907">
        <v>7.716651884399651</v>
      </c>
    </row>
    <row r="908" spans="1:6" x14ac:dyDescent="0.2">
      <c r="A908">
        <v>882</v>
      </c>
      <c r="B908">
        <v>3896.544259441574</v>
      </c>
      <c r="E908">
        <v>883</v>
      </c>
      <c r="F908">
        <v>7.9518100585130256</v>
      </c>
    </row>
    <row r="909" spans="1:6" x14ac:dyDescent="0.2">
      <c r="A909">
        <v>883</v>
      </c>
      <c r="B909">
        <v>4019.1672825678684</v>
      </c>
      <c r="E909">
        <v>884</v>
      </c>
      <c r="F909">
        <v>7.694040398439622</v>
      </c>
    </row>
    <row r="910" spans="1:6" x14ac:dyDescent="0.2">
      <c r="A910">
        <v>884</v>
      </c>
      <c r="B910">
        <v>4150.3351174227773</v>
      </c>
      <c r="E910">
        <v>885</v>
      </c>
      <c r="F910">
        <v>7.952632770521431</v>
      </c>
    </row>
    <row r="911" spans="1:6" x14ac:dyDescent="0.2">
      <c r="A911">
        <v>885</v>
      </c>
      <c r="B911">
        <v>4116.9135160171982</v>
      </c>
      <c r="E911">
        <v>886</v>
      </c>
      <c r="F911">
        <v>8.1292198285046489</v>
      </c>
    </row>
    <row r="912" spans="1:6" x14ac:dyDescent="0.2">
      <c r="A912">
        <v>886</v>
      </c>
      <c r="B912">
        <v>4249.494965773798</v>
      </c>
      <c r="E912">
        <v>887</v>
      </c>
      <c r="F912">
        <v>8.115121814613822</v>
      </c>
    </row>
    <row r="913" spans="1:6" x14ac:dyDescent="0.2">
      <c r="A913">
        <v>887</v>
      </c>
      <c r="B913">
        <v>3922.5628386183794</v>
      </c>
      <c r="E913">
        <v>888</v>
      </c>
      <c r="F913">
        <v>8.1977487299873744</v>
      </c>
    </row>
    <row r="914" spans="1:6" x14ac:dyDescent="0.2">
      <c r="A914">
        <v>888</v>
      </c>
      <c r="B914">
        <v>4092.4836427498658</v>
      </c>
      <c r="E914">
        <v>889</v>
      </c>
      <c r="F914">
        <v>7.8641346255224427</v>
      </c>
    </row>
    <row r="915" spans="1:6" x14ac:dyDescent="0.2">
      <c r="A915">
        <v>889</v>
      </c>
      <c r="B915">
        <v>4187.7057434734888</v>
      </c>
      <c r="E915">
        <v>890</v>
      </c>
      <c r="F915">
        <v>7.7324178660064167</v>
      </c>
    </row>
    <row r="916" spans="1:6" x14ac:dyDescent="0.2">
      <c r="A916">
        <v>890</v>
      </c>
      <c r="B916">
        <v>4306.8158799201592</v>
      </c>
      <c r="E916">
        <v>891</v>
      </c>
      <c r="F916">
        <v>7.7068231294880301</v>
      </c>
    </row>
    <row r="917" spans="1:6" x14ac:dyDescent="0.2">
      <c r="A917">
        <v>891</v>
      </c>
      <c r="B917">
        <v>4280.3198230607895</v>
      </c>
      <c r="E917">
        <v>892</v>
      </c>
      <c r="F917">
        <v>7.9189481029850493</v>
      </c>
    </row>
    <row r="918" spans="1:6" x14ac:dyDescent="0.2">
      <c r="A918">
        <v>892</v>
      </c>
      <c r="B918">
        <v>4095.6466567227567</v>
      </c>
      <c r="E918">
        <v>893</v>
      </c>
      <c r="F918">
        <v>8.0060099619569858</v>
      </c>
    </row>
    <row r="919" spans="1:6" x14ac:dyDescent="0.2">
      <c r="A919">
        <v>893</v>
      </c>
      <c r="B919">
        <v>4225.887095086734</v>
      </c>
      <c r="E919">
        <v>894</v>
      </c>
      <c r="F919">
        <v>8.1723870515366617</v>
      </c>
    </row>
    <row r="920" spans="1:6" x14ac:dyDescent="0.2">
      <c r="A920">
        <v>894</v>
      </c>
      <c r="B920">
        <v>4123.3117433697462</v>
      </c>
      <c r="E920">
        <v>895</v>
      </c>
      <c r="F920">
        <v>7.9390746430938064</v>
      </c>
    </row>
    <row r="921" spans="1:6" x14ac:dyDescent="0.2">
      <c r="A921">
        <v>895</v>
      </c>
      <c r="B921">
        <v>4043.7113261490026</v>
      </c>
      <c r="E921">
        <v>896</v>
      </c>
      <c r="F921">
        <v>8.4449518134735246</v>
      </c>
    </row>
    <row r="922" spans="1:6" x14ac:dyDescent="0.2">
      <c r="A922">
        <v>896</v>
      </c>
      <c r="B922">
        <v>4130.8026127498724</v>
      </c>
      <c r="E922">
        <v>897</v>
      </c>
      <c r="F922">
        <v>8.1389261588651198</v>
      </c>
    </row>
    <row r="923" spans="1:6" x14ac:dyDescent="0.2">
      <c r="A923">
        <v>897</v>
      </c>
      <c r="B923">
        <v>4063.0770613786267</v>
      </c>
      <c r="E923">
        <v>898</v>
      </c>
      <c r="F923">
        <v>8.0585025454005432</v>
      </c>
    </row>
    <row r="924" spans="1:6" x14ac:dyDescent="0.2">
      <c r="A924">
        <v>898</v>
      </c>
      <c r="B924">
        <v>4039.6678298400648</v>
      </c>
      <c r="E924">
        <v>899</v>
      </c>
      <c r="F924">
        <v>8.4456331386389358</v>
      </c>
    </row>
    <row r="925" spans="1:6" x14ac:dyDescent="0.2">
      <c r="A925">
        <v>899</v>
      </c>
      <c r="B925">
        <v>3923.1513561089296</v>
      </c>
      <c r="E925">
        <v>900</v>
      </c>
      <c r="F925">
        <v>7.9700319038919289</v>
      </c>
    </row>
    <row r="926" spans="1:6" x14ac:dyDescent="0.2">
      <c r="A926">
        <v>900</v>
      </c>
      <c r="B926">
        <v>4024.7638005598542</v>
      </c>
      <c r="E926">
        <v>901</v>
      </c>
      <c r="F926">
        <v>7.7684609347467468</v>
      </c>
    </row>
    <row r="927" spans="1:6" x14ac:dyDescent="0.2">
      <c r="A927">
        <v>901</v>
      </c>
      <c r="B927">
        <v>4126.7180164617821</v>
      </c>
      <c r="E927">
        <v>902</v>
      </c>
      <c r="F927">
        <v>8.1723058302695719</v>
      </c>
    </row>
    <row r="928" spans="1:6" x14ac:dyDescent="0.2">
      <c r="A928">
        <v>902</v>
      </c>
      <c r="B928">
        <v>4112.1808474184363</v>
      </c>
      <c r="E928">
        <v>903</v>
      </c>
      <c r="F928">
        <v>7.9748727084091664</v>
      </c>
    </row>
    <row r="929" spans="1:6" x14ac:dyDescent="0.2">
      <c r="A929">
        <v>903</v>
      </c>
      <c r="B929">
        <v>4023.538931403582</v>
      </c>
      <c r="E929">
        <v>904</v>
      </c>
      <c r="F929">
        <v>7.7467457872722418</v>
      </c>
    </row>
    <row r="930" spans="1:6" x14ac:dyDescent="0.2">
      <c r="A930">
        <v>904</v>
      </c>
      <c r="B930">
        <v>4135.4562030187271</v>
      </c>
      <c r="E930">
        <v>905</v>
      </c>
      <c r="F930">
        <v>8.250573834058379</v>
      </c>
    </row>
    <row r="931" spans="1:6" x14ac:dyDescent="0.2">
      <c r="A931">
        <v>905</v>
      </c>
      <c r="B931">
        <v>4174.774047395701</v>
      </c>
      <c r="E931">
        <v>906</v>
      </c>
      <c r="F931">
        <v>7.7432596501864186</v>
      </c>
    </row>
    <row r="932" spans="1:6" x14ac:dyDescent="0.2">
      <c r="A932">
        <v>906</v>
      </c>
      <c r="B932">
        <v>4113.5033543890595</v>
      </c>
      <c r="E932">
        <v>907</v>
      </c>
      <c r="F932">
        <v>8.010706853408152</v>
      </c>
    </row>
    <row r="933" spans="1:6" x14ac:dyDescent="0.2">
      <c r="A933">
        <v>907</v>
      </c>
      <c r="B933">
        <v>4027.3704429685154</v>
      </c>
      <c r="E933">
        <v>908</v>
      </c>
      <c r="F933">
        <v>8.3996103200083034</v>
      </c>
    </row>
    <row r="934" spans="1:6" x14ac:dyDescent="0.2">
      <c r="A934">
        <v>908</v>
      </c>
      <c r="B934">
        <v>4214.8385539435412</v>
      </c>
      <c r="E934">
        <v>909</v>
      </c>
      <c r="F934">
        <v>8.3326088840099377</v>
      </c>
    </row>
    <row r="935" spans="1:6" x14ac:dyDescent="0.2">
      <c r="A935">
        <v>909</v>
      </c>
      <c r="B935">
        <v>4022.6447629207878</v>
      </c>
      <c r="E935">
        <v>910</v>
      </c>
      <c r="F935">
        <v>7.8570134233318036</v>
      </c>
    </row>
    <row r="936" spans="1:6" x14ac:dyDescent="0.2">
      <c r="A936">
        <v>910</v>
      </c>
      <c r="B936">
        <v>4105.2338266607248</v>
      </c>
      <c r="E936">
        <v>911</v>
      </c>
      <c r="F936">
        <v>7.9687854519769488</v>
      </c>
    </row>
    <row r="937" spans="1:6" x14ac:dyDescent="0.2">
      <c r="A937">
        <v>911</v>
      </c>
      <c r="B937">
        <v>4085.6137035249239</v>
      </c>
      <c r="E937">
        <v>912</v>
      </c>
      <c r="F937">
        <v>8.1337169842480908</v>
      </c>
    </row>
    <row r="938" spans="1:6" x14ac:dyDescent="0.2">
      <c r="A938">
        <v>912</v>
      </c>
      <c r="B938">
        <v>4213.1007433870254</v>
      </c>
      <c r="E938">
        <v>913</v>
      </c>
      <c r="F938">
        <v>7.9487532336537132</v>
      </c>
    </row>
    <row r="939" spans="1:6" x14ac:dyDescent="0.2">
      <c r="A939">
        <v>913</v>
      </c>
      <c r="B939">
        <v>4285.6300378606302</v>
      </c>
      <c r="E939">
        <v>914</v>
      </c>
      <c r="F939">
        <v>8.0302375772175321</v>
      </c>
    </row>
    <row r="940" spans="1:6" x14ac:dyDescent="0.2">
      <c r="A940">
        <v>914</v>
      </c>
      <c r="B940">
        <v>3957.0239827755918</v>
      </c>
      <c r="E940">
        <v>915</v>
      </c>
      <c r="F940">
        <v>7.8030970104319595</v>
      </c>
    </row>
    <row r="941" spans="1:6" x14ac:dyDescent="0.2">
      <c r="A941">
        <v>915</v>
      </c>
      <c r="B941">
        <v>3959.7018666309582</v>
      </c>
      <c r="E941">
        <v>916</v>
      </c>
      <c r="F941">
        <v>7.817399423544507</v>
      </c>
    </row>
    <row r="942" spans="1:6" x14ac:dyDescent="0.2">
      <c r="A942">
        <v>916</v>
      </c>
      <c r="B942">
        <v>4002.0235082241607</v>
      </c>
      <c r="E942">
        <v>917</v>
      </c>
      <c r="F942">
        <v>7.9450484350890198</v>
      </c>
    </row>
    <row r="943" spans="1:6" x14ac:dyDescent="0.2">
      <c r="A943">
        <v>917</v>
      </c>
      <c r="B943">
        <v>3944.6536294674279</v>
      </c>
      <c r="E943">
        <v>918</v>
      </c>
      <c r="F943">
        <v>7.6403197849227675</v>
      </c>
    </row>
    <row r="944" spans="1:6" x14ac:dyDescent="0.2">
      <c r="A944">
        <v>918</v>
      </c>
      <c r="B944">
        <v>3981.3037820149229</v>
      </c>
      <c r="E944">
        <v>919</v>
      </c>
      <c r="F944">
        <v>7.8689050593931089</v>
      </c>
    </row>
    <row r="945" spans="1:6" x14ac:dyDescent="0.2">
      <c r="A945">
        <v>919</v>
      </c>
      <c r="B945">
        <v>4120.2063979059458</v>
      </c>
      <c r="E945">
        <v>920</v>
      </c>
      <c r="F945">
        <v>8.1263690810788063</v>
      </c>
    </row>
    <row r="946" spans="1:6" x14ac:dyDescent="0.2">
      <c r="A946">
        <v>920</v>
      </c>
      <c r="B946">
        <v>4285.146787743598</v>
      </c>
      <c r="E946">
        <v>921</v>
      </c>
      <c r="F946">
        <v>7.7985642416019747</v>
      </c>
    </row>
    <row r="947" spans="1:6" x14ac:dyDescent="0.2">
      <c r="A947">
        <v>921</v>
      </c>
      <c r="B947">
        <v>4042.1849464410793</v>
      </c>
      <c r="E947">
        <v>922</v>
      </c>
      <c r="F947">
        <v>8.0307740256197384</v>
      </c>
    </row>
    <row r="948" spans="1:6" x14ac:dyDescent="0.2">
      <c r="A948">
        <v>922</v>
      </c>
      <c r="B948">
        <v>4054.1381583231191</v>
      </c>
      <c r="E948">
        <v>923</v>
      </c>
      <c r="F948">
        <v>8.0445088837789385</v>
      </c>
    </row>
    <row r="949" spans="1:6" x14ac:dyDescent="0.2">
      <c r="A949">
        <v>923</v>
      </c>
      <c r="B949">
        <v>3864.7564767515723</v>
      </c>
      <c r="E949">
        <v>924</v>
      </c>
      <c r="F949">
        <v>8.1003726694514224</v>
      </c>
    </row>
    <row r="950" spans="1:6" x14ac:dyDescent="0.2">
      <c r="A950">
        <v>924</v>
      </c>
      <c r="B950">
        <v>4092.4399627237999</v>
      </c>
      <c r="E950">
        <v>925</v>
      </c>
      <c r="F950">
        <v>7.9521467955810916</v>
      </c>
    </row>
    <row r="951" spans="1:6" x14ac:dyDescent="0.2">
      <c r="A951">
        <v>925</v>
      </c>
      <c r="B951">
        <v>4096.4414427659021</v>
      </c>
      <c r="E951">
        <v>926</v>
      </c>
      <c r="F951">
        <v>7.9277280348277621</v>
      </c>
    </row>
    <row r="952" spans="1:6" x14ac:dyDescent="0.2">
      <c r="A952">
        <v>926</v>
      </c>
      <c r="B952">
        <v>4041.9880083290805</v>
      </c>
      <c r="E952">
        <v>927</v>
      </c>
      <c r="F952">
        <v>8.4084506485318453</v>
      </c>
    </row>
    <row r="953" spans="1:6" x14ac:dyDescent="0.2">
      <c r="A953">
        <v>927</v>
      </c>
      <c r="B953">
        <v>4273.3571584097308</v>
      </c>
      <c r="E953">
        <v>928</v>
      </c>
      <c r="F953">
        <v>8.1015878365161189</v>
      </c>
    </row>
    <row r="954" spans="1:6" x14ac:dyDescent="0.2">
      <c r="A954">
        <v>928</v>
      </c>
      <c r="B954">
        <v>4093.6055890135331</v>
      </c>
      <c r="E954">
        <v>929</v>
      </c>
      <c r="F954">
        <v>7.9214837662151636</v>
      </c>
    </row>
    <row r="955" spans="1:6" x14ac:dyDescent="0.2">
      <c r="A955">
        <v>929</v>
      </c>
      <c r="B955">
        <v>4092.0359471814663</v>
      </c>
      <c r="E955">
        <v>930</v>
      </c>
      <c r="F955">
        <v>7.9337014102469006</v>
      </c>
    </row>
    <row r="956" spans="1:6" x14ac:dyDescent="0.2">
      <c r="A956">
        <v>930</v>
      </c>
      <c r="B956">
        <v>4167.2655983467648</v>
      </c>
      <c r="E956">
        <v>931</v>
      </c>
      <c r="F956">
        <v>8.0715604487334556</v>
      </c>
    </row>
    <row r="957" spans="1:6" x14ac:dyDescent="0.2">
      <c r="A957">
        <v>931</v>
      </c>
      <c r="B957">
        <v>3936.3484608658382</v>
      </c>
      <c r="E957">
        <v>932</v>
      </c>
      <c r="F957">
        <v>8.1906596381729475</v>
      </c>
    </row>
    <row r="958" spans="1:6" x14ac:dyDescent="0.2">
      <c r="A958">
        <v>932</v>
      </c>
      <c r="B958">
        <v>3968.7445604190807</v>
      </c>
      <c r="E958">
        <v>933</v>
      </c>
      <c r="F958">
        <v>7.8349569796588394</v>
      </c>
    </row>
    <row r="959" spans="1:6" x14ac:dyDescent="0.2">
      <c r="A959">
        <v>933</v>
      </c>
      <c r="B959">
        <v>4042.9211775152921</v>
      </c>
      <c r="E959">
        <v>934</v>
      </c>
      <c r="F959">
        <v>8.2396757240945124</v>
      </c>
    </row>
    <row r="960" spans="1:6" x14ac:dyDescent="0.2">
      <c r="A960">
        <v>934</v>
      </c>
      <c r="B960">
        <v>4099.3121046864089</v>
      </c>
      <c r="E960">
        <v>935</v>
      </c>
      <c r="F960">
        <v>8.0710228224627283</v>
      </c>
    </row>
    <row r="961" spans="1:6" x14ac:dyDescent="0.2">
      <c r="A961">
        <v>935</v>
      </c>
      <c r="B961">
        <v>4103.8644734319478</v>
      </c>
      <c r="E961">
        <v>936</v>
      </c>
      <c r="F961">
        <v>8.113963810682213</v>
      </c>
    </row>
    <row r="962" spans="1:6" x14ac:dyDescent="0.2">
      <c r="A962">
        <v>936</v>
      </c>
      <c r="B962">
        <v>3971.6242489548667</v>
      </c>
      <c r="E962">
        <v>937</v>
      </c>
      <c r="F962">
        <v>7.6743052777561465</v>
      </c>
    </row>
    <row r="963" spans="1:6" x14ac:dyDescent="0.2">
      <c r="A963">
        <v>937</v>
      </c>
      <c r="B963">
        <v>4230.6924450507113</v>
      </c>
      <c r="E963">
        <v>938</v>
      </c>
      <c r="F963">
        <v>8.2474225663219709</v>
      </c>
    </row>
    <row r="964" spans="1:6" x14ac:dyDescent="0.2">
      <c r="A964">
        <v>938</v>
      </c>
      <c r="B964">
        <v>3992.5705325022727</v>
      </c>
      <c r="E964">
        <v>939</v>
      </c>
      <c r="F964">
        <v>7.887162179851769</v>
      </c>
    </row>
    <row r="965" spans="1:6" x14ac:dyDescent="0.2">
      <c r="A965">
        <v>939</v>
      </c>
      <c r="B965">
        <v>4132.2576933088694</v>
      </c>
      <c r="E965">
        <v>940</v>
      </c>
      <c r="F965">
        <v>7.9630285874360673</v>
      </c>
    </row>
    <row r="966" spans="1:6" x14ac:dyDescent="0.2">
      <c r="A966">
        <v>940</v>
      </c>
      <c r="B966">
        <v>4230.2233360056234</v>
      </c>
      <c r="E966">
        <v>941</v>
      </c>
      <c r="F966">
        <v>7.726051112289035</v>
      </c>
    </row>
    <row r="967" spans="1:6" x14ac:dyDescent="0.2">
      <c r="A967">
        <v>941</v>
      </c>
      <c r="B967">
        <v>3975.3379589334481</v>
      </c>
      <c r="E967">
        <v>942</v>
      </c>
      <c r="F967">
        <v>8.2976592830704199</v>
      </c>
    </row>
    <row r="968" spans="1:6" x14ac:dyDescent="0.2">
      <c r="A968">
        <v>942</v>
      </c>
      <c r="B968">
        <v>4109.5263902798479</v>
      </c>
      <c r="E968">
        <v>943</v>
      </c>
      <c r="F968">
        <v>7.9063043522086707</v>
      </c>
    </row>
    <row r="969" spans="1:6" x14ac:dyDescent="0.2">
      <c r="A969">
        <v>943</v>
      </c>
      <c r="B969">
        <v>4180.737686650903</v>
      </c>
      <c r="E969">
        <v>944</v>
      </c>
      <c r="F969">
        <v>7.8399566050699416</v>
      </c>
    </row>
    <row r="970" spans="1:6" x14ac:dyDescent="0.2">
      <c r="A970">
        <v>944</v>
      </c>
      <c r="B970">
        <v>4288.409946875563</v>
      </c>
      <c r="E970">
        <v>945</v>
      </c>
      <c r="F970">
        <v>7.7767776167914118</v>
      </c>
    </row>
    <row r="971" spans="1:6" x14ac:dyDescent="0.2">
      <c r="A971">
        <v>945</v>
      </c>
      <c r="B971">
        <v>4063.8476751897824</v>
      </c>
      <c r="E971">
        <v>946</v>
      </c>
      <c r="F971">
        <v>8.0961017355461156</v>
      </c>
    </row>
    <row r="972" spans="1:6" x14ac:dyDescent="0.2">
      <c r="A972">
        <v>946</v>
      </c>
      <c r="B972">
        <v>4009.3974694016829</v>
      </c>
      <c r="E972">
        <v>947</v>
      </c>
      <c r="F972">
        <v>7.6221073940548161</v>
      </c>
    </row>
    <row r="973" spans="1:6" x14ac:dyDescent="0.2">
      <c r="A973">
        <v>947</v>
      </c>
      <c r="B973">
        <v>4045.6977634975788</v>
      </c>
      <c r="E973">
        <v>948</v>
      </c>
      <c r="F973">
        <v>7.6624430723147841</v>
      </c>
    </row>
    <row r="974" spans="1:6" x14ac:dyDescent="0.2">
      <c r="A974">
        <v>948</v>
      </c>
      <c r="B974">
        <v>4091.6682690340872</v>
      </c>
      <c r="E974">
        <v>949</v>
      </c>
      <c r="F974">
        <v>7.8609344962561147</v>
      </c>
    </row>
    <row r="975" spans="1:6" x14ac:dyDescent="0.2">
      <c r="A975">
        <v>949</v>
      </c>
      <c r="B975">
        <v>4169.8981004160969</v>
      </c>
      <c r="E975">
        <v>950</v>
      </c>
      <c r="F975">
        <v>8.3428436599179214</v>
      </c>
    </row>
    <row r="976" spans="1:6" x14ac:dyDescent="0.2">
      <c r="A976">
        <v>950</v>
      </c>
      <c r="B976">
        <v>4270.5384621269486</v>
      </c>
      <c r="E976">
        <v>951</v>
      </c>
      <c r="F976">
        <v>8.0974915729042554</v>
      </c>
    </row>
    <row r="977" spans="1:6" x14ac:dyDescent="0.2">
      <c r="A977">
        <v>951</v>
      </c>
      <c r="B977">
        <v>4158.3185584271587</v>
      </c>
      <c r="E977">
        <v>952</v>
      </c>
      <c r="F977">
        <v>8.0350551782168296</v>
      </c>
    </row>
    <row r="978" spans="1:6" x14ac:dyDescent="0.2">
      <c r="A978">
        <v>952</v>
      </c>
      <c r="B978">
        <v>4191.7324416920828</v>
      </c>
      <c r="E978">
        <v>953</v>
      </c>
      <c r="F978">
        <v>8.0204691979149203</v>
      </c>
    </row>
    <row r="979" spans="1:6" x14ac:dyDescent="0.2">
      <c r="A979">
        <v>953</v>
      </c>
      <c r="B979">
        <v>4150.2842304348342</v>
      </c>
      <c r="E979">
        <v>954</v>
      </c>
      <c r="F979">
        <v>8.2005701013950745</v>
      </c>
    </row>
    <row r="980" spans="1:6" x14ac:dyDescent="0.2">
      <c r="A980">
        <v>954</v>
      </c>
      <c r="B980">
        <v>4075.0980397438593</v>
      </c>
      <c r="E980">
        <v>955</v>
      </c>
      <c r="F980">
        <v>8.0190082812264798</v>
      </c>
    </row>
    <row r="981" spans="1:6" x14ac:dyDescent="0.2">
      <c r="A981">
        <v>955</v>
      </c>
      <c r="B981">
        <v>4244.640640912633</v>
      </c>
      <c r="E981">
        <v>956</v>
      </c>
      <c r="F981">
        <v>7.7391713123091188</v>
      </c>
    </row>
    <row r="982" spans="1:6" x14ac:dyDescent="0.2">
      <c r="A982">
        <v>956</v>
      </c>
      <c r="B982">
        <v>4147.1527075662789</v>
      </c>
      <c r="E982">
        <v>957</v>
      </c>
      <c r="F982">
        <v>8.1571197484870801</v>
      </c>
    </row>
    <row r="983" spans="1:6" x14ac:dyDescent="0.2">
      <c r="A983">
        <v>957</v>
      </c>
      <c r="B983">
        <v>4119.4332431193061</v>
      </c>
      <c r="E983">
        <v>958</v>
      </c>
      <c r="F983">
        <v>8.089444222734933</v>
      </c>
    </row>
    <row r="984" spans="1:6" x14ac:dyDescent="0.2">
      <c r="A984">
        <v>958</v>
      </c>
      <c r="B984">
        <v>4098.5428855112295</v>
      </c>
      <c r="E984">
        <v>959</v>
      </c>
      <c r="F984">
        <v>8.0587053274725928</v>
      </c>
    </row>
    <row r="985" spans="1:6" x14ac:dyDescent="0.2">
      <c r="A985">
        <v>959</v>
      </c>
      <c r="B985">
        <v>4168.9383146939899</v>
      </c>
      <c r="E985">
        <v>960</v>
      </c>
      <c r="F985">
        <v>7.8188184943881103</v>
      </c>
    </row>
    <row r="986" spans="1:6" x14ac:dyDescent="0.2">
      <c r="A986">
        <v>960</v>
      </c>
      <c r="B986">
        <v>3979.8455658147277</v>
      </c>
      <c r="E986">
        <v>961</v>
      </c>
      <c r="F986">
        <v>8.1881842770679025</v>
      </c>
    </row>
    <row r="987" spans="1:6" x14ac:dyDescent="0.2">
      <c r="A987">
        <v>961</v>
      </c>
      <c r="B987">
        <v>4143.3730444927596</v>
      </c>
      <c r="E987">
        <v>962</v>
      </c>
      <c r="F987">
        <v>8.0484033269122826</v>
      </c>
    </row>
    <row r="988" spans="1:6" x14ac:dyDescent="0.2">
      <c r="A988">
        <v>962</v>
      </c>
      <c r="B988">
        <v>4154.8495386432141</v>
      </c>
      <c r="E988">
        <v>963</v>
      </c>
      <c r="F988">
        <v>8.0988092793701547</v>
      </c>
    </row>
    <row r="989" spans="1:6" x14ac:dyDescent="0.2">
      <c r="A989">
        <v>963</v>
      </c>
      <c r="B989">
        <v>4116.8759085293304</v>
      </c>
      <c r="E989">
        <v>964</v>
      </c>
      <c r="F989">
        <v>8.1190579763793416</v>
      </c>
    </row>
    <row r="990" spans="1:6" x14ac:dyDescent="0.2">
      <c r="A990">
        <v>964</v>
      </c>
      <c r="B990">
        <v>4102.2173734980579</v>
      </c>
      <c r="E990">
        <v>965</v>
      </c>
      <c r="F990">
        <v>8.17356147847401</v>
      </c>
    </row>
    <row r="991" spans="1:6" x14ac:dyDescent="0.2">
      <c r="A991">
        <v>965</v>
      </c>
      <c r="B991">
        <v>4040.4058804605052</v>
      </c>
      <c r="E991">
        <v>966</v>
      </c>
      <c r="F991">
        <v>7.7813991724790359</v>
      </c>
    </row>
    <row r="992" spans="1:6" x14ac:dyDescent="0.2">
      <c r="A992">
        <v>966</v>
      </c>
      <c r="B992">
        <v>4214.7723216291552</v>
      </c>
      <c r="E992">
        <v>967</v>
      </c>
      <c r="F992">
        <v>8.2543347898793655</v>
      </c>
    </row>
    <row r="993" spans="1:6" x14ac:dyDescent="0.2">
      <c r="A993">
        <v>967</v>
      </c>
      <c r="B993">
        <v>3941.8034822513109</v>
      </c>
      <c r="E993">
        <v>968</v>
      </c>
      <c r="F993">
        <v>8.0112309526608385</v>
      </c>
    </row>
    <row r="994" spans="1:6" x14ac:dyDescent="0.2">
      <c r="A994">
        <v>968</v>
      </c>
      <c r="B994">
        <v>4221.7191180980044</v>
      </c>
      <c r="E994">
        <v>969</v>
      </c>
      <c r="F994">
        <v>7.9903445917889186</v>
      </c>
    </row>
    <row r="995" spans="1:6" x14ac:dyDescent="0.2">
      <c r="A995">
        <v>969</v>
      </c>
      <c r="B995">
        <v>4136.4698783434887</v>
      </c>
      <c r="E995">
        <v>970</v>
      </c>
      <c r="F995">
        <v>8.4858766906737486</v>
      </c>
    </row>
    <row r="996" spans="1:6" x14ac:dyDescent="0.2">
      <c r="A996">
        <v>970</v>
      </c>
      <c r="B996">
        <v>4192.9836819215261</v>
      </c>
      <c r="E996">
        <v>971</v>
      </c>
      <c r="F996">
        <v>8.2872825109610098</v>
      </c>
    </row>
    <row r="997" spans="1:6" x14ac:dyDescent="0.2">
      <c r="A997">
        <v>971</v>
      </c>
      <c r="B997">
        <v>4212.2902389908013</v>
      </c>
      <c r="E997">
        <v>972</v>
      </c>
      <c r="F997">
        <v>8.0444095166461302</v>
      </c>
    </row>
    <row r="998" spans="1:6" x14ac:dyDescent="0.2">
      <c r="A998">
        <v>972</v>
      </c>
      <c r="B998">
        <v>4070.704099316617</v>
      </c>
      <c r="E998">
        <v>973</v>
      </c>
      <c r="F998">
        <v>8.1448027629525654</v>
      </c>
    </row>
    <row r="999" spans="1:6" x14ac:dyDescent="0.2">
      <c r="A999">
        <v>973</v>
      </c>
      <c r="B999">
        <v>4213.5621841715192</v>
      </c>
      <c r="E999">
        <v>974</v>
      </c>
      <c r="F999">
        <v>7.9953946925912307</v>
      </c>
    </row>
    <row r="1000" spans="1:6" x14ac:dyDescent="0.2">
      <c r="A1000">
        <v>974</v>
      </c>
      <c r="B1000">
        <v>3906.2406016259183</v>
      </c>
      <c r="E1000">
        <v>975</v>
      </c>
      <c r="F1000">
        <v>7.8578726597096704</v>
      </c>
    </row>
    <row r="1001" spans="1:6" x14ac:dyDescent="0.2">
      <c r="A1001">
        <v>975</v>
      </c>
      <c r="B1001">
        <v>4022.2784756476976</v>
      </c>
      <c r="E1001">
        <v>976</v>
      </c>
      <c r="F1001">
        <v>7.8057693080588892</v>
      </c>
    </row>
    <row r="1002" spans="1:6" x14ac:dyDescent="0.2">
      <c r="A1002">
        <v>976</v>
      </c>
      <c r="B1002">
        <v>4031.6074971738644</v>
      </c>
      <c r="E1002">
        <v>977</v>
      </c>
      <c r="F1002">
        <v>8.0425830292353027</v>
      </c>
    </row>
    <row r="1003" spans="1:6" x14ac:dyDescent="0.2">
      <c r="A1003">
        <v>977</v>
      </c>
      <c r="B1003">
        <v>3930.5138786153948</v>
      </c>
      <c r="E1003">
        <v>978</v>
      </c>
      <c r="F1003">
        <v>7.9209767582278898</v>
      </c>
    </row>
    <row r="1004" spans="1:6" x14ac:dyDescent="0.2">
      <c r="A1004">
        <v>978</v>
      </c>
      <c r="B1004">
        <v>4056.887731104443</v>
      </c>
      <c r="E1004">
        <v>979</v>
      </c>
      <c r="F1004">
        <v>8.6037794053640884</v>
      </c>
    </row>
    <row r="1005" spans="1:6" x14ac:dyDescent="0.2">
      <c r="A1005">
        <v>979</v>
      </c>
      <c r="B1005">
        <v>4161.2049538177871</v>
      </c>
      <c r="E1005">
        <v>980</v>
      </c>
      <c r="F1005">
        <v>7.8551327615474449</v>
      </c>
    </row>
    <row r="1006" spans="1:6" x14ac:dyDescent="0.2">
      <c r="A1006">
        <v>980</v>
      </c>
      <c r="B1006">
        <v>4148.3617579236425</v>
      </c>
      <c r="E1006">
        <v>981</v>
      </c>
      <c r="F1006">
        <v>8.2076073998602652</v>
      </c>
    </row>
    <row r="1007" spans="1:6" x14ac:dyDescent="0.2">
      <c r="A1007">
        <v>981</v>
      </c>
      <c r="B1007">
        <v>4114.2511824715511</v>
      </c>
      <c r="E1007">
        <v>982</v>
      </c>
      <c r="F1007">
        <v>8.0998618848516397</v>
      </c>
    </row>
    <row r="1008" spans="1:6" x14ac:dyDescent="0.2">
      <c r="A1008">
        <v>982</v>
      </c>
      <c r="B1008">
        <v>4249.9978251930634</v>
      </c>
      <c r="E1008">
        <v>983</v>
      </c>
      <c r="F1008">
        <v>8.0083867694123558</v>
      </c>
    </row>
    <row r="1009" spans="1:6" x14ac:dyDescent="0.2">
      <c r="A1009">
        <v>983</v>
      </c>
      <c r="B1009">
        <v>4156.8713792261142</v>
      </c>
      <c r="E1009">
        <v>984</v>
      </c>
      <c r="F1009">
        <v>7.9463824775971528</v>
      </c>
    </row>
    <row r="1010" spans="1:6" x14ac:dyDescent="0.2">
      <c r="A1010">
        <v>984</v>
      </c>
      <c r="B1010">
        <v>4096.391407717123</v>
      </c>
      <c r="E1010">
        <v>985</v>
      </c>
      <c r="F1010">
        <v>8.1787785417054639</v>
      </c>
    </row>
    <row r="1011" spans="1:6" x14ac:dyDescent="0.2">
      <c r="A1011">
        <v>985</v>
      </c>
      <c r="B1011">
        <v>4298.6619552813963</v>
      </c>
      <c r="E1011">
        <v>986</v>
      </c>
      <c r="F1011">
        <v>8.2100668436578808</v>
      </c>
    </row>
    <row r="1012" spans="1:6" x14ac:dyDescent="0.2">
      <c r="A1012">
        <v>986</v>
      </c>
      <c r="B1012">
        <v>4123.2845248779477</v>
      </c>
      <c r="E1012">
        <v>987</v>
      </c>
      <c r="F1012">
        <v>8.0044760347791062</v>
      </c>
    </row>
    <row r="1013" spans="1:6" x14ac:dyDescent="0.2">
      <c r="A1013">
        <v>987</v>
      </c>
      <c r="B1013">
        <v>4061.3012227770796</v>
      </c>
      <c r="E1013">
        <v>988</v>
      </c>
      <c r="F1013">
        <v>8.2488770547636765</v>
      </c>
    </row>
    <row r="1014" spans="1:6" x14ac:dyDescent="0.2">
      <c r="A1014">
        <v>988</v>
      </c>
      <c r="B1014">
        <v>4166.7772141949736</v>
      </c>
      <c r="E1014">
        <v>989</v>
      </c>
      <c r="F1014">
        <v>8.1809831718708956</v>
      </c>
    </row>
    <row r="1015" spans="1:6" x14ac:dyDescent="0.2">
      <c r="A1015">
        <v>989</v>
      </c>
      <c r="B1015">
        <v>3971.197447855151</v>
      </c>
      <c r="E1015">
        <v>990</v>
      </c>
      <c r="F1015">
        <v>7.7349934547535462</v>
      </c>
    </row>
    <row r="1016" spans="1:6" x14ac:dyDescent="0.2">
      <c r="A1016">
        <v>990</v>
      </c>
      <c r="B1016">
        <v>4026.2667965676005</v>
      </c>
      <c r="E1016">
        <v>991</v>
      </c>
      <c r="F1016">
        <v>8.0314901146852051</v>
      </c>
    </row>
    <row r="1017" spans="1:6" x14ac:dyDescent="0.2">
      <c r="A1017">
        <v>991</v>
      </c>
      <c r="B1017">
        <v>4289.3126363472611</v>
      </c>
      <c r="E1017">
        <v>992</v>
      </c>
      <c r="F1017">
        <v>7.7937803572631497</v>
      </c>
    </row>
    <row r="1018" spans="1:6" x14ac:dyDescent="0.2">
      <c r="A1018">
        <v>992</v>
      </c>
      <c r="B1018">
        <v>4118.2428325306391</v>
      </c>
      <c r="E1018">
        <v>993</v>
      </c>
      <c r="F1018">
        <v>7.8464938027558082</v>
      </c>
    </row>
    <row r="1019" spans="1:6" x14ac:dyDescent="0.2">
      <c r="A1019">
        <v>993</v>
      </c>
      <c r="B1019">
        <v>4180.8272824078695</v>
      </c>
      <c r="E1019">
        <v>994</v>
      </c>
      <c r="F1019">
        <v>8.1755384290040496</v>
      </c>
    </row>
    <row r="1020" spans="1:6" x14ac:dyDescent="0.2">
      <c r="A1020">
        <v>994</v>
      </c>
      <c r="B1020">
        <v>4002.9234713927344</v>
      </c>
      <c r="E1020">
        <v>995</v>
      </c>
      <c r="F1020">
        <v>8.181182192776788</v>
      </c>
    </row>
    <row r="1021" spans="1:6" x14ac:dyDescent="0.2">
      <c r="A1021">
        <v>995</v>
      </c>
      <c r="B1021">
        <v>4125.5772831613331</v>
      </c>
      <c r="E1021">
        <v>996</v>
      </c>
      <c r="F1021">
        <v>7.5843672057152185</v>
      </c>
    </row>
    <row r="1022" spans="1:6" x14ac:dyDescent="0.2">
      <c r="A1022">
        <v>996</v>
      </c>
      <c r="B1022">
        <v>3933.817049557927</v>
      </c>
      <c r="E1022">
        <v>997</v>
      </c>
      <c r="F1022">
        <v>8.066010812510978</v>
      </c>
    </row>
    <row r="1023" spans="1:6" x14ac:dyDescent="0.2">
      <c r="A1023">
        <v>997</v>
      </c>
      <c r="B1023">
        <v>4321.0765133355635</v>
      </c>
      <c r="E1023">
        <v>998</v>
      </c>
      <c r="F1023">
        <v>7.9326937072232129</v>
      </c>
    </row>
    <row r="1024" spans="1:6" x14ac:dyDescent="0.2">
      <c r="A1024">
        <v>998</v>
      </c>
      <c r="B1024">
        <v>4162.9033856788956</v>
      </c>
      <c r="E1024">
        <v>999</v>
      </c>
      <c r="F1024">
        <v>7.8235065130271586</v>
      </c>
    </row>
    <row r="1025" spans="1:6" x14ac:dyDescent="0.2">
      <c r="A1025">
        <v>999</v>
      </c>
      <c r="B1025">
        <v>3945.9404424355675</v>
      </c>
      <c r="E1025">
        <v>1000</v>
      </c>
      <c r="F1025">
        <v>7.9182925334256558</v>
      </c>
    </row>
    <row r="1026" spans="1:6" x14ac:dyDescent="0.2">
      <c r="A1026">
        <v>1000</v>
      </c>
      <c r="B1026">
        <v>4087.4563717574151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DC4F-0B35-8942-A61A-91EE3FB62229}">
  <dimension ref="A2:I1028"/>
  <sheetViews>
    <sheetView workbookViewId="0">
      <selection activeCell="C8" sqref="C8"/>
    </sheetView>
  </sheetViews>
  <sheetFormatPr baseColWidth="10" defaultRowHeight="16" x14ac:dyDescent="0.2"/>
  <sheetData>
    <row r="2" spans="1:9" x14ac:dyDescent="0.2">
      <c r="A2" t="s">
        <v>122</v>
      </c>
      <c r="C2">
        <f>AVERAGE('Wentz Career Stats'!$K$2:$K$7)/100</f>
        <v>0.62649999999999983</v>
      </c>
    </row>
    <row r="3" spans="1:9" x14ac:dyDescent="0.2">
      <c r="A3" t="s">
        <v>121</v>
      </c>
      <c r="C3">
        <f>STDEV('Wentz Career Stats'!$K$2:$K$7)/100</f>
        <v>4.0879090009441239E-2</v>
      </c>
    </row>
    <row r="4" spans="1:9" x14ac:dyDescent="0.2">
      <c r="A4" t="s">
        <v>130</v>
      </c>
      <c r="C4">
        <f>'PASS ATTEMPTS'!I12</f>
        <v>30.168807751489876</v>
      </c>
    </row>
    <row r="5" spans="1:9" x14ac:dyDescent="0.2">
      <c r="A5" t="s">
        <v>132</v>
      </c>
      <c r="C5">
        <f>'PASS ATTEMPTS'!I10</f>
        <v>512.86973177532786</v>
      </c>
    </row>
    <row r="6" spans="1:9" x14ac:dyDescent="0.2">
      <c r="H6" t="s">
        <v>134</v>
      </c>
      <c r="I6" t="s">
        <v>133</v>
      </c>
    </row>
    <row r="7" spans="1:9" x14ac:dyDescent="0.2">
      <c r="B7" t="s">
        <v>95</v>
      </c>
      <c r="C7" t="s">
        <v>129</v>
      </c>
      <c r="G7" t="s">
        <v>88</v>
      </c>
      <c r="H7">
        <f>MAX($B$29:$B$1028)</f>
        <v>0.65832713205728577</v>
      </c>
      <c r="I7">
        <f>MAX(D29:D1028)</f>
        <v>337.63605963864097</v>
      </c>
    </row>
    <row r="8" spans="1:9" x14ac:dyDescent="0.2">
      <c r="A8" t="s">
        <v>16</v>
      </c>
      <c r="B8">
        <f ca="1">_xlfn.NORM.INV(RAND(),$C$2,$C$3)</f>
        <v>0.66313531295394001</v>
      </c>
      <c r="C8">
        <f ca="1">$C$4*B8</f>
        <v>20.00600176973149</v>
      </c>
      <c r="G8" t="s">
        <v>89</v>
      </c>
      <c r="H8">
        <f>MIN($B$29:$B$1028)</f>
        <v>0.58991755021782233</v>
      </c>
      <c r="I8">
        <f>MIN($D$29:$D$1028)</f>
        <v>302.55085574977306</v>
      </c>
    </row>
    <row r="9" spans="1:9" x14ac:dyDescent="0.2">
      <c r="A9" t="s">
        <v>17</v>
      </c>
      <c r="B9">
        <f t="shared" ref="B9:B24" ca="1" si="0">_xlfn.NORM.INV(RAND(),$C$2,$C$3)</f>
        <v>0.56885530792912153</v>
      </c>
      <c r="C9">
        <f t="shared" ref="C9:C24" ca="1" si="1">$C$4*B9</f>
        <v>17.161686423328241</v>
      </c>
      <c r="G9" t="s">
        <v>118</v>
      </c>
      <c r="H9">
        <f>AVERAGE($B$29:$B$1028)</f>
        <v>0.62626969826588708</v>
      </c>
      <c r="I9">
        <f>AVERAGE($D$29:$D$1028)</f>
        <v>321.19477216864141</v>
      </c>
    </row>
    <row r="10" spans="1:9" x14ac:dyDescent="0.2">
      <c r="A10" t="s">
        <v>18</v>
      </c>
      <c r="B10">
        <f t="shared" ca="1" si="0"/>
        <v>0.64916810464137065</v>
      </c>
      <c r="C10">
        <f t="shared" ca="1" si="1"/>
        <v>19.584627747324575</v>
      </c>
      <c r="G10" t="s">
        <v>119</v>
      </c>
      <c r="H10">
        <f>STDEV($B$29:$B$1028)</f>
        <v>1.0294036432717061E-2</v>
      </c>
      <c r="I10">
        <f>STDEV($D$29:$D$1028)</f>
        <v>5.2794997041330483</v>
      </c>
    </row>
    <row r="11" spans="1:9" x14ac:dyDescent="0.2">
      <c r="A11" t="s">
        <v>19</v>
      </c>
      <c r="B11">
        <f t="shared" ca="1" si="0"/>
        <v>0.65431404731016518</v>
      </c>
      <c r="C11">
        <f t="shared" ca="1" si="1"/>
        <v>19.739874702399625</v>
      </c>
    </row>
    <row r="12" spans="1:9" x14ac:dyDescent="0.2">
      <c r="A12" t="s">
        <v>20</v>
      </c>
      <c r="B12">
        <f t="shared" ca="1" si="0"/>
        <v>0.60151378491061214</v>
      </c>
      <c r="C12">
        <f t="shared" ca="1" si="1"/>
        <v>18.14695373683929</v>
      </c>
    </row>
    <row r="13" spans="1:9" x14ac:dyDescent="0.2">
      <c r="A13" t="s">
        <v>21</v>
      </c>
      <c r="B13">
        <f t="shared" ca="1" si="0"/>
        <v>0.60448966823415284</v>
      </c>
      <c r="C13">
        <f t="shared" ca="1" si="1"/>
        <v>18.236732588718052</v>
      </c>
    </row>
    <row r="14" spans="1:9" x14ac:dyDescent="0.2">
      <c r="A14" t="s">
        <v>22</v>
      </c>
      <c r="B14">
        <f t="shared" ca="1" si="0"/>
        <v>0.65007560928903874</v>
      </c>
      <c r="C14">
        <f t="shared" ca="1" si="1"/>
        <v>19.612006080573657</v>
      </c>
    </row>
    <row r="15" spans="1:9" x14ac:dyDescent="0.2">
      <c r="A15" t="s">
        <v>23</v>
      </c>
      <c r="B15">
        <f t="shared" ca="1" si="0"/>
        <v>0.59892615382246939</v>
      </c>
      <c r="C15">
        <f t="shared" ca="1" si="1"/>
        <v>18.068887992009333</v>
      </c>
    </row>
    <row r="16" spans="1:9" x14ac:dyDescent="0.2">
      <c r="A16" t="s">
        <v>24</v>
      </c>
      <c r="B16">
        <f t="shared" ca="1" si="0"/>
        <v>0.59235002453309971</v>
      </c>
      <c r="C16">
        <f t="shared" ca="1" si="1"/>
        <v>17.870494011729395</v>
      </c>
    </row>
    <row r="17" spans="1:4" x14ac:dyDescent="0.2">
      <c r="A17" t="s">
        <v>25</v>
      </c>
      <c r="B17">
        <f t="shared" ca="1" si="0"/>
        <v>0.64016678025880003</v>
      </c>
      <c r="C17">
        <f t="shared" ca="1" si="1"/>
        <v>19.313068522518002</v>
      </c>
    </row>
    <row r="18" spans="1:4" x14ac:dyDescent="0.2">
      <c r="A18" t="s">
        <v>26</v>
      </c>
      <c r="B18">
        <f t="shared" ca="1" si="0"/>
        <v>0.65015881423517985</v>
      </c>
      <c r="C18">
        <f t="shared" ca="1" si="1"/>
        <v>19.614516274597761</v>
      </c>
    </row>
    <row r="19" spans="1:4" x14ac:dyDescent="0.2">
      <c r="A19" t="s">
        <v>27</v>
      </c>
      <c r="B19">
        <f t="shared" ca="1" si="0"/>
        <v>0.63424959716309504</v>
      </c>
      <c r="C19">
        <f t="shared" ca="1" si="1"/>
        <v>19.134554163273311</v>
      </c>
    </row>
    <row r="20" spans="1:4" x14ac:dyDescent="0.2">
      <c r="A20" t="s">
        <v>28</v>
      </c>
      <c r="B20">
        <f t="shared" ca="1" si="0"/>
        <v>0.58663686276733928</v>
      </c>
      <c r="C20">
        <f t="shared" ca="1" si="1"/>
        <v>17.698134732765009</v>
      </c>
    </row>
    <row r="21" spans="1:4" x14ac:dyDescent="0.2">
      <c r="A21" t="s">
        <v>29</v>
      </c>
      <c r="B21">
        <f t="shared" ca="1" si="0"/>
        <v>0.48738881705633524</v>
      </c>
      <c r="C21">
        <f t="shared" ca="1" si="1"/>
        <v>14.703939521998647</v>
      </c>
    </row>
    <row r="22" spans="1:4" x14ac:dyDescent="0.2">
      <c r="A22" t="s">
        <v>30</v>
      </c>
      <c r="B22">
        <f t="shared" ca="1" si="0"/>
        <v>0.61055958660273857</v>
      </c>
      <c r="C22">
        <f t="shared" ca="1" si="1"/>
        <v>18.419854789047154</v>
      </c>
    </row>
    <row r="23" spans="1:4" x14ac:dyDescent="0.2">
      <c r="A23" t="s">
        <v>31</v>
      </c>
      <c r="B23">
        <f t="shared" ca="1" si="0"/>
        <v>0.68958286665176716</v>
      </c>
      <c r="C23">
        <f t="shared" ca="1" si="1"/>
        <v>20.803892932738442</v>
      </c>
    </row>
    <row r="24" spans="1:4" x14ac:dyDescent="0.2">
      <c r="A24" t="s">
        <v>32</v>
      </c>
      <c r="B24">
        <f t="shared" ca="1" si="0"/>
        <v>0.61186274265330409</v>
      </c>
      <c r="C24">
        <f t="shared" ca="1" si="1"/>
        <v>18.459169453406854</v>
      </c>
    </row>
    <row r="25" spans="1:4" x14ac:dyDescent="0.2">
      <c r="A25" t="s">
        <v>131</v>
      </c>
      <c r="B25" s="1">
        <f ca="1">AVERAGE(B8:B24)</f>
        <v>0.61726082829485462</v>
      </c>
      <c r="C25" s="1">
        <f ca="1">SUM(C8:C24)</f>
        <v>316.57439544299888</v>
      </c>
    </row>
    <row r="28" spans="1:4" x14ac:dyDescent="0.2">
      <c r="B28">
        <f ca="1">B25</f>
        <v>0.61726082829485462</v>
      </c>
      <c r="D28" t="s">
        <v>133</v>
      </c>
    </row>
    <row r="29" spans="1:4" x14ac:dyDescent="0.2">
      <c r="A29">
        <v>1</v>
      </c>
      <c r="B29">
        <f t="dataTable" ref="B29:B1028" dt2D="0" dtr="0" r1="A28" ca="1"/>
        <v>0.64277560312082049</v>
      </c>
      <c r="D29">
        <f>$C$5*B29</f>
        <v>329.6601511642998</v>
      </c>
    </row>
    <row r="30" spans="1:4" x14ac:dyDescent="0.2">
      <c r="A30">
        <v>2</v>
      </c>
      <c r="B30">
        <v>0.62043333561417402</v>
      </c>
      <c r="D30">
        <f t="shared" ref="D30:D93" si="2">$C$5*B30</f>
        <v>318.20147842091342</v>
      </c>
    </row>
    <row r="31" spans="1:4" x14ac:dyDescent="0.2">
      <c r="A31">
        <v>3</v>
      </c>
      <c r="B31">
        <v>0.61131376186349851</v>
      </c>
      <c r="D31">
        <f t="shared" si="2"/>
        <v>313.52432507749916</v>
      </c>
    </row>
    <row r="32" spans="1:4" x14ac:dyDescent="0.2">
      <c r="A32">
        <v>4</v>
      </c>
      <c r="B32">
        <v>0.62401242652652278</v>
      </c>
      <c r="D32">
        <f t="shared" si="2"/>
        <v>320.0370858171292</v>
      </c>
    </row>
    <row r="33" spans="1:4" x14ac:dyDescent="0.2">
      <c r="A33">
        <v>5</v>
      </c>
      <c r="B33">
        <v>0.61436054789220407</v>
      </c>
      <c r="D33">
        <f t="shared" si="2"/>
        <v>315.08692941081819</v>
      </c>
    </row>
    <row r="34" spans="1:4" x14ac:dyDescent="0.2">
      <c r="A34">
        <v>6</v>
      </c>
      <c r="B34">
        <v>0.64235971782476209</v>
      </c>
      <c r="D34">
        <f t="shared" si="2"/>
        <v>329.44685618406101</v>
      </c>
    </row>
    <row r="35" spans="1:4" x14ac:dyDescent="0.2">
      <c r="A35">
        <v>7</v>
      </c>
      <c r="B35">
        <v>0.62941975582436005</v>
      </c>
      <c r="D35">
        <f t="shared" si="2"/>
        <v>322.81034134373192</v>
      </c>
    </row>
    <row r="36" spans="1:4" x14ac:dyDescent="0.2">
      <c r="A36">
        <v>8</v>
      </c>
      <c r="B36">
        <v>0.62817112387394591</v>
      </c>
      <c r="D36">
        <f t="shared" si="2"/>
        <v>322.1699558102369</v>
      </c>
    </row>
    <row r="37" spans="1:4" x14ac:dyDescent="0.2">
      <c r="A37">
        <v>9</v>
      </c>
      <c r="B37">
        <v>0.62595703358872967</v>
      </c>
      <c r="D37">
        <f t="shared" si="2"/>
        <v>321.03441591953168</v>
      </c>
    </row>
    <row r="38" spans="1:4" x14ac:dyDescent="0.2">
      <c r="A38">
        <v>10</v>
      </c>
      <c r="B38">
        <v>0.63229354418907879</v>
      </c>
      <c r="D38">
        <f t="shared" si="2"/>
        <v>324.28422041152425</v>
      </c>
    </row>
    <row r="39" spans="1:4" x14ac:dyDescent="0.2">
      <c r="A39">
        <v>11</v>
      </c>
      <c r="B39">
        <v>0.61576649586969368</v>
      </c>
      <c r="D39">
        <f t="shared" si="2"/>
        <v>315.80799757292334</v>
      </c>
    </row>
    <row r="40" spans="1:4" x14ac:dyDescent="0.2">
      <c r="A40">
        <v>12</v>
      </c>
      <c r="B40">
        <v>0.63722945718948987</v>
      </c>
      <c r="D40">
        <f t="shared" si="2"/>
        <v>326.81570078811143</v>
      </c>
    </row>
    <row r="41" spans="1:4" x14ac:dyDescent="0.2">
      <c r="A41">
        <v>13</v>
      </c>
      <c r="B41">
        <v>0.61849540409941073</v>
      </c>
      <c r="D41">
        <f t="shared" si="2"/>
        <v>317.20757200473781</v>
      </c>
    </row>
    <row r="42" spans="1:4" x14ac:dyDescent="0.2">
      <c r="A42">
        <v>14</v>
      </c>
      <c r="B42">
        <v>0.6341751376121858</v>
      </c>
      <c r="D42">
        <f t="shared" si="2"/>
        <v>325.24923272574335</v>
      </c>
    </row>
    <row r="43" spans="1:4" x14ac:dyDescent="0.2">
      <c r="A43">
        <v>15</v>
      </c>
      <c r="B43">
        <v>0.62603400197415138</v>
      </c>
      <c r="D43">
        <f t="shared" si="2"/>
        <v>321.07389067471809</v>
      </c>
    </row>
    <row r="44" spans="1:4" x14ac:dyDescent="0.2">
      <c r="A44">
        <v>16</v>
      </c>
      <c r="B44">
        <v>0.62089328724551285</v>
      </c>
      <c r="D44">
        <f t="shared" si="2"/>
        <v>318.43737369070777</v>
      </c>
    </row>
    <row r="45" spans="1:4" x14ac:dyDescent="0.2">
      <c r="A45">
        <v>17</v>
      </c>
      <c r="B45">
        <v>0.64292955526899143</v>
      </c>
      <c r="D45">
        <f t="shared" si="2"/>
        <v>329.73910856123848</v>
      </c>
    </row>
    <row r="46" spans="1:4" x14ac:dyDescent="0.2">
      <c r="A46">
        <v>18</v>
      </c>
      <c r="B46">
        <v>0.63115802904121421</v>
      </c>
      <c r="D46">
        <f t="shared" si="2"/>
        <v>323.70184906221215</v>
      </c>
    </row>
    <row r="47" spans="1:4" x14ac:dyDescent="0.2">
      <c r="A47">
        <v>19</v>
      </c>
      <c r="B47">
        <v>0.62466560188952913</v>
      </c>
      <c r="D47">
        <f t="shared" si="2"/>
        <v>320.37207969035654</v>
      </c>
    </row>
    <row r="48" spans="1:4" x14ac:dyDescent="0.2">
      <c r="A48">
        <v>20</v>
      </c>
      <c r="B48">
        <v>0.62232070199369982</v>
      </c>
      <c r="D48">
        <f t="shared" si="2"/>
        <v>319.16945150974254</v>
      </c>
    </row>
    <row r="49" spans="1:4" x14ac:dyDescent="0.2">
      <c r="A49">
        <v>21</v>
      </c>
      <c r="B49">
        <v>0.6343686327658381</v>
      </c>
      <c r="D49">
        <f t="shared" si="2"/>
        <v>325.34847053329685</v>
      </c>
    </row>
    <row r="50" spans="1:4" x14ac:dyDescent="0.2">
      <c r="A50">
        <v>22</v>
      </c>
      <c r="B50">
        <v>0.62150178055727778</v>
      </c>
      <c r="D50">
        <f t="shared" si="2"/>
        <v>318.74945149229973</v>
      </c>
    </row>
    <row r="51" spans="1:4" x14ac:dyDescent="0.2">
      <c r="A51">
        <v>23</v>
      </c>
      <c r="B51">
        <v>0.63313899056847633</v>
      </c>
      <c r="D51">
        <f t="shared" si="2"/>
        <v>324.7178242693563</v>
      </c>
    </row>
    <row r="52" spans="1:4" x14ac:dyDescent="0.2">
      <c r="A52">
        <v>24</v>
      </c>
      <c r="B52">
        <v>0.63017974838341262</v>
      </c>
      <c r="D52">
        <f t="shared" si="2"/>
        <v>323.20011852364445</v>
      </c>
    </row>
    <row r="53" spans="1:4" x14ac:dyDescent="0.2">
      <c r="A53">
        <v>25</v>
      </c>
      <c r="B53">
        <v>0.62971209154138308</v>
      </c>
      <c r="D53">
        <f t="shared" si="2"/>
        <v>322.96027148450986</v>
      </c>
    </row>
    <row r="54" spans="1:4" x14ac:dyDescent="0.2">
      <c r="A54">
        <v>26</v>
      </c>
      <c r="B54">
        <v>0.63886798163247227</v>
      </c>
      <c r="D54">
        <f t="shared" si="2"/>
        <v>327.65605037969112</v>
      </c>
    </row>
    <row r="55" spans="1:4" x14ac:dyDescent="0.2">
      <c r="A55">
        <v>27</v>
      </c>
      <c r="B55">
        <v>0.62681790309046381</v>
      </c>
      <c r="D55">
        <f t="shared" si="2"/>
        <v>321.47592982997963</v>
      </c>
    </row>
    <row r="56" spans="1:4" x14ac:dyDescent="0.2">
      <c r="A56">
        <v>28</v>
      </c>
      <c r="B56">
        <v>0.62405305574735759</v>
      </c>
      <c r="D56">
        <f t="shared" si="2"/>
        <v>320.05792331472099</v>
      </c>
    </row>
    <row r="57" spans="1:4" x14ac:dyDescent="0.2">
      <c r="A57">
        <v>29</v>
      </c>
      <c r="B57">
        <v>0.62256160360046031</v>
      </c>
      <c r="D57">
        <f t="shared" si="2"/>
        <v>319.29300265218609</v>
      </c>
    </row>
    <row r="58" spans="1:4" x14ac:dyDescent="0.2">
      <c r="A58">
        <v>30</v>
      </c>
      <c r="B58">
        <v>0.63534216671667654</v>
      </c>
      <c r="D58">
        <f t="shared" si="2"/>
        <v>325.84776662953755</v>
      </c>
    </row>
    <row r="59" spans="1:4" x14ac:dyDescent="0.2">
      <c r="A59">
        <v>31</v>
      </c>
      <c r="B59">
        <v>0.62714706757483496</v>
      </c>
      <c r="D59">
        <f t="shared" si="2"/>
        <v>321.64474833078901</v>
      </c>
    </row>
    <row r="60" spans="1:4" x14ac:dyDescent="0.2">
      <c r="A60">
        <v>32</v>
      </c>
      <c r="B60">
        <v>0.62569094773879408</v>
      </c>
      <c r="D60">
        <f t="shared" si="2"/>
        <v>320.89794854104599</v>
      </c>
    </row>
    <row r="61" spans="1:4" x14ac:dyDescent="0.2">
      <c r="A61">
        <v>33</v>
      </c>
      <c r="B61">
        <v>0.63768304947251786</v>
      </c>
      <c r="D61">
        <f t="shared" si="2"/>
        <v>327.04833454064334</v>
      </c>
    </row>
    <row r="62" spans="1:4" x14ac:dyDescent="0.2">
      <c r="A62">
        <v>34</v>
      </c>
      <c r="B62">
        <v>0.63581457255878693</v>
      </c>
      <c r="D62">
        <f t="shared" si="2"/>
        <v>326.0900492870698</v>
      </c>
    </row>
    <row r="63" spans="1:4" x14ac:dyDescent="0.2">
      <c r="A63">
        <v>35</v>
      </c>
      <c r="B63">
        <v>0.62184057243485036</v>
      </c>
      <c r="D63">
        <f t="shared" si="2"/>
        <v>318.92320759167802</v>
      </c>
    </row>
    <row r="64" spans="1:4" x14ac:dyDescent="0.2">
      <c r="A64">
        <v>36</v>
      </c>
      <c r="B64">
        <v>0.61216966305210618</v>
      </c>
      <c r="D64">
        <f t="shared" si="2"/>
        <v>313.96329089052654</v>
      </c>
    </row>
    <row r="65" spans="1:4" x14ac:dyDescent="0.2">
      <c r="A65">
        <v>37</v>
      </c>
      <c r="B65">
        <v>0.6352212554021609</v>
      </c>
      <c r="D65">
        <f t="shared" si="2"/>
        <v>325.78575487609328</v>
      </c>
    </row>
    <row r="66" spans="1:4" x14ac:dyDescent="0.2">
      <c r="A66">
        <v>38</v>
      </c>
      <c r="B66">
        <v>0.6313098776504017</v>
      </c>
      <c r="D66">
        <f t="shared" si="2"/>
        <v>323.77972761767654</v>
      </c>
    </row>
    <row r="67" spans="1:4" x14ac:dyDescent="0.2">
      <c r="A67">
        <v>39</v>
      </c>
      <c r="B67">
        <v>0.64353423789760811</v>
      </c>
      <c r="D67">
        <f t="shared" si="2"/>
        <v>330.04923197878628</v>
      </c>
    </row>
    <row r="68" spans="1:4" x14ac:dyDescent="0.2">
      <c r="A68">
        <v>40</v>
      </c>
      <c r="B68">
        <v>0.63586016914477705</v>
      </c>
      <c r="D68">
        <f t="shared" si="2"/>
        <v>326.11343439589643</v>
      </c>
    </row>
    <row r="69" spans="1:4" x14ac:dyDescent="0.2">
      <c r="A69">
        <v>41</v>
      </c>
      <c r="B69">
        <v>0.64072432752639352</v>
      </c>
      <c r="D69">
        <f t="shared" si="2"/>
        <v>328.60811400038875</v>
      </c>
    </row>
    <row r="70" spans="1:4" x14ac:dyDescent="0.2">
      <c r="A70">
        <v>42</v>
      </c>
      <c r="B70">
        <v>0.61745452958691904</v>
      </c>
      <c r="D70">
        <f t="shared" si="2"/>
        <v>316.67373897270443</v>
      </c>
    </row>
    <row r="71" spans="1:4" x14ac:dyDescent="0.2">
      <c r="A71">
        <v>43</v>
      </c>
      <c r="B71">
        <v>0.64005484519532174</v>
      </c>
      <c r="D71">
        <f t="shared" si="2"/>
        <v>328.26475677682367</v>
      </c>
    </row>
    <row r="72" spans="1:4" x14ac:dyDescent="0.2">
      <c r="A72">
        <v>44</v>
      </c>
      <c r="B72">
        <v>0.6073894511230955</v>
      </c>
      <c r="D72">
        <f t="shared" si="2"/>
        <v>311.51166488066559</v>
      </c>
    </row>
    <row r="73" spans="1:4" x14ac:dyDescent="0.2">
      <c r="A73">
        <v>45</v>
      </c>
      <c r="B73">
        <v>0.61882210169693352</v>
      </c>
      <c r="D73">
        <f t="shared" si="2"/>
        <v>317.37512531395095</v>
      </c>
    </row>
    <row r="74" spans="1:4" x14ac:dyDescent="0.2">
      <c r="A74">
        <v>46</v>
      </c>
      <c r="B74">
        <v>0.59467924812200634</v>
      </c>
      <c r="D74">
        <f t="shared" si="2"/>
        <v>304.99298647668707</v>
      </c>
    </row>
    <row r="75" spans="1:4" x14ac:dyDescent="0.2">
      <c r="A75">
        <v>47</v>
      </c>
      <c r="B75">
        <v>0.61632436499882937</v>
      </c>
      <c r="D75">
        <f t="shared" si="2"/>
        <v>316.09411176354888</v>
      </c>
    </row>
    <row r="76" spans="1:4" x14ac:dyDescent="0.2">
      <c r="A76">
        <v>48</v>
      </c>
      <c r="B76">
        <v>0.62080979359019728</v>
      </c>
      <c r="D76">
        <f t="shared" si="2"/>
        <v>318.39455232210111</v>
      </c>
    </row>
    <row r="77" spans="1:4" x14ac:dyDescent="0.2">
      <c r="A77">
        <v>49</v>
      </c>
      <c r="B77">
        <v>0.61831347899657496</v>
      </c>
      <c r="D77">
        <f t="shared" si="2"/>
        <v>317.11426812604321</v>
      </c>
    </row>
    <row r="78" spans="1:4" x14ac:dyDescent="0.2">
      <c r="A78">
        <v>50</v>
      </c>
      <c r="B78">
        <v>0.62138398628462277</v>
      </c>
      <c r="D78">
        <f t="shared" si="2"/>
        <v>318.68903837527847</v>
      </c>
    </row>
    <row r="79" spans="1:4" x14ac:dyDescent="0.2">
      <c r="A79">
        <v>51</v>
      </c>
      <c r="B79">
        <v>0.60495924215907271</v>
      </c>
      <c r="D79">
        <f t="shared" si="2"/>
        <v>310.26528426112924</v>
      </c>
    </row>
    <row r="80" spans="1:4" x14ac:dyDescent="0.2">
      <c r="A80">
        <v>52</v>
      </c>
      <c r="B80">
        <v>0.62722886208078465</v>
      </c>
      <c r="D80">
        <f t="shared" si="2"/>
        <v>321.68669825711612</v>
      </c>
    </row>
    <row r="81" spans="1:4" x14ac:dyDescent="0.2">
      <c r="A81">
        <v>53</v>
      </c>
      <c r="B81">
        <v>0.62827838329053343</v>
      </c>
      <c r="D81">
        <f t="shared" si="2"/>
        <v>322.22496591845248</v>
      </c>
    </row>
    <row r="82" spans="1:4" x14ac:dyDescent="0.2">
      <c r="A82">
        <v>54</v>
      </c>
      <c r="B82">
        <v>0.63938776326122293</v>
      </c>
      <c r="D82">
        <f t="shared" si="2"/>
        <v>327.92263064421024</v>
      </c>
    </row>
    <row r="83" spans="1:4" x14ac:dyDescent="0.2">
      <c r="A83">
        <v>55</v>
      </c>
      <c r="B83">
        <v>0.63710040292468373</v>
      </c>
      <c r="D83">
        <f t="shared" si="2"/>
        <v>326.74951276193588</v>
      </c>
    </row>
    <row r="84" spans="1:4" x14ac:dyDescent="0.2">
      <c r="A84">
        <v>56</v>
      </c>
      <c r="B84">
        <v>0.63423052281056203</v>
      </c>
      <c r="D84">
        <f t="shared" si="2"/>
        <v>325.27763811757893</v>
      </c>
    </row>
    <row r="85" spans="1:4" x14ac:dyDescent="0.2">
      <c r="A85">
        <v>57</v>
      </c>
      <c r="B85">
        <v>0.63204545669792489</v>
      </c>
      <c r="D85">
        <f t="shared" si="2"/>
        <v>324.15698384647936</v>
      </c>
    </row>
    <row r="86" spans="1:4" x14ac:dyDescent="0.2">
      <c r="A86">
        <v>58</v>
      </c>
      <c r="B86">
        <v>0.60596306617991613</v>
      </c>
      <c r="D86">
        <f t="shared" si="2"/>
        <v>310.78011521744884</v>
      </c>
    </row>
    <row r="87" spans="1:4" x14ac:dyDescent="0.2">
      <c r="A87">
        <v>59</v>
      </c>
      <c r="B87">
        <v>0.61871595283210734</v>
      </c>
      <c r="D87">
        <f t="shared" si="2"/>
        <v>317.32068477411929</v>
      </c>
    </row>
    <row r="88" spans="1:4" x14ac:dyDescent="0.2">
      <c r="A88">
        <v>60</v>
      </c>
      <c r="B88">
        <v>0.61297430292794952</v>
      </c>
      <c r="D88">
        <f t="shared" si="2"/>
        <v>314.37596632782606</v>
      </c>
    </row>
    <row r="89" spans="1:4" x14ac:dyDescent="0.2">
      <c r="A89">
        <v>61</v>
      </c>
      <c r="B89">
        <v>0.63085920374888593</v>
      </c>
      <c r="D89">
        <f t="shared" si="2"/>
        <v>323.54859061468807</v>
      </c>
    </row>
    <row r="90" spans="1:4" x14ac:dyDescent="0.2">
      <c r="A90">
        <v>62</v>
      </c>
      <c r="B90">
        <v>0.62917739175768761</v>
      </c>
      <c r="D90">
        <f t="shared" si="2"/>
        <v>322.68604014986562</v>
      </c>
    </row>
    <row r="91" spans="1:4" x14ac:dyDescent="0.2">
      <c r="A91">
        <v>63</v>
      </c>
      <c r="B91">
        <v>0.63872997132197218</v>
      </c>
      <c r="D91">
        <f t="shared" si="2"/>
        <v>327.58526906876273</v>
      </c>
    </row>
    <row r="92" spans="1:4" x14ac:dyDescent="0.2">
      <c r="A92">
        <v>64</v>
      </c>
      <c r="B92">
        <v>0.63873007600450971</v>
      </c>
      <c r="D92">
        <f t="shared" si="2"/>
        <v>327.58532275726765</v>
      </c>
    </row>
    <row r="93" spans="1:4" x14ac:dyDescent="0.2">
      <c r="A93">
        <v>65</v>
      </c>
      <c r="B93">
        <v>0.63648396530103657</v>
      </c>
      <c r="D93">
        <f t="shared" si="2"/>
        <v>326.43336056323972</v>
      </c>
    </row>
    <row r="94" spans="1:4" x14ac:dyDescent="0.2">
      <c r="A94">
        <v>66</v>
      </c>
      <c r="B94">
        <v>0.63327170154709567</v>
      </c>
      <c r="D94">
        <f t="shared" ref="D94:D157" si="3">$C$5*B94</f>
        <v>324.78588771336445</v>
      </c>
    </row>
    <row r="95" spans="1:4" x14ac:dyDescent="0.2">
      <c r="A95">
        <v>67</v>
      </c>
      <c r="B95">
        <v>0.62800682286914744</v>
      </c>
      <c r="D95">
        <f t="shared" si="3"/>
        <v>322.08569079797547</v>
      </c>
    </row>
    <row r="96" spans="1:4" x14ac:dyDescent="0.2">
      <c r="A96">
        <v>68</v>
      </c>
      <c r="B96">
        <v>0.63639540386707993</v>
      </c>
      <c r="D96">
        <f t="shared" si="3"/>
        <v>326.38794008436071</v>
      </c>
    </row>
    <row r="97" spans="1:4" x14ac:dyDescent="0.2">
      <c r="A97">
        <v>69</v>
      </c>
      <c r="B97">
        <v>0.61310859122887751</v>
      </c>
      <c r="D97">
        <f t="shared" si="3"/>
        <v>314.44483873270354</v>
      </c>
    </row>
    <row r="98" spans="1:4" x14ac:dyDescent="0.2">
      <c r="A98">
        <v>70</v>
      </c>
      <c r="B98">
        <v>0.61450687077521049</v>
      </c>
      <c r="D98">
        <f t="shared" si="3"/>
        <v>315.16197398857827</v>
      </c>
    </row>
    <row r="99" spans="1:4" x14ac:dyDescent="0.2">
      <c r="A99">
        <v>71</v>
      </c>
      <c r="B99">
        <v>0.62801475579597166</v>
      </c>
      <c r="D99">
        <f t="shared" si="3"/>
        <v>322.08975935602803</v>
      </c>
    </row>
    <row r="100" spans="1:4" x14ac:dyDescent="0.2">
      <c r="A100">
        <v>72</v>
      </c>
      <c r="B100">
        <v>0.63387939803125837</v>
      </c>
      <c r="D100">
        <f t="shared" si="3"/>
        <v>325.09755684619779</v>
      </c>
    </row>
    <row r="101" spans="1:4" x14ac:dyDescent="0.2">
      <c r="A101">
        <v>73</v>
      </c>
      <c r="B101">
        <v>0.64053243175227692</v>
      </c>
      <c r="D101">
        <f t="shared" si="3"/>
        <v>328.50969646618876</v>
      </c>
    </row>
    <row r="102" spans="1:4" x14ac:dyDescent="0.2">
      <c r="A102">
        <v>74</v>
      </c>
      <c r="B102">
        <v>0.62454125206001154</v>
      </c>
      <c r="D102">
        <f t="shared" si="3"/>
        <v>320.30830442664558</v>
      </c>
    </row>
    <row r="103" spans="1:4" x14ac:dyDescent="0.2">
      <c r="A103">
        <v>75</v>
      </c>
      <c r="B103">
        <v>0.62140828491991196</v>
      </c>
      <c r="D103">
        <f t="shared" si="3"/>
        <v>318.70150040984174</v>
      </c>
    </row>
    <row r="104" spans="1:4" x14ac:dyDescent="0.2">
      <c r="A104">
        <v>76</v>
      </c>
      <c r="B104">
        <v>0.63249477654518127</v>
      </c>
      <c r="D104">
        <f t="shared" si="3"/>
        <v>324.38742639602305</v>
      </c>
    </row>
    <row r="105" spans="1:4" x14ac:dyDescent="0.2">
      <c r="A105">
        <v>77</v>
      </c>
      <c r="B105">
        <v>0.63512971167785448</v>
      </c>
      <c r="D105">
        <f t="shared" si="3"/>
        <v>325.73880487076252</v>
      </c>
    </row>
    <row r="106" spans="1:4" x14ac:dyDescent="0.2">
      <c r="A106">
        <v>78</v>
      </c>
      <c r="B106">
        <v>0.62689062643423299</v>
      </c>
      <c r="D106">
        <f t="shared" si="3"/>
        <v>321.51322743179236</v>
      </c>
    </row>
    <row r="107" spans="1:4" x14ac:dyDescent="0.2">
      <c r="A107">
        <v>79</v>
      </c>
      <c r="B107">
        <v>0.63951317826879706</v>
      </c>
      <c r="D107">
        <f t="shared" si="3"/>
        <v>327.98695220550536</v>
      </c>
    </row>
    <row r="108" spans="1:4" x14ac:dyDescent="0.2">
      <c r="A108">
        <v>80</v>
      </c>
      <c r="B108">
        <v>0.64142756436714188</v>
      </c>
      <c r="D108">
        <f t="shared" si="3"/>
        <v>328.96878289027791</v>
      </c>
    </row>
    <row r="109" spans="1:4" x14ac:dyDescent="0.2">
      <c r="A109">
        <v>81</v>
      </c>
      <c r="B109">
        <v>0.63636133881785995</v>
      </c>
      <c r="D109">
        <f t="shared" si="3"/>
        <v>326.37046915170436</v>
      </c>
    </row>
    <row r="110" spans="1:4" x14ac:dyDescent="0.2">
      <c r="A110">
        <v>82</v>
      </c>
      <c r="B110">
        <v>0.60768519832273737</v>
      </c>
      <c r="D110">
        <f t="shared" si="3"/>
        <v>311.66334466761924</v>
      </c>
    </row>
    <row r="111" spans="1:4" x14ac:dyDescent="0.2">
      <c r="A111">
        <v>83</v>
      </c>
      <c r="B111">
        <v>0.63007473750345511</v>
      </c>
      <c r="D111">
        <f t="shared" si="3"/>
        <v>323.14626162180713</v>
      </c>
    </row>
    <row r="112" spans="1:4" x14ac:dyDescent="0.2">
      <c r="A112">
        <v>84</v>
      </c>
      <c r="B112">
        <v>0.6190730157378187</v>
      </c>
      <c r="D112">
        <f t="shared" si="3"/>
        <v>317.50381153079843</v>
      </c>
    </row>
    <row r="113" spans="1:4" x14ac:dyDescent="0.2">
      <c r="A113">
        <v>85</v>
      </c>
      <c r="B113">
        <v>0.62439406568740963</v>
      </c>
      <c r="D113">
        <f t="shared" si="3"/>
        <v>320.23281699120821</v>
      </c>
    </row>
    <row r="114" spans="1:4" x14ac:dyDescent="0.2">
      <c r="A114">
        <v>86</v>
      </c>
      <c r="B114">
        <v>0.62152974150564622</v>
      </c>
      <c r="D114">
        <f t="shared" si="3"/>
        <v>318.76379181638964</v>
      </c>
    </row>
    <row r="115" spans="1:4" x14ac:dyDescent="0.2">
      <c r="A115">
        <v>87</v>
      </c>
      <c r="B115">
        <v>0.62886454711387729</v>
      </c>
      <c r="D115">
        <f t="shared" si="3"/>
        <v>322.52559160130727</v>
      </c>
    </row>
    <row r="116" spans="1:4" x14ac:dyDescent="0.2">
      <c r="A116">
        <v>88</v>
      </c>
      <c r="B116">
        <v>0.63851551242733962</v>
      </c>
      <c r="D116">
        <f t="shared" si="3"/>
        <v>327.47527959299572</v>
      </c>
    </row>
    <row r="117" spans="1:4" x14ac:dyDescent="0.2">
      <c r="A117">
        <v>89</v>
      </c>
      <c r="B117">
        <v>0.60034288462732843</v>
      </c>
      <c r="D117">
        <f t="shared" si="3"/>
        <v>307.89769421204454</v>
      </c>
    </row>
    <row r="118" spans="1:4" x14ac:dyDescent="0.2">
      <c r="A118">
        <v>90</v>
      </c>
      <c r="B118">
        <v>0.62170162252416539</v>
      </c>
      <c r="D118">
        <f t="shared" si="3"/>
        <v>318.85194438825482</v>
      </c>
    </row>
    <row r="119" spans="1:4" x14ac:dyDescent="0.2">
      <c r="A119">
        <v>91</v>
      </c>
      <c r="B119">
        <v>0.62334546984692119</v>
      </c>
      <c r="D119">
        <f t="shared" si="3"/>
        <v>319.6950239237562</v>
      </c>
    </row>
    <row r="120" spans="1:4" x14ac:dyDescent="0.2">
      <c r="A120">
        <v>92</v>
      </c>
      <c r="B120">
        <v>0.6292688949019809</v>
      </c>
      <c r="D120">
        <f t="shared" si="3"/>
        <v>322.73296934293592</v>
      </c>
    </row>
    <row r="121" spans="1:4" x14ac:dyDescent="0.2">
      <c r="A121">
        <v>93</v>
      </c>
      <c r="B121">
        <v>0.62334492232780003</v>
      </c>
      <c r="D121">
        <f t="shared" si="3"/>
        <v>319.6947431177714</v>
      </c>
    </row>
    <row r="122" spans="1:4" x14ac:dyDescent="0.2">
      <c r="A122">
        <v>94</v>
      </c>
      <c r="B122">
        <v>0.6493098151642519</v>
      </c>
      <c r="D122">
        <f t="shared" si="3"/>
        <v>333.0113507423776</v>
      </c>
    </row>
    <row r="123" spans="1:4" x14ac:dyDescent="0.2">
      <c r="A123">
        <v>95</v>
      </c>
      <c r="B123">
        <v>0.63080701800191163</v>
      </c>
      <c r="D123">
        <f t="shared" si="3"/>
        <v>323.52182612463486</v>
      </c>
    </row>
    <row r="124" spans="1:4" x14ac:dyDescent="0.2">
      <c r="A124">
        <v>96</v>
      </c>
      <c r="B124">
        <v>0.61635052666547319</v>
      </c>
      <c r="D124">
        <f t="shared" si="3"/>
        <v>316.10752929050329</v>
      </c>
    </row>
    <row r="125" spans="1:4" x14ac:dyDescent="0.2">
      <c r="A125">
        <v>97</v>
      </c>
      <c r="B125">
        <v>0.63752495102401729</v>
      </c>
      <c r="D125">
        <f t="shared" si="3"/>
        <v>326.96725063176677</v>
      </c>
    </row>
    <row r="126" spans="1:4" x14ac:dyDescent="0.2">
      <c r="A126">
        <v>98</v>
      </c>
      <c r="B126">
        <v>0.62196779709654426</v>
      </c>
      <c r="D126">
        <f t="shared" si="3"/>
        <v>318.98845726979619</v>
      </c>
    </row>
    <row r="127" spans="1:4" x14ac:dyDescent="0.2">
      <c r="A127">
        <v>99</v>
      </c>
      <c r="B127">
        <v>0.63688580574720177</v>
      </c>
      <c r="D127">
        <f t="shared" si="3"/>
        <v>326.63945236508096</v>
      </c>
    </row>
    <row r="128" spans="1:4" x14ac:dyDescent="0.2">
      <c r="A128">
        <v>100</v>
      </c>
      <c r="B128">
        <v>0.62782401636194951</v>
      </c>
      <c r="D128">
        <f t="shared" si="3"/>
        <v>321.9919348736621</v>
      </c>
    </row>
    <row r="129" spans="1:4" x14ac:dyDescent="0.2">
      <c r="A129">
        <v>101</v>
      </c>
      <c r="B129">
        <v>0.64475427090168647</v>
      </c>
      <c r="D129">
        <f t="shared" si="3"/>
        <v>330.67494997834501</v>
      </c>
    </row>
    <row r="130" spans="1:4" x14ac:dyDescent="0.2">
      <c r="A130">
        <v>102</v>
      </c>
      <c r="B130">
        <v>0.61162629127681745</v>
      </c>
      <c r="D130">
        <f t="shared" si="3"/>
        <v>313.68461195387994</v>
      </c>
    </row>
    <row r="131" spans="1:4" x14ac:dyDescent="0.2">
      <c r="A131">
        <v>103</v>
      </c>
      <c r="B131">
        <v>0.62889801746699325</v>
      </c>
      <c r="D131">
        <f t="shared" si="3"/>
        <v>322.5427575323323</v>
      </c>
    </row>
    <row r="132" spans="1:4" x14ac:dyDescent="0.2">
      <c r="A132">
        <v>104</v>
      </c>
      <c r="B132">
        <v>0.61003735672483861</v>
      </c>
      <c r="D132">
        <f t="shared" si="3"/>
        <v>312.869695516398</v>
      </c>
    </row>
    <row r="133" spans="1:4" x14ac:dyDescent="0.2">
      <c r="A133">
        <v>105</v>
      </c>
      <c r="B133">
        <v>0.62160722461331375</v>
      </c>
      <c r="D133">
        <f t="shared" si="3"/>
        <v>318.8035305570362</v>
      </c>
    </row>
    <row r="134" spans="1:4" x14ac:dyDescent="0.2">
      <c r="A134">
        <v>106</v>
      </c>
      <c r="B134">
        <v>0.63629785778278081</v>
      </c>
      <c r="D134">
        <f t="shared" si="3"/>
        <v>326.33791165027048</v>
      </c>
    </row>
    <row r="135" spans="1:4" x14ac:dyDescent="0.2">
      <c r="A135">
        <v>107</v>
      </c>
      <c r="B135">
        <v>0.63305095416508894</v>
      </c>
      <c r="D135">
        <f t="shared" si="3"/>
        <v>324.67267306276455</v>
      </c>
    </row>
    <row r="136" spans="1:4" x14ac:dyDescent="0.2">
      <c r="A136">
        <v>108</v>
      </c>
      <c r="B136">
        <v>0.63627648280047489</v>
      </c>
      <c r="D136">
        <f t="shared" si="3"/>
        <v>326.32694906882858</v>
      </c>
    </row>
    <row r="137" spans="1:4" x14ac:dyDescent="0.2">
      <c r="A137">
        <v>109</v>
      </c>
      <c r="B137">
        <v>0.62342634419183207</v>
      </c>
      <c r="D137">
        <f t="shared" si="3"/>
        <v>319.73650192733817</v>
      </c>
    </row>
    <row r="138" spans="1:4" x14ac:dyDescent="0.2">
      <c r="A138">
        <v>110</v>
      </c>
      <c r="B138">
        <v>0.61177906545425575</v>
      </c>
      <c r="D138">
        <f t="shared" si="3"/>
        <v>313.7629652052849</v>
      </c>
    </row>
    <row r="139" spans="1:4" x14ac:dyDescent="0.2">
      <c r="A139">
        <v>111</v>
      </c>
      <c r="B139">
        <v>0.63039126875059781</v>
      </c>
      <c r="D139">
        <f t="shared" si="3"/>
        <v>323.3086009176277</v>
      </c>
    </row>
    <row r="140" spans="1:4" x14ac:dyDescent="0.2">
      <c r="A140">
        <v>112</v>
      </c>
      <c r="B140">
        <v>0.6313814630366188</v>
      </c>
      <c r="D140">
        <f t="shared" si="3"/>
        <v>323.81644159550478</v>
      </c>
    </row>
    <row r="141" spans="1:4" x14ac:dyDescent="0.2">
      <c r="A141">
        <v>113</v>
      </c>
      <c r="B141">
        <v>0.62303979145387822</v>
      </c>
      <c r="D141">
        <f t="shared" si="3"/>
        <v>319.53825072830671</v>
      </c>
    </row>
    <row r="142" spans="1:4" x14ac:dyDescent="0.2">
      <c r="A142">
        <v>114</v>
      </c>
      <c r="B142">
        <v>0.62459837856587841</v>
      </c>
      <c r="D142">
        <f t="shared" si="3"/>
        <v>320.33760288238676</v>
      </c>
    </row>
    <row r="143" spans="1:4" x14ac:dyDescent="0.2">
      <c r="A143">
        <v>115</v>
      </c>
      <c r="B143">
        <v>0.63129870452147807</v>
      </c>
      <c r="D143">
        <f t="shared" si="3"/>
        <v>323.77399725804241</v>
      </c>
    </row>
    <row r="144" spans="1:4" x14ac:dyDescent="0.2">
      <c r="A144">
        <v>116</v>
      </c>
      <c r="B144">
        <v>0.6360744944442206</v>
      </c>
      <c r="D144">
        <f t="shared" si="3"/>
        <v>326.22335535473468</v>
      </c>
    </row>
    <row r="145" spans="1:4" x14ac:dyDescent="0.2">
      <c r="A145">
        <v>117</v>
      </c>
      <c r="B145">
        <v>0.64912085784091977</v>
      </c>
      <c r="D145">
        <f t="shared" si="3"/>
        <v>332.91444025064328</v>
      </c>
    </row>
    <row r="146" spans="1:4" x14ac:dyDescent="0.2">
      <c r="A146">
        <v>118</v>
      </c>
      <c r="B146">
        <v>0.6350659389420048</v>
      </c>
      <c r="D146">
        <f t="shared" si="3"/>
        <v>325.70609776483275</v>
      </c>
    </row>
    <row r="147" spans="1:4" x14ac:dyDescent="0.2">
      <c r="A147">
        <v>119</v>
      </c>
      <c r="B147">
        <v>0.63088124410540181</v>
      </c>
      <c r="D147">
        <f t="shared" si="3"/>
        <v>323.55989444642256</v>
      </c>
    </row>
    <row r="148" spans="1:4" x14ac:dyDescent="0.2">
      <c r="A148">
        <v>120</v>
      </c>
      <c r="B148">
        <v>0.6068313896176013</v>
      </c>
      <c r="D148">
        <f t="shared" si="3"/>
        <v>311.22545202602868</v>
      </c>
    </row>
    <row r="149" spans="1:4" x14ac:dyDescent="0.2">
      <c r="A149">
        <v>121</v>
      </c>
      <c r="B149">
        <v>0.62038079795359624</v>
      </c>
      <c r="D149">
        <f t="shared" si="3"/>
        <v>318.17453344502479</v>
      </c>
    </row>
    <row r="150" spans="1:4" x14ac:dyDescent="0.2">
      <c r="A150">
        <v>122</v>
      </c>
      <c r="B150">
        <v>0.63318378501736239</v>
      </c>
      <c r="D150">
        <f t="shared" si="3"/>
        <v>324.74079798634153</v>
      </c>
    </row>
    <row r="151" spans="1:4" x14ac:dyDescent="0.2">
      <c r="A151">
        <v>123</v>
      </c>
      <c r="B151">
        <v>0.62556980534132867</v>
      </c>
      <c r="D151">
        <f t="shared" si="3"/>
        <v>320.8358182721513</v>
      </c>
    </row>
    <row r="152" spans="1:4" x14ac:dyDescent="0.2">
      <c r="A152">
        <v>124</v>
      </c>
      <c r="B152">
        <v>0.63177040214336178</v>
      </c>
      <c r="D152">
        <f t="shared" si="3"/>
        <v>324.01591669085695</v>
      </c>
    </row>
    <row r="153" spans="1:4" x14ac:dyDescent="0.2">
      <c r="A153">
        <v>125</v>
      </c>
      <c r="B153">
        <v>0.63201907022001647</v>
      </c>
      <c r="D153">
        <f t="shared" si="3"/>
        <v>324.14345102063197</v>
      </c>
    </row>
    <row r="154" spans="1:4" x14ac:dyDescent="0.2">
      <c r="A154">
        <v>126</v>
      </c>
      <c r="B154">
        <v>0.6329045295547262</v>
      </c>
      <c r="D154">
        <f t="shared" si="3"/>
        <v>324.5975763121225</v>
      </c>
    </row>
    <row r="155" spans="1:4" x14ac:dyDescent="0.2">
      <c r="A155">
        <v>127</v>
      </c>
      <c r="B155">
        <v>0.63151979201830566</v>
      </c>
      <c r="D155">
        <f t="shared" si="3"/>
        <v>323.88738634323926</v>
      </c>
    </row>
    <row r="156" spans="1:4" x14ac:dyDescent="0.2">
      <c r="A156">
        <v>128</v>
      </c>
      <c r="B156">
        <v>0.62347203533137374</v>
      </c>
      <c r="D156">
        <f t="shared" si="3"/>
        <v>319.75993552981942</v>
      </c>
    </row>
    <row r="157" spans="1:4" x14ac:dyDescent="0.2">
      <c r="A157">
        <v>129</v>
      </c>
      <c r="B157">
        <v>0.62613632469252234</v>
      </c>
      <c r="D157">
        <f t="shared" si="3"/>
        <v>321.12636889984356</v>
      </c>
    </row>
    <row r="158" spans="1:4" x14ac:dyDescent="0.2">
      <c r="A158">
        <v>130</v>
      </c>
      <c r="B158">
        <v>0.61479227004274029</v>
      </c>
      <c r="D158">
        <f t="shared" ref="D158:D221" si="4">$C$5*B158</f>
        <v>315.30834663436514</v>
      </c>
    </row>
    <row r="159" spans="1:4" x14ac:dyDescent="0.2">
      <c r="A159">
        <v>131</v>
      </c>
      <c r="B159">
        <v>0.61647686164631832</v>
      </c>
      <c r="D159">
        <f t="shared" si="4"/>
        <v>316.17232267824318</v>
      </c>
    </row>
    <row r="160" spans="1:4" x14ac:dyDescent="0.2">
      <c r="A160">
        <v>132</v>
      </c>
      <c r="B160">
        <v>0.62875771709574213</v>
      </c>
      <c r="D160">
        <f t="shared" si="4"/>
        <v>322.47080171856072</v>
      </c>
    </row>
    <row r="161" spans="1:4" x14ac:dyDescent="0.2">
      <c r="A161">
        <v>133</v>
      </c>
      <c r="B161">
        <v>0.63581270918211574</v>
      </c>
      <c r="D161">
        <f t="shared" si="4"/>
        <v>326.08909361757622</v>
      </c>
    </row>
    <row r="162" spans="1:4" x14ac:dyDescent="0.2">
      <c r="A162">
        <v>134</v>
      </c>
      <c r="B162">
        <v>0.62991894792314285</v>
      </c>
      <c r="D162">
        <f t="shared" si="4"/>
        <v>323.06636186153901</v>
      </c>
    </row>
    <row r="163" spans="1:4" x14ac:dyDescent="0.2">
      <c r="A163">
        <v>135</v>
      </c>
      <c r="B163">
        <v>0.62330266158014802</v>
      </c>
      <c r="D163">
        <f t="shared" si="4"/>
        <v>319.67306885945845</v>
      </c>
    </row>
    <row r="164" spans="1:4" x14ac:dyDescent="0.2">
      <c r="A164">
        <v>136</v>
      </c>
      <c r="B164">
        <v>0.62396479319286768</v>
      </c>
      <c r="D164">
        <f t="shared" si="4"/>
        <v>320.01265612207396</v>
      </c>
    </row>
    <row r="165" spans="1:4" x14ac:dyDescent="0.2">
      <c r="A165">
        <v>137</v>
      </c>
      <c r="B165">
        <v>0.62239990486094898</v>
      </c>
      <c r="D165">
        <f t="shared" si="4"/>
        <v>319.21007226302447</v>
      </c>
    </row>
    <row r="166" spans="1:4" x14ac:dyDescent="0.2">
      <c r="A166">
        <v>138</v>
      </c>
      <c r="B166">
        <v>0.6483009804317309</v>
      </c>
      <c r="D166">
        <f t="shared" si="4"/>
        <v>332.49394994370391</v>
      </c>
    </row>
    <row r="167" spans="1:4" x14ac:dyDescent="0.2">
      <c r="A167">
        <v>139</v>
      </c>
      <c r="B167">
        <v>0.61172236741205899</v>
      </c>
      <c r="D167">
        <f t="shared" si="4"/>
        <v>313.73388649559126</v>
      </c>
    </row>
    <row r="168" spans="1:4" x14ac:dyDescent="0.2">
      <c r="A168">
        <v>140</v>
      </c>
      <c r="B168">
        <v>0.6334295105508555</v>
      </c>
      <c r="D168">
        <f t="shared" si="4"/>
        <v>324.86682317479449</v>
      </c>
    </row>
    <row r="169" spans="1:4" x14ac:dyDescent="0.2">
      <c r="A169">
        <v>141</v>
      </c>
      <c r="B169">
        <v>0.63511654560126607</v>
      </c>
      <c r="D169">
        <f t="shared" si="4"/>
        <v>325.73205238859413</v>
      </c>
    </row>
    <row r="170" spans="1:4" x14ac:dyDescent="0.2">
      <c r="A170">
        <v>142</v>
      </c>
      <c r="B170">
        <v>0.62530020652289375</v>
      </c>
      <c r="D170">
        <f t="shared" si="4"/>
        <v>320.69754919845366</v>
      </c>
    </row>
    <row r="171" spans="1:4" x14ac:dyDescent="0.2">
      <c r="A171">
        <v>143</v>
      </c>
      <c r="B171">
        <v>0.62473257768001556</v>
      </c>
      <c r="D171">
        <f t="shared" si="4"/>
        <v>320.40642954605875</v>
      </c>
    </row>
    <row r="172" spans="1:4" x14ac:dyDescent="0.2">
      <c r="A172">
        <v>144</v>
      </c>
      <c r="B172">
        <v>0.61611172932268221</v>
      </c>
      <c r="D172">
        <f t="shared" si="4"/>
        <v>315.98505736135741</v>
      </c>
    </row>
    <row r="173" spans="1:4" x14ac:dyDescent="0.2">
      <c r="A173">
        <v>145</v>
      </c>
      <c r="B173">
        <v>0.62800787668635971</v>
      </c>
      <c r="D173">
        <f t="shared" si="4"/>
        <v>322.0862312689265</v>
      </c>
    </row>
    <row r="174" spans="1:4" x14ac:dyDescent="0.2">
      <c r="A174">
        <v>146</v>
      </c>
      <c r="B174">
        <v>0.61056175952456204</v>
      </c>
      <c r="D174">
        <f t="shared" si="4"/>
        <v>313.13864583963436</v>
      </c>
    </row>
    <row r="175" spans="1:4" x14ac:dyDescent="0.2">
      <c r="A175">
        <v>147</v>
      </c>
      <c r="B175">
        <v>0.61014229794841046</v>
      </c>
      <c r="D175">
        <f t="shared" si="4"/>
        <v>312.92351669358345</v>
      </c>
    </row>
    <row r="176" spans="1:4" x14ac:dyDescent="0.2">
      <c r="A176">
        <v>148</v>
      </c>
      <c r="B176">
        <v>0.61633659828176557</v>
      </c>
      <c r="D176">
        <f t="shared" si="4"/>
        <v>316.1003858440871</v>
      </c>
    </row>
    <row r="177" spans="1:4" x14ac:dyDescent="0.2">
      <c r="A177">
        <v>149</v>
      </c>
      <c r="B177">
        <v>0.63658845456264834</v>
      </c>
      <c r="D177">
        <f t="shared" si="4"/>
        <v>326.48694994281595</v>
      </c>
    </row>
    <row r="178" spans="1:4" x14ac:dyDescent="0.2">
      <c r="A178">
        <v>150</v>
      </c>
      <c r="B178">
        <v>0.62096109809212174</v>
      </c>
      <c r="D178">
        <f t="shared" si="4"/>
        <v>318.47215182141952</v>
      </c>
    </row>
    <row r="179" spans="1:4" x14ac:dyDescent="0.2">
      <c r="A179">
        <v>151</v>
      </c>
      <c r="B179">
        <v>0.6364022558915664</v>
      </c>
      <c r="D179">
        <f t="shared" si="4"/>
        <v>326.39145428032123</v>
      </c>
    </row>
    <row r="180" spans="1:4" x14ac:dyDescent="0.2">
      <c r="A180">
        <v>152</v>
      </c>
      <c r="B180">
        <v>0.62920985491352766</v>
      </c>
      <c r="D180">
        <f t="shared" si="4"/>
        <v>322.70268951989391</v>
      </c>
    </row>
    <row r="181" spans="1:4" x14ac:dyDescent="0.2">
      <c r="A181">
        <v>153</v>
      </c>
      <c r="B181">
        <v>0.63562989193439012</v>
      </c>
      <c r="D181">
        <f t="shared" si="4"/>
        <v>325.99533218477131</v>
      </c>
    </row>
    <row r="182" spans="1:4" x14ac:dyDescent="0.2">
      <c r="A182">
        <v>154</v>
      </c>
      <c r="B182">
        <v>0.63143473162208752</v>
      </c>
      <c r="D182">
        <f t="shared" si="4"/>
        <v>323.84376144064618</v>
      </c>
    </row>
    <row r="183" spans="1:4" x14ac:dyDescent="0.2">
      <c r="A183">
        <v>155</v>
      </c>
      <c r="B183">
        <v>0.63158235911915694</v>
      </c>
      <c r="D183">
        <f t="shared" si="4"/>
        <v>323.91947511547085</v>
      </c>
    </row>
    <row r="184" spans="1:4" x14ac:dyDescent="0.2">
      <c r="A184">
        <v>156</v>
      </c>
      <c r="B184">
        <v>0.62499914764141118</v>
      </c>
      <c r="D184">
        <f t="shared" si="4"/>
        <v>320.54314521065908</v>
      </c>
    </row>
    <row r="185" spans="1:4" x14ac:dyDescent="0.2">
      <c r="A185">
        <v>157</v>
      </c>
      <c r="B185">
        <v>0.59563851743828711</v>
      </c>
      <c r="D185">
        <f t="shared" si="4"/>
        <v>305.48496667362826</v>
      </c>
    </row>
    <row r="186" spans="1:4" x14ac:dyDescent="0.2">
      <c r="A186">
        <v>158</v>
      </c>
      <c r="B186">
        <v>0.61528645603628618</v>
      </c>
      <c r="D186">
        <f t="shared" si="4"/>
        <v>315.56179967232214</v>
      </c>
    </row>
    <row r="187" spans="1:4" x14ac:dyDescent="0.2">
      <c r="A187">
        <v>159</v>
      </c>
      <c r="B187">
        <v>0.60353269493354023</v>
      </c>
      <c r="D187">
        <f t="shared" si="4"/>
        <v>309.53365136820554</v>
      </c>
    </row>
    <row r="188" spans="1:4" x14ac:dyDescent="0.2">
      <c r="A188">
        <v>160</v>
      </c>
      <c r="B188">
        <v>0.60767582594077207</v>
      </c>
      <c r="D188">
        <f t="shared" si="4"/>
        <v>311.65853785659459</v>
      </c>
    </row>
    <row r="189" spans="1:4" x14ac:dyDescent="0.2">
      <c r="A189">
        <v>161</v>
      </c>
      <c r="B189">
        <v>0.62421370060271908</v>
      </c>
      <c r="D189">
        <f t="shared" si="4"/>
        <v>320.14031319860135</v>
      </c>
    </row>
    <row r="190" spans="1:4" x14ac:dyDescent="0.2">
      <c r="A190">
        <v>162</v>
      </c>
      <c r="B190">
        <v>0.6243325637813788</v>
      </c>
      <c r="D190">
        <f t="shared" si="4"/>
        <v>320.20127452515851</v>
      </c>
    </row>
    <row r="191" spans="1:4" x14ac:dyDescent="0.2">
      <c r="A191">
        <v>163</v>
      </c>
      <c r="B191">
        <v>0.62941507760146287</v>
      </c>
      <c r="D191">
        <f t="shared" si="4"/>
        <v>322.80794202480945</v>
      </c>
    </row>
    <row r="192" spans="1:4" x14ac:dyDescent="0.2">
      <c r="A192">
        <v>164</v>
      </c>
      <c r="B192">
        <v>0.61079349978217545</v>
      </c>
      <c r="D192">
        <f t="shared" si="4"/>
        <v>313.25749840339813</v>
      </c>
    </row>
    <row r="193" spans="1:4" x14ac:dyDescent="0.2">
      <c r="A193">
        <v>165</v>
      </c>
      <c r="B193">
        <v>0.61576860238767128</v>
      </c>
      <c r="D193">
        <f t="shared" si="4"/>
        <v>315.8090779422335</v>
      </c>
    </row>
    <row r="194" spans="1:4" x14ac:dyDescent="0.2">
      <c r="A194">
        <v>166</v>
      </c>
      <c r="B194">
        <v>0.62230326780296652</v>
      </c>
      <c r="D194">
        <f t="shared" si="4"/>
        <v>319.16051004101746</v>
      </c>
    </row>
    <row r="195" spans="1:4" x14ac:dyDescent="0.2">
      <c r="A195">
        <v>167</v>
      </c>
      <c r="B195">
        <v>0.62974866220693393</v>
      </c>
      <c r="D195">
        <f t="shared" si="4"/>
        <v>322.97902747194178</v>
      </c>
    </row>
    <row r="196" spans="1:4" x14ac:dyDescent="0.2">
      <c r="A196">
        <v>168</v>
      </c>
      <c r="B196">
        <v>0.63709532963783322</v>
      </c>
      <c r="D196">
        <f t="shared" si="4"/>
        <v>326.74691082666959</v>
      </c>
    </row>
    <row r="197" spans="1:4" x14ac:dyDescent="0.2">
      <c r="A197">
        <v>169</v>
      </c>
      <c r="B197">
        <v>0.64341971057949199</v>
      </c>
      <c r="D197">
        <f t="shared" si="4"/>
        <v>329.99049438386317</v>
      </c>
    </row>
    <row r="198" spans="1:4" x14ac:dyDescent="0.2">
      <c r="A198">
        <v>170</v>
      </c>
      <c r="B198">
        <v>0.61747344386430747</v>
      </c>
      <c r="D198">
        <f t="shared" si="4"/>
        <v>316.68343953307533</v>
      </c>
    </row>
    <row r="199" spans="1:4" x14ac:dyDescent="0.2">
      <c r="A199">
        <v>171</v>
      </c>
      <c r="B199">
        <v>0.64834133845439079</v>
      </c>
      <c r="D199">
        <f t="shared" si="4"/>
        <v>332.51464835196049</v>
      </c>
    </row>
    <row r="200" spans="1:4" x14ac:dyDescent="0.2">
      <c r="A200">
        <v>172</v>
      </c>
      <c r="B200">
        <v>0.63080850365439889</v>
      </c>
      <c r="D200">
        <f t="shared" si="4"/>
        <v>323.52258807082751</v>
      </c>
    </row>
    <row r="201" spans="1:4" x14ac:dyDescent="0.2">
      <c r="A201">
        <v>173</v>
      </c>
      <c r="B201">
        <v>0.62302585083785467</v>
      </c>
      <c r="D201">
        <f t="shared" si="4"/>
        <v>319.53110100830594</v>
      </c>
    </row>
    <row r="202" spans="1:4" x14ac:dyDescent="0.2">
      <c r="A202">
        <v>174</v>
      </c>
      <c r="B202">
        <v>0.62105102206425933</v>
      </c>
      <c r="D202">
        <f t="shared" si="4"/>
        <v>318.51827110488989</v>
      </c>
    </row>
    <row r="203" spans="1:4" x14ac:dyDescent="0.2">
      <c r="A203">
        <v>175</v>
      </c>
      <c r="B203">
        <v>0.6278881645477471</v>
      </c>
      <c r="D203">
        <f t="shared" si="4"/>
        <v>322.02483453650598</v>
      </c>
    </row>
    <row r="204" spans="1:4" x14ac:dyDescent="0.2">
      <c r="A204">
        <v>176</v>
      </c>
      <c r="B204">
        <v>0.6192819304869206</v>
      </c>
      <c r="D204">
        <f t="shared" si="4"/>
        <v>317.61095758213418</v>
      </c>
    </row>
    <row r="205" spans="1:4" x14ac:dyDescent="0.2">
      <c r="A205">
        <v>177</v>
      </c>
      <c r="B205">
        <v>0.62632319172799122</v>
      </c>
      <c r="D205">
        <f t="shared" si="4"/>
        <v>321.22220734620208</v>
      </c>
    </row>
    <row r="206" spans="1:4" x14ac:dyDescent="0.2">
      <c r="A206">
        <v>178</v>
      </c>
      <c r="B206">
        <v>0.62536064534506786</v>
      </c>
      <c r="D206">
        <f t="shared" si="4"/>
        <v>320.72854644097089</v>
      </c>
    </row>
    <row r="207" spans="1:4" x14ac:dyDescent="0.2">
      <c r="A207">
        <v>179</v>
      </c>
      <c r="B207">
        <v>0.63607940013415054</v>
      </c>
      <c r="D207">
        <f t="shared" si="4"/>
        <v>326.22587133461326</v>
      </c>
    </row>
    <row r="208" spans="1:4" x14ac:dyDescent="0.2">
      <c r="A208">
        <v>180</v>
      </c>
      <c r="B208">
        <v>0.62844642230717507</v>
      </c>
      <c r="D208">
        <f t="shared" si="4"/>
        <v>322.31114804384532</v>
      </c>
    </row>
    <row r="209" spans="1:4" x14ac:dyDescent="0.2">
      <c r="A209">
        <v>181</v>
      </c>
      <c r="B209">
        <v>0.62226881121248645</v>
      </c>
      <c r="D209">
        <f t="shared" si="4"/>
        <v>319.14283829870004</v>
      </c>
    </row>
    <row r="210" spans="1:4" x14ac:dyDescent="0.2">
      <c r="A210">
        <v>182</v>
      </c>
      <c r="B210">
        <v>0.60640333643787747</v>
      </c>
      <c r="D210">
        <f t="shared" si="4"/>
        <v>311.00591650655809</v>
      </c>
    </row>
    <row r="211" spans="1:4" x14ac:dyDescent="0.2">
      <c r="A211">
        <v>183</v>
      </c>
      <c r="B211">
        <v>0.63077786504905331</v>
      </c>
      <c r="D211">
        <f t="shared" si="4"/>
        <v>323.50687445752192</v>
      </c>
    </row>
    <row r="212" spans="1:4" x14ac:dyDescent="0.2">
      <c r="A212">
        <v>184</v>
      </c>
      <c r="B212">
        <v>0.62218461194650343</v>
      </c>
      <c r="D212">
        <f t="shared" si="4"/>
        <v>319.09965504373969</v>
      </c>
    </row>
    <row r="213" spans="1:4" x14ac:dyDescent="0.2">
      <c r="A213">
        <v>185</v>
      </c>
      <c r="B213">
        <v>0.61537126163782485</v>
      </c>
      <c r="D213">
        <f t="shared" si="4"/>
        <v>315.60529389843634</v>
      </c>
    </row>
    <row r="214" spans="1:4" x14ac:dyDescent="0.2">
      <c r="A214">
        <v>186</v>
      </c>
      <c r="B214">
        <v>0.62333155027775655</v>
      </c>
      <c r="D214">
        <f t="shared" si="4"/>
        <v>319.68788499805231</v>
      </c>
    </row>
    <row r="215" spans="1:4" x14ac:dyDescent="0.2">
      <c r="A215">
        <v>187</v>
      </c>
      <c r="B215">
        <v>0.63317817936849419</v>
      </c>
      <c r="D215">
        <f t="shared" si="4"/>
        <v>324.73792301871003</v>
      </c>
    </row>
    <row r="216" spans="1:4" x14ac:dyDescent="0.2">
      <c r="A216">
        <v>188</v>
      </c>
      <c r="B216">
        <v>0.61214526503517475</v>
      </c>
      <c r="D216">
        <f t="shared" si="4"/>
        <v>313.95077788612707</v>
      </c>
    </row>
    <row r="217" spans="1:4" x14ac:dyDescent="0.2">
      <c r="A217">
        <v>189</v>
      </c>
      <c r="B217">
        <v>0.63611446650936276</v>
      </c>
      <c r="D217">
        <f t="shared" si="4"/>
        <v>326.24385581706264</v>
      </c>
    </row>
    <row r="218" spans="1:4" x14ac:dyDescent="0.2">
      <c r="A218">
        <v>190</v>
      </c>
      <c r="B218">
        <v>0.61987654058952946</v>
      </c>
      <c r="D218">
        <f t="shared" si="4"/>
        <v>317.9159151059701</v>
      </c>
    </row>
    <row r="219" spans="1:4" x14ac:dyDescent="0.2">
      <c r="A219">
        <v>191</v>
      </c>
      <c r="B219">
        <v>0.62871449803558388</v>
      </c>
      <c r="D219">
        <f t="shared" si="4"/>
        <v>322.44863597076983</v>
      </c>
    </row>
    <row r="220" spans="1:4" x14ac:dyDescent="0.2">
      <c r="A220">
        <v>192</v>
      </c>
      <c r="B220">
        <v>0.63369586727915073</v>
      </c>
      <c r="D220">
        <f t="shared" si="4"/>
        <v>325.00342947859178</v>
      </c>
    </row>
    <row r="221" spans="1:4" x14ac:dyDescent="0.2">
      <c r="A221">
        <v>193</v>
      </c>
      <c r="B221">
        <v>0.61898943365237502</v>
      </c>
      <c r="D221">
        <f t="shared" si="4"/>
        <v>317.46094480905566</v>
      </c>
    </row>
    <row r="222" spans="1:4" x14ac:dyDescent="0.2">
      <c r="A222">
        <v>194</v>
      </c>
      <c r="B222">
        <v>0.62266482830777592</v>
      </c>
      <c r="D222">
        <f t="shared" ref="D222:D285" si="5">$C$5*B222</f>
        <v>319.34594348013962</v>
      </c>
    </row>
    <row r="223" spans="1:4" x14ac:dyDescent="0.2">
      <c r="A223">
        <v>195</v>
      </c>
      <c r="B223">
        <v>0.60230487750597128</v>
      </c>
      <c r="D223">
        <f t="shared" si="5"/>
        <v>308.90394097345921</v>
      </c>
    </row>
    <row r="224" spans="1:4" x14ac:dyDescent="0.2">
      <c r="A224">
        <v>196</v>
      </c>
      <c r="B224">
        <v>0.63060445116086428</v>
      </c>
      <c r="D224">
        <f t="shared" si="5"/>
        <v>323.41793572320029</v>
      </c>
    </row>
    <row r="225" spans="1:4" x14ac:dyDescent="0.2">
      <c r="A225">
        <v>197</v>
      </c>
      <c r="B225">
        <v>0.64436605723324769</v>
      </c>
      <c r="D225">
        <f t="shared" si="5"/>
        <v>330.47584693834131</v>
      </c>
    </row>
    <row r="226" spans="1:4" x14ac:dyDescent="0.2">
      <c r="A226">
        <v>198</v>
      </c>
      <c r="B226">
        <v>0.64723485923948421</v>
      </c>
      <c r="D226">
        <f t="shared" si="5"/>
        <v>331.94716865379633</v>
      </c>
    </row>
    <row r="227" spans="1:4" x14ac:dyDescent="0.2">
      <c r="A227">
        <v>199</v>
      </c>
      <c r="B227">
        <v>0.63197987944274348</v>
      </c>
      <c r="D227">
        <f t="shared" si="5"/>
        <v>324.12335125720386</v>
      </c>
    </row>
    <row r="228" spans="1:4" x14ac:dyDescent="0.2">
      <c r="A228">
        <v>200</v>
      </c>
      <c r="B228">
        <v>0.61759227311816889</v>
      </c>
      <c r="D228">
        <f t="shared" si="5"/>
        <v>316.74438346063033</v>
      </c>
    </row>
    <row r="229" spans="1:4" x14ac:dyDescent="0.2">
      <c r="A229">
        <v>201</v>
      </c>
      <c r="B229">
        <v>0.61862550694816665</v>
      </c>
      <c r="D229">
        <f t="shared" si="5"/>
        <v>317.27429781788243</v>
      </c>
    </row>
    <row r="230" spans="1:4" x14ac:dyDescent="0.2">
      <c r="A230">
        <v>202</v>
      </c>
      <c r="B230">
        <v>0.62563599043043416</v>
      </c>
      <c r="D230">
        <f t="shared" si="5"/>
        <v>320.86976260104836</v>
      </c>
    </row>
    <row r="231" spans="1:4" x14ac:dyDescent="0.2">
      <c r="A231">
        <v>203</v>
      </c>
      <c r="B231">
        <v>0.62102285869820284</v>
      </c>
      <c r="D231">
        <f t="shared" si="5"/>
        <v>318.50382696689462</v>
      </c>
    </row>
    <row r="232" spans="1:4" x14ac:dyDescent="0.2">
      <c r="A232">
        <v>204</v>
      </c>
      <c r="B232">
        <v>0.63108163547636897</v>
      </c>
      <c r="D232">
        <f t="shared" si="5"/>
        <v>323.66266911510058</v>
      </c>
    </row>
    <row r="233" spans="1:4" x14ac:dyDescent="0.2">
      <c r="A233">
        <v>205</v>
      </c>
      <c r="B233">
        <v>0.64073844352043152</v>
      </c>
      <c r="D233">
        <f t="shared" si="5"/>
        <v>328.61535366646478</v>
      </c>
    </row>
    <row r="234" spans="1:4" x14ac:dyDescent="0.2">
      <c r="A234">
        <v>206</v>
      </c>
      <c r="B234">
        <v>0.60567070037572313</v>
      </c>
      <c r="D234">
        <f t="shared" si="5"/>
        <v>310.63016964587212</v>
      </c>
    </row>
    <row r="235" spans="1:4" x14ac:dyDescent="0.2">
      <c r="A235">
        <v>207</v>
      </c>
      <c r="B235">
        <v>0.62281903113776049</v>
      </c>
      <c r="D235">
        <f t="shared" si="5"/>
        <v>319.42502944419277</v>
      </c>
    </row>
    <row r="236" spans="1:4" x14ac:dyDescent="0.2">
      <c r="A236">
        <v>208</v>
      </c>
      <c r="B236">
        <v>0.62524568256942836</v>
      </c>
      <c r="D236">
        <f t="shared" si="5"/>
        <v>320.66958551306453</v>
      </c>
    </row>
    <row r="237" spans="1:4" x14ac:dyDescent="0.2">
      <c r="A237">
        <v>209</v>
      </c>
      <c r="B237">
        <v>0.60685814252910963</v>
      </c>
      <c r="D237">
        <f t="shared" si="5"/>
        <v>311.23917278457816</v>
      </c>
    </row>
    <row r="238" spans="1:4" x14ac:dyDescent="0.2">
      <c r="A238">
        <v>210</v>
      </c>
      <c r="B238">
        <v>0.61763768257717855</v>
      </c>
      <c r="D238">
        <f t="shared" si="5"/>
        <v>316.76767259769264</v>
      </c>
    </row>
    <row r="239" spans="1:4" x14ac:dyDescent="0.2">
      <c r="A239">
        <v>211</v>
      </c>
      <c r="B239">
        <v>0.61998336148086219</v>
      </c>
      <c r="D239">
        <f t="shared" si="5"/>
        <v>317.97070030785591</v>
      </c>
    </row>
    <row r="240" spans="1:4" x14ac:dyDescent="0.2">
      <c r="A240">
        <v>212</v>
      </c>
      <c r="B240">
        <v>0.63299642124397493</v>
      </c>
      <c r="D240">
        <f t="shared" si="5"/>
        <v>324.6447047781399</v>
      </c>
    </row>
    <row r="241" spans="1:4" x14ac:dyDescent="0.2">
      <c r="A241">
        <v>213</v>
      </c>
      <c r="B241">
        <v>0.59761167292238637</v>
      </c>
      <c r="D241">
        <f t="shared" si="5"/>
        <v>306.49693839750927</v>
      </c>
    </row>
    <row r="242" spans="1:4" x14ac:dyDescent="0.2">
      <c r="A242">
        <v>214</v>
      </c>
      <c r="B242">
        <v>0.64393057830355738</v>
      </c>
      <c r="D242">
        <f t="shared" si="5"/>
        <v>330.25250297647722</v>
      </c>
    </row>
    <row r="243" spans="1:4" x14ac:dyDescent="0.2">
      <c r="A243">
        <v>215</v>
      </c>
      <c r="B243">
        <v>0.61695768502480441</v>
      </c>
      <c r="D243">
        <f t="shared" si="5"/>
        <v>316.41892243539866</v>
      </c>
    </row>
    <row r="244" spans="1:4" x14ac:dyDescent="0.2">
      <c r="A244">
        <v>216</v>
      </c>
      <c r="B244">
        <v>0.60878958862007571</v>
      </c>
      <c r="D244">
        <f t="shared" si="5"/>
        <v>312.22975302319043</v>
      </c>
    </row>
    <row r="245" spans="1:4" x14ac:dyDescent="0.2">
      <c r="A245">
        <v>217</v>
      </c>
      <c r="B245">
        <v>0.62354885935383453</v>
      </c>
      <c r="D245">
        <f t="shared" si="5"/>
        <v>319.79933624561278</v>
      </c>
    </row>
    <row r="246" spans="1:4" x14ac:dyDescent="0.2">
      <c r="A246">
        <v>218</v>
      </c>
      <c r="B246">
        <v>0.63565912491843424</v>
      </c>
      <c r="D246">
        <f t="shared" si="5"/>
        <v>326.010324897457</v>
      </c>
    </row>
    <row r="247" spans="1:4" x14ac:dyDescent="0.2">
      <c r="A247">
        <v>219</v>
      </c>
      <c r="B247">
        <v>0.63509489307621292</v>
      </c>
      <c r="D247">
        <f t="shared" si="5"/>
        <v>325.72094746387785</v>
      </c>
    </row>
    <row r="248" spans="1:4" x14ac:dyDescent="0.2">
      <c r="A248">
        <v>220</v>
      </c>
      <c r="B248">
        <v>0.60972273807656086</v>
      </c>
      <c r="D248">
        <f t="shared" si="5"/>
        <v>312.70833713464424</v>
      </c>
    </row>
    <row r="249" spans="1:4" x14ac:dyDescent="0.2">
      <c r="A249">
        <v>221</v>
      </c>
      <c r="B249">
        <v>0.63505562125579562</v>
      </c>
      <c r="D249">
        <f t="shared" si="5"/>
        <v>325.70080613587407</v>
      </c>
    </row>
    <row r="250" spans="1:4" x14ac:dyDescent="0.2">
      <c r="A250">
        <v>222</v>
      </c>
      <c r="B250">
        <v>0.64331970007879391</v>
      </c>
      <c r="D250">
        <f t="shared" si="5"/>
        <v>329.93920202519541</v>
      </c>
    </row>
    <row r="251" spans="1:4" x14ac:dyDescent="0.2">
      <c r="A251">
        <v>223</v>
      </c>
      <c r="B251">
        <v>0.62087238740796313</v>
      </c>
      <c r="D251">
        <f t="shared" si="5"/>
        <v>318.42665479662952</v>
      </c>
    </row>
    <row r="252" spans="1:4" x14ac:dyDescent="0.2">
      <c r="A252">
        <v>224</v>
      </c>
      <c r="B252">
        <v>0.63327097104734442</v>
      </c>
      <c r="D252">
        <f t="shared" si="5"/>
        <v>324.78551306215297</v>
      </c>
    </row>
    <row r="253" spans="1:4" x14ac:dyDescent="0.2">
      <c r="A253">
        <v>225</v>
      </c>
      <c r="B253">
        <v>0.63360551566544565</v>
      </c>
      <c r="D253">
        <f t="shared" si="5"/>
        <v>324.95709087070543</v>
      </c>
    </row>
    <row r="254" spans="1:4" x14ac:dyDescent="0.2">
      <c r="A254">
        <v>226</v>
      </c>
      <c r="B254">
        <v>0.63773309069885986</v>
      </c>
      <c r="D254">
        <f t="shared" si="5"/>
        <v>327.07399917097507</v>
      </c>
    </row>
    <row r="255" spans="1:4" x14ac:dyDescent="0.2">
      <c r="A255">
        <v>227</v>
      </c>
      <c r="B255">
        <v>0.62772124021063447</v>
      </c>
      <c r="D255">
        <f t="shared" si="5"/>
        <v>321.93922409650423</v>
      </c>
    </row>
    <row r="256" spans="1:4" x14ac:dyDescent="0.2">
      <c r="A256">
        <v>228</v>
      </c>
      <c r="B256">
        <v>0.6383410666725603</v>
      </c>
      <c r="D256">
        <f t="shared" si="5"/>
        <v>327.38581164553267</v>
      </c>
    </row>
    <row r="257" spans="1:4" x14ac:dyDescent="0.2">
      <c r="A257">
        <v>229</v>
      </c>
      <c r="B257">
        <v>0.62620356403064903</v>
      </c>
      <c r="D257">
        <f t="shared" si="5"/>
        <v>321.16085392115332</v>
      </c>
    </row>
    <row r="258" spans="1:4" x14ac:dyDescent="0.2">
      <c r="A258">
        <v>230</v>
      </c>
      <c r="B258">
        <v>0.63152559961718546</v>
      </c>
      <c r="D258">
        <f t="shared" si="5"/>
        <v>323.89036488491899</v>
      </c>
    </row>
    <row r="259" spans="1:4" x14ac:dyDescent="0.2">
      <c r="A259">
        <v>231</v>
      </c>
      <c r="B259">
        <v>0.63097322379887688</v>
      </c>
      <c r="D259">
        <f t="shared" si="5"/>
        <v>323.60706804714391</v>
      </c>
    </row>
    <row r="260" spans="1:4" x14ac:dyDescent="0.2">
      <c r="A260">
        <v>232</v>
      </c>
      <c r="B260">
        <v>0.60513001363194685</v>
      </c>
      <c r="D260">
        <f t="shared" si="5"/>
        <v>310.35286778061709</v>
      </c>
    </row>
    <row r="261" spans="1:4" x14ac:dyDescent="0.2">
      <c r="A261">
        <v>233</v>
      </c>
      <c r="B261">
        <v>0.61706934443249384</v>
      </c>
      <c r="D261">
        <f t="shared" si="5"/>
        <v>316.47618916587049</v>
      </c>
    </row>
    <row r="262" spans="1:4" x14ac:dyDescent="0.2">
      <c r="A262">
        <v>234</v>
      </c>
      <c r="B262">
        <v>0.62504841431943214</v>
      </c>
      <c r="D262">
        <f t="shared" si="5"/>
        <v>320.56841259860118</v>
      </c>
    </row>
    <row r="263" spans="1:4" x14ac:dyDescent="0.2">
      <c r="A263">
        <v>235</v>
      </c>
      <c r="B263">
        <v>0.62429218675436104</v>
      </c>
      <c r="D263">
        <f t="shared" si="5"/>
        <v>320.18056637014206</v>
      </c>
    </row>
    <row r="264" spans="1:4" x14ac:dyDescent="0.2">
      <c r="A264">
        <v>236</v>
      </c>
      <c r="B264">
        <v>0.63832306758367907</v>
      </c>
      <c r="D264">
        <f t="shared" si="5"/>
        <v>327.37658045764596</v>
      </c>
    </row>
    <row r="265" spans="1:4" x14ac:dyDescent="0.2">
      <c r="A265">
        <v>237</v>
      </c>
      <c r="B265">
        <v>0.62462394147097944</v>
      </c>
      <c r="D265">
        <f t="shared" si="5"/>
        <v>320.35071332266932</v>
      </c>
    </row>
    <row r="266" spans="1:4" x14ac:dyDescent="0.2">
      <c r="A266">
        <v>238</v>
      </c>
      <c r="B266">
        <v>0.62981376135352019</v>
      </c>
      <c r="D266">
        <f t="shared" si="5"/>
        <v>323.01241485379023</v>
      </c>
    </row>
    <row r="267" spans="1:4" x14ac:dyDescent="0.2">
      <c r="A267">
        <v>239</v>
      </c>
      <c r="B267">
        <v>0.64326246353624761</v>
      </c>
      <c r="D267">
        <f t="shared" si="5"/>
        <v>329.90984713497193</v>
      </c>
    </row>
    <row r="268" spans="1:4" x14ac:dyDescent="0.2">
      <c r="A268">
        <v>240</v>
      </c>
      <c r="B268">
        <v>0.61920214316664191</v>
      </c>
      <c r="D268">
        <f t="shared" si="5"/>
        <v>317.5700370805838</v>
      </c>
    </row>
    <row r="269" spans="1:4" x14ac:dyDescent="0.2">
      <c r="A269">
        <v>241</v>
      </c>
      <c r="B269">
        <v>0.62743522121284501</v>
      </c>
      <c r="D269">
        <f t="shared" si="5"/>
        <v>321.79253360982534</v>
      </c>
    </row>
    <row r="270" spans="1:4" x14ac:dyDescent="0.2">
      <c r="A270">
        <v>242</v>
      </c>
      <c r="B270">
        <v>0.61343887262854013</v>
      </c>
      <c r="D270">
        <f t="shared" si="5"/>
        <v>314.6142300655589</v>
      </c>
    </row>
    <row r="271" spans="1:4" x14ac:dyDescent="0.2">
      <c r="A271">
        <v>243</v>
      </c>
      <c r="B271">
        <v>0.63180427348394619</v>
      </c>
      <c r="D271">
        <f t="shared" si="5"/>
        <v>324.03328827621738</v>
      </c>
    </row>
    <row r="272" spans="1:4" x14ac:dyDescent="0.2">
      <c r="A272">
        <v>244</v>
      </c>
      <c r="B272">
        <v>0.63919255526825847</v>
      </c>
      <c r="D272">
        <f t="shared" si="5"/>
        <v>327.82251437321816</v>
      </c>
    </row>
    <row r="273" spans="1:4" x14ac:dyDescent="0.2">
      <c r="A273">
        <v>245</v>
      </c>
      <c r="B273">
        <v>0.6286680488384756</v>
      </c>
      <c r="D273">
        <f t="shared" si="5"/>
        <v>322.42481358350773</v>
      </c>
    </row>
    <row r="274" spans="1:4" x14ac:dyDescent="0.2">
      <c r="A274">
        <v>246</v>
      </c>
      <c r="B274">
        <v>0.6371135416698247</v>
      </c>
      <c r="D274">
        <f t="shared" si="5"/>
        <v>326.75625122663217</v>
      </c>
    </row>
    <row r="275" spans="1:4" x14ac:dyDescent="0.2">
      <c r="A275">
        <v>247</v>
      </c>
      <c r="B275">
        <v>0.62499382049374463</v>
      </c>
      <c r="D275">
        <f t="shared" si="5"/>
        <v>320.54041307786423</v>
      </c>
    </row>
    <row r="276" spans="1:4" x14ac:dyDescent="0.2">
      <c r="A276">
        <v>248</v>
      </c>
      <c r="B276">
        <v>0.62996250895014871</v>
      </c>
      <c r="D276">
        <f t="shared" si="5"/>
        <v>323.08870299377537</v>
      </c>
    </row>
    <row r="277" spans="1:4" x14ac:dyDescent="0.2">
      <c r="A277">
        <v>249</v>
      </c>
      <c r="B277">
        <v>0.60334113970088699</v>
      </c>
      <c r="D277">
        <f t="shared" si="5"/>
        <v>309.43540848741452</v>
      </c>
    </row>
    <row r="278" spans="1:4" x14ac:dyDescent="0.2">
      <c r="A278">
        <v>250</v>
      </c>
      <c r="B278">
        <v>0.61715760163732258</v>
      </c>
      <c r="D278">
        <f t="shared" si="5"/>
        <v>316.52145361483826</v>
      </c>
    </row>
    <row r="279" spans="1:4" x14ac:dyDescent="0.2">
      <c r="A279">
        <v>251</v>
      </c>
      <c r="B279">
        <v>0.59976975175813652</v>
      </c>
      <c r="D279">
        <f t="shared" si="5"/>
        <v>307.60375171115044</v>
      </c>
    </row>
    <row r="280" spans="1:4" x14ac:dyDescent="0.2">
      <c r="A280">
        <v>252</v>
      </c>
      <c r="B280">
        <v>0.6263574987668975</v>
      </c>
      <c r="D280">
        <f t="shared" si="5"/>
        <v>321.23980238804398</v>
      </c>
    </row>
    <row r="281" spans="1:4" x14ac:dyDescent="0.2">
      <c r="A281">
        <v>253</v>
      </c>
      <c r="B281">
        <v>0.64639058059362697</v>
      </c>
      <c r="D281">
        <f t="shared" si="5"/>
        <v>331.51416369115191</v>
      </c>
    </row>
    <row r="282" spans="1:4" x14ac:dyDescent="0.2">
      <c r="A282">
        <v>254</v>
      </c>
      <c r="B282">
        <v>0.61533056743480463</v>
      </c>
      <c r="D282">
        <f t="shared" si="5"/>
        <v>315.58442307344853</v>
      </c>
    </row>
    <row r="283" spans="1:4" x14ac:dyDescent="0.2">
      <c r="A283">
        <v>255</v>
      </c>
      <c r="B283">
        <v>0.60689456801962027</v>
      </c>
      <c r="D283">
        <f t="shared" si="5"/>
        <v>311.2578543161261</v>
      </c>
    </row>
    <row r="284" spans="1:4" x14ac:dyDescent="0.2">
      <c r="A284">
        <v>256</v>
      </c>
      <c r="B284">
        <v>0.63060604644731411</v>
      </c>
      <c r="D284">
        <f t="shared" si="5"/>
        <v>323.41875389733394</v>
      </c>
    </row>
    <row r="285" spans="1:4" x14ac:dyDescent="0.2">
      <c r="A285">
        <v>257</v>
      </c>
      <c r="B285">
        <v>0.6361927353422363</v>
      </c>
      <c r="D285">
        <f t="shared" si="5"/>
        <v>326.28399753238489</v>
      </c>
    </row>
    <row r="286" spans="1:4" x14ac:dyDescent="0.2">
      <c r="A286">
        <v>258</v>
      </c>
      <c r="B286">
        <v>0.63385251989925362</v>
      </c>
      <c r="D286">
        <f t="shared" ref="D286:D349" si="6">$C$5*B286</f>
        <v>325.08377186584585</v>
      </c>
    </row>
    <row r="287" spans="1:4" x14ac:dyDescent="0.2">
      <c r="A287">
        <v>259</v>
      </c>
      <c r="B287">
        <v>0.61058818852595054</v>
      </c>
      <c r="D287">
        <f t="shared" si="6"/>
        <v>313.15220047448759</v>
      </c>
    </row>
    <row r="288" spans="1:4" x14ac:dyDescent="0.2">
      <c r="A288">
        <v>260</v>
      </c>
      <c r="B288">
        <v>0.62084487769467867</v>
      </c>
      <c r="D288">
        <f t="shared" si="6"/>
        <v>318.4125458973561</v>
      </c>
    </row>
    <row r="289" spans="1:4" x14ac:dyDescent="0.2">
      <c r="A289">
        <v>261</v>
      </c>
      <c r="B289">
        <v>0.61380391501759091</v>
      </c>
      <c r="D289">
        <f t="shared" si="6"/>
        <v>314.80144925771799</v>
      </c>
    </row>
    <row r="290" spans="1:4" x14ac:dyDescent="0.2">
      <c r="A290">
        <v>262</v>
      </c>
      <c r="B290">
        <v>0.62575408995198323</v>
      </c>
      <c r="D290">
        <f t="shared" si="6"/>
        <v>320.930332270988</v>
      </c>
    </row>
    <row r="291" spans="1:4" x14ac:dyDescent="0.2">
      <c r="A291">
        <v>263</v>
      </c>
      <c r="B291">
        <v>0.64518486364502714</v>
      </c>
      <c r="D291">
        <f t="shared" si="6"/>
        <v>330.89578796312657</v>
      </c>
    </row>
    <row r="292" spans="1:4" x14ac:dyDescent="0.2">
      <c r="A292">
        <v>264</v>
      </c>
      <c r="B292">
        <v>0.6244233051770719</v>
      </c>
      <c r="D292">
        <f t="shared" si="6"/>
        <v>320.24781304042858</v>
      </c>
    </row>
    <row r="293" spans="1:4" x14ac:dyDescent="0.2">
      <c r="A293">
        <v>265</v>
      </c>
      <c r="B293">
        <v>0.62068540367104585</v>
      </c>
      <c r="D293">
        <f t="shared" si="6"/>
        <v>318.33075649763038</v>
      </c>
    </row>
    <row r="294" spans="1:4" x14ac:dyDescent="0.2">
      <c r="A294">
        <v>266</v>
      </c>
      <c r="B294">
        <v>0.61922070961775</v>
      </c>
      <c r="D294">
        <f t="shared" si="6"/>
        <v>317.57955925138361</v>
      </c>
    </row>
    <row r="295" spans="1:4" x14ac:dyDescent="0.2">
      <c r="A295">
        <v>267</v>
      </c>
      <c r="B295">
        <v>0.64062012699586812</v>
      </c>
      <c r="D295">
        <f t="shared" si="6"/>
        <v>328.55467270224733</v>
      </c>
    </row>
    <row r="296" spans="1:4" x14ac:dyDescent="0.2">
      <c r="A296">
        <v>268</v>
      </c>
      <c r="B296">
        <v>0.62731094256727049</v>
      </c>
      <c r="D296">
        <f t="shared" si="6"/>
        <v>321.72879485420412</v>
      </c>
    </row>
    <row r="297" spans="1:4" x14ac:dyDescent="0.2">
      <c r="A297">
        <v>269</v>
      </c>
      <c r="B297">
        <v>0.61970966874164568</v>
      </c>
      <c r="D297">
        <f t="shared" si="6"/>
        <v>317.8303315861051</v>
      </c>
    </row>
    <row r="298" spans="1:4" x14ac:dyDescent="0.2">
      <c r="A298">
        <v>270</v>
      </c>
      <c r="B298">
        <v>0.63191202114399458</v>
      </c>
      <c r="D298">
        <f t="shared" si="6"/>
        <v>324.08854878972579</v>
      </c>
    </row>
    <row r="299" spans="1:4" x14ac:dyDescent="0.2">
      <c r="A299">
        <v>271</v>
      </c>
      <c r="B299">
        <v>0.64459543262584384</v>
      </c>
      <c r="D299">
        <f t="shared" si="6"/>
        <v>330.59348663441796</v>
      </c>
    </row>
    <row r="300" spans="1:4" x14ac:dyDescent="0.2">
      <c r="A300">
        <v>272</v>
      </c>
      <c r="B300">
        <v>0.62711057952248239</v>
      </c>
      <c r="D300">
        <f t="shared" si="6"/>
        <v>321.62603471316595</v>
      </c>
    </row>
    <row r="301" spans="1:4" x14ac:dyDescent="0.2">
      <c r="A301">
        <v>273</v>
      </c>
      <c r="B301">
        <v>0.6323974479698824</v>
      </c>
      <c r="D301">
        <f t="shared" si="6"/>
        <v>324.33750951571545</v>
      </c>
    </row>
    <row r="302" spans="1:4" x14ac:dyDescent="0.2">
      <c r="A302">
        <v>274</v>
      </c>
      <c r="B302">
        <v>0.61643988354450663</v>
      </c>
      <c r="D302">
        <f t="shared" si="6"/>
        <v>316.15335772908549</v>
      </c>
    </row>
    <row r="303" spans="1:4" x14ac:dyDescent="0.2">
      <c r="A303">
        <v>275</v>
      </c>
      <c r="B303">
        <v>0.61686106470336111</v>
      </c>
      <c r="D303">
        <f t="shared" si="6"/>
        <v>316.36936879705598</v>
      </c>
    </row>
    <row r="304" spans="1:4" x14ac:dyDescent="0.2">
      <c r="A304">
        <v>276</v>
      </c>
      <c r="B304">
        <v>0.63403908305234347</v>
      </c>
      <c r="D304">
        <f t="shared" si="6"/>
        <v>325.17945446013022</v>
      </c>
    </row>
    <row r="305" spans="1:4" x14ac:dyDescent="0.2">
      <c r="A305">
        <v>277</v>
      </c>
      <c r="B305">
        <v>0.62860948161656349</v>
      </c>
      <c r="D305">
        <f t="shared" si="6"/>
        <v>322.39477622811484</v>
      </c>
    </row>
    <row r="306" spans="1:4" x14ac:dyDescent="0.2">
      <c r="A306">
        <v>278</v>
      </c>
      <c r="B306">
        <v>0.63808467412730319</v>
      </c>
      <c r="D306">
        <f t="shared" si="6"/>
        <v>327.25431566961748</v>
      </c>
    </row>
    <row r="307" spans="1:4" x14ac:dyDescent="0.2">
      <c r="A307">
        <v>279</v>
      </c>
      <c r="B307">
        <v>0.63355680025548222</v>
      </c>
      <c r="D307">
        <f t="shared" si="6"/>
        <v>324.93210621146414</v>
      </c>
    </row>
    <row r="308" spans="1:4" x14ac:dyDescent="0.2">
      <c r="A308">
        <v>280</v>
      </c>
      <c r="B308">
        <v>0.61390671077746828</v>
      </c>
      <c r="D308">
        <f t="shared" si="6"/>
        <v>314.85417009151394</v>
      </c>
    </row>
    <row r="309" spans="1:4" x14ac:dyDescent="0.2">
      <c r="A309">
        <v>281</v>
      </c>
      <c r="B309">
        <v>0.62949845270546578</v>
      </c>
      <c r="D309">
        <f t="shared" si="6"/>
        <v>322.85070259203616</v>
      </c>
    </row>
    <row r="310" spans="1:4" x14ac:dyDescent="0.2">
      <c r="A310">
        <v>282</v>
      </c>
      <c r="B310">
        <v>0.63492261829304697</v>
      </c>
      <c r="D310">
        <f t="shared" si="6"/>
        <v>325.63259294204386</v>
      </c>
    </row>
    <row r="311" spans="1:4" x14ac:dyDescent="0.2">
      <c r="A311">
        <v>283</v>
      </c>
      <c r="B311">
        <v>0.63733859887423172</v>
      </c>
      <c r="D311">
        <f t="shared" si="6"/>
        <v>326.8716762546905</v>
      </c>
    </row>
    <row r="312" spans="1:4" x14ac:dyDescent="0.2">
      <c r="A312">
        <v>284</v>
      </c>
      <c r="B312">
        <v>0.60978463025837959</v>
      </c>
      <c r="D312">
        <f t="shared" si="6"/>
        <v>312.74007976133259</v>
      </c>
    </row>
    <row r="313" spans="1:4" x14ac:dyDescent="0.2">
      <c r="A313">
        <v>285</v>
      </c>
      <c r="B313">
        <v>0.62889788444997174</v>
      </c>
      <c r="D313">
        <f t="shared" si="6"/>
        <v>322.54268931192814</v>
      </c>
    </row>
    <row r="314" spans="1:4" x14ac:dyDescent="0.2">
      <c r="A314">
        <v>286</v>
      </c>
      <c r="B314">
        <v>0.6203776121196013</v>
      </c>
      <c r="D314">
        <f t="shared" si="6"/>
        <v>318.1728995271983</v>
      </c>
    </row>
    <row r="315" spans="1:4" x14ac:dyDescent="0.2">
      <c r="A315">
        <v>287</v>
      </c>
      <c r="B315">
        <v>0.64636090633479171</v>
      </c>
      <c r="D315">
        <f t="shared" si="6"/>
        <v>331.49894466198242</v>
      </c>
    </row>
    <row r="316" spans="1:4" x14ac:dyDescent="0.2">
      <c r="A316">
        <v>288</v>
      </c>
      <c r="B316">
        <v>0.64250891605679383</v>
      </c>
      <c r="D316">
        <f t="shared" si="6"/>
        <v>329.52337544130449</v>
      </c>
    </row>
    <row r="317" spans="1:4" x14ac:dyDescent="0.2">
      <c r="A317">
        <v>289</v>
      </c>
      <c r="B317">
        <v>0.61793347431978352</v>
      </c>
      <c r="D317">
        <f t="shared" si="6"/>
        <v>316.91937522938383</v>
      </c>
    </row>
    <row r="318" spans="1:4" x14ac:dyDescent="0.2">
      <c r="A318">
        <v>290</v>
      </c>
      <c r="B318">
        <v>0.61994539026974538</v>
      </c>
      <c r="D318">
        <f t="shared" si="6"/>
        <v>317.95122602299529</v>
      </c>
    </row>
    <row r="319" spans="1:4" x14ac:dyDescent="0.2">
      <c r="A319">
        <v>291</v>
      </c>
      <c r="B319">
        <v>0.64116515156534148</v>
      </c>
      <c r="D319">
        <f t="shared" si="6"/>
        <v>328.8341993070041</v>
      </c>
    </row>
    <row r="320" spans="1:4" x14ac:dyDescent="0.2">
      <c r="A320">
        <v>292</v>
      </c>
      <c r="B320">
        <v>0.63988402469501626</v>
      </c>
      <c r="D320">
        <f t="shared" si="6"/>
        <v>328.17714811265029</v>
      </c>
    </row>
    <row r="321" spans="1:4" x14ac:dyDescent="0.2">
      <c r="A321">
        <v>293</v>
      </c>
      <c r="B321">
        <v>0.63065468816703674</v>
      </c>
      <c r="D321">
        <f t="shared" si="6"/>
        <v>323.44370076308115</v>
      </c>
    </row>
    <row r="322" spans="1:4" x14ac:dyDescent="0.2">
      <c r="A322">
        <v>294</v>
      </c>
      <c r="B322">
        <v>0.63284542874510297</v>
      </c>
      <c r="D322">
        <f t="shared" si="6"/>
        <v>324.56726529574331</v>
      </c>
    </row>
    <row r="323" spans="1:4" x14ac:dyDescent="0.2">
      <c r="A323">
        <v>295</v>
      </c>
      <c r="B323">
        <v>0.62469955417170187</v>
      </c>
      <c r="D323">
        <f t="shared" si="6"/>
        <v>320.38949278820763</v>
      </c>
    </row>
    <row r="324" spans="1:4" x14ac:dyDescent="0.2">
      <c r="A324">
        <v>296</v>
      </c>
      <c r="B324">
        <v>0.63872338970704612</v>
      </c>
      <c r="D324">
        <f t="shared" si="6"/>
        <v>327.58189355768093</v>
      </c>
    </row>
    <row r="325" spans="1:4" x14ac:dyDescent="0.2">
      <c r="A325">
        <v>297</v>
      </c>
      <c r="B325">
        <v>0.62796879301396691</v>
      </c>
      <c r="D325">
        <f t="shared" si="6"/>
        <v>322.0661864363496</v>
      </c>
    </row>
    <row r="326" spans="1:4" x14ac:dyDescent="0.2">
      <c r="A326">
        <v>298</v>
      </c>
      <c r="B326">
        <v>0.63330004441084342</v>
      </c>
      <c r="D326">
        <f t="shared" si="6"/>
        <v>324.80042391029247</v>
      </c>
    </row>
    <row r="327" spans="1:4" x14ac:dyDescent="0.2">
      <c r="A327">
        <v>299</v>
      </c>
      <c r="B327">
        <v>0.63476208187858196</v>
      </c>
      <c r="D327">
        <f t="shared" si="6"/>
        <v>325.55025867421705</v>
      </c>
    </row>
    <row r="328" spans="1:4" x14ac:dyDescent="0.2">
      <c r="A328">
        <v>300</v>
      </c>
      <c r="B328">
        <v>0.63846547745320414</v>
      </c>
      <c r="D328">
        <f t="shared" si="6"/>
        <v>327.44961816923143</v>
      </c>
    </row>
    <row r="329" spans="1:4" x14ac:dyDescent="0.2">
      <c r="A329">
        <v>301</v>
      </c>
      <c r="B329">
        <v>0.64914528027378293</v>
      </c>
      <c r="D329">
        <f t="shared" si="6"/>
        <v>332.92696577723507</v>
      </c>
    </row>
    <row r="330" spans="1:4" x14ac:dyDescent="0.2">
      <c r="A330">
        <v>302</v>
      </c>
      <c r="B330">
        <v>0.62682718792507031</v>
      </c>
      <c r="D330">
        <f t="shared" si="6"/>
        <v>321.48069174061385</v>
      </c>
    </row>
    <row r="331" spans="1:4" x14ac:dyDescent="0.2">
      <c r="A331">
        <v>303</v>
      </c>
      <c r="B331">
        <v>0.61048388690465472</v>
      </c>
      <c r="D331">
        <f t="shared" si="6"/>
        <v>313.09870732994983</v>
      </c>
    </row>
    <row r="332" spans="1:4" x14ac:dyDescent="0.2">
      <c r="A332">
        <v>304</v>
      </c>
      <c r="B332">
        <v>0.63637212543878985</v>
      </c>
      <c r="D332">
        <f t="shared" si="6"/>
        <v>326.37600128308742</v>
      </c>
    </row>
    <row r="333" spans="1:4" x14ac:dyDescent="0.2">
      <c r="A333">
        <v>305</v>
      </c>
      <c r="B333">
        <v>0.61798681061569827</v>
      </c>
      <c r="D333">
        <f t="shared" si="6"/>
        <v>316.94672980116349</v>
      </c>
    </row>
    <row r="334" spans="1:4" x14ac:dyDescent="0.2">
      <c r="A334">
        <v>306</v>
      </c>
      <c r="B334">
        <v>0.62426536170212632</v>
      </c>
      <c r="D334">
        <f t="shared" si="6"/>
        <v>320.16680861279758</v>
      </c>
    </row>
    <row r="335" spans="1:4" x14ac:dyDescent="0.2">
      <c r="A335">
        <v>307</v>
      </c>
      <c r="B335">
        <v>0.6208345045588568</v>
      </c>
      <c r="D335">
        <f t="shared" si="6"/>
        <v>318.40722582996943</v>
      </c>
    </row>
    <row r="336" spans="1:4" x14ac:dyDescent="0.2">
      <c r="A336">
        <v>308</v>
      </c>
      <c r="B336">
        <v>0.61049228074039286</v>
      </c>
      <c r="D336">
        <f t="shared" si="6"/>
        <v>313.10301227423344</v>
      </c>
    </row>
    <row r="337" spans="1:4" x14ac:dyDescent="0.2">
      <c r="A337">
        <v>309</v>
      </c>
      <c r="B337">
        <v>0.6303036022309314</v>
      </c>
      <c r="D337">
        <f t="shared" si="6"/>
        <v>323.26363941320074</v>
      </c>
    </row>
    <row r="338" spans="1:4" x14ac:dyDescent="0.2">
      <c r="A338">
        <v>310</v>
      </c>
      <c r="B338">
        <v>0.62566627064590119</v>
      </c>
      <c r="D338">
        <f t="shared" si="6"/>
        <v>320.88529240703303</v>
      </c>
    </row>
    <row r="339" spans="1:4" x14ac:dyDescent="0.2">
      <c r="A339">
        <v>311</v>
      </c>
      <c r="B339">
        <v>0.63226258002144908</v>
      </c>
      <c r="D339">
        <f t="shared" si="6"/>
        <v>324.26833982717739</v>
      </c>
    </row>
    <row r="340" spans="1:4" x14ac:dyDescent="0.2">
      <c r="A340">
        <v>312</v>
      </c>
      <c r="B340">
        <v>0.62640058798470233</v>
      </c>
      <c r="D340">
        <f t="shared" si="6"/>
        <v>321.26190154362195</v>
      </c>
    </row>
    <row r="341" spans="1:4" x14ac:dyDescent="0.2">
      <c r="A341">
        <v>313</v>
      </c>
      <c r="B341">
        <v>0.61506731621037591</v>
      </c>
      <c r="D341">
        <f t="shared" si="6"/>
        <v>315.44940948858624</v>
      </c>
    </row>
    <row r="342" spans="1:4" x14ac:dyDescent="0.2">
      <c r="A342">
        <v>314</v>
      </c>
      <c r="B342">
        <v>0.63787031386435766</v>
      </c>
      <c r="D342">
        <f t="shared" si="6"/>
        <v>327.14437677905732</v>
      </c>
    </row>
    <row r="343" spans="1:4" x14ac:dyDescent="0.2">
      <c r="A343">
        <v>315</v>
      </c>
      <c r="B343">
        <v>0.62799664740160333</v>
      </c>
      <c r="D343">
        <f t="shared" si="6"/>
        <v>322.08047210866545</v>
      </c>
    </row>
    <row r="344" spans="1:4" x14ac:dyDescent="0.2">
      <c r="A344">
        <v>316</v>
      </c>
      <c r="B344">
        <v>0.61088733310706977</v>
      </c>
      <c r="D344">
        <f t="shared" si="6"/>
        <v>313.30562267556826</v>
      </c>
    </row>
    <row r="345" spans="1:4" x14ac:dyDescent="0.2">
      <c r="A345">
        <v>317</v>
      </c>
      <c r="B345">
        <v>0.62027520417547544</v>
      </c>
      <c r="D345">
        <f t="shared" si="6"/>
        <v>318.12037759236279</v>
      </c>
    </row>
    <row r="346" spans="1:4" x14ac:dyDescent="0.2">
      <c r="A346">
        <v>318</v>
      </c>
      <c r="B346">
        <v>0.63116166757218228</v>
      </c>
      <c r="D346">
        <f t="shared" si="6"/>
        <v>323.7037151546138</v>
      </c>
    </row>
    <row r="347" spans="1:4" x14ac:dyDescent="0.2">
      <c r="A347">
        <v>319</v>
      </c>
      <c r="B347">
        <v>0.61337892547695938</v>
      </c>
      <c r="D347">
        <f t="shared" si="6"/>
        <v>314.58348498600697</v>
      </c>
    </row>
    <row r="348" spans="1:4" x14ac:dyDescent="0.2">
      <c r="A348">
        <v>320</v>
      </c>
      <c r="B348">
        <v>0.63882837019002392</v>
      </c>
      <c r="D348">
        <f t="shared" si="6"/>
        <v>327.63573486982744</v>
      </c>
    </row>
    <row r="349" spans="1:4" x14ac:dyDescent="0.2">
      <c r="A349">
        <v>321</v>
      </c>
      <c r="B349">
        <v>0.61156799652354954</v>
      </c>
      <c r="D349">
        <f t="shared" si="6"/>
        <v>313.65471433940752</v>
      </c>
    </row>
    <row r="350" spans="1:4" x14ac:dyDescent="0.2">
      <c r="A350">
        <v>322</v>
      </c>
      <c r="B350">
        <v>0.62063210888987097</v>
      </c>
      <c r="D350">
        <f t="shared" ref="D350:D413" si="7">$C$5*B350</f>
        <v>318.30342321750419</v>
      </c>
    </row>
    <row r="351" spans="1:4" x14ac:dyDescent="0.2">
      <c r="A351">
        <v>323</v>
      </c>
      <c r="B351">
        <v>0.63340569410245973</v>
      </c>
      <c r="D351">
        <f t="shared" si="7"/>
        <v>324.85460843929388</v>
      </c>
    </row>
    <row r="352" spans="1:4" x14ac:dyDescent="0.2">
      <c r="A352">
        <v>324</v>
      </c>
      <c r="B352">
        <v>0.60525978913324474</v>
      </c>
      <c r="D352">
        <f t="shared" si="7"/>
        <v>310.41942570715872</v>
      </c>
    </row>
    <row r="353" spans="1:4" x14ac:dyDescent="0.2">
      <c r="A353">
        <v>325</v>
      </c>
      <c r="B353">
        <v>0.62821102127738127</v>
      </c>
      <c r="D353">
        <f t="shared" si="7"/>
        <v>322.19041798083532</v>
      </c>
    </row>
    <row r="354" spans="1:4" x14ac:dyDescent="0.2">
      <c r="A354">
        <v>326</v>
      </c>
      <c r="B354">
        <v>0.64442995880637233</v>
      </c>
      <c r="D354">
        <f t="shared" si="7"/>
        <v>330.50862012100976</v>
      </c>
    </row>
    <row r="355" spans="1:4" x14ac:dyDescent="0.2">
      <c r="A355">
        <v>327</v>
      </c>
      <c r="B355">
        <v>0.61519229833505484</v>
      </c>
      <c r="D355">
        <f t="shared" si="7"/>
        <v>315.51350903734703</v>
      </c>
    </row>
    <row r="356" spans="1:4" x14ac:dyDescent="0.2">
      <c r="A356">
        <v>328</v>
      </c>
      <c r="B356">
        <v>0.64634324368033913</v>
      </c>
      <c r="D356">
        <f t="shared" si="7"/>
        <v>331.48988602113093</v>
      </c>
    </row>
    <row r="357" spans="1:4" x14ac:dyDescent="0.2">
      <c r="A357">
        <v>329</v>
      </c>
      <c r="B357">
        <v>0.60812805583894292</v>
      </c>
      <c r="D357">
        <f t="shared" si="7"/>
        <v>311.89047288317028</v>
      </c>
    </row>
    <row r="358" spans="1:4" x14ac:dyDescent="0.2">
      <c r="A358">
        <v>330</v>
      </c>
      <c r="B358">
        <v>0.62681766612809209</v>
      </c>
      <c r="D358">
        <f t="shared" si="7"/>
        <v>321.47580829915159</v>
      </c>
    </row>
    <row r="359" spans="1:4" x14ac:dyDescent="0.2">
      <c r="A359">
        <v>331</v>
      </c>
      <c r="B359">
        <v>0.62176075159321931</v>
      </c>
      <c r="D359">
        <f t="shared" si="7"/>
        <v>318.88226989804065</v>
      </c>
    </row>
    <row r="360" spans="1:4" x14ac:dyDescent="0.2">
      <c r="A360">
        <v>332</v>
      </c>
      <c r="B360">
        <v>0.64117726246900308</v>
      </c>
      <c r="D360">
        <f t="shared" si="7"/>
        <v>328.84041062291658</v>
      </c>
    </row>
    <row r="361" spans="1:4" x14ac:dyDescent="0.2">
      <c r="A361">
        <v>333</v>
      </c>
      <c r="B361">
        <v>0.63799474116972821</v>
      </c>
      <c r="D361">
        <f t="shared" si="7"/>
        <v>327.20819177778822</v>
      </c>
    </row>
    <row r="362" spans="1:4" x14ac:dyDescent="0.2">
      <c r="A362">
        <v>334</v>
      </c>
      <c r="B362">
        <v>0.62681927930816228</v>
      </c>
      <c r="D362">
        <f t="shared" si="7"/>
        <v>321.47663565038152</v>
      </c>
    </row>
    <row r="363" spans="1:4" x14ac:dyDescent="0.2">
      <c r="A363">
        <v>335</v>
      </c>
      <c r="B363">
        <v>0.61834951704814545</v>
      </c>
      <c r="D363">
        <f t="shared" si="7"/>
        <v>317.1327509518859</v>
      </c>
    </row>
    <row r="364" spans="1:4" x14ac:dyDescent="0.2">
      <c r="A364">
        <v>336</v>
      </c>
      <c r="B364">
        <v>0.63411639440219159</v>
      </c>
      <c r="D364">
        <f t="shared" si="7"/>
        <v>325.21910511139004</v>
      </c>
    </row>
    <row r="365" spans="1:4" x14ac:dyDescent="0.2">
      <c r="A365">
        <v>337</v>
      </c>
      <c r="B365">
        <v>0.65832713205728577</v>
      </c>
      <c r="D365">
        <f t="shared" si="7"/>
        <v>337.63605963864097</v>
      </c>
    </row>
    <row r="366" spans="1:4" x14ac:dyDescent="0.2">
      <c r="A366">
        <v>338</v>
      </c>
      <c r="B366">
        <v>0.61792576971163715</v>
      </c>
      <c r="D366">
        <f t="shared" si="7"/>
        <v>316.91542376907034</v>
      </c>
    </row>
    <row r="367" spans="1:4" x14ac:dyDescent="0.2">
      <c r="A367">
        <v>339</v>
      </c>
      <c r="B367">
        <v>0.63573919477911611</v>
      </c>
      <c r="D367">
        <f t="shared" si="7"/>
        <v>326.05139030542819</v>
      </c>
    </row>
    <row r="368" spans="1:4" x14ac:dyDescent="0.2">
      <c r="A368">
        <v>340</v>
      </c>
      <c r="B368">
        <v>0.64518896413522087</v>
      </c>
      <c r="D368">
        <f t="shared" si="7"/>
        <v>330.89789098043235</v>
      </c>
    </row>
    <row r="369" spans="1:4" x14ac:dyDescent="0.2">
      <c r="A369">
        <v>341</v>
      </c>
      <c r="B369">
        <v>0.63486828908938175</v>
      </c>
      <c r="D369">
        <f t="shared" si="7"/>
        <v>325.60472913793251</v>
      </c>
    </row>
    <row r="370" spans="1:4" x14ac:dyDescent="0.2">
      <c r="A370">
        <v>342</v>
      </c>
      <c r="B370">
        <v>0.6246566535200343</v>
      </c>
      <c r="D370">
        <f t="shared" si="7"/>
        <v>320.36749034249391</v>
      </c>
    </row>
    <row r="371" spans="1:4" x14ac:dyDescent="0.2">
      <c r="A371">
        <v>343</v>
      </c>
      <c r="B371">
        <v>0.62981646484416443</v>
      </c>
      <c r="D371">
        <f t="shared" si="7"/>
        <v>323.01380139231185</v>
      </c>
    </row>
    <row r="372" spans="1:4" x14ac:dyDescent="0.2">
      <c r="A372">
        <v>344</v>
      </c>
      <c r="B372">
        <v>0.636974176711811</v>
      </c>
      <c r="D372">
        <f t="shared" si="7"/>
        <v>326.6847751579968</v>
      </c>
    </row>
    <row r="373" spans="1:4" x14ac:dyDescent="0.2">
      <c r="A373">
        <v>345</v>
      </c>
      <c r="B373">
        <v>0.61851651351078962</v>
      </c>
      <c r="D373">
        <f t="shared" si="7"/>
        <v>317.21839838288963</v>
      </c>
    </row>
    <row r="374" spans="1:4" x14ac:dyDescent="0.2">
      <c r="A374">
        <v>346</v>
      </c>
      <c r="B374">
        <v>0.63867234590809918</v>
      </c>
      <c r="D374">
        <f t="shared" si="7"/>
        <v>327.55571473820623</v>
      </c>
    </row>
    <row r="375" spans="1:4" x14ac:dyDescent="0.2">
      <c r="A375">
        <v>347</v>
      </c>
      <c r="B375">
        <v>0.6359539241601303</v>
      </c>
      <c r="D375">
        <f t="shared" si="7"/>
        <v>326.16151850547323</v>
      </c>
    </row>
    <row r="376" spans="1:4" x14ac:dyDescent="0.2">
      <c r="A376">
        <v>348</v>
      </c>
      <c r="B376">
        <v>0.61531229575489244</v>
      </c>
      <c r="D376">
        <f t="shared" si="7"/>
        <v>315.57505208187291</v>
      </c>
    </row>
    <row r="377" spans="1:4" x14ac:dyDescent="0.2">
      <c r="A377">
        <v>349</v>
      </c>
      <c r="B377">
        <v>0.62935356879674809</v>
      </c>
      <c r="D377">
        <f t="shared" si="7"/>
        <v>322.77639602063357</v>
      </c>
    </row>
    <row r="378" spans="1:4" x14ac:dyDescent="0.2">
      <c r="A378">
        <v>350</v>
      </c>
      <c r="B378">
        <v>0.64114700796019108</v>
      </c>
      <c r="D378">
        <f t="shared" si="7"/>
        <v>328.82489400109722</v>
      </c>
    </row>
    <row r="379" spans="1:4" x14ac:dyDescent="0.2">
      <c r="A379">
        <v>351</v>
      </c>
      <c r="B379">
        <v>0.63314402781429513</v>
      </c>
      <c r="D379">
        <f t="shared" si="7"/>
        <v>324.72040772026827</v>
      </c>
    </row>
    <row r="380" spans="1:4" x14ac:dyDescent="0.2">
      <c r="A380">
        <v>352</v>
      </c>
      <c r="B380">
        <v>0.63857987355389545</v>
      </c>
      <c r="D380">
        <f t="shared" si="7"/>
        <v>327.50828846670913</v>
      </c>
    </row>
    <row r="381" spans="1:4" x14ac:dyDescent="0.2">
      <c r="A381">
        <v>353</v>
      </c>
      <c r="B381">
        <v>0.62722366689746512</v>
      </c>
      <c r="D381">
        <f t="shared" si="7"/>
        <v>321.68403380484051</v>
      </c>
    </row>
    <row r="382" spans="1:4" x14ac:dyDescent="0.2">
      <c r="A382">
        <v>354</v>
      </c>
      <c r="B382">
        <v>0.63232977345604358</v>
      </c>
      <c r="D382">
        <f t="shared" si="7"/>
        <v>324.30280130595492</v>
      </c>
    </row>
    <row r="383" spans="1:4" x14ac:dyDescent="0.2">
      <c r="A383">
        <v>355</v>
      </c>
      <c r="B383">
        <v>0.62158294899679278</v>
      </c>
      <c r="D383">
        <f t="shared" si="7"/>
        <v>318.7910803281024</v>
      </c>
    </row>
    <row r="384" spans="1:4" x14ac:dyDescent="0.2">
      <c r="A384">
        <v>356</v>
      </c>
      <c r="B384">
        <v>0.63568424176712213</v>
      </c>
      <c r="D384">
        <f t="shared" si="7"/>
        <v>326.02320656890657</v>
      </c>
    </row>
    <row r="385" spans="1:4" x14ac:dyDescent="0.2">
      <c r="A385">
        <v>357</v>
      </c>
      <c r="B385">
        <v>0.63400924395803304</v>
      </c>
      <c r="D385">
        <f t="shared" si="7"/>
        <v>325.16415089183482</v>
      </c>
    </row>
    <row r="386" spans="1:4" x14ac:dyDescent="0.2">
      <c r="A386">
        <v>358</v>
      </c>
      <c r="B386">
        <v>0.62561447034631845</v>
      </c>
      <c r="D386">
        <f t="shared" si="7"/>
        <v>320.85872560128013</v>
      </c>
    </row>
    <row r="387" spans="1:4" x14ac:dyDescent="0.2">
      <c r="A387">
        <v>359</v>
      </c>
      <c r="B387">
        <v>0.62478027982349782</v>
      </c>
      <c r="D387">
        <f t="shared" si="7"/>
        <v>320.4308945315916</v>
      </c>
    </row>
    <row r="388" spans="1:4" x14ac:dyDescent="0.2">
      <c r="A388">
        <v>360</v>
      </c>
      <c r="B388">
        <v>0.64721202643480658</v>
      </c>
      <c r="D388">
        <f t="shared" si="7"/>
        <v>331.93545839938565</v>
      </c>
    </row>
    <row r="389" spans="1:4" x14ac:dyDescent="0.2">
      <c r="A389">
        <v>361</v>
      </c>
      <c r="B389">
        <v>0.63315487329264264</v>
      </c>
      <c r="D389">
        <f t="shared" si="7"/>
        <v>324.72597003783932</v>
      </c>
    </row>
    <row r="390" spans="1:4" x14ac:dyDescent="0.2">
      <c r="A390">
        <v>362</v>
      </c>
      <c r="B390">
        <v>0.61280761479655077</v>
      </c>
      <c r="D390">
        <f t="shared" si="7"/>
        <v>314.29047703058541</v>
      </c>
    </row>
    <row r="391" spans="1:4" x14ac:dyDescent="0.2">
      <c r="A391">
        <v>363</v>
      </c>
      <c r="B391">
        <v>0.62986420033440593</v>
      </c>
      <c r="D391">
        <f t="shared" si="7"/>
        <v>323.03828348038815</v>
      </c>
    </row>
    <row r="392" spans="1:4" x14ac:dyDescent="0.2">
      <c r="A392">
        <v>364</v>
      </c>
      <c r="B392">
        <v>0.63488891194941366</v>
      </c>
      <c r="D392">
        <f t="shared" si="7"/>
        <v>325.61530597862554</v>
      </c>
    </row>
    <row r="393" spans="1:4" x14ac:dyDescent="0.2">
      <c r="A393">
        <v>365</v>
      </c>
      <c r="B393">
        <v>0.61947926266691777</v>
      </c>
      <c r="D393">
        <f t="shared" si="7"/>
        <v>317.71216328435997</v>
      </c>
    </row>
    <row r="394" spans="1:4" x14ac:dyDescent="0.2">
      <c r="A394">
        <v>366</v>
      </c>
      <c r="B394">
        <v>0.61914678051992222</v>
      </c>
      <c r="D394">
        <f t="shared" si="7"/>
        <v>317.54164325481031</v>
      </c>
    </row>
    <row r="395" spans="1:4" x14ac:dyDescent="0.2">
      <c r="A395">
        <v>367</v>
      </c>
      <c r="B395">
        <v>0.63052030330110298</v>
      </c>
      <c r="D395">
        <f t="shared" si="7"/>
        <v>323.37477883293508</v>
      </c>
    </row>
    <row r="396" spans="1:4" x14ac:dyDescent="0.2">
      <c r="A396">
        <v>368</v>
      </c>
      <c r="B396">
        <v>0.61897633192327173</v>
      </c>
      <c r="D396">
        <f t="shared" si="7"/>
        <v>317.45422532876466</v>
      </c>
    </row>
    <row r="397" spans="1:4" x14ac:dyDescent="0.2">
      <c r="A397">
        <v>369</v>
      </c>
      <c r="B397">
        <v>0.61749081977163467</v>
      </c>
      <c r="D397">
        <f t="shared" si="7"/>
        <v>316.69235111000557</v>
      </c>
    </row>
    <row r="398" spans="1:4" x14ac:dyDescent="0.2">
      <c r="A398">
        <v>370</v>
      </c>
      <c r="B398">
        <v>0.62519109511958115</v>
      </c>
      <c r="D398">
        <f t="shared" si="7"/>
        <v>320.64158926230306</v>
      </c>
    </row>
    <row r="399" spans="1:4" x14ac:dyDescent="0.2">
      <c r="A399">
        <v>371</v>
      </c>
      <c r="B399">
        <v>0.62833620261848733</v>
      </c>
      <c r="D399">
        <f t="shared" si="7"/>
        <v>322.25461970167163</v>
      </c>
    </row>
    <row r="400" spans="1:4" x14ac:dyDescent="0.2">
      <c r="A400">
        <v>372</v>
      </c>
      <c r="B400">
        <v>0.62756047845854723</v>
      </c>
      <c r="D400">
        <f t="shared" si="7"/>
        <v>321.85677425983152</v>
      </c>
    </row>
    <row r="401" spans="1:4" x14ac:dyDescent="0.2">
      <c r="A401">
        <v>373</v>
      </c>
      <c r="B401">
        <v>0.6405302584951662</v>
      </c>
      <c r="D401">
        <f t="shared" si="7"/>
        <v>328.5085818683973</v>
      </c>
    </row>
    <row r="402" spans="1:4" x14ac:dyDescent="0.2">
      <c r="A402">
        <v>374</v>
      </c>
      <c r="B402">
        <v>0.63276110512607386</v>
      </c>
      <c r="D402">
        <f t="shared" si="7"/>
        <v>324.52401826386955</v>
      </c>
    </row>
    <row r="403" spans="1:4" x14ac:dyDescent="0.2">
      <c r="A403">
        <v>375</v>
      </c>
      <c r="B403">
        <v>0.62360864146508821</v>
      </c>
      <c r="D403">
        <f t="shared" si="7"/>
        <v>319.82999668097636</v>
      </c>
    </row>
    <row r="404" spans="1:4" x14ac:dyDescent="0.2">
      <c r="A404">
        <v>376</v>
      </c>
      <c r="B404">
        <v>0.60725887156267389</v>
      </c>
      <c r="D404">
        <f t="shared" si="7"/>
        <v>311.44469457653685</v>
      </c>
    </row>
    <row r="405" spans="1:4" x14ac:dyDescent="0.2">
      <c r="A405">
        <v>377</v>
      </c>
      <c r="B405">
        <v>0.63253616958401393</v>
      </c>
      <c r="D405">
        <f t="shared" si="7"/>
        <v>324.4086556327465</v>
      </c>
    </row>
    <row r="406" spans="1:4" x14ac:dyDescent="0.2">
      <c r="A406">
        <v>378</v>
      </c>
      <c r="B406">
        <v>0.61125987103753021</v>
      </c>
      <c r="D406">
        <f t="shared" si="7"/>
        <v>313.49668610403961</v>
      </c>
    </row>
    <row r="407" spans="1:4" x14ac:dyDescent="0.2">
      <c r="A407">
        <v>379</v>
      </c>
      <c r="B407">
        <v>0.61400529342495369</v>
      </c>
      <c r="D407">
        <f t="shared" si="7"/>
        <v>314.9047301474875</v>
      </c>
    </row>
    <row r="408" spans="1:4" x14ac:dyDescent="0.2">
      <c r="A408">
        <v>380</v>
      </c>
      <c r="B408">
        <v>0.62759696297662249</v>
      </c>
      <c r="D408">
        <f t="shared" si="7"/>
        <v>321.87548606483074</v>
      </c>
    </row>
    <row r="409" spans="1:4" x14ac:dyDescent="0.2">
      <c r="A409">
        <v>381</v>
      </c>
      <c r="B409">
        <v>0.63311318597295652</v>
      </c>
      <c r="D409">
        <f t="shared" si="7"/>
        <v>324.70458987337349</v>
      </c>
    </row>
    <row r="410" spans="1:4" x14ac:dyDescent="0.2">
      <c r="A410">
        <v>382</v>
      </c>
      <c r="B410">
        <v>0.63180386402524435</v>
      </c>
      <c r="D410">
        <f t="shared" si="7"/>
        <v>324.03307827724279</v>
      </c>
    </row>
    <row r="411" spans="1:4" x14ac:dyDescent="0.2">
      <c r="A411">
        <v>383</v>
      </c>
      <c r="B411">
        <v>0.60273986294312265</v>
      </c>
      <c r="D411">
        <f t="shared" si="7"/>
        <v>309.12703183793718</v>
      </c>
    </row>
    <row r="412" spans="1:4" x14ac:dyDescent="0.2">
      <c r="A412">
        <v>384</v>
      </c>
      <c r="B412">
        <v>0.61588829746226426</v>
      </c>
      <c r="D412">
        <f t="shared" si="7"/>
        <v>315.87046592303483</v>
      </c>
    </row>
    <row r="413" spans="1:4" x14ac:dyDescent="0.2">
      <c r="A413">
        <v>385</v>
      </c>
      <c r="B413">
        <v>0.6202198170149742</v>
      </c>
      <c r="D413">
        <f t="shared" si="7"/>
        <v>318.09197119421276</v>
      </c>
    </row>
    <row r="414" spans="1:4" x14ac:dyDescent="0.2">
      <c r="A414">
        <v>386</v>
      </c>
      <c r="B414">
        <v>0.64114094572516456</v>
      </c>
      <c r="D414">
        <f t="shared" ref="D414:D477" si="8">$C$5*B414</f>
        <v>328.82178486424516</v>
      </c>
    </row>
    <row r="415" spans="1:4" x14ac:dyDescent="0.2">
      <c r="A415">
        <v>387</v>
      </c>
      <c r="B415">
        <v>0.62091597792845521</v>
      </c>
      <c r="D415">
        <f t="shared" si="8"/>
        <v>318.44901105518221</v>
      </c>
    </row>
    <row r="416" spans="1:4" x14ac:dyDescent="0.2">
      <c r="A416">
        <v>388</v>
      </c>
      <c r="B416">
        <v>0.62920575809461965</v>
      </c>
      <c r="D416">
        <f t="shared" si="8"/>
        <v>322.70058838547942</v>
      </c>
    </row>
    <row r="417" spans="1:4" x14ac:dyDescent="0.2">
      <c r="A417">
        <v>389</v>
      </c>
      <c r="B417">
        <v>0.63094168079645507</v>
      </c>
      <c r="D417">
        <f t="shared" si="8"/>
        <v>323.59089059595243</v>
      </c>
    </row>
    <row r="418" spans="1:4" x14ac:dyDescent="0.2">
      <c r="A418">
        <v>390</v>
      </c>
      <c r="B418">
        <v>0.63498489748202991</v>
      </c>
      <c r="D418">
        <f t="shared" si="8"/>
        <v>325.66453405299274</v>
      </c>
    </row>
    <row r="419" spans="1:4" x14ac:dyDescent="0.2">
      <c r="A419">
        <v>391</v>
      </c>
      <c r="B419">
        <v>0.6236953127751681</v>
      </c>
      <c r="D419">
        <f t="shared" si="8"/>
        <v>319.87444777252966</v>
      </c>
    </row>
    <row r="420" spans="1:4" x14ac:dyDescent="0.2">
      <c r="A420">
        <v>392</v>
      </c>
      <c r="B420">
        <v>0.6095498456876165</v>
      </c>
      <c r="D420">
        <f t="shared" si="8"/>
        <v>312.61966586150038</v>
      </c>
    </row>
    <row r="421" spans="1:4" x14ac:dyDescent="0.2">
      <c r="A421">
        <v>393</v>
      </c>
      <c r="B421">
        <v>0.62661535935539603</v>
      </c>
      <c r="D421">
        <f t="shared" si="8"/>
        <v>321.37205127890263</v>
      </c>
    </row>
    <row r="422" spans="1:4" x14ac:dyDescent="0.2">
      <c r="A422">
        <v>394</v>
      </c>
      <c r="B422">
        <v>0.62381628955357993</v>
      </c>
      <c r="D422">
        <f t="shared" si="8"/>
        <v>319.9364931004248</v>
      </c>
    </row>
    <row r="423" spans="1:4" x14ac:dyDescent="0.2">
      <c r="A423">
        <v>395</v>
      </c>
      <c r="B423">
        <v>0.6242546050823583</v>
      </c>
      <c r="D423">
        <f t="shared" si="8"/>
        <v>320.16129186810235</v>
      </c>
    </row>
    <row r="424" spans="1:4" x14ac:dyDescent="0.2">
      <c r="A424">
        <v>396</v>
      </c>
      <c r="B424">
        <v>0.6404726495587475</v>
      </c>
      <c r="D424">
        <f t="shared" si="8"/>
        <v>328.47903598862837</v>
      </c>
    </row>
    <row r="425" spans="1:4" x14ac:dyDescent="0.2">
      <c r="A425">
        <v>397</v>
      </c>
      <c r="B425">
        <v>0.63512684978242417</v>
      </c>
      <c r="D425">
        <f t="shared" si="8"/>
        <v>325.73733709122087</v>
      </c>
    </row>
    <row r="426" spans="1:4" x14ac:dyDescent="0.2">
      <c r="A426">
        <v>398</v>
      </c>
      <c r="B426">
        <v>0.6304812100191971</v>
      </c>
      <c r="D426">
        <f t="shared" si="8"/>
        <v>323.3547290719298</v>
      </c>
    </row>
    <row r="427" spans="1:4" x14ac:dyDescent="0.2">
      <c r="A427">
        <v>399</v>
      </c>
      <c r="B427">
        <v>0.6311711506386577</v>
      </c>
      <c r="D427">
        <f t="shared" si="8"/>
        <v>323.70857873237344</v>
      </c>
    </row>
    <row r="428" spans="1:4" x14ac:dyDescent="0.2">
      <c r="A428">
        <v>400</v>
      </c>
      <c r="B428">
        <v>0.64543519871732702</v>
      </c>
      <c r="D428">
        <f t="shared" si="8"/>
        <v>331.02417724451095</v>
      </c>
    </row>
    <row r="429" spans="1:4" x14ac:dyDescent="0.2">
      <c r="A429">
        <v>401</v>
      </c>
      <c r="B429">
        <v>0.62386918166176797</v>
      </c>
      <c r="D429">
        <f t="shared" si="8"/>
        <v>319.96361986176424</v>
      </c>
    </row>
    <row r="430" spans="1:4" x14ac:dyDescent="0.2">
      <c r="A430">
        <v>402</v>
      </c>
      <c r="B430">
        <v>0.63248924434770792</v>
      </c>
      <c r="D430">
        <f t="shared" si="8"/>
        <v>324.38458909938879</v>
      </c>
    </row>
    <row r="431" spans="1:4" x14ac:dyDescent="0.2">
      <c r="A431">
        <v>403</v>
      </c>
      <c r="B431">
        <v>0.63502966120468773</v>
      </c>
      <c r="D431">
        <f t="shared" si="8"/>
        <v>325.68749201142555</v>
      </c>
    </row>
    <row r="432" spans="1:4" x14ac:dyDescent="0.2">
      <c r="A432">
        <v>404</v>
      </c>
      <c r="B432">
        <v>0.62780847959906305</v>
      </c>
      <c r="D432">
        <f t="shared" si="8"/>
        <v>321.98396653824784</v>
      </c>
    </row>
    <row r="433" spans="1:4" x14ac:dyDescent="0.2">
      <c r="A433">
        <v>405</v>
      </c>
      <c r="B433">
        <v>0.63692883071155126</v>
      </c>
      <c r="D433">
        <f t="shared" si="8"/>
        <v>326.66151856700651</v>
      </c>
    </row>
    <row r="434" spans="1:4" x14ac:dyDescent="0.2">
      <c r="A434">
        <v>406</v>
      </c>
      <c r="B434">
        <v>0.62760322665786983</v>
      </c>
      <c r="D434">
        <f t="shared" si="8"/>
        <v>321.87869851735201</v>
      </c>
    </row>
    <row r="435" spans="1:4" x14ac:dyDescent="0.2">
      <c r="A435">
        <v>407</v>
      </c>
      <c r="B435">
        <v>0.6257867627439575</v>
      </c>
      <c r="D435">
        <f t="shared" si="8"/>
        <v>320.94708915704422</v>
      </c>
    </row>
    <row r="436" spans="1:4" x14ac:dyDescent="0.2">
      <c r="A436">
        <v>408</v>
      </c>
      <c r="B436">
        <v>0.62922026647709828</v>
      </c>
      <c r="D436">
        <f t="shared" si="8"/>
        <v>322.70802929570971</v>
      </c>
    </row>
    <row r="437" spans="1:4" x14ac:dyDescent="0.2">
      <c r="A437">
        <v>409</v>
      </c>
      <c r="B437">
        <v>0.62947285778108075</v>
      </c>
      <c r="D437">
        <f t="shared" si="8"/>
        <v>322.83757573003197</v>
      </c>
    </row>
    <row r="438" spans="1:4" x14ac:dyDescent="0.2">
      <c r="A438">
        <v>410</v>
      </c>
      <c r="B438">
        <v>0.6370710441479791</v>
      </c>
      <c r="D438">
        <f t="shared" si="8"/>
        <v>326.73445553400211</v>
      </c>
    </row>
    <row r="439" spans="1:4" x14ac:dyDescent="0.2">
      <c r="A439">
        <v>411</v>
      </c>
      <c r="B439">
        <v>0.62875896535967424</v>
      </c>
      <c r="D439">
        <f t="shared" si="8"/>
        <v>322.47144191534881</v>
      </c>
    </row>
    <row r="440" spans="1:4" x14ac:dyDescent="0.2">
      <c r="A440">
        <v>412</v>
      </c>
      <c r="B440">
        <v>0.62407899933794919</v>
      </c>
      <c r="D440">
        <f t="shared" si="8"/>
        <v>320.071228997069</v>
      </c>
    </row>
    <row r="441" spans="1:4" x14ac:dyDescent="0.2">
      <c r="A441">
        <v>413</v>
      </c>
      <c r="B441">
        <v>0.63142567270258276</v>
      </c>
      <c r="D441">
        <f t="shared" si="8"/>
        <v>323.83911539502958</v>
      </c>
    </row>
    <row r="442" spans="1:4" x14ac:dyDescent="0.2">
      <c r="A442">
        <v>414</v>
      </c>
      <c r="B442">
        <v>0.63295317491218361</v>
      </c>
      <c r="D442">
        <f t="shared" si="8"/>
        <v>324.62252504355376</v>
      </c>
    </row>
    <row r="443" spans="1:4" x14ac:dyDescent="0.2">
      <c r="A443">
        <v>415</v>
      </c>
      <c r="B443">
        <v>0.63000337892595493</v>
      </c>
      <c r="D443">
        <f t="shared" si="8"/>
        <v>323.10966396730475</v>
      </c>
    </row>
    <row r="444" spans="1:4" x14ac:dyDescent="0.2">
      <c r="A444">
        <v>416</v>
      </c>
      <c r="B444">
        <v>0.62853201336439035</v>
      </c>
      <c r="D444">
        <f t="shared" si="8"/>
        <v>322.35504510640169</v>
      </c>
    </row>
    <row r="445" spans="1:4" x14ac:dyDescent="0.2">
      <c r="A445">
        <v>417</v>
      </c>
      <c r="B445">
        <v>0.6339557555075529</v>
      </c>
      <c r="D445">
        <f t="shared" si="8"/>
        <v>325.13671828458399</v>
      </c>
    </row>
    <row r="446" spans="1:4" x14ac:dyDescent="0.2">
      <c r="A446">
        <v>418</v>
      </c>
      <c r="B446">
        <v>0.61566785036149352</v>
      </c>
      <c r="D446">
        <f t="shared" si="8"/>
        <v>315.75740527759189</v>
      </c>
    </row>
    <row r="447" spans="1:4" x14ac:dyDescent="0.2">
      <c r="A447">
        <v>419</v>
      </c>
      <c r="B447">
        <v>0.62442733951698093</v>
      </c>
      <c r="D447">
        <f t="shared" si="8"/>
        <v>320.24988213125562</v>
      </c>
    </row>
    <row r="448" spans="1:4" x14ac:dyDescent="0.2">
      <c r="A448">
        <v>420</v>
      </c>
      <c r="B448">
        <v>0.6529815085167151</v>
      </c>
      <c r="D448">
        <f t="shared" si="8"/>
        <v>334.89445112721666</v>
      </c>
    </row>
    <row r="449" spans="1:4" x14ac:dyDescent="0.2">
      <c r="A449">
        <v>421</v>
      </c>
      <c r="B449">
        <v>0.62075989431954082</v>
      </c>
      <c r="D449">
        <f t="shared" si="8"/>
        <v>318.36896049654376</v>
      </c>
    </row>
    <row r="450" spans="1:4" x14ac:dyDescent="0.2">
      <c r="A450">
        <v>422</v>
      </c>
      <c r="B450">
        <v>0.61465188675844917</v>
      </c>
      <c r="D450">
        <f t="shared" si="8"/>
        <v>315.23634829700501</v>
      </c>
    </row>
    <row r="451" spans="1:4" x14ac:dyDescent="0.2">
      <c r="A451">
        <v>423</v>
      </c>
      <c r="B451">
        <v>0.62738679820234033</v>
      </c>
      <c r="D451">
        <f t="shared" si="8"/>
        <v>321.76769891341604</v>
      </c>
    </row>
    <row r="452" spans="1:4" x14ac:dyDescent="0.2">
      <c r="A452">
        <v>424</v>
      </c>
      <c r="B452">
        <v>0.62662497176815102</v>
      </c>
      <c r="D452">
        <f t="shared" si="8"/>
        <v>321.376981194454</v>
      </c>
    </row>
    <row r="453" spans="1:4" x14ac:dyDescent="0.2">
      <c r="A453">
        <v>425</v>
      </c>
      <c r="B453">
        <v>0.62307998392080988</v>
      </c>
      <c r="D453">
        <f t="shared" si="8"/>
        <v>319.55886422804139</v>
      </c>
    </row>
    <row r="454" spans="1:4" x14ac:dyDescent="0.2">
      <c r="A454">
        <v>426</v>
      </c>
      <c r="B454">
        <v>0.646206552306969</v>
      </c>
      <c r="D454">
        <f t="shared" si="8"/>
        <v>331.41978115313458</v>
      </c>
    </row>
    <row r="455" spans="1:4" x14ac:dyDescent="0.2">
      <c r="A455">
        <v>427</v>
      </c>
      <c r="B455">
        <v>0.61824216312280578</v>
      </c>
      <c r="D455">
        <f t="shared" si="8"/>
        <v>317.07769237299192</v>
      </c>
    </row>
    <row r="456" spans="1:4" x14ac:dyDescent="0.2">
      <c r="A456">
        <v>428</v>
      </c>
      <c r="B456">
        <v>0.62666525741771639</v>
      </c>
      <c r="D456">
        <f t="shared" si="8"/>
        <v>321.39764248474097</v>
      </c>
    </row>
    <row r="457" spans="1:4" x14ac:dyDescent="0.2">
      <c r="A457">
        <v>429</v>
      </c>
      <c r="B457">
        <v>0.62511369126598826</v>
      </c>
      <c r="D457">
        <f t="shared" si="8"/>
        <v>320.60189116867252</v>
      </c>
    </row>
    <row r="458" spans="1:4" x14ac:dyDescent="0.2">
      <c r="A458">
        <v>430</v>
      </c>
      <c r="B458">
        <v>0.61830416936828803</v>
      </c>
      <c r="D458">
        <f t="shared" si="8"/>
        <v>317.10949349948078</v>
      </c>
    </row>
    <row r="459" spans="1:4" x14ac:dyDescent="0.2">
      <c r="A459">
        <v>431</v>
      </c>
      <c r="B459">
        <v>0.63430751805644969</v>
      </c>
      <c r="D459">
        <f t="shared" si="8"/>
        <v>325.3171266486853</v>
      </c>
    </row>
    <row r="460" spans="1:4" x14ac:dyDescent="0.2">
      <c r="A460">
        <v>432</v>
      </c>
      <c r="B460">
        <v>0.62306205847568485</v>
      </c>
      <c r="D460">
        <f t="shared" si="8"/>
        <v>319.54967080980816</v>
      </c>
    </row>
    <row r="461" spans="1:4" x14ac:dyDescent="0.2">
      <c r="A461">
        <v>433</v>
      </c>
      <c r="B461">
        <v>0.61823771684842344</v>
      </c>
      <c r="D461">
        <f t="shared" si="8"/>
        <v>317.07541201344202</v>
      </c>
    </row>
    <row r="462" spans="1:4" x14ac:dyDescent="0.2">
      <c r="A462">
        <v>434</v>
      </c>
      <c r="B462">
        <v>0.64625497710368329</v>
      </c>
      <c r="D462">
        <f t="shared" si="8"/>
        <v>331.44461676563668</v>
      </c>
    </row>
    <row r="463" spans="1:4" x14ac:dyDescent="0.2">
      <c r="A463">
        <v>435</v>
      </c>
      <c r="B463">
        <v>0.63626117208850741</v>
      </c>
      <c r="D463">
        <f t="shared" si="8"/>
        <v>326.31909666808849</v>
      </c>
    </row>
    <row r="464" spans="1:4" x14ac:dyDescent="0.2">
      <c r="A464">
        <v>436</v>
      </c>
      <c r="B464">
        <v>0.630107707023839</v>
      </c>
      <c r="D464">
        <f t="shared" si="8"/>
        <v>323.16317069088319</v>
      </c>
    </row>
    <row r="465" spans="1:4" x14ac:dyDescent="0.2">
      <c r="A465">
        <v>437</v>
      </c>
      <c r="B465">
        <v>0.65274559368730589</v>
      </c>
      <c r="D465">
        <f t="shared" si="8"/>
        <v>334.77345755193573</v>
      </c>
    </row>
    <row r="466" spans="1:4" x14ac:dyDescent="0.2">
      <c r="A466">
        <v>438</v>
      </c>
      <c r="B466">
        <v>0.62587085538243381</v>
      </c>
      <c r="D466">
        <f t="shared" si="8"/>
        <v>320.99021772598383</v>
      </c>
    </row>
    <row r="467" spans="1:4" x14ac:dyDescent="0.2">
      <c r="A467">
        <v>439</v>
      </c>
      <c r="B467">
        <v>0.63190686320724332</v>
      </c>
      <c r="D467">
        <f t="shared" si="8"/>
        <v>324.08590344008769</v>
      </c>
    </row>
    <row r="468" spans="1:4" x14ac:dyDescent="0.2">
      <c r="A468">
        <v>440</v>
      </c>
      <c r="B468">
        <v>0.62110129297941541</v>
      </c>
      <c r="D468">
        <f t="shared" si="8"/>
        <v>318.5440535356621</v>
      </c>
    </row>
    <row r="469" spans="1:4" x14ac:dyDescent="0.2">
      <c r="A469">
        <v>441</v>
      </c>
      <c r="B469">
        <v>0.61844667222233474</v>
      </c>
      <c r="D469">
        <f t="shared" si="8"/>
        <v>317.18257890001291</v>
      </c>
    </row>
    <row r="470" spans="1:4" x14ac:dyDescent="0.2">
      <c r="A470">
        <v>442</v>
      </c>
      <c r="B470">
        <v>0.6218730623531421</v>
      </c>
      <c r="D470">
        <f t="shared" si="8"/>
        <v>318.93987068735771</v>
      </c>
    </row>
    <row r="471" spans="1:4" x14ac:dyDescent="0.2">
      <c r="A471">
        <v>443</v>
      </c>
      <c r="B471">
        <v>0.62415510479935166</v>
      </c>
      <c r="D471">
        <f t="shared" si="8"/>
        <v>320.11026118464514</v>
      </c>
    </row>
    <row r="472" spans="1:4" x14ac:dyDescent="0.2">
      <c r="A472">
        <v>444</v>
      </c>
      <c r="B472">
        <v>0.61467085782712738</v>
      </c>
      <c r="D472">
        <f t="shared" si="8"/>
        <v>315.24607798390952</v>
      </c>
    </row>
    <row r="473" spans="1:4" x14ac:dyDescent="0.2">
      <c r="A473">
        <v>445</v>
      </c>
      <c r="B473">
        <v>0.62964668430537418</v>
      </c>
      <c r="D473">
        <f t="shared" si="8"/>
        <v>322.9267260929218</v>
      </c>
    </row>
    <row r="474" spans="1:4" x14ac:dyDescent="0.2">
      <c r="A474">
        <v>446</v>
      </c>
      <c r="B474">
        <v>0.63526493430335096</v>
      </c>
      <c r="D474">
        <f t="shared" si="8"/>
        <v>325.80815646243087</v>
      </c>
    </row>
    <row r="475" spans="1:4" x14ac:dyDescent="0.2">
      <c r="A475">
        <v>447</v>
      </c>
      <c r="B475">
        <v>0.62092531104660242</v>
      </c>
      <c r="D475">
        <f t="shared" si="8"/>
        <v>318.45379772898303</v>
      </c>
    </row>
    <row r="476" spans="1:4" x14ac:dyDescent="0.2">
      <c r="A476">
        <v>448</v>
      </c>
      <c r="B476">
        <v>0.61971836984982342</v>
      </c>
      <c r="D476">
        <f t="shared" si="8"/>
        <v>317.83479412112234</v>
      </c>
    </row>
    <row r="477" spans="1:4" x14ac:dyDescent="0.2">
      <c r="A477">
        <v>449</v>
      </c>
      <c r="B477">
        <v>0.64237716610812734</v>
      </c>
      <c r="D477">
        <f t="shared" si="8"/>
        <v>329.45580488047051</v>
      </c>
    </row>
    <row r="478" spans="1:4" x14ac:dyDescent="0.2">
      <c r="A478">
        <v>450</v>
      </c>
      <c r="B478">
        <v>0.6306446123462438</v>
      </c>
      <c r="D478">
        <f t="shared" ref="D478:D541" si="9">$C$5*B478</f>
        <v>323.43853317957365</v>
      </c>
    </row>
    <row r="479" spans="1:4" x14ac:dyDescent="0.2">
      <c r="A479">
        <v>451</v>
      </c>
      <c r="B479">
        <v>0.62065782638821521</v>
      </c>
      <c r="D479">
        <f t="shared" si="9"/>
        <v>318.31661294398197</v>
      </c>
    </row>
    <row r="480" spans="1:4" x14ac:dyDescent="0.2">
      <c r="A480">
        <v>452</v>
      </c>
      <c r="B480">
        <v>0.64268663753094912</v>
      </c>
      <c r="D480">
        <f t="shared" si="9"/>
        <v>329.61452340608525</v>
      </c>
    </row>
    <row r="481" spans="1:4" x14ac:dyDescent="0.2">
      <c r="A481">
        <v>453</v>
      </c>
      <c r="B481">
        <v>0.62943438063006507</v>
      </c>
      <c r="D481">
        <f t="shared" si="9"/>
        <v>322.81784196391112</v>
      </c>
    </row>
    <row r="482" spans="1:4" x14ac:dyDescent="0.2">
      <c r="A482">
        <v>454</v>
      </c>
      <c r="B482">
        <v>0.62356034234034863</v>
      </c>
      <c r="D482">
        <f t="shared" si="9"/>
        <v>319.80522552182623</v>
      </c>
    </row>
    <row r="483" spans="1:4" x14ac:dyDescent="0.2">
      <c r="A483">
        <v>455</v>
      </c>
      <c r="B483">
        <v>0.62723202256089128</v>
      </c>
      <c r="D483">
        <f t="shared" si="9"/>
        <v>321.6883191717007</v>
      </c>
    </row>
    <row r="484" spans="1:4" x14ac:dyDescent="0.2">
      <c r="A484">
        <v>456</v>
      </c>
      <c r="B484">
        <v>0.61071292182891546</v>
      </c>
      <c r="D484">
        <f t="shared" si="9"/>
        <v>313.21617241012262</v>
      </c>
    </row>
    <row r="485" spans="1:4" x14ac:dyDescent="0.2">
      <c r="A485">
        <v>457</v>
      </c>
      <c r="B485">
        <v>0.62872283925336392</v>
      </c>
      <c r="D485">
        <f t="shared" si="9"/>
        <v>322.45291392889533</v>
      </c>
    </row>
    <row r="486" spans="1:4" x14ac:dyDescent="0.2">
      <c r="A486">
        <v>458</v>
      </c>
      <c r="B486">
        <v>0.62977193606094983</v>
      </c>
      <c r="D486">
        <f t="shared" si="9"/>
        <v>322.99096392720827</v>
      </c>
    </row>
    <row r="487" spans="1:4" x14ac:dyDescent="0.2">
      <c r="A487">
        <v>459</v>
      </c>
      <c r="B487">
        <v>0.62498105052229358</v>
      </c>
      <c r="D487">
        <f t="shared" si="9"/>
        <v>320.53386374603133</v>
      </c>
    </row>
    <row r="488" spans="1:4" x14ac:dyDescent="0.2">
      <c r="A488">
        <v>460</v>
      </c>
      <c r="B488">
        <v>0.62415246218341025</v>
      </c>
      <c r="D488">
        <f t="shared" si="9"/>
        <v>320.10890586691607</v>
      </c>
    </row>
    <row r="489" spans="1:4" x14ac:dyDescent="0.2">
      <c r="A489">
        <v>461</v>
      </c>
      <c r="B489">
        <v>0.6228632947107281</v>
      </c>
      <c r="D489">
        <f t="shared" si="9"/>
        <v>319.44773089098811</v>
      </c>
    </row>
    <row r="490" spans="1:4" x14ac:dyDescent="0.2">
      <c r="A490">
        <v>462</v>
      </c>
      <c r="B490">
        <v>0.62997583221790987</v>
      </c>
      <c r="D490">
        <f t="shared" si="9"/>
        <v>323.09553609453837</v>
      </c>
    </row>
    <row r="491" spans="1:4" x14ac:dyDescent="0.2">
      <c r="A491">
        <v>463</v>
      </c>
      <c r="B491">
        <v>0.63837495604618277</v>
      </c>
      <c r="D491">
        <f t="shared" si="9"/>
        <v>327.40319247949247</v>
      </c>
    </row>
    <row r="492" spans="1:4" x14ac:dyDescent="0.2">
      <c r="A492">
        <v>464</v>
      </c>
      <c r="B492">
        <v>0.60497583283141898</v>
      </c>
      <c r="D492">
        <f t="shared" si="9"/>
        <v>310.27379311480541</v>
      </c>
    </row>
    <row r="493" spans="1:4" x14ac:dyDescent="0.2">
      <c r="A493">
        <v>465</v>
      </c>
      <c r="B493">
        <v>0.62273047986868424</v>
      </c>
      <c r="D493">
        <f t="shared" si="9"/>
        <v>319.37961417857332</v>
      </c>
    </row>
    <row r="494" spans="1:4" x14ac:dyDescent="0.2">
      <c r="A494">
        <v>466</v>
      </c>
      <c r="B494">
        <v>0.64627242908994709</v>
      </c>
      <c r="D494">
        <f t="shared" si="9"/>
        <v>331.45356736115076</v>
      </c>
    </row>
    <row r="495" spans="1:4" x14ac:dyDescent="0.2">
      <c r="A495">
        <v>467</v>
      </c>
      <c r="B495">
        <v>0.61140884355442626</v>
      </c>
      <c r="D495">
        <f t="shared" si="9"/>
        <v>313.57308959882198</v>
      </c>
    </row>
    <row r="496" spans="1:4" x14ac:dyDescent="0.2">
      <c r="A496">
        <v>468</v>
      </c>
      <c r="B496">
        <v>0.63206291926562963</v>
      </c>
      <c r="D496">
        <f t="shared" si="9"/>
        <v>324.16593986889416</v>
      </c>
    </row>
    <row r="497" spans="1:4" x14ac:dyDescent="0.2">
      <c r="A497">
        <v>469</v>
      </c>
      <c r="B497">
        <v>0.6397430469290859</v>
      </c>
      <c r="D497">
        <f t="shared" si="9"/>
        <v>328.10484488365125</v>
      </c>
    </row>
    <row r="498" spans="1:4" x14ac:dyDescent="0.2">
      <c r="A498">
        <v>470</v>
      </c>
      <c r="B498">
        <v>0.64398746897307169</v>
      </c>
      <c r="D498">
        <f t="shared" si="9"/>
        <v>330.28168047889153</v>
      </c>
    </row>
    <row r="499" spans="1:4" x14ac:dyDescent="0.2">
      <c r="A499">
        <v>471</v>
      </c>
      <c r="B499">
        <v>0.63029003178584109</v>
      </c>
      <c r="D499">
        <f t="shared" si="9"/>
        <v>323.2566795426672</v>
      </c>
    </row>
    <row r="500" spans="1:4" x14ac:dyDescent="0.2">
      <c r="A500">
        <v>472</v>
      </c>
      <c r="B500">
        <v>0.62339493544522429</v>
      </c>
      <c r="D500">
        <f t="shared" si="9"/>
        <v>319.72039333189002</v>
      </c>
    </row>
    <row r="501" spans="1:4" x14ac:dyDescent="0.2">
      <c r="A501">
        <v>473</v>
      </c>
      <c r="B501">
        <v>0.63668954203274308</v>
      </c>
      <c r="D501">
        <f t="shared" si="9"/>
        <v>326.53879464648929</v>
      </c>
    </row>
    <row r="502" spans="1:4" x14ac:dyDescent="0.2">
      <c r="A502">
        <v>474</v>
      </c>
      <c r="B502">
        <v>0.62351411488737774</v>
      </c>
      <c r="D502">
        <f t="shared" si="9"/>
        <v>319.78151686042037</v>
      </c>
    </row>
    <row r="503" spans="1:4" x14ac:dyDescent="0.2">
      <c r="A503">
        <v>475</v>
      </c>
      <c r="B503">
        <v>0.62324418362652934</v>
      </c>
      <c r="D503">
        <f t="shared" si="9"/>
        <v>319.64307728707126</v>
      </c>
    </row>
    <row r="504" spans="1:4" x14ac:dyDescent="0.2">
      <c r="A504">
        <v>476</v>
      </c>
      <c r="B504">
        <v>0.63052404626777236</v>
      </c>
      <c r="D504">
        <f t="shared" si="9"/>
        <v>323.37669848724681</v>
      </c>
    </row>
    <row r="505" spans="1:4" x14ac:dyDescent="0.2">
      <c r="A505">
        <v>477</v>
      </c>
      <c r="B505">
        <v>0.63658732032478138</v>
      </c>
      <c r="D505">
        <f t="shared" si="9"/>
        <v>326.48636822654532</v>
      </c>
    </row>
    <row r="506" spans="1:4" x14ac:dyDescent="0.2">
      <c r="A506">
        <v>478</v>
      </c>
      <c r="B506">
        <v>0.60896745494640647</v>
      </c>
      <c r="D506">
        <f t="shared" si="9"/>
        <v>312.32097527826755</v>
      </c>
    </row>
    <row r="507" spans="1:4" x14ac:dyDescent="0.2">
      <c r="A507">
        <v>479</v>
      </c>
      <c r="B507">
        <v>0.61122515784605991</v>
      </c>
      <c r="D507">
        <f t="shared" si="9"/>
        <v>313.47888275884117</v>
      </c>
    </row>
    <row r="508" spans="1:4" x14ac:dyDescent="0.2">
      <c r="A508">
        <v>480</v>
      </c>
      <c r="B508">
        <v>0.6173374214381111</v>
      </c>
      <c r="D508">
        <f t="shared" si="9"/>
        <v>316.61367774783656</v>
      </c>
    </row>
    <row r="509" spans="1:4" x14ac:dyDescent="0.2">
      <c r="A509">
        <v>481</v>
      </c>
      <c r="B509">
        <v>0.62890845685579133</v>
      </c>
      <c r="D509">
        <f t="shared" si="9"/>
        <v>322.54811157886508</v>
      </c>
    </row>
    <row r="510" spans="1:4" x14ac:dyDescent="0.2">
      <c r="A510">
        <v>482</v>
      </c>
      <c r="B510">
        <v>0.63305601456889882</v>
      </c>
      <c r="D510">
        <f t="shared" si="9"/>
        <v>324.67526839070916</v>
      </c>
    </row>
    <row r="511" spans="1:4" x14ac:dyDescent="0.2">
      <c r="A511">
        <v>483</v>
      </c>
      <c r="B511">
        <v>0.62959215106743327</v>
      </c>
      <c r="D511">
        <f t="shared" si="9"/>
        <v>322.8987576458062</v>
      </c>
    </row>
    <row r="512" spans="1:4" x14ac:dyDescent="0.2">
      <c r="A512">
        <v>484</v>
      </c>
      <c r="B512">
        <v>0.64282388894223608</v>
      </c>
      <c r="D512">
        <f t="shared" si="9"/>
        <v>329.68491550057774</v>
      </c>
    </row>
    <row r="513" spans="1:4" x14ac:dyDescent="0.2">
      <c r="A513">
        <v>485</v>
      </c>
      <c r="B513">
        <v>0.59719895771001574</v>
      </c>
      <c r="D513">
        <f t="shared" si="9"/>
        <v>306.28526925724117</v>
      </c>
    </row>
    <row r="514" spans="1:4" x14ac:dyDescent="0.2">
      <c r="A514">
        <v>486</v>
      </c>
      <c r="B514">
        <v>0.6247287702090818</v>
      </c>
      <c r="D514">
        <f t="shared" si="9"/>
        <v>320.40447680946221</v>
      </c>
    </row>
    <row r="515" spans="1:4" x14ac:dyDescent="0.2">
      <c r="A515">
        <v>487</v>
      </c>
      <c r="B515">
        <v>0.62429814917899362</v>
      </c>
      <c r="D515">
        <f t="shared" si="9"/>
        <v>320.1836243172641</v>
      </c>
    </row>
    <row r="516" spans="1:4" x14ac:dyDescent="0.2">
      <c r="A516">
        <v>488</v>
      </c>
      <c r="B516">
        <v>0.64993102022169646</v>
      </c>
      <c r="D516">
        <f t="shared" si="9"/>
        <v>333.32994801356665</v>
      </c>
    </row>
    <row r="517" spans="1:4" x14ac:dyDescent="0.2">
      <c r="A517">
        <v>489</v>
      </c>
      <c r="B517">
        <v>0.61294689457251206</v>
      </c>
      <c r="D517">
        <f t="shared" si="9"/>
        <v>314.36190941192444</v>
      </c>
    </row>
    <row r="518" spans="1:4" x14ac:dyDescent="0.2">
      <c r="A518">
        <v>490</v>
      </c>
      <c r="B518">
        <v>0.6252669819201232</v>
      </c>
      <c r="D518">
        <f t="shared" si="9"/>
        <v>320.68050930534235</v>
      </c>
    </row>
    <row r="519" spans="1:4" x14ac:dyDescent="0.2">
      <c r="A519">
        <v>491</v>
      </c>
      <c r="B519">
        <v>0.62731943886556196</v>
      </c>
      <c r="D519">
        <f t="shared" si="9"/>
        <v>321.73315234842994</v>
      </c>
    </row>
    <row r="520" spans="1:4" x14ac:dyDescent="0.2">
      <c r="A520">
        <v>492</v>
      </c>
      <c r="B520">
        <v>0.63486122359676467</v>
      </c>
      <c r="D520">
        <f t="shared" si="9"/>
        <v>325.60110546062913</v>
      </c>
    </row>
    <row r="521" spans="1:4" x14ac:dyDescent="0.2">
      <c r="A521">
        <v>493</v>
      </c>
      <c r="B521">
        <v>0.63220234681103971</v>
      </c>
      <c r="D521">
        <f t="shared" si="9"/>
        <v>324.23744803671076</v>
      </c>
    </row>
    <row r="522" spans="1:4" x14ac:dyDescent="0.2">
      <c r="A522">
        <v>494</v>
      </c>
      <c r="B522">
        <v>0.63876098188925101</v>
      </c>
      <c r="D522">
        <f t="shared" si="9"/>
        <v>327.60117345008524</v>
      </c>
    </row>
    <row r="523" spans="1:4" x14ac:dyDescent="0.2">
      <c r="A523">
        <v>495</v>
      </c>
      <c r="B523">
        <v>0.62415324032710184</v>
      </c>
      <c r="D523">
        <f t="shared" si="9"/>
        <v>320.10930495326249</v>
      </c>
    </row>
    <row r="524" spans="1:4" x14ac:dyDescent="0.2">
      <c r="A524">
        <v>496</v>
      </c>
      <c r="B524">
        <v>0.61776221417279142</v>
      </c>
      <c r="D524">
        <f t="shared" si="9"/>
        <v>316.83154108373219</v>
      </c>
    </row>
    <row r="525" spans="1:4" x14ac:dyDescent="0.2">
      <c r="A525">
        <v>497</v>
      </c>
      <c r="B525">
        <v>0.62985879215681584</v>
      </c>
      <c r="D525">
        <f t="shared" si="9"/>
        <v>323.03550978979814</v>
      </c>
    </row>
    <row r="526" spans="1:4" x14ac:dyDescent="0.2">
      <c r="A526">
        <v>498</v>
      </c>
      <c r="B526">
        <v>0.62670066698179772</v>
      </c>
      <c r="D526">
        <f t="shared" si="9"/>
        <v>321.41580297837368</v>
      </c>
    </row>
    <row r="527" spans="1:4" x14ac:dyDescent="0.2">
      <c r="A527">
        <v>499</v>
      </c>
      <c r="B527">
        <v>0.62766495623925767</v>
      </c>
      <c r="D527">
        <f t="shared" si="9"/>
        <v>321.91035775120099</v>
      </c>
    </row>
    <row r="528" spans="1:4" x14ac:dyDescent="0.2">
      <c r="A528">
        <v>500</v>
      </c>
      <c r="B528">
        <v>0.63268788498580364</v>
      </c>
      <c r="D528">
        <f t="shared" si="9"/>
        <v>324.48646587016862</v>
      </c>
    </row>
    <row r="529" spans="1:4" x14ac:dyDescent="0.2">
      <c r="A529">
        <v>501</v>
      </c>
      <c r="B529">
        <v>0.63717427671176985</v>
      </c>
      <c r="D529">
        <f t="shared" si="9"/>
        <v>326.78740039130395</v>
      </c>
    </row>
    <row r="530" spans="1:4" x14ac:dyDescent="0.2">
      <c r="A530">
        <v>502</v>
      </c>
      <c r="B530">
        <v>0.62782762034089812</v>
      </c>
      <c r="D530">
        <f t="shared" si="9"/>
        <v>321.99378324537878</v>
      </c>
    </row>
    <row r="531" spans="1:4" x14ac:dyDescent="0.2">
      <c r="A531">
        <v>503</v>
      </c>
      <c r="B531">
        <v>0.62439960821585783</v>
      </c>
      <c r="D531">
        <f t="shared" si="9"/>
        <v>320.23565958628683</v>
      </c>
    </row>
    <row r="532" spans="1:4" x14ac:dyDescent="0.2">
      <c r="A532">
        <v>504</v>
      </c>
      <c r="B532">
        <v>0.61708506358476545</v>
      </c>
      <c r="D532">
        <f t="shared" si="9"/>
        <v>316.48425104327981</v>
      </c>
    </row>
    <row r="533" spans="1:4" x14ac:dyDescent="0.2">
      <c r="A533">
        <v>505</v>
      </c>
      <c r="B533">
        <v>0.64117141570238834</v>
      </c>
      <c r="D533">
        <f t="shared" si="9"/>
        <v>328.83741199329114</v>
      </c>
    </row>
    <row r="534" spans="1:4" x14ac:dyDescent="0.2">
      <c r="A534">
        <v>506</v>
      </c>
      <c r="B534">
        <v>0.61886979181084012</v>
      </c>
      <c r="D534">
        <f t="shared" si="9"/>
        <v>317.39958412987858</v>
      </c>
    </row>
    <row r="535" spans="1:4" x14ac:dyDescent="0.2">
      <c r="A535">
        <v>507</v>
      </c>
      <c r="B535">
        <v>0.62917675416509378</v>
      </c>
      <c r="D535">
        <f t="shared" si="9"/>
        <v>322.68571314792302</v>
      </c>
    </row>
    <row r="536" spans="1:4" x14ac:dyDescent="0.2">
      <c r="A536">
        <v>508</v>
      </c>
      <c r="B536">
        <v>0.62908443060848629</v>
      </c>
      <c r="D536">
        <f t="shared" si="9"/>
        <v>322.63836319020919</v>
      </c>
    </row>
    <row r="537" spans="1:4" x14ac:dyDescent="0.2">
      <c r="A537">
        <v>509</v>
      </c>
      <c r="B537">
        <v>0.63074528877169389</v>
      </c>
      <c r="D537">
        <f t="shared" si="9"/>
        <v>323.49016707089038</v>
      </c>
    </row>
    <row r="538" spans="1:4" x14ac:dyDescent="0.2">
      <c r="A538">
        <v>510</v>
      </c>
      <c r="B538">
        <v>0.60800336636422236</v>
      </c>
      <c r="D538">
        <f t="shared" si="9"/>
        <v>311.8265234257151</v>
      </c>
    </row>
    <row r="539" spans="1:4" x14ac:dyDescent="0.2">
      <c r="A539">
        <v>511</v>
      </c>
      <c r="B539">
        <v>0.62359339871233455</v>
      </c>
      <c r="D539">
        <f t="shared" si="9"/>
        <v>319.8221791344601</v>
      </c>
    </row>
    <row r="540" spans="1:4" x14ac:dyDescent="0.2">
      <c r="A540">
        <v>512</v>
      </c>
      <c r="B540">
        <v>0.62763338978753203</v>
      </c>
      <c r="D540">
        <f t="shared" si="9"/>
        <v>321.89416827357132</v>
      </c>
    </row>
    <row r="541" spans="1:4" x14ac:dyDescent="0.2">
      <c r="A541">
        <v>513</v>
      </c>
      <c r="B541">
        <v>0.631218558645806</v>
      </c>
      <c r="D541">
        <f t="shared" si="9"/>
        <v>323.7328928642836</v>
      </c>
    </row>
    <row r="542" spans="1:4" x14ac:dyDescent="0.2">
      <c r="A542">
        <v>514</v>
      </c>
      <c r="B542">
        <v>0.62329977849113649</v>
      </c>
      <c r="D542">
        <f t="shared" ref="D542:D605" si="10">$C$5*B542</f>
        <v>319.67159021037043</v>
      </c>
    </row>
    <row r="543" spans="1:4" x14ac:dyDescent="0.2">
      <c r="A543">
        <v>515</v>
      </c>
      <c r="B543">
        <v>0.6310875119360313</v>
      </c>
      <c r="D543">
        <f t="shared" si="10"/>
        <v>323.66568297339137</v>
      </c>
    </row>
    <row r="544" spans="1:4" x14ac:dyDescent="0.2">
      <c r="A544">
        <v>516</v>
      </c>
      <c r="B544">
        <v>0.63373900850127507</v>
      </c>
      <c r="D544">
        <f t="shared" si="10"/>
        <v>325.02555530561119</v>
      </c>
    </row>
    <row r="545" spans="1:4" x14ac:dyDescent="0.2">
      <c r="A545">
        <v>517</v>
      </c>
      <c r="B545">
        <v>0.62266224820703775</v>
      </c>
      <c r="D545">
        <f t="shared" si="10"/>
        <v>319.34462022456609</v>
      </c>
    </row>
    <row r="546" spans="1:4" x14ac:dyDescent="0.2">
      <c r="A546">
        <v>518</v>
      </c>
      <c r="B546">
        <v>0.6247965176612007</v>
      </c>
      <c r="D546">
        <f t="shared" si="10"/>
        <v>320.43922242705889</v>
      </c>
    </row>
    <row r="547" spans="1:4" x14ac:dyDescent="0.2">
      <c r="A547">
        <v>519</v>
      </c>
      <c r="B547">
        <v>0.60634581605711424</v>
      </c>
      <c r="D547">
        <f t="shared" si="10"/>
        <v>310.97641604430447</v>
      </c>
    </row>
    <row r="548" spans="1:4" x14ac:dyDescent="0.2">
      <c r="A548">
        <v>520</v>
      </c>
      <c r="B548">
        <v>0.62260046181155437</v>
      </c>
      <c r="D548">
        <f t="shared" si="10"/>
        <v>319.31293185248717</v>
      </c>
    </row>
    <row r="549" spans="1:4" x14ac:dyDescent="0.2">
      <c r="A549">
        <v>521</v>
      </c>
      <c r="B549">
        <v>0.6136409051614371</v>
      </c>
      <c r="D549">
        <f t="shared" si="10"/>
        <v>314.71784643651563</v>
      </c>
    </row>
    <row r="550" spans="1:4" x14ac:dyDescent="0.2">
      <c r="A550">
        <v>522</v>
      </c>
      <c r="B550">
        <v>0.62920234537901054</v>
      </c>
      <c r="D550">
        <f t="shared" si="10"/>
        <v>322.69883810694034</v>
      </c>
    </row>
    <row r="551" spans="1:4" x14ac:dyDescent="0.2">
      <c r="A551">
        <v>523</v>
      </c>
      <c r="B551">
        <v>0.62669506688383259</v>
      </c>
      <c r="D551">
        <f t="shared" si="10"/>
        <v>321.41293085763238</v>
      </c>
    </row>
    <row r="552" spans="1:4" x14ac:dyDescent="0.2">
      <c r="A552">
        <v>524</v>
      </c>
      <c r="B552">
        <v>0.62272502675266117</v>
      </c>
      <c r="D552">
        <f t="shared" si="10"/>
        <v>319.37681744042118</v>
      </c>
    </row>
    <row r="553" spans="1:4" x14ac:dyDescent="0.2">
      <c r="A553">
        <v>525</v>
      </c>
      <c r="B553">
        <v>0.63396607804020055</v>
      </c>
      <c r="D553">
        <f t="shared" si="10"/>
        <v>325.14201239913422</v>
      </c>
    </row>
    <row r="554" spans="1:4" x14ac:dyDescent="0.2">
      <c r="A554">
        <v>526</v>
      </c>
      <c r="B554">
        <v>0.6192640537803602</v>
      </c>
      <c r="D554">
        <f t="shared" si="10"/>
        <v>317.60178916043554</v>
      </c>
    </row>
    <row r="555" spans="1:4" x14ac:dyDescent="0.2">
      <c r="A555">
        <v>527</v>
      </c>
      <c r="B555">
        <v>0.62896885117465373</v>
      </c>
      <c r="D555">
        <f t="shared" si="10"/>
        <v>322.57908599698078</v>
      </c>
    </row>
    <row r="556" spans="1:4" x14ac:dyDescent="0.2">
      <c r="A556">
        <v>528</v>
      </c>
      <c r="B556">
        <v>0.6107330436174726</v>
      </c>
      <c r="D556">
        <f t="shared" si="10"/>
        <v>313.22649226642278</v>
      </c>
    </row>
    <row r="557" spans="1:4" x14ac:dyDescent="0.2">
      <c r="A557">
        <v>529</v>
      </c>
      <c r="B557">
        <v>0.61804378480179256</v>
      </c>
      <c r="D557">
        <f t="shared" si="10"/>
        <v>316.97595013670383</v>
      </c>
    </row>
    <row r="558" spans="1:4" x14ac:dyDescent="0.2">
      <c r="A558">
        <v>530</v>
      </c>
      <c r="B558">
        <v>0.61436907891353154</v>
      </c>
      <c r="D558">
        <f t="shared" si="10"/>
        <v>315.09130471343815</v>
      </c>
    </row>
    <row r="559" spans="1:4" x14ac:dyDescent="0.2">
      <c r="A559">
        <v>531</v>
      </c>
      <c r="B559">
        <v>0.62301880862573045</v>
      </c>
      <c r="D559">
        <f t="shared" si="10"/>
        <v>319.5274892708627</v>
      </c>
    </row>
    <row r="560" spans="1:4" x14ac:dyDescent="0.2">
      <c r="A560">
        <v>532</v>
      </c>
      <c r="B560">
        <v>0.61154685547590903</v>
      </c>
      <c r="D560">
        <f t="shared" si="10"/>
        <v>313.64387173597464</v>
      </c>
    </row>
    <row r="561" spans="1:4" x14ac:dyDescent="0.2">
      <c r="A561">
        <v>533</v>
      </c>
      <c r="B561">
        <v>0.62979978692077976</v>
      </c>
      <c r="D561">
        <f t="shared" si="10"/>
        <v>323.00524779021896</v>
      </c>
    </row>
    <row r="562" spans="1:4" x14ac:dyDescent="0.2">
      <c r="A562">
        <v>534</v>
      </c>
      <c r="B562">
        <v>0.63443630853815181</v>
      </c>
      <c r="D562">
        <f t="shared" si="10"/>
        <v>325.38317938849104</v>
      </c>
    </row>
    <row r="563" spans="1:4" x14ac:dyDescent="0.2">
      <c r="A563">
        <v>535</v>
      </c>
      <c r="B563">
        <v>0.63069448568171371</v>
      </c>
      <c r="D563">
        <f t="shared" si="10"/>
        <v>323.46411170375887</v>
      </c>
    </row>
    <row r="564" spans="1:4" x14ac:dyDescent="0.2">
      <c r="A564">
        <v>536</v>
      </c>
      <c r="B564">
        <v>0.6445493789999861</v>
      </c>
      <c r="D564">
        <f t="shared" si="10"/>
        <v>330.569867123677</v>
      </c>
    </row>
    <row r="565" spans="1:4" x14ac:dyDescent="0.2">
      <c r="A565">
        <v>537</v>
      </c>
      <c r="B565">
        <v>0.62906404855454967</v>
      </c>
      <c r="D565">
        <f t="shared" si="10"/>
        <v>322.62790985167373</v>
      </c>
    </row>
    <row r="566" spans="1:4" x14ac:dyDescent="0.2">
      <c r="A566">
        <v>538</v>
      </c>
      <c r="B566">
        <v>0.60655655347888449</v>
      </c>
      <c r="D566">
        <f t="shared" si="10"/>
        <v>311.08449688928278</v>
      </c>
    </row>
    <row r="567" spans="1:4" x14ac:dyDescent="0.2">
      <c r="A567">
        <v>539</v>
      </c>
      <c r="B567">
        <v>0.63298808353841862</v>
      </c>
      <c r="D567">
        <f t="shared" si="10"/>
        <v>324.6404286213276</v>
      </c>
    </row>
    <row r="568" spans="1:4" x14ac:dyDescent="0.2">
      <c r="A568">
        <v>540</v>
      </c>
      <c r="B568">
        <v>0.62447438571768377</v>
      </c>
      <c r="D568">
        <f t="shared" si="10"/>
        <v>320.2740107035911</v>
      </c>
    </row>
    <row r="569" spans="1:4" x14ac:dyDescent="0.2">
      <c r="A569">
        <v>541</v>
      </c>
      <c r="B569">
        <v>0.63911236622058476</v>
      </c>
      <c r="D569">
        <f t="shared" si="10"/>
        <v>327.78138783784641</v>
      </c>
    </row>
    <row r="570" spans="1:4" x14ac:dyDescent="0.2">
      <c r="A570">
        <v>542</v>
      </c>
      <c r="B570">
        <v>0.62491982042777272</v>
      </c>
      <c r="D570">
        <f t="shared" si="10"/>
        <v>320.50246068387787</v>
      </c>
    </row>
    <row r="571" spans="1:4" x14ac:dyDescent="0.2">
      <c r="A571">
        <v>543</v>
      </c>
      <c r="B571">
        <v>0.63212254806953172</v>
      </c>
      <c r="D571">
        <f t="shared" si="10"/>
        <v>324.19652167755754</v>
      </c>
    </row>
    <row r="572" spans="1:4" x14ac:dyDescent="0.2">
      <c r="A572">
        <v>544</v>
      </c>
      <c r="B572">
        <v>0.63333973081713546</v>
      </c>
      <c r="D572">
        <f t="shared" si="10"/>
        <v>324.8207778668426</v>
      </c>
    </row>
    <row r="573" spans="1:4" x14ac:dyDescent="0.2">
      <c r="A573">
        <v>545</v>
      </c>
      <c r="B573">
        <v>0.60771371190468626</v>
      </c>
      <c r="D573">
        <f t="shared" si="10"/>
        <v>311.67796842074529</v>
      </c>
    </row>
    <row r="574" spans="1:4" x14ac:dyDescent="0.2">
      <c r="A574">
        <v>546</v>
      </c>
      <c r="B574">
        <v>0.6101060124920562</v>
      </c>
      <c r="D574">
        <f t="shared" si="10"/>
        <v>312.90490698131572</v>
      </c>
    </row>
    <row r="575" spans="1:4" x14ac:dyDescent="0.2">
      <c r="A575">
        <v>547</v>
      </c>
      <c r="B575">
        <v>0.62192478893949876</v>
      </c>
      <c r="D575">
        <f t="shared" si="10"/>
        <v>318.96639968782813</v>
      </c>
    </row>
    <row r="576" spans="1:4" x14ac:dyDescent="0.2">
      <c r="A576">
        <v>548</v>
      </c>
      <c r="B576">
        <v>0.62182978286995627</v>
      </c>
      <c r="D576">
        <f t="shared" si="10"/>
        <v>318.91767395042484</v>
      </c>
    </row>
    <row r="577" spans="1:4" x14ac:dyDescent="0.2">
      <c r="A577">
        <v>549</v>
      </c>
      <c r="B577">
        <v>0.62410583722023549</v>
      </c>
      <c r="D577">
        <f t="shared" si="10"/>
        <v>320.08499333455859</v>
      </c>
    </row>
    <row r="578" spans="1:4" x14ac:dyDescent="0.2">
      <c r="A578">
        <v>550</v>
      </c>
      <c r="B578">
        <v>0.62333653528337463</v>
      </c>
      <c r="D578">
        <f t="shared" si="10"/>
        <v>319.69044165654651</v>
      </c>
    </row>
    <row r="579" spans="1:4" x14ac:dyDescent="0.2">
      <c r="A579">
        <v>551</v>
      </c>
      <c r="B579">
        <v>0.62911666390365018</v>
      </c>
      <c r="D579">
        <f t="shared" si="10"/>
        <v>322.65489467165418</v>
      </c>
    </row>
    <row r="580" spans="1:4" x14ac:dyDescent="0.2">
      <c r="A580">
        <v>552</v>
      </c>
      <c r="B580">
        <v>0.60708128671669304</v>
      </c>
      <c r="D580">
        <f t="shared" si="10"/>
        <v>311.35361668421126</v>
      </c>
    </row>
    <row r="581" spans="1:4" x14ac:dyDescent="0.2">
      <c r="A581">
        <v>553</v>
      </c>
      <c r="B581">
        <v>0.62935529883935493</v>
      </c>
      <c r="D581">
        <f t="shared" si="10"/>
        <v>322.77728330712125</v>
      </c>
    </row>
    <row r="582" spans="1:4" x14ac:dyDescent="0.2">
      <c r="A582">
        <v>554</v>
      </c>
      <c r="B582">
        <v>0.62697267464256412</v>
      </c>
      <c r="D582">
        <f t="shared" si="10"/>
        <v>321.55530747439178</v>
      </c>
    </row>
    <row r="583" spans="1:4" x14ac:dyDescent="0.2">
      <c r="A583">
        <v>555</v>
      </c>
      <c r="B583">
        <v>0.63288490399662534</v>
      </c>
      <c r="D583">
        <f t="shared" si="10"/>
        <v>324.58751095740337</v>
      </c>
    </row>
    <row r="584" spans="1:4" x14ac:dyDescent="0.2">
      <c r="A584">
        <v>556</v>
      </c>
      <c r="B584">
        <v>0.6194791042628589</v>
      </c>
      <c r="D584">
        <f t="shared" si="10"/>
        <v>317.71208204371283</v>
      </c>
    </row>
    <row r="585" spans="1:4" x14ac:dyDescent="0.2">
      <c r="A585">
        <v>557</v>
      </c>
      <c r="B585">
        <v>0.6239492155972759</v>
      </c>
      <c r="D585">
        <f t="shared" si="10"/>
        <v>320.00466684480108</v>
      </c>
    </row>
    <row r="586" spans="1:4" x14ac:dyDescent="0.2">
      <c r="A586">
        <v>558</v>
      </c>
      <c r="B586">
        <v>0.61894997394175788</v>
      </c>
      <c r="D586">
        <f t="shared" si="10"/>
        <v>317.44070711785554</v>
      </c>
    </row>
    <row r="587" spans="1:4" x14ac:dyDescent="0.2">
      <c r="A587">
        <v>559</v>
      </c>
      <c r="B587">
        <v>0.61939973349694455</v>
      </c>
      <c r="D587">
        <f t="shared" si="10"/>
        <v>317.6713751802875</v>
      </c>
    </row>
    <row r="588" spans="1:4" x14ac:dyDescent="0.2">
      <c r="A588">
        <v>560</v>
      </c>
      <c r="B588">
        <v>0.61259707390801932</v>
      </c>
      <c r="D588">
        <f t="shared" si="10"/>
        <v>314.18249698155654</v>
      </c>
    </row>
    <row r="589" spans="1:4" x14ac:dyDescent="0.2">
      <c r="A589">
        <v>561</v>
      </c>
      <c r="B589">
        <v>0.63174479167248865</v>
      </c>
      <c r="D589">
        <f t="shared" si="10"/>
        <v>324.00278185552963</v>
      </c>
    </row>
    <row r="590" spans="1:4" x14ac:dyDescent="0.2">
      <c r="A590">
        <v>562</v>
      </c>
      <c r="B590">
        <v>0.64074661008107381</v>
      </c>
      <c r="D590">
        <f t="shared" si="10"/>
        <v>328.61954204823093</v>
      </c>
    </row>
    <row r="591" spans="1:4" x14ac:dyDescent="0.2">
      <c r="A591">
        <v>563</v>
      </c>
      <c r="B591">
        <v>0.62096229959386595</v>
      </c>
      <c r="D591">
        <f t="shared" si="10"/>
        <v>318.47276803529684</v>
      </c>
    </row>
    <row r="592" spans="1:4" x14ac:dyDescent="0.2">
      <c r="A592">
        <v>564</v>
      </c>
      <c r="B592">
        <v>0.6363447116059201</v>
      </c>
      <c r="D592">
        <f t="shared" si="10"/>
        <v>326.36194155797659</v>
      </c>
    </row>
    <row r="593" spans="1:4" x14ac:dyDescent="0.2">
      <c r="A593">
        <v>565</v>
      </c>
      <c r="B593">
        <v>0.61387784557080827</v>
      </c>
      <c r="D593">
        <f t="shared" si="10"/>
        <v>314.83936600071655</v>
      </c>
    </row>
    <row r="594" spans="1:4" x14ac:dyDescent="0.2">
      <c r="A594">
        <v>566</v>
      </c>
      <c r="B594">
        <v>0.62076811863962811</v>
      </c>
      <c r="D594">
        <f t="shared" si="10"/>
        <v>318.37317850138095</v>
      </c>
    </row>
    <row r="595" spans="1:4" x14ac:dyDescent="0.2">
      <c r="A595">
        <v>567</v>
      </c>
      <c r="B595">
        <v>0.62551985389322984</v>
      </c>
      <c r="D595">
        <f t="shared" si="10"/>
        <v>320.81019968636303</v>
      </c>
    </row>
    <row r="596" spans="1:4" x14ac:dyDescent="0.2">
      <c r="A596">
        <v>568</v>
      </c>
      <c r="B596">
        <v>0.62232994253699936</v>
      </c>
      <c r="D596">
        <f t="shared" si="10"/>
        <v>319.17419070470606</v>
      </c>
    </row>
    <row r="597" spans="1:4" x14ac:dyDescent="0.2">
      <c r="A597">
        <v>569</v>
      </c>
      <c r="B597">
        <v>0.62695326578123645</v>
      </c>
      <c r="D597">
        <f t="shared" si="10"/>
        <v>321.54535325688857</v>
      </c>
    </row>
    <row r="598" spans="1:4" x14ac:dyDescent="0.2">
      <c r="A598">
        <v>570</v>
      </c>
      <c r="B598">
        <v>0.64198538569085772</v>
      </c>
      <c r="D598">
        <f t="shared" si="10"/>
        <v>329.2548725629506</v>
      </c>
    </row>
    <row r="599" spans="1:4" x14ac:dyDescent="0.2">
      <c r="A599">
        <v>571</v>
      </c>
      <c r="B599">
        <v>0.62256737346042301</v>
      </c>
      <c r="D599">
        <f t="shared" si="10"/>
        <v>319.29596183871752</v>
      </c>
    </row>
    <row r="600" spans="1:4" x14ac:dyDescent="0.2">
      <c r="A600">
        <v>572</v>
      </c>
      <c r="B600">
        <v>0.62718045007745693</v>
      </c>
      <c r="D600">
        <f t="shared" si="10"/>
        <v>321.66186920595476</v>
      </c>
    </row>
    <row r="601" spans="1:4" x14ac:dyDescent="0.2">
      <c r="A601">
        <v>573</v>
      </c>
      <c r="B601">
        <v>0.62666404122573893</v>
      </c>
      <c r="D601">
        <f t="shared" si="10"/>
        <v>321.39701873668776</v>
      </c>
    </row>
    <row r="602" spans="1:4" x14ac:dyDescent="0.2">
      <c r="A602">
        <v>574</v>
      </c>
      <c r="B602">
        <v>0.62934343135547333</v>
      </c>
      <c r="D602">
        <f t="shared" si="10"/>
        <v>322.77119683384609</v>
      </c>
    </row>
    <row r="603" spans="1:4" x14ac:dyDescent="0.2">
      <c r="A603">
        <v>575</v>
      </c>
      <c r="B603">
        <v>0.64915961234545438</v>
      </c>
      <c r="D603">
        <f t="shared" si="10"/>
        <v>332.934316262989</v>
      </c>
    </row>
    <row r="604" spans="1:4" x14ac:dyDescent="0.2">
      <c r="A604">
        <v>576</v>
      </c>
      <c r="B604">
        <v>0.63722513838486428</v>
      </c>
      <c r="D604">
        <f t="shared" si="10"/>
        <v>326.81348580394155</v>
      </c>
    </row>
    <row r="605" spans="1:4" x14ac:dyDescent="0.2">
      <c r="A605">
        <v>577</v>
      </c>
      <c r="B605">
        <v>0.62018515047605782</v>
      </c>
      <c r="D605">
        <f t="shared" si="10"/>
        <v>318.0741917756971</v>
      </c>
    </row>
    <row r="606" spans="1:4" x14ac:dyDescent="0.2">
      <c r="A606">
        <v>578</v>
      </c>
      <c r="B606">
        <v>0.63429552592858807</v>
      </c>
      <c r="D606">
        <f t="shared" ref="D606:D669" si="11">$C$5*B606</f>
        <v>325.31097624928549</v>
      </c>
    </row>
    <row r="607" spans="1:4" x14ac:dyDescent="0.2">
      <c r="A607">
        <v>579</v>
      </c>
      <c r="B607">
        <v>0.62854578292225327</v>
      </c>
      <c r="D607">
        <f t="shared" si="11"/>
        <v>322.36210709584947</v>
      </c>
    </row>
    <row r="608" spans="1:4" x14ac:dyDescent="0.2">
      <c r="A608">
        <v>580</v>
      </c>
      <c r="B608">
        <v>0.62006285101213476</v>
      </c>
      <c r="D608">
        <f t="shared" si="11"/>
        <v>318.01146808243863</v>
      </c>
    </row>
    <row r="609" spans="1:4" x14ac:dyDescent="0.2">
      <c r="A609">
        <v>581</v>
      </c>
      <c r="B609">
        <v>0.62294274440619324</v>
      </c>
      <c r="D609">
        <f t="shared" si="11"/>
        <v>319.48847823499096</v>
      </c>
    </row>
    <row r="610" spans="1:4" x14ac:dyDescent="0.2">
      <c r="A610">
        <v>582</v>
      </c>
      <c r="B610">
        <v>0.63685221547437021</v>
      </c>
      <c r="D610">
        <f t="shared" si="11"/>
        <v>326.62222493086358</v>
      </c>
    </row>
    <row r="611" spans="1:4" x14ac:dyDescent="0.2">
      <c r="A611">
        <v>583</v>
      </c>
      <c r="B611">
        <v>0.62950597245203865</v>
      </c>
      <c r="D611">
        <f t="shared" si="11"/>
        <v>322.854559242444</v>
      </c>
    </row>
    <row r="612" spans="1:4" x14ac:dyDescent="0.2">
      <c r="A612">
        <v>584</v>
      </c>
      <c r="B612">
        <v>0.6209230513835875</v>
      </c>
      <c r="D612">
        <f t="shared" si="11"/>
        <v>318.45263881621867</v>
      </c>
    </row>
    <row r="613" spans="1:4" x14ac:dyDescent="0.2">
      <c r="A613">
        <v>585</v>
      </c>
      <c r="B613">
        <v>0.6224196102657592</v>
      </c>
      <c r="D613">
        <f t="shared" si="11"/>
        <v>319.22017856870406</v>
      </c>
    </row>
    <row r="614" spans="1:4" x14ac:dyDescent="0.2">
      <c r="A614">
        <v>586</v>
      </c>
      <c r="B614">
        <v>0.63768755697617396</v>
      </c>
      <c r="D614">
        <f t="shared" si="11"/>
        <v>327.05064630283442</v>
      </c>
    </row>
    <row r="615" spans="1:4" x14ac:dyDescent="0.2">
      <c r="A615">
        <v>587</v>
      </c>
      <c r="B615">
        <v>0.63335411076247938</v>
      </c>
      <c r="D615">
        <f t="shared" si="11"/>
        <v>324.82815290555408</v>
      </c>
    </row>
    <row r="616" spans="1:4" x14ac:dyDescent="0.2">
      <c r="A616">
        <v>588</v>
      </c>
      <c r="B616">
        <v>0.62428404038999086</v>
      </c>
      <c r="D616">
        <f t="shared" si="11"/>
        <v>320.17638834643253</v>
      </c>
    </row>
    <row r="617" spans="1:4" x14ac:dyDescent="0.2">
      <c r="A617">
        <v>589</v>
      </c>
      <c r="B617">
        <v>0.64247505330242483</v>
      </c>
      <c r="D617">
        <f t="shared" si="11"/>
        <v>329.50600825955411</v>
      </c>
    </row>
    <row r="618" spans="1:4" x14ac:dyDescent="0.2">
      <c r="A618">
        <v>590</v>
      </c>
      <c r="B618">
        <v>0.62862696425902764</v>
      </c>
      <c r="D618">
        <f t="shared" si="11"/>
        <v>322.40374254626613</v>
      </c>
    </row>
    <row r="619" spans="1:4" x14ac:dyDescent="0.2">
      <c r="A619">
        <v>591</v>
      </c>
      <c r="B619">
        <v>0.6320104992494594</v>
      </c>
      <c r="D619">
        <f t="shared" si="11"/>
        <v>324.13905522926132</v>
      </c>
    </row>
    <row r="620" spans="1:4" x14ac:dyDescent="0.2">
      <c r="A620">
        <v>592</v>
      </c>
      <c r="B620">
        <v>0.62016047596450896</v>
      </c>
      <c r="D620">
        <f t="shared" si="11"/>
        <v>318.06153696557737</v>
      </c>
    </row>
    <row r="621" spans="1:4" x14ac:dyDescent="0.2">
      <c r="A621">
        <v>593</v>
      </c>
      <c r="B621">
        <v>0.65167473208135729</v>
      </c>
      <c r="D621">
        <f t="shared" si="11"/>
        <v>334.22424504732436</v>
      </c>
    </row>
    <row r="622" spans="1:4" x14ac:dyDescent="0.2">
      <c r="A622">
        <v>594</v>
      </c>
      <c r="B622">
        <v>0.61569019108530354</v>
      </c>
      <c r="D622">
        <f t="shared" si="11"/>
        <v>315.76886315861998</v>
      </c>
    </row>
    <row r="623" spans="1:4" x14ac:dyDescent="0.2">
      <c r="A623">
        <v>595</v>
      </c>
      <c r="B623">
        <v>0.6109488423763787</v>
      </c>
      <c r="D623">
        <f t="shared" si="11"/>
        <v>313.33716891802038</v>
      </c>
    </row>
    <row r="624" spans="1:4" x14ac:dyDescent="0.2">
      <c r="A624">
        <v>596</v>
      </c>
      <c r="B624">
        <v>0.62038904038908538</v>
      </c>
      <c r="D624">
        <f t="shared" si="11"/>
        <v>318.17876074070324</v>
      </c>
    </row>
    <row r="625" spans="1:4" x14ac:dyDescent="0.2">
      <c r="A625">
        <v>597</v>
      </c>
      <c r="B625">
        <v>0.62554000411761412</v>
      </c>
      <c r="D625">
        <f t="shared" si="11"/>
        <v>320.82053412653823</v>
      </c>
    </row>
    <row r="626" spans="1:4" x14ac:dyDescent="0.2">
      <c r="A626">
        <v>598</v>
      </c>
      <c r="B626">
        <v>0.63647469333243134</v>
      </c>
      <c r="D626">
        <f t="shared" si="11"/>
        <v>326.42860525118812</v>
      </c>
    </row>
    <row r="627" spans="1:4" x14ac:dyDescent="0.2">
      <c r="A627">
        <v>599</v>
      </c>
      <c r="B627">
        <v>0.62078042999432925</v>
      </c>
      <c r="D627">
        <f t="shared" si="11"/>
        <v>318.37949262256433</v>
      </c>
    </row>
    <row r="628" spans="1:4" x14ac:dyDescent="0.2">
      <c r="A628">
        <v>600</v>
      </c>
      <c r="B628">
        <v>0.62688122805240543</v>
      </c>
      <c r="D628">
        <f t="shared" si="11"/>
        <v>321.50840728622529</v>
      </c>
    </row>
    <row r="629" spans="1:4" x14ac:dyDescent="0.2">
      <c r="A629">
        <v>601</v>
      </c>
      <c r="B629">
        <v>0.62263676154850423</v>
      </c>
      <c r="D629">
        <f t="shared" si="11"/>
        <v>319.33154888884013</v>
      </c>
    </row>
    <row r="630" spans="1:4" x14ac:dyDescent="0.2">
      <c r="A630">
        <v>602</v>
      </c>
      <c r="B630">
        <v>0.61502731006095279</v>
      </c>
      <c r="D630">
        <f t="shared" si="11"/>
        <v>315.42889154546225</v>
      </c>
    </row>
    <row r="631" spans="1:4" x14ac:dyDescent="0.2">
      <c r="A631">
        <v>603</v>
      </c>
      <c r="B631">
        <v>0.64591507580500507</v>
      </c>
      <c r="D631">
        <f t="shared" si="11"/>
        <v>331.27029167775351</v>
      </c>
    </row>
    <row r="632" spans="1:4" x14ac:dyDescent="0.2">
      <c r="A632">
        <v>604</v>
      </c>
      <c r="B632">
        <v>0.61823943575518925</v>
      </c>
      <c r="D632">
        <f t="shared" si="11"/>
        <v>317.07629358869394</v>
      </c>
    </row>
    <row r="633" spans="1:4" x14ac:dyDescent="0.2">
      <c r="A633">
        <v>605</v>
      </c>
      <c r="B633">
        <v>0.62937294830223101</v>
      </c>
      <c r="D633">
        <f t="shared" si="11"/>
        <v>322.78633518241253</v>
      </c>
    </row>
    <row r="634" spans="1:4" x14ac:dyDescent="0.2">
      <c r="A634">
        <v>606</v>
      </c>
      <c r="B634">
        <v>0.62540560890033559</v>
      </c>
      <c r="D634">
        <f t="shared" si="11"/>
        <v>320.75160688750071</v>
      </c>
    </row>
    <row r="635" spans="1:4" x14ac:dyDescent="0.2">
      <c r="A635">
        <v>607</v>
      </c>
      <c r="B635">
        <v>0.63052285734784008</v>
      </c>
      <c r="D635">
        <f t="shared" si="11"/>
        <v>323.37608872620007</v>
      </c>
    </row>
    <row r="636" spans="1:4" x14ac:dyDescent="0.2">
      <c r="A636">
        <v>608</v>
      </c>
      <c r="B636">
        <v>0.61539307917410202</v>
      </c>
      <c r="D636">
        <f t="shared" si="11"/>
        <v>315.6164834524148</v>
      </c>
    </row>
    <row r="637" spans="1:4" x14ac:dyDescent="0.2">
      <c r="A637">
        <v>609</v>
      </c>
      <c r="B637">
        <v>0.63061485380433102</v>
      </c>
      <c r="D637">
        <f t="shared" si="11"/>
        <v>323.42327092416485</v>
      </c>
    </row>
    <row r="638" spans="1:4" x14ac:dyDescent="0.2">
      <c r="A638">
        <v>610</v>
      </c>
      <c r="B638">
        <v>0.6189399986674422</v>
      </c>
      <c r="D638">
        <f t="shared" si="11"/>
        <v>317.43559110159288</v>
      </c>
    </row>
    <row r="639" spans="1:4" x14ac:dyDescent="0.2">
      <c r="A639">
        <v>611</v>
      </c>
      <c r="B639">
        <v>0.62375285537638336</v>
      </c>
      <c r="D639">
        <f t="shared" si="11"/>
        <v>319.90395963098058</v>
      </c>
    </row>
    <row r="640" spans="1:4" x14ac:dyDescent="0.2">
      <c r="A640">
        <v>612</v>
      </c>
      <c r="B640">
        <v>0.64084673493748678</v>
      </c>
      <c r="D640">
        <f t="shared" si="11"/>
        <v>328.67089305648346</v>
      </c>
    </row>
    <row r="641" spans="1:4" x14ac:dyDescent="0.2">
      <c r="A641">
        <v>613</v>
      </c>
      <c r="B641">
        <v>0.63188481300000721</v>
      </c>
      <c r="D641">
        <f t="shared" si="11"/>
        <v>324.07459455621688</v>
      </c>
    </row>
    <row r="642" spans="1:4" x14ac:dyDescent="0.2">
      <c r="A642">
        <v>614</v>
      </c>
      <c r="B642">
        <v>0.62401825098243935</v>
      </c>
      <c r="D642">
        <f t="shared" si="11"/>
        <v>320.04007300427287</v>
      </c>
    </row>
    <row r="643" spans="1:4" x14ac:dyDescent="0.2">
      <c r="A643">
        <v>615</v>
      </c>
      <c r="B643">
        <v>0.61304030162548062</v>
      </c>
      <c r="D643">
        <f t="shared" si="11"/>
        <v>314.40981506212631</v>
      </c>
    </row>
    <row r="644" spans="1:4" x14ac:dyDescent="0.2">
      <c r="A644">
        <v>616</v>
      </c>
      <c r="B644">
        <v>0.62206083561838899</v>
      </c>
      <c r="D644">
        <f t="shared" si="11"/>
        <v>319.03617391153949</v>
      </c>
    </row>
    <row r="645" spans="1:4" x14ac:dyDescent="0.2">
      <c r="A645">
        <v>617</v>
      </c>
      <c r="B645">
        <v>0.61023395745256814</v>
      </c>
      <c r="D645">
        <f t="shared" si="11"/>
        <v>312.97052607889543</v>
      </c>
    </row>
    <row r="646" spans="1:4" x14ac:dyDescent="0.2">
      <c r="A646">
        <v>618</v>
      </c>
      <c r="B646">
        <v>0.6323553092404065</v>
      </c>
      <c r="D646">
        <f t="shared" si="11"/>
        <v>324.31589783683177</v>
      </c>
    </row>
    <row r="647" spans="1:4" x14ac:dyDescent="0.2">
      <c r="A647">
        <v>619</v>
      </c>
      <c r="B647">
        <v>0.62231794138242702</v>
      </c>
      <c r="D647">
        <f t="shared" si="11"/>
        <v>319.16803567577955</v>
      </c>
    </row>
    <row r="648" spans="1:4" x14ac:dyDescent="0.2">
      <c r="A648">
        <v>620</v>
      </c>
      <c r="B648">
        <v>0.6181586951785385</v>
      </c>
      <c r="D648">
        <f t="shared" si="11"/>
        <v>317.03488419080372</v>
      </c>
    </row>
    <row r="649" spans="1:4" x14ac:dyDescent="0.2">
      <c r="A649">
        <v>621</v>
      </c>
      <c r="B649">
        <v>0.61904107248705453</v>
      </c>
      <c r="D649">
        <f t="shared" si="11"/>
        <v>317.48742880434696</v>
      </c>
    </row>
    <row r="650" spans="1:4" x14ac:dyDescent="0.2">
      <c r="A650">
        <v>622</v>
      </c>
      <c r="B650">
        <v>0.62553403970017063</v>
      </c>
      <c r="D650">
        <f t="shared" si="11"/>
        <v>320.81747515736379</v>
      </c>
    </row>
    <row r="651" spans="1:4" x14ac:dyDescent="0.2">
      <c r="A651">
        <v>623</v>
      </c>
      <c r="B651">
        <v>0.64004504568586551</v>
      </c>
      <c r="D651">
        <f t="shared" si="11"/>
        <v>328.25973090503732</v>
      </c>
    </row>
    <row r="652" spans="1:4" x14ac:dyDescent="0.2">
      <c r="A652">
        <v>624</v>
      </c>
      <c r="B652">
        <v>0.63059773439110145</v>
      </c>
      <c r="D652">
        <f t="shared" si="11"/>
        <v>323.41449089529362</v>
      </c>
    </row>
    <row r="653" spans="1:4" x14ac:dyDescent="0.2">
      <c r="A653">
        <v>625</v>
      </c>
      <c r="B653">
        <v>0.62584019253662015</v>
      </c>
      <c r="D653">
        <f t="shared" si="11"/>
        <v>320.97449168047592</v>
      </c>
    </row>
    <row r="654" spans="1:4" x14ac:dyDescent="0.2">
      <c r="A654">
        <v>626</v>
      </c>
      <c r="B654">
        <v>0.62967863178835148</v>
      </c>
      <c r="D654">
        <f t="shared" si="11"/>
        <v>322.94311098994729</v>
      </c>
    </row>
    <row r="655" spans="1:4" x14ac:dyDescent="0.2">
      <c r="A655">
        <v>627</v>
      </c>
      <c r="B655">
        <v>0.62829460962013406</v>
      </c>
      <c r="D655">
        <f t="shared" si="11"/>
        <v>322.23328791176249</v>
      </c>
    </row>
    <row r="656" spans="1:4" x14ac:dyDescent="0.2">
      <c r="A656">
        <v>628</v>
      </c>
      <c r="B656">
        <v>0.62025697316921702</v>
      </c>
      <c r="D656">
        <f t="shared" si="11"/>
        <v>318.11102746107304</v>
      </c>
    </row>
    <row r="657" spans="1:4" x14ac:dyDescent="0.2">
      <c r="A657">
        <v>629</v>
      </c>
      <c r="B657">
        <v>0.63075357526858844</v>
      </c>
      <c r="D657">
        <f t="shared" si="11"/>
        <v>323.49441696433001</v>
      </c>
    </row>
    <row r="658" spans="1:4" x14ac:dyDescent="0.2">
      <c r="A658">
        <v>630</v>
      </c>
      <c r="B658">
        <v>0.62283007608488827</v>
      </c>
      <c r="D658">
        <f t="shared" si="11"/>
        <v>319.43069406326367</v>
      </c>
    </row>
    <row r="659" spans="1:4" x14ac:dyDescent="0.2">
      <c r="A659">
        <v>631</v>
      </c>
      <c r="B659">
        <v>0.62445915609090696</v>
      </c>
      <c r="D659">
        <f t="shared" si="11"/>
        <v>320.26619988899103</v>
      </c>
    </row>
    <row r="660" spans="1:4" x14ac:dyDescent="0.2">
      <c r="A660">
        <v>632</v>
      </c>
      <c r="B660">
        <v>0.62694930530044379</v>
      </c>
      <c r="D660">
        <f t="shared" si="11"/>
        <v>321.54332204616674</v>
      </c>
    </row>
    <row r="661" spans="1:4" x14ac:dyDescent="0.2">
      <c r="A661">
        <v>633</v>
      </c>
      <c r="B661">
        <v>0.63372289245353941</v>
      </c>
      <c r="D661">
        <f t="shared" si="11"/>
        <v>325.01728987253171</v>
      </c>
    </row>
    <row r="662" spans="1:4" x14ac:dyDescent="0.2">
      <c r="A662">
        <v>634</v>
      </c>
      <c r="B662">
        <v>0.61819966378373215</v>
      </c>
      <c r="D662">
        <f t="shared" si="11"/>
        <v>317.05589574836057</v>
      </c>
    </row>
    <row r="663" spans="1:4" x14ac:dyDescent="0.2">
      <c r="A663">
        <v>635</v>
      </c>
      <c r="B663">
        <v>0.62670803630755589</v>
      </c>
      <c r="D663">
        <f t="shared" si="11"/>
        <v>321.41958248249864</v>
      </c>
    </row>
    <row r="664" spans="1:4" x14ac:dyDescent="0.2">
      <c r="A664">
        <v>636</v>
      </c>
      <c r="B664">
        <v>0.59912782985098179</v>
      </c>
      <c r="D664">
        <f t="shared" si="11"/>
        <v>307.2745293948073</v>
      </c>
    </row>
    <row r="665" spans="1:4" x14ac:dyDescent="0.2">
      <c r="A665">
        <v>637</v>
      </c>
      <c r="B665">
        <v>0.6272770461235927</v>
      </c>
      <c r="D665">
        <f t="shared" si="11"/>
        <v>321.71141039422696</v>
      </c>
    </row>
    <row r="666" spans="1:4" x14ac:dyDescent="0.2">
      <c r="A666">
        <v>638</v>
      </c>
      <c r="B666">
        <v>0.61677074634967222</v>
      </c>
      <c r="D666">
        <f t="shared" si="11"/>
        <v>316.32304724722519</v>
      </c>
    </row>
    <row r="667" spans="1:4" x14ac:dyDescent="0.2">
      <c r="A667">
        <v>639</v>
      </c>
      <c r="B667">
        <v>0.62229866080791685</v>
      </c>
      <c r="D667">
        <f t="shared" si="11"/>
        <v>319.15814725270207</v>
      </c>
    </row>
    <row r="668" spans="1:4" x14ac:dyDescent="0.2">
      <c r="A668">
        <v>640</v>
      </c>
      <c r="B668">
        <v>0.6449002030093739</v>
      </c>
      <c r="D668">
        <f t="shared" si="11"/>
        <v>330.74979413927207</v>
      </c>
    </row>
    <row r="669" spans="1:4" x14ac:dyDescent="0.2">
      <c r="A669">
        <v>641</v>
      </c>
      <c r="B669">
        <v>0.63802545749126149</v>
      </c>
      <c r="D669">
        <f t="shared" si="11"/>
        <v>327.22394524937414</v>
      </c>
    </row>
    <row r="670" spans="1:4" x14ac:dyDescent="0.2">
      <c r="A670">
        <v>642</v>
      </c>
      <c r="B670">
        <v>0.62386782669767893</v>
      </c>
      <c r="D670">
        <f t="shared" ref="D670:D733" si="12">$C$5*B670</f>
        <v>319.96292494169529</v>
      </c>
    </row>
    <row r="671" spans="1:4" x14ac:dyDescent="0.2">
      <c r="A671">
        <v>643</v>
      </c>
      <c r="B671">
        <v>0.62240772365302544</v>
      </c>
      <c r="D671">
        <f t="shared" si="12"/>
        <v>319.21408228481954</v>
      </c>
    </row>
    <row r="672" spans="1:4" x14ac:dyDescent="0.2">
      <c r="A672">
        <v>644</v>
      </c>
      <c r="B672">
        <v>0.62946928953698711</v>
      </c>
      <c r="D672">
        <f t="shared" si="12"/>
        <v>322.83574568564075</v>
      </c>
    </row>
    <row r="673" spans="1:4" x14ac:dyDescent="0.2">
      <c r="A673">
        <v>645</v>
      </c>
      <c r="B673">
        <v>0.60653448223372786</v>
      </c>
      <c r="D673">
        <f t="shared" si="12"/>
        <v>311.07317721569939</v>
      </c>
    </row>
    <row r="674" spans="1:4" x14ac:dyDescent="0.2">
      <c r="A674">
        <v>646</v>
      </c>
      <c r="B674">
        <v>0.63358121009577828</v>
      </c>
      <c r="D674">
        <f t="shared" si="12"/>
        <v>324.94462527970944</v>
      </c>
    </row>
    <row r="675" spans="1:4" x14ac:dyDescent="0.2">
      <c r="A675">
        <v>647</v>
      </c>
      <c r="B675">
        <v>0.62302695702236699</v>
      </c>
      <c r="D675">
        <f t="shared" si="12"/>
        <v>319.53166833686009</v>
      </c>
    </row>
    <row r="676" spans="1:4" x14ac:dyDescent="0.2">
      <c r="A676">
        <v>648</v>
      </c>
      <c r="B676">
        <v>0.61976873540311705</v>
      </c>
      <c r="D676">
        <f t="shared" si="12"/>
        <v>317.86062508893082</v>
      </c>
    </row>
    <row r="677" spans="1:4" x14ac:dyDescent="0.2">
      <c r="A677">
        <v>649</v>
      </c>
      <c r="B677">
        <v>0.60726565688245793</v>
      </c>
      <c r="D677">
        <f t="shared" si="12"/>
        <v>311.44817456167448</v>
      </c>
    </row>
    <row r="678" spans="1:4" x14ac:dyDescent="0.2">
      <c r="A678">
        <v>650</v>
      </c>
      <c r="B678">
        <v>0.61341597960102145</v>
      </c>
      <c r="D678">
        <f t="shared" si="12"/>
        <v>314.60248892467587</v>
      </c>
    </row>
    <row r="679" spans="1:4" x14ac:dyDescent="0.2">
      <c r="A679">
        <v>651</v>
      </c>
      <c r="B679">
        <v>0.60923140440039458</v>
      </c>
      <c r="D679">
        <f t="shared" si="12"/>
        <v>312.45634696393665</v>
      </c>
    </row>
    <row r="680" spans="1:4" x14ac:dyDescent="0.2">
      <c r="A680">
        <v>652</v>
      </c>
      <c r="B680">
        <v>0.63755645901382729</v>
      </c>
      <c r="D680">
        <f t="shared" si="12"/>
        <v>326.98341012604942</v>
      </c>
    </row>
    <row r="681" spans="1:4" x14ac:dyDescent="0.2">
      <c r="A681">
        <v>653</v>
      </c>
      <c r="B681">
        <v>0.6455073214246404</v>
      </c>
      <c r="D681">
        <f t="shared" si="12"/>
        <v>331.0611667980657</v>
      </c>
    </row>
    <row r="682" spans="1:4" x14ac:dyDescent="0.2">
      <c r="A682">
        <v>654</v>
      </c>
      <c r="B682">
        <v>0.61695771703388214</v>
      </c>
      <c r="D682">
        <f t="shared" si="12"/>
        <v>316.41893885188574</v>
      </c>
    </row>
    <row r="683" spans="1:4" x14ac:dyDescent="0.2">
      <c r="A683">
        <v>655</v>
      </c>
      <c r="B683">
        <v>0.62311524369240345</v>
      </c>
      <c r="D683">
        <f t="shared" si="12"/>
        <v>319.57694789764099</v>
      </c>
    </row>
    <row r="684" spans="1:4" x14ac:dyDescent="0.2">
      <c r="A684">
        <v>656</v>
      </c>
      <c r="B684">
        <v>0.62303405414436641</v>
      </c>
      <c r="D684">
        <f t="shared" si="12"/>
        <v>319.53530823591632</v>
      </c>
    </row>
    <row r="685" spans="1:4" x14ac:dyDescent="0.2">
      <c r="A685">
        <v>657</v>
      </c>
      <c r="B685">
        <v>0.62730385492045515</v>
      </c>
      <c r="D685">
        <f t="shared" si="12"/>
        <v>321.72515981468302</v>
      </c>
    </row>
    <row r="686" spans="1:4" x14ac:dyDescent="0.2">
      <c r="A686">
        <v>658</v>
      </c>
      <c r="B686">
        <v>0.64378561159149172</v>
      </c>
      <c r="D686">
        <f t="shared" si="12"/>
        <v>330.17815393774379</v>
      </c>
    </row>
    <row r="687" spans="1:4" x14ac:dyDescent="0.2">
      <c r="A687">
        <v>659</v>
      </c>
      <c r="B687">
        <v>0.62986193381450573</v>
      </c>
      <c r="D687">
        <f t="shared" si="12"/>
        <v>323.03712105093484</v>
      </c>
    </row>
    <row r="688" spans="1:4" x14ac:dyDescent="0.2">
      <c r="A688">
        <v>660</v>
      </c>
      <c r="B688">
        <v>0.61963779214003123</v>
      </c>
      <c r="D688">
        <f t="shared" si="12"/>
        <v>317.79346825271415</v>
      </c>
    </row>
    <row r="689" spans="1:4" x14ac:dyDescent="0.2">
      <c r="A689">
        <v>661</v>
      </c>
      <c r="B689">
        <v>0.62260732387542972</v>
      </c>
      <c r="D689">
        <f t="shared" si="12"/>
        <v>319.31645119734634</v>
      </c>
    </row>
    <row r="690" spans="1:4" x14ac:dyDescent="0.2">
      <c r="A690">
        <v>662</v>
      </c>
      <c r="B690">
        <v>0.62975930781652711</v>
      </c>
      <c r="D690">
        <f t="shared" si="12"/>
        <v>322.98448728287838</v>
      </c>
    </row>
    <row r="691" spans="1:4" x14ac:dyDescent="0.2">
      <c r="A691">
        <v>663</v>
      </c>
      <c r="B691">
        <v>0.62284731386494963</v>
      </c>
      <c r="D691">
        <f t="shared" si="12"/>
        <v>319.43953479890018</v>
      </c>
    </row>
    <row r="692" spans="1:4" x14ac:dyDescent="0.2">
      <c r="A692">
        <v>664</v>
      </c>
      <c r="B692">
        <v>0.62337466914571038</v>
      </c>
      <c r="D692">
        <f t="shared" si="12"/>
        <v>319.7099993602942</v>
      </c>
    </row>
    <row r="693" spans="1:4" x14ac:dyDescent="0.2">
      <c r="A693">
        <v>665</v>
      </c>
      <c r="B693">
        <v>0.62648893128213701</v>
      </c>
      <c r="D693">
        <f t="shared" si="12"/>
        <v>321.3072101468814</v>
      </c>
    </row>
    <row r="694" spans="1:4" x14ac:dyDescent="0.2">
      <c r="A694">
        <v>666</v>
      </c>
      <c r="B694">
        <v>0.60885423437630437</v>
      </c>
      <c r="D694">
        <f t="shared" si="12"/>
        <v>312.26290787484783</v>
      </c>
    </row>
    <row r="695" spans="1:4" x14ac:dyDescent="0.2">
      <c r="A695">
        <v>667</v>
      </c>
      <c r="B695">
        <v>0.63962910765590464</v>
      </c>
      <c r="D695">
        <f t="shared" si="12"/>
        <v>328.04640887917611</v>
      </c>
    </row>
    <row r="696" spans="1:4" x14ac:dyDescent="0.2">
      <c r="A696">
        <v>668</v>
      </c>
      <c r="B696">
        <v>0.62079229059990593</v>
      </c>
      <c r="D696">
        <f t="shared" si="12"/>
        <v>318.38557556816517</v>
      </c>
    </row>
    <row r="697" spans="1:4" x14ac:dyDescent="0.2">
      <c r="A697">
        <v>669</v>
      </c>
      <c r="B697">
        <v>0.62788817794514673</v>
      </c>
      <c r="D697">
        <f t="shared" si="12"/>
        <v>322.02484140762675</v>
      </c>
    </row>
    <row r="698" spans="1:4" x14ac:dyDescent="0.2">
      <c r="A698">
        <v>670</v>
      </c>
      <c r="B698">
        <v>0.63742609706938802</v>
      </c>
      <c r="D698">
        <f t="shared" si="12"/>
        <v>326.91655143057113</v>
      </c>
    </row>
    <row r="699" spans="1:4" x14ac:dyDescent="0.2">
      <c r="A699">
        <v>671</v>
      </c>
      <c r="B699">
        <v>0.62915745027863001</v>
      </c>
      <c r="D699">
        <f t="shared" si="12"/>
        <v>322.67581276885016</v>
      </c>
    </row>
    <row r="700" spans="1:4" x14ac:dyDescent="0.2">
      <c r="A700">
        <v>672</v>
      </c>
      <c r="B700">
        <v>0.62707437872938232</v>
      </c>
      <c r="D700">
        <f t="shared" si="12"/>
        <v>321.60746842211864</v>
      </c>
    </row>
    <row r="701" spans="1:4" x14ac:dyDescent="0.2">
      <c r="A701">
        <v>673</v>
      </c>
      <c r="B701">
        <v>0.60727126440269563</v>
      </c>
      <c r="D701">
        <f t="shared" si="12"/>
        <v>311.4510504890747</v>
      </c>
    </row>
    <row r="702" spans="1:4" x14ac:dyDescent="0.2">
      <c r="A702">
        <v>674</v>
      </c>
      <c r="B702">
        <v>0.64678262311497259</v>
      </c>
      <c r="D702">
        <f t="shared" si="12"/>
        <v>331.71523043391898</v>
      </c>
    </row>
    <row r="703" spans="1:4" x14ac:dyDescent="0.2">
      <c r="A703">
        <v>675</v>
      </c>
      <c r="B703">
        <v>0.61692794963525677</v>
      </c>
      <c r="D703">
        <f t="shared" si="12"/>
        <v>316.40367205413713</v>
      </c>
    </row>
    <row r="704" spans="1:4" x14ac:dyDescent="0.2">
      <c r="A704">
        <v>676</v>
      </c>
      <c r="B704">
        <v>0.62521687798332426</v>
      </c>
      <c r="D704">
        <f t="shared" si="12"/>
        <v>320.65481251271541</v>
      </c>
    </row>
    <row r="705" spans="1:4" x14ac:dyDescent="0.2">
      <c r="A705">
        <v>677</v>
      </c>
      <c r="B705">
        <v>0.62049216889721814</v>
      </c>
      <c r="D705">
        <f t="shared" si="12"/>
        <v>318.23165223100773</v>
      </c>
    </row>
    <row r="706" spans="1:4" x14ac:dyDescent="0.2">
      <c r="A706">
        <v>678</v>
      </c>
      <c r="B706">
        <v>0.61821958044001868</v>
      </c>
      <c r="D706">
        <f t="shared" si="12"/>
        <v>317.06611039852811</v>
      </c>
    </row>
    <row r="707" spans="1:4" x14ac:dyDescent="0.2">
      <c r="A707">
        <v>679</v>
      </c>
      <c r="B707">
        <v>0.62806976984330376</v>
      </c>
      <c r="D707">
        <f t="shared" si="12"/>
        <v>322.11797439572712</v>
      </c>
    </row>
    <row r="708" spans="1:4" x14ac:dyDescent="0.2">
      <c r="A708">
        <v>680</v>
      </c>
      <c r="B708">
        <v>0.63230606820447932</v>
      </c>
      <c r="D708">
        <f t="shared" si="12"/>
        <v>324.29064359994345</v>
      </c>
    </row>
    <row r="709" spans="1:4" x14ac:dyDescent="0.2">
      <c r="A709">
        <v>681</v>
      </c>
      <c r="B709">
        <v>0.61878271265929696</v>
      </c>
      <c r="D709">
        <f t="shared" si="12"/>
        <v>317.35492386878343</v>
      </c>
    </row>
    <row r="710" spans="1:4" x14ac:dyDescent="0.2">
      <c r="A710">
        <v>682</v>
      </c>
      <c r="B710">
        <v>0.61563659036990492</v>
      </c>
      <c r="D710">
        <f t="shared" si="12"/>
        <v>315.74137297409055</v>
      </c>
    </row>
    <row r="711" spans="1:4" x14ac:dyDescent="0.2">
      <c r="A711">
        <v>683</v>
      </c>
      <c r="B711">
        <v>0.60971317041795481</v>
      </c>
      <c r="D711">
        <f t="shared" si="12"/>
        <v>312.70343017214122</v>
      </c>
    </row>
    <row r="712" spans="1:4" x14ac:dyDescent="0.2">
      <c r="A712">
        <v>684</v>
      </c>
      <c r="B712">
        <v>0.62278516742248002</v>
      </c>
      <c r="D712">
        <f t="shared" si="12"/>
        <v>319.40766176962001</v>
      </c>
    </row>
    <row r="713" spans="1:4" x14ac:dyDescent="0.2">
      <c r="A713">
        <v>685</v>
      </c>
      <c r="B713">
        <v>0.62164789821383837</v>
      </c>
      <c r="D713">
        <f t="shared" si="12"/>
        <v>318.82439081562762</v>
      </c>
    </row>
    <row r="714" spans="1:4" x14ac:dyDescent="0.2">
      <c r="A714">
        <v>686</v>
      </c>
      <c r="B714">
        <v>0.62301902661343112</v>
      </c>
      <c r="D714">
        <f t="shared" si="12"/>
        <v>319.52760107015627</v>
      </c>
    </row>
    <row r="715" spans="1:4" x14ac:dyDescent="0.2">
      <c r="A715">
        <v>687</v>
      </c>
      <c r="B715">
        <v>0.62215748673007465</v>
      </c>
      <c r="D715">
        <f t="shared" si="12"/>
        <v>319.08574334126547</v>
      </c>
    </row>
    <row r="716" spans="1:4" x14ac:dyDescent="0.2">
      <c r="A716">
        <v>688</v>
      </c>
      <c r="B716">
        <v>0.63067428402403303</v>
      </c>
      <c r="D716">
        <f t="shared" si="12"/>
        <v>323.45375088500276</v>
      </c>
    </row>
    <row r="717" spans="1:4" x14ac:dyDescent="0.2">
      <c r="A717">
        <v>689</v>
      </c>
      <c r="B717">
        <v>0.64431204807724973</v>
      </c>
      <c r="D717">
        <f t="shared" si="12"/>
        <v>330.44814727699122</v>
      </c>
    </row>
    <row r="718" spans="1:4" x14ac:dyDescent="0.2">
      <c r="A718">
        <v>690</v>
      </c>
      <c r="B718">
        <v>0.63704790564135638</v>
      </c>
      <c r="D718">
        <f t="shared" si="12"/>
        <v>326.72258849431682</v>
      </c>
    </row>
    <row r="719" spans="1:4" x14ac:dyDescent="0.2">
      <c r="A719">
        <v>691</v>
      </c>
      <c r="B719">
        <v>0.62506817843208273</v>
      </c>
      <c r="D719">
        <f t="shared" si="12"/>
        <v>320.57854901375504</v>
      </c>
    </row>
    <row r="720" spans="1:4" x14ac:dyDescent="0.2">
      <c r="A720">
        <v>692</v>
      </c>
      <c r="B720">
        <v>0.63440619010570398</v>
      </c>
      <c r="D720">
        <f t="shared" si="12"/>
        <v>325.36773255612007</v>
      </c>
    </row>
    <row r="721" spans="1:4" x14ac:dyDescent="0.2">
      <c r="A721">
        <v>693</v>
      </c>
      <c r="B721">
        <v>0.60268734662161849</v>
      </c>
      <c r="D721">
        <f t="shared" si="12"/>
        <v>309.10009780621351</v>
      </c>
    </row>
    <row r="722" spans="1:4" x14ac:dyDescent="0.2">
      <c r="A722">
        <v>694</v>
      </c>
      <c r="B722">
        <v>0.62447483527861603</v>
      </c>
      <c r="D722">
        <f t="shared" si="12"/>
        <v>320.27424126978588</v>
      </c>
    </row>
    <row r="723" spans="1:4" x14ac:dyDescent="0.2">
      <c r="A723">
        <v>695</v>
      </c>
      <c r="B723">
        <v>0.63460394962400979</v>
      </c>
      <c r="D723">
        <f t="shared" si="12"/>
        <v>325.46915742722956</v>
      </c>
    </row>
    <row r="724" spans="1:4" x14ac:dyDescent="0.2">
      <c r="A724">
        <v>696</v>
      </c>
      <c r="B724">
        <v>0.62132899814625753</v>
      </c>
      <c r="D724">
        <f t="shared" si="12"/>
        <v>318.66083662350428</v>
      </c>
    </row>
    <row r="725" spans="1:4" x14ac:dyDescent="0.2">
      <c r="A725">
        <v>697</v>
      </c>
      <c r="B725">
        <v>0.63103532779469773</v>
      </c>
      <c r="D725">
        <f t="shared" si="12"/>
        <v>323.63891930682274</v>
      </c>
    </row>
    <row r="726" spans="1:4" x14ac:dyDescent="0.2">
      <c r="A726">
        <v>698</v>
      </c>
      <c r="B726">
        <v>0.63248219390158478</v>
      </c>
      <c r="D726">
        <f t="shared" si="12"/>
        <v>324.38097313897669</v>
      </c>
    </row>
    <row r="727" spans="1:4" x14ac:dyDescent="0.2">
      <c r="A727">
        <v>699</v>
      </c>
      <c r="B727">
        <v>0.61352364350060506</v>
      </c>
      <c r="D727">
        <f t="shared" si="12"/>
        <v>314.65770647997721</v>
      </c>
    </row>
    <row r="728" spans="1:4" x14ac:dyDescent="0.2">
      <c r="A728">
        <v>700</v>
      </c>
      <c r="B728">
        <v>0.61584979866123801</v>
      </c>
      <c r="D728">
        <f t="shared" si="12"/>
        <v>315.85072105327879</v>
      </c>
    </row>
    <row r="729" spans="1:4" x14ac:dyDescent="0.2">
      <c r="A729">
        <v>701</v>
      </c>
      <c r="B729">
        <v>0.62747605828619291</v>
      </c>
      <c r="D729">
        <f t="shared" si="12"/>
        <v>321.81347770867973</v>
      </c>
    </row>
    <row r="730" spans="1:4" x14ac:dyDescent="0.2">
      <c r="A730">
        <v>702</v>
      </c>
      <c r="B730">
        <v>0.64731215255224406</v>
      </c>
      <c r="D730">
        <f t="shared" si="12"/>
        <v>331.98681005437953</v>
      </c>
    </row>
    <row r="731" spans="1:4" x14ac:dyDescent="0.2">
      <c r="A731">
        <v>703</v>
      </c>
      <c r="B731">
        <v>0.63756876158870046</v>
      </c>
      <c r="D731">
        <f t="shared" si="12"/>
        <v>326.98971974432476</v>
      </c>
    </row>
    <row r="732" spans="1:4" x14ac:dyDescent="0.2">
      <c r="A732">
        <v>704</v>
      </c>
      <c r="B732">
        <v>0.63895090690478351</v>
      </c>
      <c r="D732">
        <f t="shared" si="12"/>
        <v>327.69858024185879</v>
      </c>
    </row>
    <row r="733" spans="1:4" x14ac:dyDescent="0.2">
      <c r="A733">
        <v>705</v>
      </c>
      <c r="B733">
        <v>0.6260435151259145</v>
      </c>
      <c r="D733">
        <f t="shared" si="12"/>
        <v>321.07876968231119</v>
      </c>
    </row>
    <row r="734" spans="1:4" x14ac:dyDescent="0.2">
      <c r="A734">
        <v>706</v>
      </c>
      <c r="B734">
        <v>0.61873928348541962</v>
      </c>
      <c r="D734">
        <f t="shared" ref="D734:D797" si="13">$C$5*B734</f>
        <v>317.3326503600257</v>
      </c>
    </row>
    <row r="735" spans="1:4" x14ac:dyDescent="0.2">
      <c r="A735">
        <v>707</v>
      </c>
      <c r="B735">
        <v>0.62431912936237322</v>
      </c>
      <c r="D735">
        <f t="shared" si="13"/>
        <v>320.19438441828657</v>
      </c>
    </row>
    <row r="736" spans="1:4" x14ac:dyDescent="0.2">
      <c r="A736">
        <v>708</v>
      </c>
      <c r="B736">
        <v>0.62718366404456527</v>
      </c>
      <c r="D736">
        <f t="shared" si="13"/>
        <v>321.6635175524035</v>
      </c>
    </row>
    <row r="737" spans="1:4" x14ac:dyDescent="0.2">
      <c r="A737">
        <v>709</v>
      </c>
      <c r="B737">
        <v>0.62783875699010749</v>
      </c>
      <c r="D737">
        <f t="shared" si="13"/>
        <v>321.99949489567166</v>
      </c>
    </row>
    <row r="738" spans="1:4" x14ac:dyDescent="0.2">
      <c r="A738">
        <v>710</v>
      </c>
      <c r="B738">
        <v>0.63544699524218873</v>
      </c>
      <c r="D738">
        <f t="shared" si="13"/>
        <v>325.90153000729936</v>
      </c>
    </row>
    <row r="739" spans="1:4" x14ac:dyDescent="0.2">
      <c r="A739">
        <v>711</v>
      </c>
      <c r="B739">
        <v>0.61752127487183539</v>
      </c>
      <c r="D739">
        <f t="shared" si="13"/>
        <v>316.70797060907671</v>
      </c>
    </row>
    <row r="740" spans="1:4" x14ac:dyDescent="0.2">
      <c r="A740">
        <v>712</v>
      </c>
      <c r="B740">
        <v>0.62252349780361182</v>
      </c>
      <c r="D740">
        <f t="shared" si="13"/>
        <v>319.27345934237729</v>
      </c>
    </row>
    <row r="741" spans="1:4" x14ac:dyDescent="0.2">
      <c r="A741">
        <v>713</v>
      </c>
      <c r="B741">
        <v>0.61762252229334891</v>
      </c>
      <c r="D741">
        <f t="shared" si="13"/>
        <v>316.75989734699129</v>
      </c>
    </row>
    <row r="742" spans="1:4" x14ac:dyDescent="0.2">
      <c r="A742">
        <v>714</v>
      </c>
      <c r="B742">
        <v>0.64636573465919422</v>
      </c>
      <c r="D742">
        <f t="shared" si="13"/>
        <v>331.5014209634237</v>
      </c>
    </row>
    <row r="743" spans="1:4" x14ac:dyDescent="0.2">
      <c r="A743">
        <v>715</v>
      </c>
      <c r="B743">
        <v>0.63288813354578899</v>
      </c>
      <c r="D743">
        <f t="shared" si="13"/>
        <v>324.5891672954167</v>
      </c>
    </row>
    <row r="744" spans="1:4" x14ac:dyDescent="0.2">
      <c r="A744">
        <v>716</v>
      </c>
      <c r="B744">
        <v>0.60328586445873489</v>
      </c>
      <c r="D744">
        <f t="shared" si="13"/>
        <v>309.40705948879815</v>
      </c>
    </row>
    <row r="745" spans="1:4" x14ac:dyDescent="0.2">
      <c r="A745">
        <v>717</v>
      </c>
      <c r="B745">
        <v>0.62449181318072799</v>
      </c>
      <c r="D745">
        <f t="shared" si="13"/>
        <v>320.28294872188815</v>
      </c>
    </row>
    <row r="746" spans="1:4" x14ac:dyDescent="0.2">
      <c r="A746">
        <v>718</v>
      </c>
      <c r="B746">
        <v>0.63410136166258846</v>
      </c>
      <c r="D746">
        <f t="shared" si="13"/>
        <v>325.21139527426192</v>
      </c>
    </row>
    <row r="747" spans="1:4" x14ac:dyDescent="0.2">
      <c r="A747">
        <v>719</v>
      </c>
      <c r="B747">
        <v>0.63297908593425278</v>
      </c>
      <c r="D747">
        <f t="shared" si="13"/>
        <v>324.63581402249241</v>
      </c>
    </row>
    <row r="748" spans="1:4" x14ac:dyDescent="0.2">
      <c r="A748">
        <v>720</v>
      </c>
      <c r="B748">
        <v>0.62655514494950415</v>
      </c>
      <c r="D748">
        <f t="shared" si="13"/>
        <v>321.34116913270384</v>
      </c>
    </row>
    <row r="749" spans="1:4" x14ac:dyDescent="0.2">
      <c r="A749">
        <v>721</v>
      </c>
      <c r="B749">
        <v>0.61938678882398623</v>
      </c>
      <c r="D749">
        <f t="shared" si="13"/>
        <v>317.66473624933946</v>
      </c>
    </row>
    <row r="750" spans="1:4" x14ac:dyDescent="0.2">
      <c r="A750">
        <v>722</v>
      </c>
      <c r="B750">
        <v>0.62417739850012044</v>
      </c>
      <c r="D750">
        <f t="shared" si="13"/>
        <v>320.1216949489787</v>
      </c>
    </row>
    <row r="751" spans="1:4" x14ac:dyDescent="0.2">
      <c r="A751">
        <v>723</v>
      </c>
      <c r="B751">
        <v>0.61952407503551665</v>
      </c>
      <c r="D751">
        <f t="shared" si="13"/>
        <v>317.7351461918235</v>
      </c>
    </row>
    <row r="752" spans="1:4" x14ac:dyDescent="0.2">
      <c r="A752">
        <v>724</v>
      </c>
      <c r="B752">
        <v>0.62755907106612907</v>
      </c>
      <c r="D752">
        <f t="shared" si="13"/>
        <v>321.85605245085952</v>
      </c>
    </row>
    <row r="753" spans="1:4" x14ac:dyDescent="0.2">
      <c r="A753">
        <v>725</v>
      </c>
      <c r="B753">
        <v>0.6121382465199714</v>
      </c>
      <c r="D753">
        <f t="shared" si="13"/>
        <v>313.94717830211727</v>
      </c>
    </row>
    <row r="754" spans="1:4" x14ac:dyDescent="0.2">
      <c r="A754">
        <v>726</v>
      </c>
      <c r="B754">
        <v>0.61407080649313062</v>
      </c>
      <c r="D754">
        <f t="shared" si="13"/>
        <v>314.93832981719117</v>
      </c>
    </row>
    <row r="755" spans="1:4" x14ac:dyDescent="0.2">
      <c r="A755">
        <v>727</v>
      </c>
      <c r="B755">
        <v>0.62630999913951413</v>
      </c>
      <c r="D755">
        <f t="shared" si="13"/>
        <v>321.21544126688843</v>
      </c>
    </row>
    <row r="756" spans="1:4" x14ac:dyDescent="0.2">
      <c r="A756">
        <v>728</v>
      </c>
      <c r="B756">
        <v>0.62849808914384486</v>
      </c>
      <c r="D756">
        <f t="shared" si="13"/>
        <v>322.33764640050981</v>
      </c>
    </row>
    <row r="757" spans="1:4" x14ac:dyDescent="0.2">
      <c r="A757">
        <v>729</v>
      </c>
      <c r="B757">
        <v>0.62152408277773741</v>
      </c>
      <c r="D757">
        <f t="shared" si="13"/>
        <v>318.76088962612488</v>
      </c>
    </row>
    <row r="758" spans="1:4" x14ac:dyDescent="0.2">
      <c r="A758">
        <v>730</v>
      </c>
      <c r="B758">
        <v>0.63205179080642215</v>
      </c>
      <c r="D758">
        <f t="shared" si="13"/>
        <v>324.16023241900535</v>
      </c>
    </row>
    <row r="759" spans="1:4" x14ac:dyDescent="0.2">
      <c r="A759">
        <v>731</v>
      </c>
      <c r="B759">
        <v>0.62311059336819474</v>
      </c>
      <c r="D759">
        <f t="shared" si="13"/>
        <v>319.57456288711143</v>
      </c>
    </row>
    <row r="760" spans="1:4" x14ac:dyDescent="0.2">
      <c r="A760">
        <v>732</v>
      </c>
      <c r="B760">
        <v>0.62022207596712564</v>
      </c>
      <c r="D760">
        <f t="shared" si="13"/>
        <v>318.09312974239674</v>
      </c>
    </row>
    <row r="761" spans="1:4" x14ac:dyDescent="0.2">
      <c r="A761">
        <v>733</v>
      </c>
      <c r="B761">
        <v>0.5963262576482028</v>
      </c>
      <c r="D761">
        <f t="shared" si="13"/>
        <v>305.83768781061883</v>
      </c>
    </row>
    <row r="762" spans="1:4" x14ac:dyDescent="0.2">
      <c r="A762">
        <v>734</v>
      </c>
      <c r="B762">
        <v>0.61729039796320795</v>
      </c>
      <c r="D762">
        <f t="shared" si="13"/>
        <v>316.58956083087588</v>
      </c>
    </row>
    <row r="763" spans="1:4" x14ac:dyDescent="0.2">
      <c r="A763">
        <v>735</v>
      </c>
      <c r="B763">
        <v>0.63071722320183299</v>
      </c>
      <c r="D763">
        <f t="shared" si="13"/>
        <v>323.47577308960371</v>
      </c>
    </row>
    <row r="764" spans="1:4" x14ac:dyDescent="0.2">
      <c r="A764">
        <v>736</v>
      </c>
      <c r="B764">
        <v>0.63420286669928561</v>
      </c>
      <c r="D764">
        <f t="shared" si="13"/>
        <v>325.26345413520664</v>
      </c>
    </row>
    <row r="765" spans="1:4" x14ac:dyDescent="0.2">
      <c r="A765">
        <v>737</v>
      </c>
      <c r="B765">
        <v>0.60495549552242611</v>
      </c>
      <c r="D765">
        <f t="shared" si="13"/>
        <v>310.26336272459724</v>
      </c>
    </row>
    <row r="766" spans="1:4" x14ac:dyDescent="0.2">
      <c r="A766">
        <v>738</v>
      </c>
      <c r="B766">
        <v>0.62975279106809356</v>
      </c>
      <c r="D766">
        <f t="shared" si="13"/>
        <v>322.98114503985721</v>
      </c>
    </row>
    <row r="767" spans="1:4" x14ac:dyDescent="0.2">
      <c r="A767">
        <v>739</v>
      </c>
      <c r="B767">
        <v>0.62210348556703277</v>
      </c>
      <c r="D767">
        <f t="shared" si="13"/>
        <v>319.05804777926062</v>
      </c>
    </row>
    <row r="768" spans="1:4" x14ac:dyDescent="0.2">
      <c r="A768">
        <v>740</v>
      </c>
      <c r="B768">
        <v>0.58991755021782233</v>
      </c>
      <c r="D768">
        <f t="shared" si="13"/>
        <v>302.55085574977306</v>
      </c>
    </row>
    <row r="769" spans="1:4" x14ac:dyDescent="0.2">
      <c r="A769">
        <v>741</v>
      </c>
      <c r="B769">
        <v>0.61559392072714558</v>
      </c>
      <c r="D769">
        <f t="shared" si="13"/>
        <v>315.71948900585357</v>
      </c>
    </row>
    <row r="770" spans="1:4" x14ac:dyDescent="0.2">
      <c r="A770">
        <v>742</v>
      </c>
      <c r="B770">
        <v>0.63281373161254495</v>
      </c>
      <c r="D770">
        <f t="shared" si="13"/>
        <v>324.55100879587025</v>
      </c>
    </row>
    <row r="771" spans="1:4" x14ac:dyDescent="0.2">
      <c r="A771">
        <v>743</v>
      </c>
      <c r="B771">
        <v>0.61651836713950559</v>
      </c>
      <c r="D771">
        <f t="shared" si="13"/>
        <v>316.19360958940132</v>
      </c>
    </row>
    <row r="772" spans="1:4" x14ac:dyDescent="0.2">
      <c r="A772">
        <v>744</v>
      </c>
      <c r="B772">
        <v>0.61886972249075323</v>
      </c>
      <c r="D772">
        <f t="shared" si="13"/>
        <v>317.39954857770419</v>
      </c>
    </row>
    <row r="773" spans="1:4" x14ac:dyDescent="0.2">
      <c r="A773">
        <v>745</v>
      </c>
      <c r="B773">
        <v>0.6260856522288083</v>
      </c>
      <c r="D773">
        <f t="shared" si="13"/>
        <v>321.10038052697013</v>
      </c>
    </row>
    <row r="774" spans="1:4" x14ac:dyDescent="0.2">
      <c r="A774">
        <v>746</v>
      </c>
      <c r="B774">
        <v>0.62493495896825846</v>
      </c>
      <c r="D774">
        <f t="shared" si="13"/>
        <v>320.51022478307624</v>
      </c>
    </row>
    <row r="775" spans="1:4" x14ac:dyDescent="0.2">
      <c r="A775">
        <v>747</v>
      </c>
      <c r="B775">
        <v>0.63210722211804649</v>
      </c>
      <c r="D775">
        <f t="shared" si="13"/>
        <v>324.18866146093012</v>
      </c>
    </row>
    <row r="776" spans="1:4" x14ac:dyDescent="0.2">
      <c r="A776">
        <v>748</v>
      </c>
      <c r="B776">
        <v>0.61765972177722928</v>
      </c>
      <c r="D776">
        <f t="shared" si="13"/>
        <v>316.77897583631119</v>
      </c>
    </row>
    <row r="777" spans="1:4" x14ac:dyDescent="0.2">
      <c r="A777">
        <v>749</v>
      </c>
      <c r="B777">
        <v>0.62500821091931824</v>
      </c>
      <c r="D777">
        <f t="shared" si="13"/>
        <v>320.54779349156831</v>
      </c>
    </row>
    <row r="778" spans="1:4" x14ac:dyDescent="0.2">
      <c r="A778">
        <v>750</v>
      </c>
      <c r="B778">
        <v>0.62209309363994836</v>
      </c>
      <c r="D778">
        <f t="shared" si="13"/>
        <v>319.05271807440425</v>
      </c>
    </row>
    <row r="779" spans="1:4" x14ac:dyDescent="0.2">
      <c r="A779">
        <v>751</v>
      </c>
      <c r="B779">
        <v>0.62567693111835088</v>
      </c>
      <c r="D779">
        <f t="shared" si="13"/>
        <v>320.89075984067892</v>
      </c>
    </row>
    <row r="780" spans="1:4" x14ac:dyDescent="0.2">
      <c r="A780">
        <v>752</v>
      </c>
      <c r="B780">
        <v>0.62464732424957725</v>
      </c>
      <c r="D780">
        <f t="shared" si="13"/>
        <v>320.36270564205694</v>
      </c>
    </row>
    <row r="781" spans="1:4" x14ac:dyDescent="0.2">
      <c r="A781">
        <v>753</v>
      </c>
      <c r="B781">
        <v>0.61193814894231302</v>
      </c>
      <c r="D781">
        <f t="shared" si="13"/>
        <v>313.84455431113469</v>
      </c>
    </row>
    <row r="782" spans="1:4" x14ac:dyDescent="0.2">
      <c r="A782">
        <v>754</v>
      </c>
      <c r="B782">
        <v>0.63681987888225944</v>
      </c>
      <c r="D782">
        <f t="shared" si="13"/>
        <v>326.60564047154116</v>
      </c>
    </row>
    <row r="783" spans="1:4" x14ac:dyDescent="0.2">
      <c r="A783">
        <v>755</v>
      </c>
      <c r="B783">
        <v>0.61427801426717044</v>
      </c>
      <c r="D783">
        <f t="shared" si="13"/>
        <v>315.0446004126847</v>
      </c>
    </row>
    <row r="784" spans="1:4" x14ac:dyDescent="0.2">
      <c r="A784">
        <v>756</v>
      </c>
      <c r="B784">
        <v>0.61071112305019359</v>
      </c>
      <c r="D784">
        <f t="shared" si="13"/>
        <v>313.21524987096205</v>
      </c>
    </row>
    <row r="785" spans="1:4" x14ac:dyDescent="0.2">
      <c r="A785">
        <v>757</v>
      </c>
      <c r="B785">
        <v>0.61458764649616571</v>
      </c>
      <c r="D785">
        <f t="shared" si="13"/>
        <v>315.2034014109185</v>
      </c>
    </row>
    <row r="786" spans="1:4" x14ac:dyDescent="0.2">
      <c r="A786">
        <v>758</v>
      </c>
      <c r="B786">
        <v>0.61985710107686764</v>
      </c>
      <c r="D786">
        <f t="shared" si="13"/>
        <v>317.90594516832539</v>
      </c>
    </row>
    <row r="787" spans="1:4" x14ac:dyDescent="0.2">
      <c r="A787">
        <v>759</v>
      </c>
      <c r="B787">
        <v>0.61503743323448912</v>
      </c>
      <c r="D787">
        <f t="shared" si="13"/>
        <v>315.43408341475856</v>
      </c>
    </row>
    <row r="788" spans="1:4" x14ac:dyDescent="0.2">
      <c r="A788">
        <v>760</v>
      </c>
      <c r="B788">
        <v>0.61535011790120231</v>
      </c>
      <c r="D788">
        <f t="shared" si="13"/>
        <v>315.59444991590601</v>
      </c>
    </row>
    <row r="789" spans="1:4" x14ac:dyDescent="0.2">
      <c r="A789">
        <v>761</v>
      </c>
      <c r="B789">
        <v>0.61263029183244633</v>
      </c>
      <c r="D789">
        <f t="shared" si="13"/>
        <v>314.19953344954757</v>
      </c>
    </row>
    <row r="790" spans="1:4" x14ac:dyDescent="0.2">
      <c r="A790">
        <v>762</v>
      </c>
      <c r="B790">
        <v>0.62102493080547205</v>
      </c>
      <c r="D790">
        <f t="shared" si="13"/>
        <v>318.50488968799402</v>
      </c>
    </row>
    <row r="791" spans="1:4" x14ac:dyDescent="0.2">
      <c r="A791">
        <v>763</v>
      </c>
      <c r="B791">
        <v>0.61931952295928605</v>
      </c>
      <c r="D791">
        <f t="shared" si="13"/>
        <v>317.63023762335303</v>
      </c>
    </row>
    <row r="792" spans="1:4" x14ac:dyDescent="0.2">
      <c r="A792">
        <v>764</v>
      </c>
      <c r="B792">
        <v>0.64477372327409666</v>
      </c>
      <c r="D792">
        <f t="shared" si="13"/>
        <v>330.6849265113654</v>
      </c>
    </row>
    <row r="793" spans="1:4" x14ac:dyDescent="0.2">
      <c r="A793">
        <v>765</v>
      </c>
      <c r="B793">
        <v>0.63301701055304149</v>
      </c>
      <c r="D793">
        <f t="shared" si="13"/>
        <v>324.65526441155828</v>
      </c>
    </row>
    <row r="794" spans="1:4" x14ac:dyDescent="0.2">
      <c r="A794">
        <v>766</v>
      </c>
      <c r="B794">
        <v>0.63654528301274538</v>
      </c>
      <c r="D794">
        <f t="shared" si="13"/>
        <v>326.4648085615969</v>
      </c>
    </row>
    <row r="795" spans="1:4" x14ac:dyDescent="0.2">
      <c r="A795">
        <v>767</v>
      </c>
      <c r="B795">
        <v>0.61337338506115979</v>
      </c>
      <c r="D795">
        <f t="shared" si="13"/>
        <v>314.5806434744419</v>
      </c>
    </row>
    <row r="796" spans="1:4" x14ac:dyDescent="0.2">
      <c r="A796">
        <v>768</v>
      </c>
      <c r="B796">
        <v>0.61585249257773433</v>
      </c>
      <c r="D796">
        <f t="shared" si="13"/>
        <v>315.85210268150968</v>
      </c>
    </row>
    <row r="797" spans="1:4" x14ac:dyDescent="0.2">
      <c r="A797">
        <v>769</v>
      </c>
      <c r="B797">
        <v>0.63255520120778241</v>
      </c>
      <c r="D797">
        <f t="shared" si="13"/>
        <v>324.41841637652391</v>
      </c>
    </row>
    <row r="798" spans="1:4" x14ac:dyDescent="0.2">
      <c r="A798">
        <v>770</v>
      </c>
      <c r="B798">
        <v>0.63170979342623879</v>
      </c>
      <c r="D798">
        <f t="shared" ref="D798:D861" si="14">$C$5*B798</f>
        <v>323.98483231436285</v>
      </c>
    </row>
    <row r="799" spans="1:4" x14ac:dyDescent="0.2">
      <c r="A799">
        <v>771</v>
      </c>
      <c r="B799">
        <v>0.63692112517132893</v>
      </c>
      <c r="D799">
        <f t="shared" si="14"/>
        <v>326.65756662865948</v>
      </c>
    </row>
    <row r="800" spans="1:4" x14ac:dyDescent="0.2">
      <c r="A800">
        <v>772</v>
      </c>
      <c r="B800">
        <v>0.61379113538138863</v>
      </c>
      <c r="D800">
        <f t="shared" si="14"/>
        <v>314.79489496912674</v>
      </c>
    </row>
    <row r="801" spans="1:4" x14ac:dyDescent="0.2">
      <c r="A801">
        <v>773</v>
      </c>
      <c r="B801">
        <v>0.61449043303383089</v>
      </c>
      <c r="D801">
        <f t="shared" si="14"/>
        <v>315.15354356856591</v>
      </c>
    </row>
    <row r="802" spans="1:4" x14ac:dyDescent="0.2">
      <c r="A802">
        <v>774</v>
      </c>
      <c r="B802">
        <v>0.62641773868011619</v>
      </c>
      <c r="D802">
        <f t="shared" si="14"/>
        <v>321.27069761617861</v>
      </c>
    </row>
    <row r="803" spans="1:4" x14ac:dyDescent="0.2">
      <c r="A803">
        <v>775</v>
      </c>
      <c r="B803">
        <v>0.61590048178778556</v>
      </c>
      <c r="D803">
        <f t="shared" si="14"/>
        <v>315.87671489479681</v>
      </c>
    </row>
    <row r="804" spans="1:4" x14ac:dyDescent="0.2">
      <c r="A804">
        <v>776</v>
      </c>
      <c r="B804">
        <v>0.63663499453197303</v>
      </c>
      <c r="D804">
        <f t="shared" si="14"/>
        <v>326.51081888440035</v>
      </c>
    </row>
    <row r="805" spans="1:4" x14ac:dyDescent="0.2">
      <c r="A805">
        <v>777</v>
      </c>
      <c r="B805">
        <v>0.62292697216642157</v>
      </c>
      <c r="D805">
        <f t="shared" si="14"/>
        <v>319.48038913060975</v>
      </c>
    </row>
    <row r="806" spans="1:4" x14ac:dyDescent="0.2">
      <c r="A806">
        <v>778</v>
      </c>
      <c r="B806">
        <v>0.61725618201440124</v>
      </c>
      <c r="D806">
        <f t="shared" si="14"/>
        <v>316.57201250638894</v>
      </c>
    </row>
    <row r="807" spans="1:4" x14ac:dyDescent="0.2">
      <c r="A807">
        <v>779</v>
      </c>
      <c r="B807">
        <v>0.63848380224163381</v>
      </c>
      <c r="D807">
        <f t="shared" si="14"/>
        <v>327.45901639855822</v>
      </c>
    </row>
    <row r="808" spans="1:4" x14ac:dyDescent="0.2">
      <c r="A808">
        <v>780</v>
      </c>
      <c r="B808">
        <v>0.62797152724447713</v>
      </c>
      <c r="D808">
        <f t="shared" si="14"/>
        <v>322.06758874041799</v>
      </c>
    </row>
    <row r="809" spans="1:4" x14ac:dyDescent="0.2">
      <c r="A809">
        <v>781</v>
      </c>
      <c r="B809">
        <v>0.63305789509975663</v>
      </c>
      <c r="D809">
        <f t="shared" si="14"/>
        <v>324.67623285806582</v>
      </c>
    </row>
    <row r="810" spans="1:4" x14ac:dyDescent="0.2">
      <c r="A810">
        <v>782</v>
      </c>
      <c r="B810">
        <v>0.62783150520157094</v>
      </c>
      <c r="D810">
        <f t="shared" si="14"/>
        <v>321.99577567283006</v>
      </c>
    </row>
    <row r="811" spans="1:4" x14ac:dyDescent="0.2">
      <c r="A811">
        <v>783</v>
      </c>
      <c r="B811">
        <v>0.62654923885397551</v>
      </c>
      <c r="D811">
        <f t="shared" si="14"/>
        <v>321.33814007507425</v>
      </c>
    </row>
    <row r="812" spans="1:4" x14ac:dyDescent="0.2">
      <c r="A812">
        <v>784</v>
      </c>
      <c r="B812">
        <v>0.62788129716828767</v>
      </c>
      <c r="D812">
        <f t="shared" si="14"/>
        <v>322.02131246544462</v>
      </c>
    </row>
    <row r="813" spans="1:4" x14ac:dyDescent="0.2">
      <c r="A813">
        <v>785</v>
      </c>
      <c r="B813">
        <v>0.62418496708183779</v>
      </c>
      <c r="D813">
        <f t="shared" si="14"/>
        <v>320.12557664545398</v>
      </c>
    </row>
    <row r="814" spans="1:4" x14ac:dyDescent="0.2">
      <c r="A814">
        <v>786</v>
      </c>
      <c r="B814">
        <v>0.62758697197595337</v>
      </c>
      <c r="D814">
        <f t="shared" si="14"/>
        <v>321.87036198299739</v>
      </c>
    </row>
    <row r="815" spans="1:4" x14ac:dyDescent="0.2">
      <c r="A815">
        <v>787</v>
      </c>
      <c r="B815">
        <v>0.61537426198896883</v>
      </c>
      <c r="D815">
        <f t="shared" si="14"/>
        <v>315.60683268772277</v>
      </c>
    </row>
    <row r="816" spans="1:4" x14ac:dyDescent="0.2">
      <c r="A816">
        <v>788</v>
      </c>
      <c r="B816">
        <v>0.62976167326984089</v>
      </c>
      <c r="D816">
        <f t="shared" si="14"/>
        <v>322.98570045228496</v>
      </c>
    </row>
    <row r="817" spans="1:4" x14ac:dyDescent="0.2">
      <c r="A817">
        <v>789</v>
      </c>
      <c r="B817">
        <v>0.62241067592504407</v>
      </c>
      <c r="D817">
        <f t="shared" si="14"/>
        <v>319.21559641577784</v>
      </c>
    </row>
    <row r="818" spans="1:4" x14ac:dyDescent="0.2">
      <c r="A818">
        <v>790</v>
      </c>
      <c r="B818">
        <v>0.62982505245716036</v>
      </c>
      <c r="D818">
        <f t="shared" si="14"/>
        <v>323.01820571908564</v>
      </c>
    </row>
    <row r="819" spans="1:4" x14ac:dyDescent="0.2">
      <c r="A819">
        <v>791</v>
      </c>
      <c r="B819">
        <v>0.62114282452136427</v>
      </c>
      <c r="D819">
        <f t="shared" si="14"/>
        <v>318.56535380644164</v>
      </c>
    </row>
    <row r="820" spans="1:4" x14ac:dyDescent="0.2">
      <c r="A820">
        <v>792</v>
      </c>
      <c r="B820">
        <v>0.6302206325410048</v>
      </c>
      <c r="D820">
        <f t="shared" si="14"/>
        <v>323.22108677058259</v>
      </c>
    </row>
    <row r="821" spans="1:4" x14ac:dyDescent="0.2">
      <c r="A821">
        <v>793</v>
      </c>
      <c r="B821">
        <v>0.61918453227966541</v>
      </c>
      <c r="D821">
        <f t="shared" si="14"/>
        <v>317.56100498970386</v>
      </c>
    </row>
    <row r="822" spans="1:4" x14ac:dyDescent="0.2">
      <c r="A822">
        <v>794</v>
      </c>
      <c r="B822">
        <v>0.6339642965308081</v>
      </c>
      <c r="D822">
        <f t="shared" si="14"/>
        <v>325.14109871688999</v>
      </c>
    </row>
    <row r="823" spans="1:4" x14ac:dyDescent="0.2">
      <c r="A823">
        <v>795</v>
      </c>
      <c r="B823">
        <v>0.61407208180663297</v>
      </c>
      <c r="D823">
        <f t="shared" si="14"/>
        <v>314.93898388688507</v>
      </c>
    </row>
    <row r="824" spans="1:4" x14ac:dyDescent="0.2">
      <c r="A824">
        <v>796</v>
      </c>
      <c r="B824">
        <v>0.63335146248079333</v>
      </c>
      <c r="D824">
        <f t="shared" si="14"/>
        <v>324.82679468203611</v>
      </c>
    </row>
    <row r="825" spans="1:4" x14ac:dyDescent="0.2">
      <c r="A825">
        <v>797</v>
      </c>
      <c r="B825">
        <v>0.62803158811992887</v>
      </c>
      <c r="D825">
        <f t="shared" si="14"/>
        <v>322.09839214550112</v>
      </c>
    </row>
    <row r="826" spans="1:4" x14ac:dyDescent="0.2">
      <c r="A826">
        <v>798</v>
      </c>
      <c r="B826">
        <v>0.60570602750824054</v>
      </c>
      <c r="D826">
        <f t="shared" si="14"/>
        <v>310.64828786285068</v>
      </c>
    </row>
    <row r="827" spans="1:4" x14ac:dyDescent="0.2">
      <c r="A827">
        <v>799</v>
      </c>
      <c r="B827">
        <v>0.62670961719166751</v>
      </c>
      <c r="D827">
        <f t="shared" si="14"/>
        <v>321.42039327010895</v>
      </c>
    </row>
    <row r="828" spans="1:4" x14ac:dyDescent="0.2">
      <c r="A828">
        <v>800</v>
      </c>
      <c r="B828">
        <v>0.6220245177381889</v>
      </c>
      <c r="D828">
        <f t="shared" si="14"/>
        <v>319.01754757006262</v>
      </c>
    </row>
    <row r="829" spans="1:4" x14ac:dyDescent="0.2">
      <c r="A829">
        <v>801</v>
      </c>
      <c r="B829">
        <v>0.64903325561474345</v>
      </c>
      <c r="D829">
        <f t="shared" si="14"/>
        <v>332.86951172040131</v>
      </c>
    </row>
    <row r="830" spans="1:4" x14ac:dyDescent="0.2">
      <c r="A830">
        <v>802</v>
      </c>
      <c r="B830">
        <v>0.61040866393664905</v>
      </c>
      <c r="D830">
        <f t="shared" si="14"/>
        <v>313.06012774652544</v>
      </c>
    </row>
    <row r="831" spans="1:4" x14ac:dyDescent="0.2">
      <c r="A831">
        <v>803</v>
      </c>
      <c r="B831">
        <v>0.62311521018513516</v>
      </c>
      <c r="D831">
        <f t="shared" si="14"/>
        <v>319.57693071277731</v>
      </c>
    </row>
    <row r="832" spans="1:4" x14ac:dyDescent="0.2">
      <c r="A832">
        <v>804</v>
      </c>
      <c r="B832">
        <v>0.64008533453102689</v>
      </c>
      <c r="D832">
        <f t="shared" si="14"/>
        <v>328.2803938342488</v>
      </c>
    </row>
    <row r="833" spans="1:4" x14ac:dyDescent="0.2">
      <c r="A833">
        <v>805</v>
      </c>
      <c r="B833">
        <v>0.62065251973195279</v>
      </c>
      <c r="D833">
        <f t="shared" si="14"/>
        <v>318.31389132060804</v>
      </c>
    </row>
    <row r="834" spans="1:4" x14ac:dyDescent="0.2">
      <c r="A834">
        <v>806</v>
      </c>
      <c r="B834">
        <v>0.59975727365064546</v>
      </c>
      <c r="D834">
        <f t="shared" si="14"/>
        <v>307.59735206750844</v>
      </c>
    </row>
    <row r="835" spans="1:4" x14ac:dyDescent="0.2">
      <c r="A835">
        <v>807</v>
      </c>
      <c r="B835">
        <v>0.64969253339819966</v>
      </c>
      <c r="D835">
        <f t="shared" si="14"/>
        <v>333.20763534036791</v>
      </c>
    </row>
    <row r="836" spans="1:4" x14ac:dyDescent="0.2">
      <c r="A836">
        <v>808</v>
      </c>
      <c r="B836">
        <v>0.63019965361374264</v>
      </c>
      <c r="D836">
        <f t="shared" si="14"/>
        <v>323.21032731378472</v>
      </c>
    </row>
    <row r="837" spans="1:4" x14ac:dyDescent="0.2">
      <c r="A837">
        <v>809</v>
      </c>
      <c r="B837">
        <v>0.64316855597091993</v>
      </c>
      <c r="D837">
        <f t="shared" si="14"/>
        <v>329.86168478713063</v>
      </c>
    </row>
    <row r="838" spans="1:4" x14ac:dyDescent="0.2">
      <c r="A838">
        <v>810</v>
      </c>
      <c r="B838">
        <v>0.62317715971993537</v>
      </c>
      <c r="D838">
        <f t="shared" si="14"/>
        <v>319.60870275407393</v>
      </c>
    </row>
    <row r="839" spans="1:4" x14ac:dyDescent="0.2">
      <c r="A839">
        <v>811</v>
      </c>
      <c r="B839">
        <v>0.61727221603923277</v>
      </c>
      <c r="D839">
        <f t="shared" si="14"/>
        <v>316.58023587240353</v>
      </c>
    </row>
    <row r="840" spans="1:4" x14ac:dyDescent="0.2">
      <c r="A840">
        <v>812</v>
      </c>
      <c r="B840">
        <v>0.60817527917394765</v>
      </c>
      <c r="D840">
        <f t="shared" si="14"/>
        <v>311.91469230232769</v>
      </c>
    </row>
    <row r="841" spans="1:4" x14ac:dyDescent="0.2">
      <c r="A841">
        <v>813</v>
      </c>
      <c r="B841">
        <v>0.62143963186644458</v>
      </c>
      <c r="D841">
        <f t="shared" si="14"/>
        <v>318.71757730990191</v>
      </c>
    </row>
    <row r="842" spans="1:4" x14ac:dyDescent="0.2">
      <c r="A842">
        <v>814</v>
      </c>
      <c r="B842">
        <v>0.65221625505920444</v>
      </c>
      <c r="D842">
        <f t="shared" si="14"/>
        <v>334.501975791723</v>
      </c>
    </row>
    <row r="843" spans="1:4" x14ac:dyDescent="0.2">
      <c r="A843">
        <v>815</v>
      </c>
      <c r="B843">
        <v>0.61195953687514193</v>
      </c>
      <c r="D843">
        <f t="shared" si="14"/>
        <v>313.85552353450788</v>
      </c>
    </row>
    <row r="844" spans="1:4" x14ac:dyDescent="0.2">
      <c r="A844">
        <v>816</v>
      </c>
      <c r="B844">
        <v>0.62567786989804119</v>
      </c>
      <c r="D844">
        <f t="shared" si="14"/>
        <v>320.89124131236684</v>
      </c>
    </row>
    <row r="845" spans="1:4" x14ac:dyDescent="0.2">
      <c r="A845">
        <v>817</v>
      </c>
      <c r="B845">
        <v>0.62115269570726372</v>
      </c>
      <c r="D845">
        <f t="shared" si="14"/>
        <v>318.57041643890619</v>
      </c>
    </row>
    <row r="846" spans="1:4" x14ac:dyDescent="0.2">
      <c r="A846">
        <v>818</v>
      </c>
      <c r="B846">
        <v>0.6318872001616922</v>
      </c>
      <c r="D846">
        <f t="shared" si="14"/>
        <v>324.07581885919001</v>
      </c>
    </row>
    <row r="847" spans="1:4" x14ac:dyDescent="0.2">
      <c r="A847">
        <v>819</v>
      </c>
      <c r="B847">
        <v>0.62496587770601975</v>
      </c>
      <c r="D847">
        <f t="shared" si="14"/>
        <v>320.52608206781872</v>
      </c>
    </row>
    <row r="848" spans="1:4" x14ac:dyDescent="0.2">
      <c r="A848">
        <v>820</v>
      </c>
      <c r="B848">
        <v>0.61054863217855981</v>
      </c>
      <c r="D848">
        <f t="shared" si="14"/>
        <v>313.13191322121128</v>
      </c>
    </row>
    <row r="849" spans="1:4" x14ac:dyDescent="0.2">
      <c r="A849">
        <v>821</v>
      </c>
      <c r="B849">
        <v>0.62902901319962656</v>
      </c>
      <c r="D849">
        <f t="shared" si="14"/>
        <v>322.60994127859163</v>
      </c>
    </row>
    <row r="850" spans="1:4" x14ac:dyDescent="0.2">
      <c r="A850">
        <v>822</v>
      </c>
      <c r="B850">
        <v>0.6317197363480157</v>
      </c>
      <c r="D850">
        <f t="shared" si="14"/>
        <v>323.98993173798766</v>
      </c>
    </row>
    <row r="851" spans="1:4" x14ac:dyDescent="0.2">
      <c r="A851">
        <v>823</v>
      </c>
      <c r="B851">
        <v>0.63921851184861522</v>
      </c>
      <c r="D851">
        <f t="shared" si="14"/>
        <v>327.83582671762355</v>
      </c>
    </row>
    <row r="852" spans="1:4" x14ac:dyDescent="0.2">
      <c r="A852">
        <v>824</v>
      </c>
      <c r="B852">
        <v>0.63593130209586413</v>
      </c>
      <c r="D852">
        <f t="shared" si="14"/>
        <v>326.14991633344084</v>
      </c>
    </row>
    <row r="853" spans="1:4" x14ac:dyDescent="0.2">
      <c r="A853">
        <v>825</v>
      </c>
      <c r="B853">
        <v>0.6114610454024213</v>
      </c>
      <c r="D853">
        <f t="shared" si="14"/>
        <v>313.59986234660141</v>
      </c>
    </row>
    <row r="854" spans="1:4" x14ac:dyDescent="0.2">
      <c r="A854">
        <v>826</v>
      </c>
      <c r="B854">
        <v>0.61425418678450339</v>
      </c>
      <c r="D854">
        <f t="shared" si="14"/>
        <v>315.03238001804039</v>
      </c>
    </row>
    <row r="855" spans="1:4" x14ac:dyDescent="0.2">
      <c r="A855">
        <v>827</v>
      </c>
      <c r="B855">
        <v>0.62723707348275359</v>
      </c>
      <c r="D855">
        <f t="shared" si="14"/>
        <v>321.69090963664144</v>
      </c>
    </row>
    <row r="856" spans="1:4" x14ac:dyDescent="0.2">
      <c r="A856">
        <v>828</v>
      </c>
      <c r="B856">
        <v>0.63556431535980618</v>
      </c>
      <c r="D856">
        <f t="shared" si="14"/>
        <v>325.96169994455369</v>
      </c>
    </row>
    <row r="857" spans="1:4" x14ac:dyDescent="0.2">
      <c r="A857">
        <v>829</v>
      </c>
      <c r="B857">
        <v>0.62835803730286566</v>
      </c>
      <c r="D857">
        <f t="shared" si="14"/>
        <v>322.26581805039217</v>
      </c>
    </row>
    <row r="858" spans="1:4" x14ac:dyDescent="0.2">
      <c r="A858">
        <v>830</v>
      </c>
      <c r="B858">
        <v>0.62640234208363255</v>
      </c>
      <c r="D858">
        <f t="shared" si="14"/>
        <v>321.26280116786978</v>
      </c>
    </row>
    <row r="859" spans="1:4" x14ac:dyDescent="0.2">
      <c r="A859">
        <v>831</v>
      </c>
      <c r="B859">
        <v>0.62101139652665405</v>
      </c>
      <c r="D859">
        <f t="shared" si="14"/>
        <v>318.49794836604684</v>
      </c>
    </row>
    <row r="860" spans="1:4" x14ac:dyDescent="0.2">
      <c r="A860">
        <v>832</v>
      </c>
      <c r="B860">
        <v>0.64119672444635645</v>
      </c>
      <c r="D860">
        <f t="shared" si="14"/>
        <v>328.85039208202164</v>
      </c>
    </row>
    <row r="861" spans="1:4" x14ac:dyDescent="0.2">
      <c r="A861">
        <v>833</v>
      </c>
      <c r="B861">
        <v>0.63721556093330223</v>
      </c>
      <c r="D861">
        <f t="shared" si="14"/>
        <v>326.80857381892781</v>
      </c>
    </row>
    <row r="862" spans="1:4" x14ac:dyDescent="0.2">
      <c r="A862">
        <v>834</v>
      </c>
      <c r="B862">
        <v>0.62784377486565035</v>
      </c>
      <c r="D862">
        <f t="shared" ref="D862:D925" si="15">$C$5*B862</f>
        <v>322.00206841215544</v>
      </c>
    </row>
    <row r="863" spans="1:4" x14ac:dyDescent="0.2">
      <c r="A863">
        <v>835</v>
      </c>
      <c r="B863">
        <v>0.63206004737052845</v>
      </c>
      <c r="D863">
        <f t="shared" si="15"/>
        <v>324.16446696082397</v>
      </c>
    </row>
    <row r="864" spans="1:4" x14ac:dyDescent="0.2">
      <c r="A864">
        <v>836</v>
      </c>
      <c r="B864">
        <v>0.61904753096052412</v>
      </c>
      <c r="D864">
        <f t="shared" si="15"/>
        <v>317.490741159903</v>
      </c>
    </row>
    <row r="865" spans="1:4" x14ac:dyDescent="0.2">
      <c r="A865">
        <v>837</v>
      </c>
      <c r="B865">
        <v>0.6233231538287346</v>
      </c>
      <c r="D865">
        <f t="shared" si="15"/>
        <v>319.68357871349457</v>
      </c>
    </row>
    <row r="866" spans="1:4" x14ac:dyDescent="0.2">
      <c r="A866">
        <v>838</v>
      </c>
      <c r="B866">
        <v>0.61121760921491042</v>
      </c>
      <c r="D866">
        <f t="shared" si="15"/>
        <v>313.47501129440826</v>
      </c>
    </row>
    <row r="867" spans="1:4" x14ac:dyDescent="0.2">
      <c r="A867">
        <v>839</v>
      </c>
      <c r="B867">
        <v>0.62822113533523394</v>
      </c>
      <c r="D867">
        <f t="shared" si="15"/>
        <v>322.19560517497337</v>
      </c>
    </row>
    <row r="868" spans="1:4" x14ac:dyDescent="0.2">
      <c r="A868">
        <v>840</v>
      </c>
      <c r="B868">
        <v>0.62304000218812527</v>
      </c>
      <c r="D868">
        <f t="shared" si="15"/>
        <v>319.53835880752348</v>
      </c>
    </row>
    <row r="869" spans="1:4" x14ac:dyDescent="0.2">
      <c r="A869">
        <v>841</v>
      </c>
      <c r="B869">
        <v>0.63143292408872276</v>
      </c>
      <c r="D869">
        <f t="shared" si="15"/>
        <v>323.84283441149421</v>
      </c>
    </row>
    <row r="870" spans="1:4" x14ac:dyDescent="0.2">
      <c r="A870">
        <v>842</v>
      </c>
      <c r="B870">
        <v>0.63020827021390247</v>
      </c>
      <c r="D870">
        <f t="shared" si="15"/>
        <v>323.2147465071975</v>
      </c>
    </row>
    <row r="871" spans="1:4" x14ac:dyDescent="0.2">
      <c r="A871">
        <v>843</v>
      </c>
      <c r="B871">
        <v>0.62351361380921744</v>
      </c>
      <c r="D871">
        <f t="shared" si="15"/>
        <v>319.7812598725987</v>
      </c>
    </row>
    <row r="872" spans="1:4" x14ac:dyDescent="0.2">
      <c r="A872">
        <v>844</v>
      </c>
      <c r="B872">
        <v>0.63270491495696179</v>
      </c>
      <c r="D872">
        <f t="shared" si="15"/>
        <v>324.49520002690861</v>
      </c>
    </row>
    <row r="873" spans="1:4" x14ac:dyDescent="0.2">
      <c r="A873">
        <v>845</v>
      </c>
      <c r="B873">
        <v>0.64139493301943706</v>
      </c>
      <c r="D873">
        <f t="shared" si="15"/>
        <v>328.95204725973309</v>
      </c>
    </row>
    <row r="874" spans="1:4" x14ac:dyDescent="0.2">
      <c r="A874">
        <v>846</v>
      </c>
      <c r="B874">
        <v>0.631086080523792</v>
      </c>
      <c r="D874">
        <f t="shared" si="15"/>
        <v>323.6649488453802</v>
      </c>
    </row>
    <row r="875" spans="1:4" x14ac:dyDescent="0.2">
      <c r="A875">
        <v>847</v>
      </c>
      <c r="B875">
        <v>0.6235405368757545</v>
      </c>
      <c r="D875">
        <f t="shared" si="15"/>
        <v>319.79506789851217</v>
      </c>
    </row>
    <row r="876" spans="1:4" x14ac:dyDescent="0.2">
      <c r="A876">
        <v>848</v>
      </c>
      <c r="B876">
        <v>0.62551874050096623</v>
      </c>
      <c r="D876">
        <f t="shared" si="15"/>
        <v>320.80962866117147</v>
      </c>
    </row>
    <row r="877" spans="1:4" x14ac:dyDescent="0.2">
      <c r="A877">
        <v>849</v>
      </c>
      <c r="B877">
        <v>0.62485525090120353</v>
      </c>
      <c r="D877">
        <f t="shared" si="15"/>
        <v>320.46934492810544</v>
      </c>
    </row>
    <row r="878" spans="1:4" x14ac:dyDescent="0.2">
      <c r="A878">
        <v>850</v>
      </c>
      <c r="B878">
        <v>0.64024318442630723</v>
      </c>
      <c r="D878">
        <f t="shared" si="15"/>
        <v>328.36135026770194</v>
      </c>
    </row>
    <row r="879" spans="1:4" x14ac:dyDescent="0.2">
      <c r="A879">
        <v>851</v>
      </c>
      <c r="B879">
        <v>0.63977116490011199</v>
      </c>
      <c r="D879">
        <f t="shared" si="15"/>
        <v>328.11926573990951</v>
      </c>
    </row>
    <row r="880" spans="1:4" x14ac:dyDescent="0.2">
      <c r="A880">
        <v>852</v>
      </c>
      <c r="B880">
        <v>0.61798652946727806</v>
      </c>
      <c r="D880">
        <f t="shared" si="15"/>
        <v>316.94658560864866</v>
      </c>
    </row>
    <row r="881" spans="1:4" x14ac:dyDescent="0.2">
      <c r="A881">
        <v>853</v>
      </c>
      <c r="B881">
        <v>0.63449542848317553</v>
      </c>
      <c r="D881">
        <f t="shared" si="15"/>
        <v>325.41350021883795</v>
      </c>
    </row>
    <row r="882" spans="1:4" x14ac:dyDescent="0.2">
      <c r="A882">
        <v>854</v>
      </c>
      <c r="B882">
        <v>0.6328046100410647</v>
      </c>
      <c r="D882">
        <f t="shared" si="15"/>
        <v>324.54633061795181</v>
      </c>
    </row>
    <row r="883" spans="1:4" x14ac:dyDescent="0.2">
      <c r="A883">
        <v>855</v>
      </c>
      <c r="B883">
        <v>0.60737763904570874</v>
      </c>
      <c r="D883">
        <f t="shared" si="15"/>
        <v>311.50560682370457</v>
      </c>
    </row>
    <row r="884" spans="1:4" x14ac:dyDescent="0.2">
      <c r="A884">
        <v>856</v>
      </c>
      <c r="B884">
        <v>0.64259734143252978</v>
      </c>
      <c r="D884">
        <f t="shared" si="15"/>
        <v>329.56872614004033</v>
      </c>
    </row>
    <row r="885" spans="1:4" x14ac:dyDescent="0.2">
      <c r="A885">
        <v>857</v>
      </c>
      <c r="B885">
        <v>0.62537204770595045</v>
      </c>
      <c r="D885">
        <f t="shared" si="15"/>
        <v>320.73439436673834</v>
      </c>
    </row>
    <row r="886" spans="1:4" x14ac:dyDescent="0.2">
      <c r="A886">
        <v>858</v>
      </c>
      <c r="B886">
        <v>0.61278998359247228</v>
      </c>
      <c r="D886">
        <f t="shared" si="15"/>
        <v>314.28143451967884</v>
      </c>
    </row>
    <row r="887" spans="1:4" x14ac:dyDescent="0.2">
      <c r="A887">
        <v>859</v>
      </c>
      <c r="B887">
        <v>0.61729543046215385</v>
      </c>
      <c r="D887">
        <f t="shared" si="15"/>
        <v>316.59214184726039</v>
      </c>
    </row>
    <row r="888" spans="1:4" x14ac:dyDescent="0.2">
      <c r="A888">
        <v>860</v>
      </c>
      <c r="B888">
        <v>0.64143858134904763</v>
      </c>
      <c r="D888">
        <f t="shared" si="15"/>
        <v>328.97443316683285</v>
      </c>
    </row>
    <row r="889" spans="1:4" x14ac:dyDescent="0.2">
      <c r="A889">
        <v>861</v>
      </c>
      <c r="B889">
        <v>0.62680281876994626</v>
      </c>
      <c r="D889">
        <f t="shared" si="15"/>
        <v>321.46819353856176</v>
      </c>
    </row>
    <row r="890" spans="1:4" x14ac:dyDescent="0.2">
      <c r="A890">
        <v>862</v>
      </c>
      <c r="B890">
        <v>0.62365617308369314</v>
      </c>
      <c r="D890">
        <f t="shared" si="15"/>
        <v>319.85437420946113</v>
      </c>
    </row>
    <row r="891" spans="1:4" x14ac:dyDescent="0.2">
      <c r="A891">
        <v>863</v>
      </c>
      <c r="B891">
        <v>0.61526419771876151</v>
      </c>
      <c r="D891">
        <f t="shared" si="15"/>
        <v>315.55038405498351</v>
      </c>
    </row>
    <row r="892" spans="1:4" x14ac:dyDescent="0.2">
      <c r="A892">
        <v>864</v>
      </c>
      <c r="B892">
        <v>0.6303769168908141</v>
      </c>
      <c r="D892">
        <f t="shared" si="15"/>
        <v>323.30124028314998</v>
      </c>
    </row>
    <row r="893" spans="1:4" x14ac:dyDescent="0.2">
      <c r="A893">
        <v>865</v>
      </c>
      <c r="B893">
        <v>0.61310722277537422</v>
      </c>
      <c r="D893">
        <f t="shared" si="15"/>
        <v>314.44413689432236</v>
      </c>
    </row>
    <row r="894" spans="1:4" x14ac:dyDescent="0.2">
      <c r="A894">
        <v>866</v>
      </c>
      <c r="B894">
        <v>0.63300162880336996</v>
      </c>
      <c r="D894">
        <f t="shared" si="15"/>
        <v>324.64737557773003</v>
      </c>
    </row>
    <row r="895" spans="1:4" x14ac:dyDescent="0.2">
      <c r="A895">
        <v>867</v>
      </c>
      <c r="B895">
        <v>0.62576339906568679</v>
      </c>
      <c r="D895">
        <f t="shared" si="15"/>
        <v>320.93510663363622</v>
      </c>
    </row>
    <row r="896" spans="1:4" x14ac:dyDescent="0.2">
      <c r="A896">
        <v>868</v>
      </c>
      <c r="B896">
        <v>0.61852541704283115</v>
      </c>
      <c r="D896">
        <f t="shared" si="15"/>
        <v>317.2229647349796</v>
      </c>
    </row>
    <row r="897" spans="1:4" x14ac:dyDescent="0.2">
      <c r="A897">
        <v>869</v>
      </c>
      <c r="B897">
        <v>0.61390646746885535</v>
      </c>
      <c r="D897">
        <f t="shared" si="15"/>
        <v>314.85404530589091</v>
      </c>
    </row>
    <row r="898" spans="1:4" x14ac:dyDescent="0.2">
      <c r="A898">
        <v>870</v>
      </c>
      <c r="B898">
        <v>0.62471718377220875</v>
      </c>
      <c r="D898">
        <f t="shared" si="15"/>
        <v>320.39853447669088</v>
      </c>
    </row>
    <row r="899" spans="1:4" x14ac:dyDescent="0.2">
      <c r="A899">
        <v>871</v>
      </c>
      <c r="B899">
        <v>0.61657143962890737</v>
      </c>
      <c r="D899">
        <f t="shared" si="15"/>
        <v>316.22082886280549</v>
      </c>
    </row>
    <row r="900" spans="1:4" x14ac:dyDescent="0.2">
      <c r="A900">
        <v>872</v>
      </c>
      <c r="B900">
        <v>0.63568180998007229</v>
      </c>
      <c r="D900">
        <f t="shared" si="15"/>
        <v>326.02195937893458</v>
      </c>
    </row>
    <row r="901" spans="1:4" x14ac:dyDescent="0.2">
      <c r="A901">
        <v>873</v>
      </c>
      <c r="B901">
        <v>0.62427103852850852</v>
      </c>
      <c r="D901">
        <f t="shared" si="15"/>
        <v>320.16972008522151</v>
      </c>
    </row>
    <row r="902" spans="1:4" x14ac:dyDescent="0.2">
      <c r="A902">
        <v>874</v>
      </c>
      <c r="B902">
        <v>0.62567973237123264</v>
      </c>
      <c r="D902">
        <f t="shared" si="15"/>
        <v>320.89219651849299</v>
      </c>
    </row>
    <row r="903" spans="1:4" x14ac:dyDescent="0.2">
      <c r="A903">
        <v>875</v>
      </c>
      <c r="B903">
        <v>0.61186522892752804</v>
      </c>
      <c r="D903">
        <f t="shared" si="15"/>
        <v>313.80715584271087</v>
      </c>
    </row>
    <row r="904" spans="1:4" x14ac:dyDescent="0.2">
      <c r="A904">
        <v>876</v>
      </c>
      <c r="B904">
        <v>0.62279149424037361</v>
      </c>
      <c r="D904">
        <f t="shared" si="15"/>
        <v>319.41090660301609</v>
      </c>
    </row>
    <row r="905" spans="1:4" x14ac:dyDescent="0.2">
      <c r="A905">
        <v>877</v>
      </c>
      <c r="B905">
        <v>0.62783528161194124</v>
      </c>
      <c r="D905">
        <f t="shared" si="15"/>
        <v>321.99771247940373</v>
      </c>
    </row>
    <row r="906" spans="1:4" x14ac:dyDescent="0.2">
      <c r="A906">
        <v>878</v>
      </c>
      <c r="B906">
        <v>0.63485540170498278</v>
      </c>
      <c r="D906">
        <f t="shared" si="15"/>
        <v>325.59811958855255</v>
      </c>
    </row>
    <row r="907" spans="1:4" x14ac:dyDescent="0.2">
      <c r="A907">
        <v>879</v>
      </c>
      <c r="B907">
        <v>0.63880208582613884</v>
      </c>
      <c r="D907">
        <f t="shared" si="15"/>
        <v>327.62225441517182</v>
      </c>
    </row>
    <row r="908" spans="1:4" x14ac:dyDescent="0.2">
      <c r="A908">
        <v>880</v>
      </c>
      <c r="B908">
        <v>0.62962104844975397</v>
      </c>
      <c r="D908">
        <f t="shared" si="15"/>
        <v>322.91357823852604</v>
      </c>
    </row>
    <row r="909" spans="1:4" x14ac:dyDescent="0.2">
      <c r="A909">
        <v>881</v>
      </c>
      <c r="B909">
        <v>0.62482412271951826</v>
      </c>
      <c r="D909">
        <f t="shared" si="15"/>
        <v>320.45338022591386</v>
      </c>
    </row>
    <row r="910" spans="1:4" x14ac:dyDescent="0.2">
      <c r="A910">
        <v>882</v>
      </c>
      <c r="B910">
        <v>0.6087967804117298</v>
      </c>
      <c r="D910">
        <f t="shared" si="15"/>
        <v>312.23344147544702</v>
      </c>
    </row>
    <row r="911" spans="1:4" x14ac:dyDescent="0.2">
      <c r="A911">
        <v>883</v>
      </c>
      <c r="B911">
        <v>0.60100950485816174</v>
      </c>
      <c r="D911">
        <f t="shared" si="15"/>
        <v>308.23958355102803</v>
      </c>
    </row>
    <row r="912" spans="1:4" x14ac:dyDescent="0.2">
      <c r="A912">
        <v>884</v>
      </c>
      <c r="B912">
        <v>0.64044610574753624</v>
      </c>
      <c r="D912">
        <f t="shared" si="15"/>
        <v>328.46542247129219</v>
      </c>
    </row>
    <row r="913" spans="1:4" x14ac:dyDescent="0.2">
      <c r="A913">
        <v>885</v>
      </c>
      <c r="B913">
        <v>0.62813357337502984</v>
      </c>
      <c r="D913">
        <f t="shared" si="15"/>
        <v>322.15069729592977</v>
      </c>
    </row>
    <row r="914" spans="1:4" x14ac:dyDescent="0.2">
      <c r="A914">
        <v>886</v>
      </c>
      <c r="B914">
        <v>0.62224756724620456</v>
      </c>
      <c r="D914">
        <f t="shared" si="15"/>
        <v>319.13194291141122</v>
      </c>
    </row>
    <row r="915" spans="1:4" x14ac:dyDescent="0.2">
      <c r="A915">
        <v>887</v>
      </c>
      <c r="B915">
        <v>0.62249309347317083</v>
      </c>
      <c r="D915">
        <f t="shared" si="15"/>
        <v>319.25786588157922</v>
      </c>
    </row>
    <row r="916" spans="1:4" x14ac:dyDescent="0.2">
      <c r="A916">
        <v>888</v>
      </c>
      <c r="B916">
        <v>0.61801890557954975</v>
      </c>
      <c r="D916">
        <f t="shared" si="15"/>
        <v>316.96319033666538</v>
      </c>
    </row>
    <row r="917" spans="1:4" x14ac:dyDescent="0.2">
      <c r="A917">
        <v>889</v>
      </c>
      <c r="B917">
        <v>0.61842420720363611</v>
      </c>
      <c r="D917">
        <f t="shared" si="15"/>
        <v>317.17105727189863</v>
      </c>
    </row>
    <row r="918" spans="1:4" x14ac:dyDescent="0.2">
      <c r="A918">
        <v>890</v>
      </c>
      <c r="B918">
        <v>0.63985454537661846</v>
      </c>
      <c r="D918">
        <f t="shared" si="15"/>
        <v>328.16202906253068</v>
      </c>
    </row>
    <row r="919" spans="1:4" x14ac:dyDescent="0.2">
      <c r="A919">
        <v>891</v>
      </c>
      <c r="B919">
        <v>0.62755221291020602</v>
      </c>
      <c r="D919">
        <f t="shared" si="15"/>
        <v>321.85253511027082</v>
      </c>
    </row>
    <row r="920" spans="1:4" x14ac:dyDescent="0.2">
      <c r="A920">
        <v>892</v>
      </c>
      <c r="B920">
        <v>0.63143670392667184</v>
      </c>
      <c r="D920">
        <f t="shared" si="15"/>
        <v>323.84477297596931</v>
      </c>
    </row>
    <row r="921" spans="1:4" x14ac:dyDescent="0.2">
      <c r="A921">
        <v>893</v>
      </c>
      <c r="B921">
        <v>0.61886853258791708</v>
      </c>
      <c r="D921">
        <f t="shared" si="15"/>
        <v>317.3989383125558</v>
      </c>
    </row>
    <row r="922" spans="1:4" x14ac:dyDescent="0.2">
      <c r="A922">
        <v>894</v>
      </c>
      <c r="B922">
        <v>0.61660588317675202</v>
      </c>
      <c r="D922">
        <f t="shared" si="15"/>
        <v>316.23849391594996</v>
      </c>
    </row>
    <row r="923" spans="1:4" x14ac:dyDescent="0.2">
      <c r="A923">
        <v>895</v>
      </c>
      <c r="B923">
        <v>0.63508595199060658</v>
      </c>
      <c r="D923">
        <f t="shared" si="15"/>
        <v>325.71636185170115</v>
      </c>
    </row>
    <row r="924" spans="1:4" x14ac:dyDescent="0.2">
      <c r="A924">
        <v>896</v>
      </c>
      <c r="B924">
        <v>0.62915196125319739</v>
      </c>
      <c r="D924">
        <f t="shared" si="15"/>
        <v>322.67299761384879</v>
      </c>
    </row>
    <row r="925" spans="1:4" x14ac:dyDescent="0.2">
      <c r="A925">
        <v>897</v>
      </c>
      <c r="B925">
        <v>0.61107073344996565</v>
      </c>
      <c r="D925">
        <f t="shared" si="15"/>
        <v>313.39968316023675</v>
      </c>
    </row>
    <row r="926" spans="1:4" x14ac:dyDescent="0.2">
      <c r="A926">
        <v>898</v>
      </c>
      <c r="B926">
        <v>0.62282570170186302</v>
      </c>
      <c r="D926">
        <f t="shared" ref="D926:D989" si="16">$C$5*B926</f>
        <v>319.42845057461483</v>
      </c>
    </row>
    <row r="927" spans="1:4" x14ac:dyDescent="0.2">
      <c r="A927">
        <v>899</v>
      </c>
      <c r="B927">
        <v>0.61964165611165745</v>
      </c>
      <c r="D927">
        <f t="shared" si="16"/>
        <v>317.79544996680568</v>
      </c>
    </row>
    <row r="928" spans="1:4" x14ac:dyDescent="0.2">
      <c r="A928">
        <v>900</v>
      </c>
      <c r="B928">
        <v>0.60649131442421045</v>
      </c>
      <c r="D928">
        <f t="shared" si="16"/>
        <v>311.05103775281083</v>
      </c>
    </row>
    <row r="929" spans="1:4" x14ac:dyDescent="0.2">
      <c r="A929">
        <v>901</v>
      </c>
      <c r="B929">
        <v>0.63995685985833894</v>
      </c>
      <c r="D929">
        <f t="shared" si="16"/>
        <v>328.21450306332736</v>
      </c>
    </row>
    <row r="930" spans="1:4" x14ac:dyDescent="0.2">
      <c r="A930">
        <v>902</v>
      </c>
      <c r="B930">
        <v>0.62827638769126548</v>
      </c>
      <c r="D930">
        <f t="shared" si="16"/>
        <v>322.22394243599121</v>
      </c>
    </row>
    <row r="931" spans="1:4" x14ac:dyDescent="0.2">
      <c r="A931">
        <v>903</v>
      </c>
      <c r="B931">
        <v>0.61788009263217358</v>
      </c>
      <c r="D931">
        <f t="shared" si="16"/>
        <v>316.89199737757758</v>
      </c>
    </row>
    <row r="932" spans="1:4" x14ac:dyDescent="0.2">
      <c r="A932">
        <v>904</v>
      </c>
      <c r="B932">
        <v>0.62593225094525351</v>
      </c>
      <c r="D932">
        <f t="shared" si="16"/>
        <v>321.02170565181939</v>
      </c>
    </row>
    <row r="933" spans="1:4" x14ac:dyDescent="0.2">
      <c r="A933">
        <v>905</v>
      </c>
      <c r="B933">
        <v>0.6373200678396066</v>
      </c>
      <c r="D933">
        <f t="shared" si="16"/>
        <v>326.86217224793279</v>
      </c>
    </row>
    <row r="934" spans="1:4" x14ac:dyDescent="0.2">
      <c r="A934">
        <v>906</v>
      </c>
      <c r="B934">
        <v>0.6334705107295634</v>
      </c>
      <c r="D934">
        <f t="shared" si="16"/>
        <v>324.88785092545112</v>
      </c>
    </row>
    <row r="935" spans="1:4" x14ac:dyDescent="0.2">
      <c r="A935">
        <v>907</v>
      </c>
      <c r="B935">
        <v>0.63191008584898922</v>
      </c>
      <c r="D935">
        <f t="shared" si="16"/>
        <v>324.08755623549553</v>
      </c>
    </row>
    <row r="936" spans="1:4" x14ac:dyDescent="0.2">
      <c r="A936">
        <v>908</v>
      </c>
      <c r="B936">
        <v>0.63157133093107087</v>
      </c>
      <c r="D936">
        <f t="shared" si="16"/>
        <v>323.91381909160515</v>
      </c>
    </row>
    <row r="937" spans="1:4" x14ac:dyDescent="0.2">
      <c r="A937">
        <v>909</v>
      </c>
      <c r="B937">
        <v>0.63372938349888941</v>
      </c>
      <c r="D937">
        <f t="shared" si="16"/>
        <v>325.02061893321928</v>
      </c>
    </row>
    <row r="938" spans="1:4" x14ac:dyDescent="0.2">
      <c r="A938">
        <v>910</v>
      </c>
      <c r="B938">
        <v>0.59798590228639803</v>
      </c>
      <c r="D938">
        <f t="shared" si="16"/>
        <v>306.68886931105237</v>
      </c>
    </row>
    <row r="939" spans="1:4" x14ac:dyDescent="0.2">
      <c r="A939">
        <v>911</v>
      </c>
      <c r="B939">
        <v>0.60524106159430779</v>
      </c>
      <c r="D939">
        <f t="shared" si="16"/>
        <v>310.40982091928731</v>
      </c>
    </row>
    <row r="940" spans="1:4" x14ac:dyDescent="0.2">
      <c r="A940">
        <v>912</v>
      </c>
      <c r="B940">
        <v>0.62656199556760472</v>
      </c>
      <c r="D940">
        <f t="shared" si="16"/>
        <v>321.34468260737162</v>
      </c>
    </row>
    <row r="941" spans="1:4" x14ac:dyDescent="0.2">
      <c r="A941">
        <v>913</v>
      </c>
      <c r="B941">
        <v>0.61913421363797816</v>
      </c>
      <c r="D941">
        <f t="shared" si="16"/>
        <v>317.53519808143841</v>
      </c>
    </row>
    <row r="942" spans="1:4" x14ac:dyDescent="0.2">
      <c r="A942">
        <v>914</v>
      </c>
      <c r="B942">
        <v>0.6353867160467539</v>
      </c>
      <c r="D942">
        <f t="shared" si="16"/>
        <v>325.87061463250507</v>
      </c>
    </row>
    <row r="943" spans="1:4" x14ac:dyDescent="0.2">
      <c r="A943">
        <v>915</v>
      </c>
      <c r="B943">
        <v>0.62020991233220546</v>
      </c>
      <c r="D943">
        <f t="shared" si="16"/>
        <v>318.0868913822178</v>
      </c>
    </row>
    <row r="944" spans="1:4" x14ac:dyDescent="0.2">
      <c r="A944">
        <v>916</v>
      </c>
      <c r="B944">
        <v>0.61621289363202203</v>
      </c>
      <c r="D944">
        <f t="shared" si="16"/>
        <v>316.03694147355378</v>
      </c>
    </row>
    <row r="945" spans="1:4" x14ac:dyDescent="0.2">
      <c r="A945">
        <v>917</v>
      </c>
      <c r="B945">
        <v>0.63166473415697899</v>
      </c>
      <c r="D945">
        <f t="shared" si="16"/>
        <v>323.9617227790236</v>
      </c>
    </row>
    <row r="946" spans="1:4" x14ac:dyDescent="0.2">
      <c r="A946">
        <v>918</v>
      </c>
      <c r="B946">
        <v>0.62956977908004841</v>
      </c>
      <c r="D946">
        <f t="shared" si="16"/>
        <v>322.88728373063685</v>
      </c>
    </row>
    <row r="947" spans="1:4" x14ac:dyDescent="0.2">
      <c r="A947">
        <v>919</v>
      </c>
      <c r="B947">
        <v>0.63400328693607899</v>
      </c>
      <c r="D947">
        <f t="shared" si="16"/>
        <v>325.16109571558309</v>
      </c>
    </row>
    <row r="948" spans="1:4" x14ac:dyDescent="0.2">
      <c r="A948">
        <v>920</v>
      </c>
      <c r="B948">
        <v>0.61354795683315111</v>
      </c>
      <c r="D948">
        <f t="shared" si="16"/>
        <v>314.67017605231865</v>
      </c>
    </row>
    <row r="949" spans="1:4" x14ac:dyDescent="0.2">
      <c r="A949">
        <v>921</v>
      </c>
      <c r="B949">
        <v>0.62011660948158831</v>
      </c>
      <c r="D949">
        <f t="shared" si="16"/>
        <v>318.03903917424793</v>
      </c>
    </row>
    <row r="950" spans="1:4" x14ac:dyDescent="0.2">
      <c r="A950">
        <v>922</v>
      </c>
      <c r="B950">
        <v>0.63338500460239666</v>
      </c>
      <c r="D950">
        <f t="shared" si="16"/>
        <v>324.84399742094598</v>
      </c>
    </row>
    <row r="951" spans="1:4" x14ac:dyDescent="0.2">
      <c r="A951">
        <v>923</v>
      </c>
      <c r="B951">
        <v>0.62708720405205043</v>
      </c>
      <c r="D951">
        <f t="shared" si="16"/>
        <v>321.61404614191542</v>
      </c>
    </row>
    <row r="952" spans="1:4" x14ac:dyDescent="0.2">
      <c r="A952">
        <v>924</v>
      </c>
      <c r="B952">
        <v>0.63357175005888722</v>
      </c>
      <c r="D952">
        <f t="shared" si="16"/>
        <v>324.93977351312657</v>
      </c>
    </row>
    <row r="953" spans="1:4" x14ac:dyDescent="0.2">
      <c r="A953">
        <v>925</v>
      </c>
      <c r="B953">
        <v>0.6164235714481251</v>
      </c>
      <c r="D953">
        <f t="shared" si="16"/>
        <v>316.14499174858958</v>
      </c>
    </row>
    <row r="954" spans="1:4" x14ac:dyDescent="0.2">
      <c r="A954">
        <v>926</v>
      </c>
      <c r="B954">
        <v>0.63611323011644316</v>
      </c>
      <c r="D954">
        <f t="shared" si="16"/>
        <v>326.2432217085576</v>
      </c>
    </row>
    <row r="955" spans="1:4" x14ac:dyDescent="0.2">
      <c r="A955">
        <v>927</v>
      </c>
      <c r="B955">
        <v>0.6266515963012701</v>
      </c>
      <c r="D955">
        <f t="shared" si="16"/>
        <v>321.39063611161345</v>
      </c>
    </row>
    <row r="956" spans="1:4" x14ac:dyDescent="0.2">
      <c r="A956">
        <v>928</v>
      </c>
      <c r="B956">
        <v>0.61095895263232047</v>
      </c>
      <c r="D956">
        <f t="shared" si="16"/>
        <v>313.34235416227347</v>
      </c>
    </row>
    <row r="957" spans="1:4" x14ac:dyDescent="0.2">
      <c r="A957">
        <v>929</v>
      </c>
      <c r="B957">
        <v>0.61896516595959772</v>
      </c>
      <c r="D957">
        <f t="shared" si="16"/>
        <v>317.4484986439702</v>
      </c>
    </row>
    <row r="958" spans="1:4" x14ac:dyDescent="0.2">
      <c r="A958">
        <v>930</v>
      </c>
      <c r="B958">
        <v>0.64397035875541797</v>
      </c>
      <c r="D958">
        <f t="shared" si="16"/>
        <v>330.2729051661529</v>
      </c>
    </row>
    <row r="959" spans="1:4" x14ac:dyDescent="0.2">
      <c r="A959">
        <v>931</v>
      </c>
      <c r="B959">
        <v>0.61136700194003257</v>
      </c>
      <c r="D959">
        <f t="shared" si="16"/>
        <v>313.55163030127085</v>
      </c>
    </row>
    <row r="960" spans="1:4" x14ac:dyDescent="0.2">
      <c r="A960">
        <v>932</v>
      </c>
      <c r="B960">
        <v>0.63286957377553843</v>
      </c>
      <c r="D960">
        <f t="shared" si="16"/>
        <v>324.57964855102648</v>
      </c>
    </row>
    <row r="961" spans="1:4" x14ac:dyDescent="0.2">
      <c r="A961">
        <v>933</v>
      </c>
      <c r="B961">
        <v>0.63084878154555635</v>
      </c>
      <c r="D961">
        <f t="shared" si="16"/>
        <v>323.54324538206191</v>
      </c>
    </row>
    <row r="962" spans="1:4" x14ac:dyDescent="0.2">
      <c r="A962">
        <v>934</v>
      </c>
      <c r="B962">
        <v>0.61618807485168536</v>
      </c>
      <c r="D962">
        <f t="shared" si="16"/>
        <v>316.0242126723395</v>
      </c>
    </row>
    <row r="963" spans="1:4" x14ac:dyDescent="0.2">
      <c r="A963">
        <v>935</v>
      </c>
      <c r="B963">
        <v>0.62014191706982913</v>
      </c>
      <c r="D963">
        <f t="shared" si="16"/>
        <v>318.0520186702409</v>
      </c>
    </row>
    <row r="964" spans="1:4" x14ac:dyDescent="0.2">
      <c r="A964">
        <v>936</v>
      </c>
      <c r="B964">
        <v>0.62240898511214349</v>
      </c>
      <c r="D964">
        <f t="shared" si="16"/>
        <v>319.21472924901906</v>
      </c>
    </row>
    <row r="965" spans="1:4" x14ac:dyDescent="0.2">
      <c r="A965">
        <v>937</v>
      </c>
      <c r="B965">
        <v>0.63561619564351624</v>
      </c>
      <c r="D965">
        <f t="shared" si="16"/>
        <v>325.98830777174447</v>
      </c>
    </row>
    <row r="966" spans="1:4" x14ac:dyDescent="0.2">
      <c r="A966">
        <v>938</v>
      </c>
      <c r="B966">
        <v>0.65100648241407399</v>
      </c>
      <c r="D966">
        <f t="shared" si="16"/>
        <v>333.88152001970582</v>
      </c>
    </row>
    <row r="967" spans="1:4" x14ac:dyDescent="0.2">
      <c r="A967">
        <v>939</v>
      </c>
      <c r="B967">
        <v>0.61093202227783394</v>
      </c>
      <c r="D967">
        <f t="shared" si="16"/>
        <v>313.32854239859131</v>
      </c>
    </row>
    <row r="968" spans="1:4" x14ac:dyDescent="0.2">
      <c r="A968">
        <v>940</v>
      </c>
      <c r="B968">
        <v>0.64236148684852878</v>
      </c>
      <c r="D968">
        <f t="shared" si="16"/>
        <v>329.44776346280577</v>
      </c>
    </row>
    <row r="969" spans="1:4" x14ac:dyDescent="0.2">
      <c r="A969">
        <v>941</v>
      </c>
      <c r="B969">
        <v>0.64284263232533467</v>
      </c>
      <c r="D969">
        <f t="shared" si="16"/>
        <v>329.69452841444013</v>
      </c>
    </row>
    <row r="970" spans="1:4" x14ac:dyDescent="0.2">
      <c r="A970">
        <v>942</v>
      </c>
      <c r="B970">
        <v>0.64874713633302461</v>
      </c>
      <c r="D970">
        <f t="shared" si="16"/>
        <v>332.72276980113037</v>
      </c>
    </row>
    <row r="971" spans="1:4" x14ac:dyDescent="0.2">
      <c r="A971">
        <v>943</v>
      </c>
      <c r="B971">
        <v>0.62298408883062562</v>
      </c>
      <c r="D971">
        <f t="shared" si="16"/>
        <v>319.50968253885998</v>
      </c>
    </row>
    <row r="972" spans="1:4" x14ac:dyDescent="0.2">
      <c r="A972">
        <v>944</v>
      </c>
      <c r="B972">
        <v>0.6254514319130009</v>
      </c>
      <c r="D972">
        <f t="shared" si="16"/>
        <v>320.77510812371548</v>
      </c>
    </row>
    <row r="973" spans="1:4" x14ac:dyDescent="0.2">
      <c r="A973">
        <v>945</v>
      </c>
      <c r="B973">
        <v>0.65344286198207069</v>
      </c>
      <c r="D973">
        <f t="shared" si="16"/>
        <v>335.13106535524719</v>
      </c>
    </row>
    <row r="974" spans="1:4" x14ac:dyDescent="0.2">
      <c r="A974">
        <v>946</v>
      </c>
      <c r="B974">
        <v>0.64119457336401486</v>
      </c>
      <c r="D974">
        <f t="shared" si="16"/>
        <v>328.8492888569981</v>
      </c>
    </row>
    <row r="975" spans="1:4" x14ac:dyDescent="0.2">
      <c r="A975">
        <v>947</v>
      </c>
      <c r="B975">
        <v>0.64429213140057995</v>
      </c>
      <c r="D975">
        <f t="shared" si="16"/>
        <v>330.43793261636972</v>
      </c>
    </row>
    <row r="976" spans="1:4" x14ac:dyDescent="0.2">
      <c r="A976">
        <v>948</v>
      </c>
      <c r="B976">
        <v>0.63099410841206516</v>
      </c>
      <c r="D976">
        <f t="shared" si="16"/>
        <v>323.617779133108</v>
      </c>
    </row>
    <row r="977" spans="1:4" x14ac:dyDescent="0.2">
      <c r="A977">
        <v>949</v>
      </c>
      <c r="B977">
        <v>0.62683192564886347</v>
      </c>
      <c r="D977">
        <f t="shared" si="16"/>
        <v>321.48312157574486</v>
      </c>
    </row>
    <row r="978" spans="1:4" x14ac:dyDescent="0.2">
      <c r="A978">
        <v>950</v>
      </c>
      <c r="B978">
        <v>0.62133410898945607</v>
      </c>
      <c r="D978">
        <f t="shared" si="16"/>
        <v>318.66345782028469</v>
      </c>
    </row>
    <row r="979" spans="1:4" x14ac:dyDescent="0.2">
      <c r="A979">
        <v>951</v>
      </c>
      <c r="B979">
        <v>0.62315934592875966</v>
      </c>
      <c r="D979">
        <f t="shared" si="16"/>
        <v>319.59956659977172</v>
      </c>
    </row>
    <row r="980" spans="1:4" x14ac:dyDescent="0.2">
      <c r="A980">
        <v>952</v>
      </c>
      <c r="B980">
        <v>0.6309714239278913</v>
      </c>
      <c r="D980">
        <f t="shared" si="16"/>
        <v>323.60614494779429</v>
      </c>
    </row>
    <row r="981" spans="1:4" x14ac:dyDescent="0.2">
      <c r="A981">
        <v>953</v>
      </c>
      <c r="B981">
        <v>0.64026990569703235</v>
      </c>
      <c r="D981">
        <f t="shared" si="16"/>
        <v>328.37505479865143</v>
      </c>
    </row>
    <row r="982" spans="1:4" x14ac:dyDescent="0.2">
      <c r="A982">
        <v>954</v>
      </c>
      <c r="B982">
        <v>0.60713684286721592</v>
      </c>
      <c r="D982">
        <f t="shared" si="16"/>
        <v>311.38210975222842</v>
      </c>
    </row>
    <row r="983" spans="1:4" x14ac:dyDescent="0.2">
      <c r="A983">
        <v>955</v>
      </c>
      <c r="B983">
        <v>0.62572846468020282</v>
      </c>
      <c r="D983">
        <f t="shared" si="16"/>
        <v>320.91718984472334</v>
      </c>
    </row>
    <row r="984" spans="1:4" x14ac:dyDescent="0.2">
      <c r="A984">
        <v>956</v>
      </c>
      <c r="B984">
        <v>0.62534824626457197</v>
      </c>
      <c r="D984">
        <f t="shared" si="16"/>
        <v>320.72218732788269</v>
      </c>
    </row>
    <row r="985" spans="1:4" x14ac:dyDescent="0.2">
      <c r="A985">
        <v>957</v>
      </c>
      <c r="B985">
        <v>0.62229379973851684</v>
      </c>
      <c r="D985">
        <f t="shared" si="16"/>
        <v>319.15565415734272</v>
      </c>
    </row>
    <row r="986" spans="1:4" x14ac:dyDescent="0.2">
      <c r="A986">
        <v>958</v>
      </c>
      <c r="B986">
        <v>0.61472817473558072</v>
      </c>
      <c r="D986">
        <f t="shared" si="16"/>
        <v>315.27547409137418</v>
      </c>
    </row>
    <row r="987" spans="1:4" x14ac:dyDescent="0.2">
      <c r="A987">
        <v>959</v>
      </c>
      <c r="B987">
        <v>0.62547458377005072</v>
      </c>
      <c r="D987">
        <f t="shared" si="16"/>
        <v>320.78698201043073</v>
      </c>
    </row>
    <row r="988" spans="1:4" x14ac:dyDescent="0.2">
      <c r="A988">
        <v>960</v>
      </c>
      <c r="B988">
        <v>0.62043911643219285</v>
      </c>
      <c r="D988">
        <f t="shared" si="16"/>
        <v>318.20444322750018</v>
      </c>
    </row>
    <row r="989" spans="1:4" x14ac:dyDescent="0.2">
      <c r="A989">
        <v>961</v>
      </c>
      <c r="B989">
        <v>0.62579070052726715</v>
      </c>
      <c r="D989">
        <f t="shared" si="16"/>
        <v>320.94910872691401</v>
      </c>
    </row>
    <row r="990" spans="1:4" x14ac:dyDescent="0.2">
      <c r="A990">
        <v>962</v>
      </c>
      <c r="B990">
        <v>0.6252514318922211</v>
      </c>
      <c r="D990">
        <f t="shared" ref="D990:D1028" si="17">$C$5*B990</f>
        <v>320.67253416670309</v>
      </c>
    </row>
    <row r="991" spans="1:4" x14ac:dyDescent="0.2">
      <c r="A991">
        <v>963</v>
      </c>
      <c r="B991">
        <v>0.63430068480137247</v>
      </c>
      <c r="D991">
        <f t="shared" si="17"/>
        <v>325.31362207898667</v>
      </c>
    </row>
    <row r="992" spans="1:4" x14ac:dyDescent="0.2">
      <c r="A992">
        <v>964</v>
      </c>
      <c r="B992">
        <v>0.62365350946654075</v>
      </c>
      <c r="D992">
        <f t="shared" si="17"/>
        <v>319.85300812084665</v>
      </c>
    </row>
    <row r="993" spans="1:4" x14ac:dyDescent="0.2">
      <c r="A993">
        <v>965</v>
      </c>
      <c r="B993">
        <v>0.62558102375608104</v>
      </c>
      <c r="D993">
        <f t="shared" si="17"/>
        <v>320.84157185751627</v>
      </c>
    </row>
    <row r="994" spans="1:4" x14ac:dyDescent="0.2">
      <c r="A994">
        <v>966</v>
      </c>
      <c r="B994">
        <v>0.63112462151475524</v>
      </c>
      <c r="D994">
        <f t="shared" si="17"/>
        <v>323.68471535307782</v>
      </c>
    </row>
    <row r="995" spans="1:4" x14ac:dyDescent="0.2">
      <c r="A995">
        <v>967</v>
      </c>
      <c r="B995">
        <v>0.62886958156815786</v>
      </c>
      <c r="D995">
        <f t="shared" si="17"/>
        <v>322.52817362052377</v>
      </c>
    </row>
    <row r="996" spans="1:4" x14ac:dyDescent="0.2">
      <c r="A996">
        <v>968</v>
      </c>
      <c r="B996">
        <v>0.6233966300031305</v>
      </c>
      <c r="D996">
        <f t="shared" si="17"/>
        <v>319.72126241934888</v>
      </c>
    </row>
    <row r="997" spans="1:4" x14ac:dyDescent="0.2">
      <c r="A997">
        <v>969</v>
      </c>
      <c r="B997">
        <v>0.62892112260187782</v>
      </c>
      <c r="D997">
        <f t="shared" si="17"/>
        <v>322.55460745666318</v>
      </c>
    </row>
    <row r="998" spans="1:4" x14ac:dyDescent="0.2">
      <c r="A998">
        <v>970</v>
      </c>
      <c r="B998">
        <v>0.6371553512517264</v>
      </c>
      <c r="D998">
        <f t="shared" si="17"/>
        <v>326.77769409568771</v>
      </c>
    </row>
    <row r="999" spans="1:4" x14ac:dyDescent="0.2">
      <c r="A999">
        <v>971</v>
      </c>
      <c r="B999">
        <v>0.61760311128084111</v>
      </c>
      <c r="D999">
        <f t="shared" si="17"/>
        <v>316.74994202621292</v>
      </c>
    </row>
    <row r="1000" spans="1:4" x14ac:dyDescent="0.2">
      <c r="A1000">
        <v>972</v>
      </c>
      <c r="B1000">
        <v>0.6353914661026383</v>
      </c>
      <c r="D1000">
        <f t="shared" si="17"/>
        <v>325.87305079239241</v>
      </c>
    </row>
    <row r="1001" spans="1:4" x14ac:dyDescent="0.2">
      <c r="A1001">
        <v>973</v>
      </c>
      <c r="B1001">
        <v>0.61353417193004878</v>
      </c>
      <c r="D1001">
        <f t="shared" si="17"/>
        <v>314.66310619276203</v>
      </c>
    </row>
    <row r="1002" spans="1:4" x14ac:dyDescent="0.2">
      <c r="A1002">
        <v>974</v>
      </c>
      <c r="B1002">
        <v>0.62245298446730901</v>
      </c>
      <c r="D1002">
        <f t="shared" si="17"/>
        <v>319.23729518650111</v>
      </c>
    </row>
    <row r="1003" spans="1:4" x14ac:dyDescent="0.2">
      <c r="A1003">
        <v>975</v>
      </c>
      <c r="B1003">
        <v>0.62378016457080809</v>
      </c>
      <c r="D1003">
        <f t="shared" si="17"/>
        <v>319.91796569020022</v>
      </c>
    </row>
    <row r="1004" spans="1:4" x14ac:dyDescent="0.2">
      <c r="A1004">
        <v>976</v>
      </c>
      <c r="B1004">
        <v>0.64289717029759141</v>
      </c>
      <c r="D1004">
        <f t="shared" si="17"/>
        <v>329.722499289643</v>
      </c>
    </row>
    <row r="1005" spans="1:4" x14ac:dyDescent="0.2">
      <c r="A1005">
        <v>977</v>
      </c>
      <c r="B1005">
        <v>0.60452912289868221</v>
      </c>
      <c r="D1005">
        <f t="shared" si="17"/>
        <v>310.04468911142135</v>
      </c>
    </row>
    <row r="1006" spans="1:4" x14ac:dyDescent="0.2">
      <c r="A1006">
        <v>978</v>
      </c>
      <c r="B1006">
        <v>0.62226223589001239</v>
      </c>
      <c r="D1006">
        <f t="shared" si="17"/>
        <v>319.13946601482644</v>
      </c>
    </row>
    <row r="1007" spans="1:4" x14ac:dyDescent="0.2">
      <c r="A1007">
        <v>979</v>
      </c>
      <c r="B1007">
        <v>0.61395008583159583</v>
      </c>
      <c r="D1007">
        <f t="shared" si="17"/>
        <v>314.87641584389007</v>
      </c>
    </row>
    <row r="1008" spans="1:4" x14ac:dyDescent="0.2">
      <c r="A1008">
        <v>980</v>
      </c>
      <c r="B1008">
        <v>0.61212732456002339</v>
      </c>
      <c r="D1008">
        <f t="shared" si="17"/>
        <v>313.94157675944825</v>
      </c>
    </row>
    <row r="1009" spans="1:4" x14ac:dyDescent="0.2">
      <c r="A1009">
        <v>981</v>
      </c>
      <c r="B1009">
        <v>0.64439997011619199</v>
      </c>
      <c r="D1009">
        <f t="shared" si="17"/>
        <v>330.49323982952069</v>
      </c>
    </row>
    <row r="1010" spans="1:4" x14ac:dyDescent="0.2">
      <c r="A1010">
        <v>982</v>
      </c>
      <c r="B1010">
        <v>0.63819159849191409</v>
      </c>
      <c r="D1010">
        <f t="shared" si="17"/>
        <v>327.3091539398157</v>
      </c>
    </row>
    <row r="1011" spans="1:4" x14ac:dyDescent="0.2">
      <c r="A1011">
        <v>983</v>
      </c>
      <c r="B1011">
        <v>0.63125692678851164</v>
      </c>
      <c r="D1011">
        <f t="shared" si="17"/>
        <v>323.75257072334176</v>
      </c>
    </row>
    <row r="1012" spans="1:4" x14ac:dyDescent="0.2">
      <c r="A1012">
        <v>984</v>
      </c>
      <c r="B1012">
        <v>0.62745638952586669</v>
      </c>
      <c r="D1012">
        <f t="shared" si="17"/>
        <v>321.80339019684686</v>
      </c>
    </row>
    <row r="1013" spans="1:4" x14ac:dyDescent="0.2">
      <c r="A1013">
        <v>985</v>
      </c>
      <c r="B1013">
        <v>0.62091497408076735</v>
      </c>
      <c r="D1013">
        <f t="shared" si="17"/>
        <v>318.44849621208778</v>
      </c>
    </row>
    <row r="1014" spans="1:4" x14ac:dyDescent="0.2">
      <c r="A1014">
        <v>986</v>
      </c>
      <c r="B1014">
        <v>0.63152164173312342</v>
      </c>
      <c r="D1014">
        <f t="shared" si="17"/>
        <v>323.88833500598173</v>
      </c>
    </row>
    <row r="1015" spans="1:4" x14ac:dyDescent="0.2">
      <c r="A1015">
        <v>987</v>
      </c>
      <c r="B1015">
        <v>0.61702670161205386</v>
      </c>
      <c r="D1015">
        <f t="shared" si="17"/>
        <v>316.45431895398934</v>
      </c>
    </row>
    <row r="1016" spans="1:4" x14ac:dyDescent="0.2">
      <c r="A1016">
        <v>988</v>
      </c>
      <c r="B1016">
        <v>0.61821922984584743</v>
      </c>
      <c r="D1016">
        <f t="shared" si="17"/>
        <v>317.06593058938955</v>
      </c>
    </row>
    <row r="1017" spans="1:4" x14ac:dyDescent="0.2">
      <c r="A1017">
        <v>989</v>
      </c>
      <c r="B1017">
        <v>0.61219602835284748</v>
      </c>
      <c r="D1017">
        <f t="shared" si="17"/>
        <v>313.9768128552459</v>
      </c>
    </row>
    <row r="1018" spans="1:4" x14ac:dyDescent="0.2">
      <c r="A1018">
        <v>990</v>
      </c>
      <c r="B1018">
        <v>0.62438325652229265</v>
      </c>
      <c r="D1018">
        <f t="shared" si="17"/>
        <v>320.22727329759397</v>
      </c>
    </row>
    <row r="1019" spans="1:4" x14ac:dyDescent="0.2">
      <c r="A1019">
        <v>991</v>
      </c>
      <c r="B1019">
        <v>0.62416575002831387</v>
      </c>
      <c r="D1019">
        <f t="shared" si="17"/>
        <v>320.11572080036768</v>
      </c>
    </row>
    <row r="1020" spans="1:4" x14ac:dyDescent="0.2">
      <c r="A1020">
        <v>992</v>
      </c>
      <c r="B1020">
        <v>0.62978476802205896</v>
      </c>
      <c r="D1020">
        <f t="shared" si="17"/>
        <v>322.99754505166044</v>
      </c>
    </row>
    <row r="1021" spans="1:4" x14ac:dyDescent="0.2">
      <c r="A1021">
        <v>993</v>
      </c>
      <c r="B1021">
        <v>0.61384154193557838</v>
      </c>
      <c r="D1021">
        <f t="shared" si="17"/>
        <v>314.82074696505373</v>
      </c>
    </row>
    <row r="1022" spans="1:4" x14ac:dyDescent="0.2">
      <c r="A1022">
        <v>994</v>
      </c>
      <c r="B1022">
        <v>0.63918434481667685</v>
      </c>
      <c r="D1022">
        <f t="shared" si="17"/>
        <v>327.81830348111771</v>
      </c>
    </row>
    <row r="1023" spans="1:4" x14ac:dyDescent="0.2">
      <c r="A1023">
        <v>995</v>
      </c>
      <c r="B1023">
        <v>0.64184499583002852</v>
      </c>
      <c r="D1023">
        <f t="shared" si="17"/>
        <v>329.18287085268315</v>
      </c>
    </row>
    <row r="1024" spans="1:4" x14ac:dyDescent="0.2">
      <c r="A1024">
        <v>996</v>
      </c>
      <c r="B1024">
        <v>0.61913510412294848</v>
      </c>
      <c r="D1024">
        <f t="shared" si="17"/>
        <v>317.53565478422627</v>
      </c>
    </row>
    <row r="1025" spans="1:4" x14ac:dyDescent="0.2">
      <c r="A1025">
        <v>997</v>
      </c>
      <c r="B1025">
        <v>0.62355890556015392</v>
      </c>
      <c r="D1025">
        <f t="shared" si="17"/>
        <v>319.80448864075316</v>
      </c>
    </row>
    <row r="1026" spans="1:4" x14ac:dyDescent="0.2">
      <c r="A1026">
        <v>998</v>
      </c>
      <c r="B1026">
        <v>0.63569129000883262</v>
      </c>
      <c r="D1026">
        <f t="shared" si="17"/>
        <v>326.02682139874213</v>
      </c>
    </row>
    <row r="1027" spans="1:4" x14ac:dyDescent="0.2">
      <c r="A1027">
        <v>999</v>
      </c>
      <c r="B1027">
        <v>0.62978625661257281</v>
      </c>
      <c r="D1027">
        <f t="shared" si="17"/>
        <v>322.99830850467805</v>
      </c>
    </row>
    <row r="1028" spans="1:4" x14ac:dyDescent="0.2">
      <c r="A1028">
        <v>1000</v>
      </c>
      <c r="B1028">
        <v>0.62861404874277871</v>
      </c>
      <c r="D1028">
        <f t="shared" si="17"/>
        <v>322.39711856891176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E190-A2D6-FA42-898D-8F3653D38738}">
  <dimension ref="A1:W40"/>
  <sheetViews>
    <sheetView topLeftCell="C3" zoomScale="99" workbookViewId="0">
      <selection activeCell="N46" sqref="N46"/>
    </sheetView>
  </sheetViews>
  <sheetFormatPr baseColWidth="10" defaultRowHeight="16" x14ac:dyDescent="0.2"/>
  <cols>
    <col min="10" max="10" width="10.6640625" customWidth="1"/>
    <col min="11" max="11" width="17" customWidth="1"/>
    <col min="12" max="12" width="20.1640625" customWidth="1"/>
    <col min="13" max="13" width="18" customWidth="1"/>
    <col min="14" max="14" width="18.5" customWidth="1"/>
    <col min="15" max="15" width="16" customWidth="1"/>
    <col min="16" max="16" width="7.33203125" customWidth="1"/>
    <col min="17" max="17" width="9" customWidth="1"/>
    <col min="18" max="18" width="16.83203125" customWidth="1"/>
  </cols>
  <sheetData>
    <row r="1" spans="1:11" x14ac:dyDescent="0.2">
      <c r="B1" t="s">
        <v>136</v>
      </c>
      <c r="C1" t="s">
        <v>137</v>
      </c>
      <c r="D1" t="s">
        <v>138</v>
      </c>
      <c r="E1" t="s">
        <v>139</v>
      </c>
      <c r="F1" t="s">
        <v>95</v>
      </c>
    </row>
    <row r="2" spans="1:11" x14ac:dyDescent="0.2">
      <c r="A2" t="s">
        <v>16</v>
      </c>
      <c r="B2">
        <f ca="1">'PASS ATTEMPTS'!B10</f>
        <v>35.877212768622883</v>
      </c>
      <c r="C2" s="7">
        <f ca="1">TOUCHDOWNS!B10</f>
        <v>5.2042408884772073E-2</v>
      </c>
      <c r="D2" s="7">
        <f ca="1">INTERCEPTIONS!B6</f>
        <v>1.2625350674529669E-2</v>
      </c>
      <c r="E2">
        <f ca="1">YARDS!B7</f>
        <v>7.1455560917231598</v>
      </c>
      <c r="F2">
        <f ca="1">'CMP %'!B8</f>
        <v>0.66313531295394001</v>
      </c>
    </row>
    <row r="3" spans="1:11" x14ac:dyDescent="0.2">
      <c r="A3" t="s">
        <v>17</v>
      </c>
      <c r="B3">
        <f ca="1">'PASS ATTEMPTS'!B11</f>
        <v>29.021757577548794</v>
      </c>
      <c r="C3" s="7">
        <f ca="1">TOUCHDOWNS!B11</f>
        <v>5.6586036423959332E-2</v>
      </c>
      <c r="D3" s="7">
        <f ca="1">INTERCEPTIONS!B7</f>
        <v>2.4705787367963635E-2</v>
      </c>
      <c r="E3">
        <f ca="1">YARDS!B8</f>
        <v>8.1599903243778158</v>
      </c>
      <c r="F3">
        <f ca="1">'CMP %'!B9</f>
        <v>0.56885530792912153</v>
      </c>
    </row>
    <row r="4" spans="1:11" x14ac:dyDescent="0.2">
      <c r="A4" t="s">
        <v>18</v>
      </c>
      <c r="B4">
        <f ca="1">'PASS ATTEMPTS'!B12</f>
        <v>29.88358890577538</v>
      </c>
      <c r="C4" s="7">
        <f ca="1">TOUCHDOWNS!B12</f>
        <v>3.8115631180259228E-2</v>
      </c>
      <c r="D4" s="7">
        <f ca="1">INTERCEPTIONS!B8</f>
        <v>2.0758457179163692E-2</v>
      </c>
      <c r="E4">
        <f ca="1">YARDS!B9</f>
        <v>8.7447734995681703</v>
      </c>
      <c r="F4">
        <f ca="1">'CMP %'!B10</f>
        <v>0.64916810464137065</v>
      </c>
    </row>
    <row r="5" spans="1:11" x14ac:dyDescent="0.2">
      <c r="A5" t="s">
        <v>19</v>
      </c>
      <c r="B5">
        <f ca="1">'PASS ATTEMPTS'!B13</f>
        <v>25.014700395134078</v>
      </c>
      <c r="C5" s="7">
        <f ca="1">TOUCHDOWNS!B13</f>
        <v>3.4240540012181173E-2</v>
      </c>
      <c r="D5" s="7">
        <f ca="1">INTERCEPTIONS!B9</f>
        <v>1.8820145880790437E-2</v>
      </c>
      <c r="E5">
        <f ca="1">YARDS!B10</f>
        <v>8.3147769907082214</v>
      </c>
      <c r="F5">
        <f ca="1">'CMP %'!B11</f>
        <v>0.65431404731016518</v>
      </c>
    </row>
    <row r="6" spans="1:11" x14ac:dyDescent="0.2">
      <c r="A6" t="s">
        <v>20</v>
      </c>
      <c r="B6">
        <f ca="1">'PASS ATTEMPTS'!B14</f>
        <v>20.137942046114702</v>
      </c>
      <c r="C6" s="7">
        <f ca="1">TOUCHDOWNS!B14</f>
        <v>5.2957230767844546E-2</v>
      </c>
      <c r="D6" s="7">
        <f ca="1">INTERCEPTIONS!B10</f>
        <v>1.1682899457360554E-2</v>
      </c>
      <c r="E6">
        <f ca="1">YARDS!B11</f>
        <v>8.1175209838686708</v>
      </c>
      <c r="F6">
        <f ca="1">'CMP %'!B12</f>
        <v>0.60151378491061214</v>
      </c>
    </row>
    <row r="7" spans="1:11" x14ac:dyDescent="0.2">
      <c r="A7" t="s">
        <v>21</v>
      </c>
      <c r="B7">
        <f ca="1">'PASS ATTEMPTS'!B15</f>
        <v>28.597265115172636</v>
      </c>
      <c r="C7" s="7">
        <f ca="1">TOUCHDOWNS!B15</f>
        <v>5.6833397416664183E-2</v>
      </c>
      <c r="D7" s="7">
        <f ca="1">INTERCEPTIONS!B11</f>
        <v>1.3217327019244298E-2</v>
      </c>
      <c r="E7">
        <f ca="1">YARDS!B12</f>
        <v>7.3228560124251558</v>
      </c>
      <c r="F7">
        <f ca="1">'CMP %'!B13</f>
        <v>0.60448966823415284</v>
      </c>
    </row>
    <row r="8" spans="1:11" x14ac:dyDescent="0.2">
      <c r="A8" t="s">
        <v>22</v>
      </c>
      <c r="B8">
        <f ca="1">'PASS ATTEMPTS'!B16</f>
        <v>24.544301250472934</v>
      </c>
      <c r="C8" s="7">
        <f ca="1">TOUCHDOWNS!B16</f>
        <v>3.8188564454743716E-2</v>
      </c>
      <c r="D8" s="7">
        <f ca="1">INTERCEPTIONS!B12</f>
        <v>1.5685586411524049E-2</v>
      </c>
      <c r="E8">
        <f ca="1">YARDS!B13</f>
        <v>8.7455175998467407</v>
      </c>
      <c r="F8">
        <f ca="1">'CMP %'!B14</f>
        <v>0.65007560928903874</v>
      </c>
    </row>
    <row r="9" spans="1:11" x14ac:dyDescent="0.2">
      <c r="A9" t="s">
        <v>23</v>
      </c>
      <c r="B9">
        <f ca="1">'PASS ATTEMPTS'!B17</f>
        <v>38.873296696388273</v>
      </c>
      <c r="C9" s="7">
        <f ca="1">TOUCHDOWNS!B17</f>
        <v>4.3541297445225044E-2</v>
      </c>
      <c r="D9" s="7">
        <f ca="1">INTERCEPTIONS!B13</f>
        <v>1.9419931039413311E-2</v>
      </c>
      <c r="E9">
        <f ca="1">YARDS!B14</f>
        <v>7.9021491183312111</v>
      </c>
      <c r="F9">
        <f ca="1">'CMP %'!B15</f>
        <v>0.59892615382246939</v>
      </c>
    </row>
    <row r="10" spans="1:11" x14ac:dyDescent="0.2">
      <c r="A10" t="s">
        <v>24</v>
      </c>
      <c r="B10">
        <f ca="1">'PASS ATTEMPTS'!B18</f>
        <v>32.027153134612128</v>
      </c>
      <c r="C10" s="7">
        <f ca="1">TOUCHDOWNS!B18</f>
        <v>6.6874892986202625E-2</v>
      </c>
      <c r="D10" s="7">
        <f ca="1">INTERCEPTIONS!B14</f>
        <v>2.8460463435726197E-2</v>
      </c>
      <c r="E10">
        <f ca="1">YARDS!B15</f>
        <v>7.9965293514849582</v>
      </c>
      <c r="F10">
        <f ca="1">'CMP %'!B16</f>
        <v>0.59235002453309971</v>
      </c>
    </row>
    <row r="11" spans="1:11" x14ac:dyDescent="0.2">
      <c r="A11" t="s">
        <v>25</v>
      </c>
      <c r="B11">
        <f ca="1">'PASS ATTEMPTS'!B19</f>
        <v>37.978128601134181</v>
      </c>
      <c r="C11" s="7">
        <f ca="1">TOUCHDOWNS!B19</f>
        <v>5.3663274686802279E-2</v>
      </c>
      <c r="D11" s="7">
        <f ca="1">INTERCEPTIONS!B15</f>
        <v>8.3079694840460204E-3</v>
      </c>
      <c r="E11">
        <f ca="1">YARDS!B16</f>
        <v>8.2380401778264538</v>
      </c>
      <c r="F11">
        <f ca="1">'CMP %'!B17</f>
        <v>0.64016678025880003</v>
      </c>
    </row>
    <row r="12" spans="1:11" x14ac:dyDescent="0.2">
      <c r="A12" t="s">
        <v>26</v>
      </c>
      <c r="B12">
        <f ca="1">'PASS ATTEMPTS'!B20</f>
        <v>32.921843473521427</v>
      </c>
      <c r="C12" s="7">
        <f ca="1">TOUCHDOWNS!B20</f>
        <v>1.9392116548871685E-2</v>
      </c>
      <c r="D12" s="7">
        <f ca="1">INTERCEPTIONS!B16</f>
        <v>2.2057318149721384E-2</v>
      </c>
      <c r="E12">
        <f ca="1">YARDS!B17</f>
        <v>7.7996810693238121</v>
      </c>
      <c r="F12">
        <f ca="1">'CMP %'!B18</f>
        <v>0.65015881423517985</v>
      </c>
    </row>
    <row r="13" spans="1:11" ht="24" x14ac:dyDescent="0.3">
      <c r="A13" t="s">
        <v>27</v>
      </c>
      <c r="B13">
        <f ca="1">'PASS ATTEMPTS'!B21</f>
        <v>38.520978232243522</v>
      </c>
      <c r="C13" s="7">
        <f ca="1">TOUCHDOWNS!B21</f>
        <v>5.7767924480339954E-2</v>
      </c>
      <c r="D13" s="7">
        <f ca="1">INTERCEPTIONS!B17</f>
        <v>2.1370885046664158E-2</v>
      </c>
      <c r="E13">
        <f ca="1">YARDS!B18</f>
        <v>7.6979436008151891</v>
      </c>
      <c r="F13">
        <f ca="1">'CMP %'!B19</f>
        <v>0.63424959716309504</v>
      </c>
      <c r="K13" s="15"/>
    </row>
    <row r="14" spans="1:11" x14ac:dyDescent="0.2">
      <c r="A14" t="s">
        <v>28</v>
      </c>
      <c r="B14">
        <f ca="1">'PASS ATTEMPTS'!B22</f>
        <v>30.729651382320256</v>
      </c>
      <c r="C14" s="7">
        <f ca="1">TOUCHDOWNS!B22</f>
        <v>4.8440578815251302E-2</v>
      </c>
      <c r="D14" s="7">
        <f ca="1">INTERCEPTIONS!B18</f>
        <v>2.9977630371099073E-2</v>
      </c>
      <c r="E14">
        <f ca="1">YARDS!B19</f>
        <v>7.8336387988401075</v>
      </c>
      <c r="F14">
        <f ca="1">'CMP %'!B20</f>
        <v>0.58663686276733928</v>
      </c>
    </row>
    <row r="15" spans="1:11" x14ac:dyDescent="0.2">
      <c r="A15" t="s">
        <v>29</v>
      </c>
      <c r="B15">
        <f ca="1">'PASS ATTEMPTS'!B23</f>
        <v>31.926626184659661</v>
      </c>
      <c r="C15" s="7">
        <f ca="1">TOUCHDOWNS!B23</f>
        <v>7.0421548825281469E-2</v>
      </c>
      <c r="D15" s="7">
        <f ca="1">INTERCEPTIONS!B19</f>
        <v>3.373842225992893E-3</v>
      </c>
      <c r="E15">
        <f ca="1">YARDS!B20</f>
        <v>7.335779361021272</v>
      </c>
      <c r="F15">
        <f ca="1">'CMP %'!B21</f>
        <v>0.48738881705633524</v>
      </c>
    </row>
    <row r="16" spans="1:11" x14ac:dyDescent="0.2">
      <c r="A16" t="s">
        <v>30</v>
      </c>
      <c r="B16">
        <f ca="1">'PASS ATTEMPTS'!B24</f>
        <v>26.467430092042427</v>
      </c>
      <c r="C16" s="7">
        <f ca="1">TOUCHDOWNS!B24</f>
        <v>3.0782123488045685E-2</v>
      </c>
      <c r="D16" s="7">
        <f ca="1">INTERCEPTIONS!B20</f>
        <v>1.6357104855176711E-2</v>
      </c>
      <c r="E16">
        <f ca="1">YARDS!B21</f>
        <v>7.3354714140858572</v>
      </c>
      <c r="F16">
        <f ca="1">'CMP %'!B22</f>
        <v>0.61055958660273857</v>
      </c>
    </row>
    <row r="17" spans="1:23" x14ac:dyDescent="0.2">
      <c r="A17" t="s">
        <v>31</v>
      </c>
      <c r="B17">
        <f ca="1">'PASS ATTEMPTS'!B25</f>
        <v>32.796746273500581</v>
      </c>
      <c r="C17" s="7">
        <f ca="1">TOUCHDOWNS!B25</f>
        <v>4.2325919880801914E-2</v>
      </c>
      <c r="D17" s="7">
        <f ca="1">INTERCEPTIONS!B21</f>
        <v>3.3428254353797947E-2</v>
      </c>
      <c r="E17">
        <f ca="1">YARDS!B22</f>
        <v>7.6836897308605847</v>
      </c>
      <c r="F17">
        <f ca="1">'CMP %'!B23</f>
        <v>0.68958286665176716</v>
      </c>
    </row>
    <row r="18" spans="1:23" x14ac:dyDescent="0.2">
      <c r="A18" t="s">
        <v>32</v>
      </c>
      <c r="B18">
        <f ca="1">'PASS ATTEMPTS'!B26</f>
        <v>30.446385387703184</v>
      </c>
      <c r="C18" s="7">
        <f ca="1">TOUCHDOWNS!B26</f>
        <v>6.3841133561413382E-2</v>
      </c>
      <c r="D18" s="7">
        <f ca="1">INTERCEPTIONS!B22</f>
        <v>1.0871018303306173E-2</v>
      </c>
      <c r="E18">
        <f ca="1">YARDS!B23</f>
        <v>7.9778157606814633</v>
      </c>
      <c r="F18">
        <f ca="1">'CMP %'!B24</f>
        <v>0.61186274265330409</v>
      </c>
    </row>
    <row r="19" spans="1:23" ht="24" x14ac:dyDescent="0.3">
      <c r="J19" s="13" t="s">
        <v>169</v>
      </c>
      <c r="K19" s="14"/>
    </row>
    <row r="21" spans="1:23" x14ac:dyDescent="0.2">
      <c r="J21" t="s">
        <v>168</v>
      </c>
      <c r="K21" t="s">
        <v>157</v>
      </c>
      <c r="L21" t="s">
        <v>158</v>
      </c>
      <c r="M21" t="s">
        <v>134</v>
      </c>
      <c r="N21" t="s">
        <v>160</v>
      </c>
      <c r="O21" t="s">
        <v>159</v>
      </c>
      <c r="P21" t="s">
        <v>112</v>
      </c>
      <c r="Q21" t="s">
        <v>96</v>
      </c>
      <c r="R21" t="s">
        <v>161</v>
      </c>
      <c r="T21" t="s">
        <v>162</v>
      </c>
      <c r="U21" t="s">
        <v>163</v>
      </c>
      <c r="V21" t="s">
        <v>164</v>
      </c>
      <c r="W21" t="s">
        <v>165</v>
      </c>
    </row>
    <row r="22" spans="1:23" x14ac:dyDescent="0.2">
      <c r="J22" t="s">
        <v>140</v>
      </c>
      <c r="K22">
        <f ca="1">ROUND(B2,0)</f>
        <v>36</v>
      </c>
      <c r="L22">
        <f ca="1">ROUND(K22*F2,0)</f>
        <v>24</v>
      </c>
      <c r="M22">
        <f ca="1">ROUND(L22/K22,2)</f>
        <v>0.67</v>
      </c>
      <c r="N22">
        <f ca="1">E2</f>
        <v>7.1455560917231598</v>
      </c>
      <c r="O22">
        <f ca="1">ROUND(C2*B2,0)</f>
        <v>2</v>
      </c>
      <c r="P22">
        <f ca="1">ROUND(D2*B2,0)</f>
        <v>0</v>
      </c>
      <c r="Q22">
        <f ca="1">N22*K22</f>
        <v>257.24001930203377</v>
      </c>
      <c r="R22">
        <f ca="1">((T22+U22+V22+W22)/6)*100</f>
        <v>105.93055778958724</v>
      </c>
      <c r="T22">
        <f ca="1">(L22/K22-0.3)*5</f>
        <v>1.8333333333333333</v>
      </c>
      <c r="U22">
        <f ca="1">(Q22/K22-3)*0.25</f>
        <v>1.0363890229307902</v>
      </c>
      <c r="V22">
        <f ca="1">(O22/K22)*20</f>
        <v>1.1111111111111112</v>
      </c>
      <c r="W22">
        <f ca="1">2.375-((P22/K22) * 25)</f>
        <v>2.375</v>
      </c>
    </row>
    <row r="23" spans="1:23" x14ac:dyDescent="0.2">
      <c r="J23" t="s">
        <v>141</v>
      </c>
      <c r="K23">
        <f t="shared" ref="K23:K38" ca="1" si="0">ROUND(B3,0)</f>
        <v>29</v>
      </c>
      <c r="L23">
        <f t="shared" ref="L23:L38" ca="1" si="1">ROUND(K23*F3,0)</f>
        <v>16</v>
      </c>
      <c r="M23">
        <f t="shared" ref="M23:M38" ca="1" si="2">ROUND(L23/K23,2)</f>
        <v>0.55000000000000004</v>
      </c>
      <c r="N23">
        <f t="shared" ref="N23:N38" ca="1" si="3">E3</f>
        <v>8.1599903243778158</v>
      </c>
      <c r="O23">
        <f t="shared" ref="O23:O38" ca="1" si="4">ROUND(C3*B3,0)</f>
        <v>2</v>
      </c>
      <c r="P23">
        <f t="shared" ref="P23:P38" ca="1" si="5">ROUND(D3*B3,0)</f>
        <v>1</v>
      </c>
      <c r="Q23">
        <f t="shared" ref="Q23:Q38" ca="1" si="6">N23*K23</f>
        <v>236.63971940695666</v>
      </c>
      <c r="R23">
        <f t="shared" ref="R23:R38" ca="1" si="7">((T23+U23+V23+W23)/6)*100</f>
        <v>90.680994167666199</v>
      </c>
      <c r="T23">
        <f t="shared" ref="T23:T38" ca="1" si="8">(L23/K23-0.3)*5</f>
        <v>1.2586206896551724</v>
      </c>
      <c r="U23">
        <f t="shared" ref="U23:U38" ca="1" si="9">(Q23/K23-3)*0.25</f>
        <v>1.2899975810944539</v>
      </c>
      <c r="V23">
        <f t="shared" ref="V23:V38" ca="1" si="10">(O23/K23)*20</f>
        <v>1.3793103448275863</v>
      </c>
      <c r="W23">
        <f t="shared" ref="W23:W38" ca="1" si="11">2.375-((P23/K23) * 25)</f>
        <v>1.5129310344827587</v>
      </c>
    </row>
    <row r="24" spans="1:23" x14ac:dyDescent="0.2">
      <c r="J24" t="s">
        <v>142</v>
      </c>
      <c r="K24">
        <f t="shared" ca="1" si="0"/>
        <v>30</v>
      </c>
      <c r="L24">
        <f t="shared" ca="1" si="1"/>
        <v>19</v>
      </c>
      <c r="M24">
        <f t="shared" ca="1" si="2"/>
        <v>0.63</v>
      </c>
      <c r="N24">
        <f t="shared" ca="1" si="3"/>
        <v>8.7447734995681703</v>
      </c>
      <c r="O24">
        <f t="shared" ca="1" si="4"/>
        <v>1</v>
      </c>
      <c r="P24">
        <f t="shared" ca="1" si="5"/>
        <v>1</v>
      </c>
      <c r="Q24">
        <f t="shared" ca="1" si="6"/>
        <v>262.34320498704511</v>
      </c>
      <c r="R24">
        <f t="shared" ca="1" si="7"/>
        <v>88.519889581534045</v>
      </c>
      <c r="T24">
        <f t="shared" ca="1" si="8"/>
        <v>1.6666666666666665</v>
      </c>
      <c r="U24">
        <f t="shared" ca="1" si="9"/>
        <v>1.4361933748920426</v>
      </c>
      <c r="V24">
        <f t="shared" ca="1" si="10"/>
        <v>0.66666666666666663</v>
      </c>
      <c r="W24">
        <f t="shared" ca="1" si="11"/>
        <v>1.5416666666666665</v>
      </c>
    </row>
    <row r="25" spans="1:23" x14ac:dyDescent="0.2">
      <c r="J25" t="s">
        <v>143</v>
      </c>
      <c r="K25">
        <f t="shared" ca="1" si="0"/>
        <v>25</v>
      </c>
      <c r="L25">
        <f t="shared" ca="1" si="1"/>
        <v>16</v>
      </c>
      <c r="M25">
        <f t="shared" ca="1" si="2"/>
        <v>0.64</v>
      </c>
      <c r="N25">
        <f t="shared" ca="1" si="3"/>
        <v>8.3147769907082214</v>
      </c>
      <c r="O25">
        <f t="shared" ca="1" si="4"/>
        <v>1</v>
      </c>
      <c r="P25">
        <f t="shared" ca="1" si="5"/>
        <v>0</v>
      </c>
      <c r="Q25">
        <f t="shared" ca="1" si="6"/>
        <v>207.86942476770554</v>
      </c>
      <c r="R25">
        <f t="shared" ca="1" si="7"/>
        <v>103.39490412795091</v>
      </c>
      <c r="T25">
        <f t="shared" ca="1" si="8"/>
        <v>1.7000000000000002</v>
      </c>
      <c r="U25">
        <f t="shared" ca="1" si="9"/>
        <v>1.3286942476770554</v>
      </c>
      <c r="V25">
        <f t="shared" ca="1" si="10"/>
        <v>0.8</v>
      </c>
      <c r="W25">
        <f t="shared" ca="1" si="11"/>
        <v>2.375</v>
      </c>
    </row>
    <row r="26" spans="1:23" x14ac:dyDescent="0.2">
      <c r="J26" t="s">
        <v>144</v>
      </c>
      <c r="K26">
        <f t="shared" ca="1" si="0"/>
        <v>20</v>
      </c>
      <c r="L26">
        <f t="shared" ca="1" si="1"/>
        <v>12</v>
      </c>
      <c r="M26">
        <f t="shared" ca="1" si="2"/>
        <v>0.6</v>
      </c>
      <c r="N26">
        <f t="shared" ca="1" si="3"/>
        <v>8.1175209838686708</v>
      </c>
      <c r="O26">
        <f t="shared" ca="1" si="4"/>
        <v>1</v>
      </c>
      <c r="P26">
        <f t="shared" ca="1" si="5"/>
        <v>0</v>
      </c>
      <c r="Q26">
        <f t="shared" ca="1" si="6"/>
        <v>162.35041967737342</v>
      </c>
      <c r="R26">
        <f t="shared" ca="1" si="7"/>
        <v>102.5730040994528</v>
      </c>
      <c r="T26">
        <f t="shared" ca="1" si="8"/>
        <v>1.5</v>
      </c>
      <c r="U26">
        <f t="shared" ca="1" si="9"/>
        <v>1.2793802459671677</v>
      </c>
      <c r="V26">
        <f t="shared" ca="1" si="10"/>
        <v>1</v>
      </c>
      <c r="W26">
        <f t="shared" ca="1" si="11"/>
        <v>2.375</v>
      </c>
    </row>
    <row r="27" spans="1:23" x14ac:dyDescent="0.2">
      <c r="J27" t="s">
        <v>145</v>
      </c>
      <c r="K27">
        <f t="shared" ca="1" si="0"/>
        <v>29</v>
      </c>
      <c r="L27">
        <f t="shared" ca="1" si="1"/>
        <v>18</v>
      </c>
      <c r="M27">
        <f t="shared" ca="1" si="2"/>
        <v>0.62</v>
      </c>
      <c r="N27">
        <f t="shared" ca="1" si="3"/>
        <v>7.3228560124251558</v>
      </c>
      <c r="O27">
        <f t="shared" ca="1" si="4"/>
        <v>2</v>
      </c>
      <c r="P27">
        <f t="shared" ca="1" si="5"/>
        <v>0</v>
      </c>
      <c r="Q27">
        <f t="shared" ca="1" si="6"/>
        <v>212.36282436032951</v>
      </c>
      <c r="R27">
        <f t="shared" ca="1" si="7"/>
        <v>107.30787706326575</v>
      </c>
      <c r="T27">
        <f t="shared" ca="1" si="8"/>
        <v>1.6034482758620692</v>
      </c>
      <c r="U27">
        <f t="shared" ca="1" si="9"/>
        <v>1.080714003106289</v>
      </c>
      <c r="V27">
        <f t="shared" ca="1" si="10"/>
        <v>1.3793103448275863</v>
      </c>
      <c r="W27">
        <f t="shared" ca="1" si="11"/>
        <v>2.375</v>
      </c>
    </row>
    <row r="28" spans="1:23" x14ac:dyDescent="0.2">
      <c r="J28" t="s">
        <v>146</v>
      </c>
      <c r="K28">
        <f t="shared" ca="1" si="0"/>
        <v>25</v>
      </c>
      <c r="L28">
        <f t="shared" ca="1" si="1"/>
        <v>16</v>
      </c>
      <c r="M28">
        <f t="shared" ca="1" si="2"/>
        <v>0.64</v>
      </c>
      <c r="N28">
        <f t="shared" ca="1" si="3"/>
        <v>8.7455175998467407</v>
      </c>
      <c r="O28">
        <f t="shared" ca="1" si="4"/>
        <v>1</v>
      </c>
      <c r="P28">
        <f t="shared" ca="1" si="5"/>
        <v>0</v>
      </c>
      <c r="Q28">
        <f t="shared" ca="1" si="6"/>
        <v>218.63793999616851</v>
      </c>
      <c r="R28">
        <f t="shared" ca="1" si="7"/>
        <v>105.18965666602809</v>
      </c>
      <c r="T28">
        <f t="shared" ca="1" si="8"/>
        <v>1.7000000000000002</v>
      </c>
      <c r="U28">
        <f t="shared" ca="1" si="9"/>
        <v>1.4363793999616852</v>
      </c>
      <c r="V28">
        <f t="shared" ca="1" si="10"/>
        <v>0.8</v>
      </c>
      <c r="W28">
        <f t="shared" ca="1" si="11"/>
        <v>2.375</v>
      </c>
    </row>
    <row r="29" spans="1:23" x14ac:dyDescent="0.2">
      <c r="J29" t="s">
        <v>147</v>
      </c>
      <c r="K29">
        <f t="shared" ca="1" si="0"/>
        <v>39</v>
      </c>
      <c r="L29">
        <f t="shared" ca="1" si="1"/>
        <v>23</v>
      </c>
      <c r="M29">
        <f t="shared" ca="1" si="2"/>
        <v>0.59</v>
      </c>
      <c r="N29">
        <f t="shared" ca="1" si="3"/>
        <v>7.9021491183312111</v>
      </c>
      <c r="O29">
        <f t="shared" ca="1" si="4"/>
        <v>2</v>
      </c>
      <c r="P29">
        <f t="shared" ca="1" si="5"/>
        <v>1</v>
      </c>
      <c r="Q29">
        <f t="shared" ca="1" si="6"/>
        <v>308.18381561491725</v>
      </c>
      <c r="R29">
        <f t="shared" ca="1" si="7"/>
        <v>90.564510215268939</v>
      </c>
      <c r="T29">
        <f t="shared" ca="1" si="8"/>
        <v>1.4487179487179489</v>
      </c>
      <c r="U29">
        <f t="shared" ca="1" si="9"/>
        <v>1.2255372795828028</v>
      </c>
      <c r="V29">
        <f t="shared" ca="1" si="10"/>
        <v>1.0256410256410255</v>
      </c>
      <c r="W29">
        <f t="shared" ca="1" si="11"/>
        <v>1.733974358974359</v>
      </c>
    </row>
    <row r="30" spans="1:23" x14ac:dyDescent="0.2">
      <c r="J30" t="s">
        <v>148</v>
      </c>
      <c r="K30">
        <f t="shared" ca="1" si="0"/>
        <v>32</v>
      </c>
      <c r="L30">
        <f t="shared" ca="1" si="1"/>
        <v>19</v>
      </c>
      <c r="M30">
        <f t="shared" ca="1" si="2"/>
        <v>0.59</v>
      </c>
      <c r="N30">
        <f t="shared" ca="1" si="3"/>
        <v>7.9965293514849582</v>
      </c>
      <c r="O30">
        <f t="shared" ca="1" si="4"/>
        <v>2</v>
      </c>
      <c r="P30">
        <f t="shared" ca="1" si="5"/>
        <v>1</v>
      </c>
      <c r="Q30">
        <f t="shared" ca="1" si="6"/>
        <v>255.88893924751866</v>
      </c>
      <c r="R30">
        <f t="shared" ca="1" si="7"/>
        <v>92.693872297854</v>
      </c>
      <c r="T30">
        <f t="shared" ca="1" si="8"/>
        <v>1.46875</v>
      </c>
      <c r="U30">
        <f t="shared" ca="1" si="9"/>
        <v>1.2491323378712396</v>
      </c>
      <c r="V30">
        <f t="shared" ca="1" si="10"/>
        <v>1.25</v>
      </c>
      <c r="W30">
        <f t="shared" ca="1" si="11"/>
        <v>1.59375</v>
      </c>
    </row>
    <row r="31" spans="1:23" x14ac:dyDescent="0.2">
      <c r="J31" t="s">
        <v>149</v>
      </c>
      <c r="K31">
        <f t="shared" ca="1" si="0"/>
        <v>38</v>
      </c>
      <c r="L31">
        <f t="shared" ca="1" si="1"/>
        <v>24</v>
      </c>
      <c r="M31">
        <f t="shared" ca="1" si="2"/>
        <v>0.63</v>
      </c>
      <c r="N31">
        <f t="shared" ca="1" si="3"/>
        <v>8.2380401778264538</v>
      </c>
      <c r="O31">
        <f t="shared" ca="1" si="4"/>
        <v>2</v>
      </c>
      <c r="P31">
        <f t="shared" ca="1" si="5"/>
        <v>0</v>
      </c>
      <c r="Q31">
        <f t="shared" ca="1" si="6"/>
        <v>313.04552675740524</v>
      </c>
      <c r="R31">
        <f t="shared" ca="1" si="7"/>
        <v>106.58393933743477</v>
      </c>
      <c r="T31">
        <f t="shared" ca="1" si="8"/>
        <v>1.6578947368421051</v>
      </c>
      <c r="U31">
        <f t="shared" ca="1" si="9"/>
        <v>1.3095100444566135</v>
      </c>
      <c r="V31">
        <f t="shared" ca="1" si="10"/>
        <v>1.0526315789473684</v>
      </c>
      <c r="W31">
        <f t="shared" ca="1" si="11"/>
        <v>2.375</v>
      </c>
    </row>
    <row r="32" spans="1:23" x14ac:dyDescent="0.2">
      <c r="J32" t="s">
        <v>150</v>
      </c>
      <c r="K32">
        <f t="shared" ca="1" si="0"/>
        <v>33</v>
      </c>
      <c r="L32">
        <f t="shared" ca="1" si="1"/>
        <v>21</v>
      </c>
      <c r="M32">
        <f t="shared" ca="1" si="2"/>
        <v>0.64</v>
      </c>
      <c r="N32">
        <f t="shared" ca="1" si="3"/>
        <v>7.7996810693238121</v>
      </c>
      <c r="O32">
        <f t="shared" ca="1" si="4"/>
        <v>1</v>
      </c>
      <c r="P32">
        <f t="shared" ca="1" si="5"/>
        <v>1</v>
      </c>
      <c r="Q32">
        <f t="shared" ca="1" si="6"/>
        <v>257.3894752876858</v>
      </c>
      <c r="R32">
        <f t="shared" ca="1" si="7"/>
        <v>85.087054960566405</v>
      </c>
      <c r="T32">
        <f t="shared" ca="1" si="8"/>
        <v>1.6818181818181819</v>
      </c>
      <c r="U32">
        <f t="shared" ca="1" si="9"/>
        <v>1.199920267330953</v>
      </c>
      <c r="V32">
        <f t="shared" ca="1" si="10"/>
        <v>0.60606060606060608</v>
      </c>
      <c r="W32">
        <f t="shared" ca="1" si="11"/>
        <v>1.6174242424242424</v>
      </c>
    </row>
    <row r="33" spans="10:23" x14ac:dyDescent="0.2">
      <c r="J33" t="s">
        <v>151</v>
      </c>
      <c r="K33">
        <f t="shared" ca="1" si="0"/>
        <v>39</v>
      </c>
      <c r="L33">
        <f t="shared" ca="1" si="1"/>
        <v>25</v>
      </c>
      <c r="M33">
        <f t="shared" ca="1" si="2"/>
        <v>0.64</v>
      </c>
      <c r="N33">
        <f t="shared" ca="1" si="3"/>
        <v>7.6979436008151891</v>
      </c>
      <c r="O33">
        <f t="shared" ca="1" si="4"/>
        <v>2</v>
      </c>
      <c r="P33">
        <f t="shared" ca="1" si="5"/>
        <v>1</v>
      </c>
      <c r="Q33">
        <f t="shared" ca="1" si="6"/>
        <v>300.21980043179235</v>
      </c>
      <c r="R33">
        <f t="shared" ca="1" si="7"/>
        <v>93.987158165789793</v>
      </c>
      <c r="T33">
        <f t="shared" ca="1" si="8"/>
        <v>1.7051282051282055</v>
      </c>
      <c r="U33">
        <f t="shared" ca="1" si="9"/>
        <v>1.1744859002037971</v>
      </c>
      <c r="V33">
        <f t="shared" ca="1" si="10"/>
        <v>1.0256410256410255</v>
      </c>
      <c r="W33">
        <f t="shared" ca="1" si="11"/>
        <v>1.733974358974359</v>
      </c>
    </row>
    <row r="34" spans="10:23" x14ac:dyDescent="0.2">
      <c r="J34" t="s">
        <v>152</v>
      </c>
      <c r="K34">
        <f t="shared" ca="1" si="0"/>
        <v>31</v>
      </c>
      <c r="L34">
        <f t="shared" ca="1" si="1"/>
        <v>18</v>
      </c>
      <c r="M34">
        <f t="shared" ca="1" si="2"/>
        <v>0.57999999999999996</v>
      </c>
      <c r="N34">
        <f t="shared" ca="1" si="3"/>
        <v>7.8336387988401075</v>
      </c>
      <c r="O34">
        <f t="shared" ca="1" si="4"/>
        <v>1</v>
      </c>
      <c r="P34">
        <f t="shared" ca="1" si="5"/>
        <v>1</v>
      </c>
      <c r="Q34">
        <f t="shared" ca="1" si="6"/>
        <v>242.84280276404334</v>
      </c>
      <c r="R34">
        <f t="shared" ca="1" si="7"/>
        <v>80.422419726349929</v>
      </c>
      <c r="T34">
        <f t="shared" ca="1" si="8"/>
        <v>1.4032258064516132</v>
      </c>
      <c r="U34">
        <f t="shared" ca="1" si="9"/>
        <v>1.2084096997100269</v>
      </c>
      <c r="V34">
        <f t="shared" ca="1" si="10"/>
        <v>0.64516129032258063</v>
      </c>
      <c r="W34">
        <f t="shared" ca="1" si="11"/>
        <v>1.5685483870967742</v>
      </c>
    </row>
    <row r="35" spans="10:23" x14ac:dyDescent="0.2">
      <c r="J35" t="s">
        <v>153</v>
      </c>
      <c r="K35">
        <f t="shared" ca="1" si="0"/>
        <v>32</v>
      </c>
      <c r="L35">
        <f t="shared" ca="1" si="1"/>
        <v>16</v>
      </c>
      <c r="M35">
        <f t="shared" ca="1" si="2"/>
        <v>0.5</v>
      </c>
      <c r="N35">
        <f t="shared" ca="1" si="3"/>
        <v>7.335779361021272</v>
      </c>
      <c r="O35">
        <f t="shared" ca="1" si="4"/>
        <v>2</v>
      </c>
      <c r="P35">
        <f t="shared" ca="1" si="5"/>
        <v>0</v>
      </c>
      <c r="Q35">
        <f t="shared" ca="1" si="6"/>
        <v>234.74493955268071</v>
      </c>
      <c r="R35">
        <f t="shared" ca="1" si="7"/>
        <v>95.149080670921975</v>
      </c>
      <c r="T35">
        <f t="shared" ca="1" si="8"/>
        <v>1</v>
      </c>
      <c r="U35">
        <f t="shared" ca="1" si="9"/>
        <v>1.083944840255318</v>
      </c>
      <c r="V35">
        <f t="shared" ca="1" si="10"/>
        <v>1.25</v>
      </c>
      <c r="W35">
        <f t="shared" ca="1" si="11"/>
        <v>2.375</v>
      </c>
    </row>
    <row r="36" spans="10:23" x14ac:dyDescent="0.2">
      <c r="J36" t="s">
        <v>154</v>
      </c>
      <c r="K36">
        <f t="shared" ca="1" si="0"/>
        <v>26</v>
      </c>
      <c r="L36">
        <f t="shared" ca="1" si="1"/>
        <v>16</v>
      </c>
      <c r="M36">
        <f t="shared" ca="1" si="2"/>
        <v>0.62</v>
      </c>
      <c r="N36">
        <f t="shared" ca="1" si="3"/>
        <v>7.3354714140858572</v>
      </c>
      <c r="O36">
        <f t="shared" ca="1" si="4"/>
        <v>1</v>
      </c>
      <c r="P36">
        <f t="shared" ca="1" si="5"/>
        <v>0</v>
      </c>
      <c r="Q36">
        <f t="shared" ca="1" si="6"/>
        <v>190.72225676623228</v>
      </c>
      <c r="R36">
        <f t="shared" ca="1" si="7"/>
        <v>96.750361661255184</v>
      </c>
      <c r="T36">
        <f t="shared" ca="1" si="8"/>
        <v>1.5769230769230771</v>
      </c>
      <c r="U36">
        <f t="shared" ca="1" si="9"/>
        <v>1.0838678535214643</v>
      </c>
      <c r="V36">
        <f t="shared" ca="1" si="10"/>
        <v>0.76923076923076927</v>
      </c>
      <c r="W36">
        <f t="shared" ca="1" si="11"/>
        <v>2.375</v>
      </c>
    </row>
    <row r="37" spans="10:23" x14ac:dyDescent="0.2">
      <c r="J37" t="s">
        <v>155</v>
      </c>
      <c r="K37">
        <f t="shared" ca="1" si="0"/>
        <v>33</v>
      </c>
      <c r="L37">
        <f t="shared" ca="1" si="1"/>
        <v>23</v>
      </c>
      <c r="M37">
        <f t="shared" ca="1" si="2"/>
        <v>0.7</v>
      </c>
      <c r="N37">
        <f t="shared" ca="1" si="3"/>
        <v>7.6836897308605847</v>
      </c>
      <c r="O37">
        <f t="shared" ca="1" si="4"/>
        <v>1</v>
      </c>
      <c r="P37">
        <f t="shared" ca="1" si="5"/>
        <v>1</v>
      </c>
      <c r="Q37">
        <f t="shared" ca="1" si="6"/>
        <v>253.56176111839929</v>
      </c>
      <c r="R37">
        <f t="shared" ca="1" si="7"/>
        <v>89.654262767474663</v>
      </c>
      <c r="T37">
        <f t="shared" ca="1" si="8"/>
        <v>1.9848484848484851</v>
      </c>
      <c r="U37">
        <f t="shared" ca="1" si="9"/>
        <v>1.1709224327151462</v>
      </c>
      <c r="V37">
        <f t="shared" ca="1" si="10"/>
        <v>0.60606060606060608</v>
      </c>
      <c r="W37">
        <f t="shared" ca="1" si="11"/>
        <v>1.6174242424242424</v>
      </c>
    </row>
    <row r="38" spans="10:23" x14ac:dyDescent="0.2">
      <c r="J38" t="s">
        <v>156</v>
      </c>
      <c r="K38">
        <f t="shared" ca="1" si="0"/>
        <v>30</v>
      </c>
      <c r="L38">
        <f t="shared" ca="1" si="1"/>
        <v>18</v>
      </c>
      <c r="M38">
        <f t="shared" ca="1" si="2"/>
        <v>0.6</v>
      </c>
      <c r="N38">
        <f t="shared" ca="1" si="3"/>
        <v>7.9778157606814633</v>
      </c>
      <c r="O38">
        <f t="shared" ca="1" si="4"/>
        <v>2</v>
      </c>
      <c r="P38">
        <f t="shared" ca="1" si="5"/>
        <v>0</v>
      </c>
      <c r="Q38">
        <f t="shared" ca="1" si="6"/>
        <v>239.33447282044389</v>
      </c>
      <c r="R38">
        <f t="shared" ca="1" si="7"/>
        <v>107.54645455839497</v>
      </c>
      <c r="T38">
        <f t="shared" ca="1" si="8"/>
        <v>1.5</v>
      </c>
      <c r="U38">
        <f t="shared" ca="1" si="9"/>
        <v>1.2444539401703658</v>
      </c>
      <c r="V38">
        <f t="shared" ca="1" si="10"/>
        <v>1.3333333333333333</v>
      </c>
      <c r="W38">
        <f t="shared" ca="1" si="11"/>
        <v>2.375</v>
      </c>
    </row>
    <row r="39" spans="10:23" x14ac:dyDescent="0.2">
      <c r="J39" s="11" t="s">
        <v>166</v>
      </c>
      <c r="K39" s="11"/>
      <c r="L39" s="11"/>
      <c r="M39" s="11"/>
      <c r="N39" s="11"/>
      <c r="O39" s="11"/>
      <c r="P39" s="11"/>
      <c r="Q39" s="11"/>
      <c r="R39" s="11"/>
    </row>
    <row r="40" spans="10:23" x14ac:dyDescent="0.2">
      <c r="J40" s="12"/>
      <c r="K40" s="12"/>
      <c r="L40" s="12"/>
      <c r="M40" s="12">
        <f ca="1">AVERAGE(M22:M38)</f>
        <v>0.61411764705882343</v>
      </c>
      <c r="N40" s="12">
        <f ca="1">AVERAGE(N22:N38)</f>
        <v>7.903042934458167</v>
      </c>
      <c r="O40" s="12">
        <f ca="1">SUM(O22:O38)</f>
        <v>26</v>
      </c>
      <c r="P40" s="12">
        <f ca="1">SUM(P22:P38)</f>
        <v>8</v>
      </c>
      <c r="Q40" s="12">
        <f ca="1">SUM(Q22:Q38)</f>
        <v>4153.3773428587319</v>
      </c>
      <c r="R40" s="12">
        <f ca="1">AVERAGE(R22:R38)</f>
        <v>96.590352815105632</v>
      </c>
    </row>
  </sheetData>
  <phoneticPr fontId="3" type="noConversion"/>
  <conditionalFormatting sqref="R22:R38 R40">
    <cfRule type="cellIs" dxfId="15" priority="1" operator="lessThan">
      <formula>79.99</formula>
    </cfRule>
    <cfRule type="cellIs" dxfId="14" priority="2" operator="between">
      <formula>89.99</formula>
      <formula>80</formula>
    </cfRule>
    <cfRule type="cellIs" dxfId="13" priority="3" operator="greaterThan">
      <formula>90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C2F5-6BAE-224F-95B0-91C069556C6F}">
  <dimension ref="A1:W1001"/>
  <sheetViews>
    <sheetView tabSelected="1" zoomScale="75" workbookViewId="0">
      <selection activeCell="R16" sqref="R16"/>
    </sheetView>
  </sheetViews>
  <sheetFormatPr baseColWidth="10" defaultRowHeight="16" x14ac:dyDescent="0.2"/>
  <cols>
    <col min="1" max="1" width="13.6640625" customWidth="1"/>
    <col min="2" max="2" width="14.6640625" customWidth="1"/>
    <col min="3" max="3" width="13.83203125" customWidth="1"/>
    <col min="4" max="5" width="13" bestFit="1" customWidth="1"/>
    <col min="6" max="6" width="17.83203125" customWidth="1"/>
    <col min="7" max="7" width="13.83203125" customWidth="1"/>
    <col min="8" max="8" width="7.1640625" customWidth="1"/>
    <col min="9" max="10" width="13" bestFit="1" customWidth="1"/>
    <col min="14" max="14" width="9.5" bestFit="1" customWidth="1"/>
    <col min="15" max="15" width="21.33203125" bestFit="1" customWidth="1"/>
    <col min="16" max="16" width="18.1640625" bestFit="1" customWidth="1"/>
    <col min="17" max="17" width="13.33203125" bestFit="1" customWidth="1"/>
    <col min="18" max="18" width="12" bestFit="1" customWidth="1"/>
    <col min="19" max="19" width="26.83203125" bestFit="1" customWidth="1"/>
    <col min="20" max="20" width="19.6640625" bestFit="1" customWidth="1"/>
    <col min="21" max="21" width="11.33203125" bestFit="1" customWidth="1"/>
    <col min="22" max="22" width="9.6640625" bestFit="1" customWidth="1"/>
    <col min="23" max="23" width="12.33203125" bestFit="1" customWidth="1"/>
  </cols>
  <sheetData>
    <row r="1" spans="1:23" x14ac:dyDescent="0.2">
      <c r="A1" t="s">
        <v>173</v>
      </c>
      <c r="B1" t="s">
        <v>170</v>
      </c>
      <c r="C1" t="s">
        <v>171</v>
      </c>
      <c r="D1" t="s">
        <v>95</v>
      </c>
      <c r="E1" t="s">
        <v>172</v>
      </c>
      <c r="F1" t="s">
        <v>160</v>
      </c>
      <c r="G1" t="s">
        <v>174</v>
      </c>
      <c r="H1" t="s">
        <v>65</v>
      </c>
      <c r="I1" t="s">
        <v>175</v>
      </c>
      <c r="J1" t="s">
        <v>111</v>
      </c>
    </row>
    <row r="2" spans="1:23" x14ac:dyDescent="0.2">
      <c r="A2">
        <v>1</v>
      </c>
      <c r="B2">
        <f>'PASS ATTEMPTS'!B32</f>
        <v>467.01651302077767</v>
      </c>
      <c r="C2">
        <f>D2*B2</f>
        <v>300.18682082431286</v>
      </c>
      <c r="D2">
        <f>VLOOKUP(A2,'CMP %'!A29:B1028,2,FALSE)</f>
        <v>0.64277560312082049</v>
      </c>
      <c r="E2">
        <f>F2*B2</f>
        <v>3855.9771838986931</v>
      </c>
      <c r="F2">
        <f>YARDS!F26</f>
        <v>8.2566185057510797</v>
      </c>
      <c r="G2">
        <f>H2*B2</f>
        <v>21.60381248778986</v>
      </c>
      <c r="H2" s="7">
        <f>TOUCHDOWNS!B30</f>
        <v>4.6259204729295518E-2</v>
      </c>
      <c r="I2">
        <f>J2*B2</f>
        <v>9.2263499879079909</v>
      </c>
      <c r="J2">
        <f>INTERCEPTIONS!B26</f>
        <v>1.9755939523914669E-2</v>
      </c>
    </row>
    <row r="3" spans="1:23" ht="20" x14ac:dyDescent="0.2">
      <c r="A3">
        <v>2</v>
      </c>
      <c r="B3">
        <f>'PASS ATTEMPTS'!B33</f>
        <v>478.88570153607094</v>
      </c>
      <c r="C3">
        <f t="shared" ref="C3:C66" si="0">D3*B3</f>
        <v>297.11665318195827</v>
      </c>
      <c r="D3">
        <f>VLOOKUP(A3,'CMP %'!A30:B1029,2,FALSE)</f>
        <v>0.62043333561417402</v>
      </c>
      <c r="E3">
        <f t="shared" ref="E3:E66" si="1">F3*B3</f>
        <v>4056.7128775862279</v>
      </c>
      <c r="F3">
        <f>YARDS!F27</f>
        <v>8.471150557583865</v>
      </c>
      <c r="G3">
        <f t="shared" ref="G3:G66" si="2">H3*B3</f>
        <v>24.940642038262986</v>
      </c>
      <c r="H3" s="7">
        <f>TOUCHDOWNS!B31</f>
        <v>5.2080573628035941E-2</v>
      </c>
      <c r="I3">
        <f t="shared" ref="I3:I66" si="3">J3*B3</f>
        <v>9.8172124707951802</v>
      </c>
      <c r="J3">
        <f>INTERCEPTIONS!B27</f>
        <v>2.0500116080529335E-2</v>
      </c>
      <c r="N3" s="27" t="s">
        <v>167</v>
      </c>
      <c r="O3" s="17" t="s">
        <v>170</v>
      </c>
      <c r="P3" s="17" t="s">
        <v>177</v>
      </c>
      <c r="Q3" s="17" t="s">
        <v>67</v>
      </c>
      <c r="R3" s="17" t="s">
        <v>172</v>
      </c>
      <c r="S3" s="17" t="s">
        <v>160</v>
      </c>
      <c r="T3" s="17" t="s">
        <v>174</v>
      </c>
      <c r="U3" s="17" t="s">
        <v>65</v>
      </c>
      <c r="V3" s="17" t="s">
        <v>175</v>
      </c>
      <c r="W3" s="17" t="s">
        <v>111</v>
      </c>
    </row>
    <row r="4" spans="1:23" ht="20" x14ac:dyDescent="0.2">
      <c r="A4">
        <v>3</v>
      </c>
      <c r="B4">
        <f>'PASS ATTEMPTS'!B34</f>
        <v>503.36965629884111</v>
      </c>
      <c r="C4">
        <f t="shared" si="0"/>
        <v>307.71679819998087</v>
      </c>
      <c r="D4">
        <f>VLOOKUP(A4,'CMP %'!A31:B1030,2,FALSE)</f>
        <v>0.61131376186349851</v>
      </c>
      <c r="E4">
        <f t="shared" si="1"/>
        <v>3672.3233386552774</v>
      </c>
      <c r="F4">
        <f>YARDS!F28</f>
        <v>7.2954801559891562</v>
      </c>
      <c r="G4">
        <f t="shared" si="2"/>
        <v>23.858280553486637</v>
      </c>
      <c r="H4" s="7">
        <f>TOUCHDOWNS!B32</f>
        <v>4.7397136984598895E-2</v>
      </c>
      <c r="I4">
        <f t="shared" si="3"/>
        <v>9.9899915133509385</v>
      </c>
      <c r="J4">
        <f>INTERCEPTIONS!B28</f>
        <v>1.9846233058235969E-2</v>
      </c>
      <c r="N4" s="18" t="s">
        <v>88</v>
      </c>
      <c r="O4" s="19">
        <f>MAX(Table2[Pass Attempts])</f>
        <v>586.76070724153237</v>
      </c>
      <c r="P4" s="19">
        <f>MAX(Table2[Completions])</f>
        <v>370.01484980421264</v>
      </c>
      <c r="Q4" s="20">
        <f>MAX(Table2[CMP%])</f>
        <v>0.65832713205728577</v>
      </c>
      <c r="R4" s="19">
        <f>MAX(Table2[Yards])</f>
        <v>4742.2775016179767</v>
      </c>
      <c r="S4" s="21">
        <f>MAX(Table2[Yards Per Attempt])</f>
        <v>8.6747250216206027</v>
      </c>
      <c r="T4" s="19">
        <f>MAX(Table2[Touchdowns])</f>
        <v>32.093138526092595</v>
      </c>
      <c r="U4" s="22">
        <f>MAX(Table2[TD%])</f>
        <v>6.0551548600028107E-2</v>
      </c>
      <c r="V4" s="19">
        <f>MAX(Table2[INT])</f>
        <v>13.236209152035235</v>
      </c>
      <c r="W4" s="22">
        <f>MAX(Table2[INT%])</f>
        <v>2.5648372110739611E-2</v>
      </c>
    </row>
    <row r="5" spans="1:23" ht="20" x14ac:dyDescent="0.2">
      <c r="A5">
        <v>4</v>
      </c>
      <c r="B5">
        <f>'PASS ATTEMPTS'!B35</f>
        <v>500.93574239598115</v>
      </c>
      <c r="C5">
        <f t="shared" si="0"/>
        <v>312.59012814638135</v>
      </c>
      <c r="D5">
        <f>VLOOKUP(A5,'CMP %'!A32:B1031,2,FALSE)</f>
        <v>0.62401242652652278</v>
      </c>
      <c r="E5">
        <f t="shared" si="1"/>
        <v>4109.5120451188568</v>
      </c>
      <c r="F5">
        <f>YARDS!F29</f>
        <v>8.2036710446394103</v>
      </c>
      <c r="G5">
        <f t="shared" si="2"/>
        <v>20.798741117505216</v>
      </c>
      <c r="H5" s="7">
        <f>TOUCHDOWNS!B33</f>
        <v>4.1519778600793408E-2</v>
      </c>
      <c r="I5">
        <f t="shared" si="3"/>
        <v>7.1806926308142325</v>
      </c>
      <c r="J5">
        <f>INTERCEPTIONS!B29</f>
        <v>1.4334558353670075E-2</v>
      </c>
      <c r="N5" s="18" t="s">
        <v>89</v>
      </c>
      <c r="O5" s="19">
        <f>MIN(Table2[Pass Attempts])</f>
        <v>444.01792756642783</v>
      </c>
      <c r="P5" s="19">
        <f>MIN(Table2[Completions])</f>
        <v>277.91350199504643</v>
      </c>
      <c r="Q5" s="20">
        <f>MIN(Table2[CMP%])</f>
        <v>0.58991755021782233</v>
      </c>
      <c r="R5" s="19">
        <f>MIN(Table2[Yards])</f>
        <v>3531.9337555773586</v>
      </c>
      <c r="S5" s="21">
        <f>MIN(Table2[Yards Per Attempt])</f>
        <v>7.2954801559891562</v>
      </c>
      <c r="T5" s="19">
        <f>MIN(Table2[Touchdowns])</f>
        <v>15.437804266281711</v>
      </c>
      <c r="U5" s="22">
        <f>MIN(Table2[TD%])</f>
        <v>3.1343876852542411E-2</v>
      </c>
      <c r="V5" s="19">
        <f>MIN(Table2[INT])</f>
        <v>6.4931759123156212</v>
      </c>
      <c r="W5" s="22">
        <f>MIN(Table2[INT%])</f>
        <v>1.2813001835072755E-2</v>
      </c>
    </row>
    <row r="6" spans="1:23" ht="20" x14ac:dyDescent="0.2">
      <c r="A6">
        <v>5</v>
      </c>
      <c r="B6">
        <f>'PASS ATTEMPTS'!B36</f>
        <v>510.588137706363</v>
      </c>
      <c r="C6">
        <f t="shared" si="0"/>
        <v>313.6852080285413</v>
      </c>
      <c r="D6">
        <f>VLOOKUP(A6,'CMP %'!A33:B1032,2,FALSE)</f>
        <v>0.61436054789220407</v>
      </c>
      <c r="E6">
        <f t="shared" si="1"/>
        <v>4216.9335222369045</v>
      </c>
      <c r="F6">
        <f>YARDS!F30</f>
        <v>8.2589727626262341</v>
      </c>
      <c r="G6">
        <f t="shared" si="2"/>
        <v>25.103137551236358</v>
      </c>
      <c r="H6" s="7">
        <f>TOUCHDOWNS!B34</f>
        <v>4.9165140545574255E-2</v>
      </c>
      <c r="I6">
        <f t="shared" si="3"/>
        <v>11.023175385011296</v>
      </c>
      <c r="J6">
        <f>INTERCEPTIONS!B30</f>
        <v>2.1589172507079816E-2</v>
      </c>
      <c r="N6" s="18" t="s">
        <v>91</v>
      </c>
      <c r="O6" s="19">
        <f>AVERAGE(Table2[Pass Attempts])</f>
        <v>512.86973177532786</v>
      </c>
      <c r="P6" s="19">
        <f>AVERAGE(Table2[Completions])</f>
        <v>321.19872140814988</v>
      </c>
      <c r="Q6" s="20">
        <f>AVERAGE(Table2[CMP%])</f>
        <v>0.62626969826588708</v>
      </c>
      <c r="R6" s="19">
        <f>AVERAGE(Table2[Yards])</f>
        <v>4100.455073920255</v>
      </c>
      <c r="S6" s="21">
        <f>AVERAGE(Table2[Yards Per Attempt])</f>
        <v>7.9950463089141328</v>
      </c>
      <c r="T6" s="19">
        <f>AVERAGE(Table2[Touchdowns])</f>
        <v>24.116285720945964</v>
      </c>
      <c r="U6" s="22">
        <f>AVERAGE(Table2[TD%])</f>
        <v>4.7025321829196422E-2</v>
      </c>
      <c r="V6" s="19">
        <f>AVERAGE(Table2[INT])</f>
        <v>9.74726474312072</v>
      </c>
      <c r="W6" s="22">
        <f>AVERAGE(Table2[INT%])</f>
        <v>1.9005554306284204E-2</v>
      </c>
    </row>
    <row r="7" spans="1:23" ht="20" x14ac:dyDescent="0.2">
      <c r="A7">
        <v>6</v>
      </c>
      <c r="B7">
        <f>'PASS ATTEMPTS'!B37</f>
        <v>505.76015940289386</v>
      </c>
      <c r="C7">
        <f t="shared" si="0"/>
        <v>324.87995328104961</v>
      </c>
      <c r="D7">
        <f>VLOOKUP(A7,'CMP %'!A34:B1033,2,FALSE)</f>
        <v>0.64235971782476209</v>
      </c>
      <c r="E7">
        <f t="shared" si="1"/>
        <v>4090.3793702435005</v>
      </c>
      <c r="F7">
        <f>YARDS!F31</f>
        <v>8.0875871580565946</v>
      </c>
      <c r="G7">
        <f t="shared" si="2"/>
        <v>21.957407650819306</v>
      </c>
      <c r="H7" s="7">
        <f>TOUCHDOWNS!B35</f>
        <v>4.3414664525459001E-2</v>
      </c>
      <c r="I7">
        <f t="shared" si="3"/>
        <v>8.5442106534693547</v>
      </c>
      <c r="J7">
        <f>INTERCEPTIONS!B31</f>
        <v>1.6893799352556253E-2</v>
      </c>
      <c r="N7" s="18" t="s">
        <v>78</v>
      </c>
      <c r="O7" s="19">
        <f>STDEV(Table2[Pass Attempts])</f>
        <v>20.612039215816967</v>
      </c>
      <c r="P7" s="19">
        <f>STDEV(Table2[Completions])</f>
        <v>14.027470422274726</v>
      </c>
      <c r="Q7" s="20">
        <f>STDEV(Table2[CMP%])</f>
        <v>1.0294036432717061E-2</v>
      </c>
      <c r="R7" s="19">
        <f>STDEV(Table2[Yards])</f>
        <v>196.09888543065634</v>
      </c>
      <c r="S7" s="21">
        <f>STDEV(Table2[Yards Per Attempt])</f>
        <v>0.20302757457695209</v>
      </c>
      <c r="T7" s="19">
        <f>STDEV(Table2[Touchdowns])</f>
        <v>2.2502776971445382</v>
      </c>
      <c r="U7" s="22">
        <f>STDEV(Table2[TD%])</f>
        <v>4.0013303222923569E-3</v>
      </c>
      <c r="V7" s="19">
        <f>STDEV(Table2[INT])</f>
        <v>1.083848858910424</v>
      </c>
      <c r="W7" s="22">
        <f>STDEV(Table2[INT%])</f>
        <v>1.9637981721797718E-3</v>
      </c>
    </row>
    <row r="8" spans="1:23" x14ac:dyDescent="0.2">
      <c r="A8">
        <v>7</v>
      </c>
      <c r="B8">
        <f>'PASS ATTEMPTS'!B38</f>
        <v>535.294267427926</v>
      </c>
      <c r="C8">
        <f t="shared" si="0"/>
        <v>336.92478709866486</v>
      </c>
      <c r="D8">
        <f>VLOOKUP(A8,'CMP %'!A35:B1034,2,FALSE)</f>
        <v>0.62941975582436005</v>
      </c>
      <c r="E8">
        <f t="shared" si="1"/>
        <v>4086.1526119344567</v>
      </c>
      <c r="F8">
        <f>YARDS!F32</f>
        <v>7.6334697764807116</v>
      </c>
      <c r="G8">
        <f t="shared" si="2"/>
        <v>24.458922677372716</v>
      </c>
      <c r="H8" s="7">
        <f>TOUCHDOWNS!B36</f>
        <v>4.5692480128541553E-2</v>
      </c>
      <c r="I8">
        <f t="shared" si="3"/>
        <v>11.064982727361732</v>
      </c>
      <c r="J8">
        <f>INTERCEPTIONS!B32</f>
        <v>2.0670841069396588E-2</v>
      </c>
    </row>
    <row r="9" spans="1:23" x14ac:dyDescent="0.2">
      <c r="A9">
        <v>8</v>
      </c>
      <c r="B9">
        <f>'PASS ATTEMPTS'!B39</f>
        <v>521.39491275283922</v>
      </c>
      <c r="C9">
        <f t="shared" si="0"/>
        <v>327.52522832610896</v>
      </c>
      <c r="D9">
        <f>VLOOKUP(A9,'CMP %'!A36:B1035,2,FALSE)</f>
        <v>0.62817112387394591</v>
      </c>
      <c r="E9">
        <f t="shared" si="1"/>
        <v>4145.6290876730109</v>
      </c>
      <c r="F9">
        <f>YARDS!F33</f>
        <v>7.9510347843347571</v>
      </c>
      <c r="G9">
        <f t="shared" si="2"/>
        <v>25.064936881072569</v>
      </c>
      <c r="H9" s="7">
        <f>TOUCHDOWNS!B37</f>
        <v>4.8072845108395393E-2</v>
      </c>
      <c r="I9">
        <f t="shared" si="3"/>
        <v>9.4739852047269917</v>
      </c>
      <c r="J9">
        <f>INTERCEPTIONS!B33</f>
        <v>1.8170459613245243E-2</v>
      </c>
    </row>
    <row r="10" spans="1:23" ht="20" x14ac:dyDescent="0.2">
      <c r="A10">
        <v>9</v>
      </c>
      <c r="B10">
        <f>'PASS ATTEMPTS'!B40</f>
        <v>525.37841215910214</v>
      </c>
      <c r="C10">
        <f t="shared" si="0"/>
        <v>328.86431238666859</v>
      </c>
      <c r="D10">
        <f>VLOOKUP(A10,'CMP %'!A37:B1036,2,FALSE)</f>
        <v>0.62595703358872967</v>
      </c>
      <c r="E10">
        <f t="shared" si="1"/>
        <v>4187.8786338387217</v>
      </c>
      <c r="F10">
        <f>YARDS!F34</f>
        <v>7.9711661859651981</v>
      </c>
      <c r="G10">
        <f t="shared" si="2"/>
        <v>25.286457507194189</v>
      </c>
      <c r="H10" s="7">
        <f>TOUCHDOWNS!B38</f>
        <v>4.8129989588412331E-2</v>
      </c>
      <c r="I10">
        <f t="shared" si="3"/>
        <v>8.9138853427344191</v>
      </c>
      <c r="J10">
        <f>INTERCEPTIONS!B34</f>
        <v>1.6966599952407249E-2</v>
      </c>
      <c r="N10" s="23" t="s">
        <v>178</v>
      </c>
      <c r="O10" s="23"/>
      <c r="P10" s="23"/>
      <c r="Q10" s="23"/>
      <c r="R10" s="24">
        <f>COUNTIF(Table2[Touchdowns],"&gt;20")/1000</f>
        <v>0.97199999999999998</v>
      </c>
    </row>
    <row r="11" spans="1:23" ht="20" x14ac:dyDescent="0.2">
      <c r="A11">
        <v>10</v>
      </c>
      <c r="B11">
        <f>'PASS ATTEMPTS'!B41</f>
        <v>493.39654671388553</v>
      </c>
      <c r="C11">
        <f t="shared" si="0"/>
        <v>311.97145121237503</v>
      </c>
      <c r="D11">
        <f>VLOOKUP(A11,'CMP %'!A38:B1037,2,FALSE)</f>
        <v>0.63229354418907879</v>
      </c>
      <c r="E11">
        <f t="shared" si="1"/>
        <v>3852.0624814564139</v>
      </c>
      <c r="F11">
        <f>YARDS!F35</f>
        <v>7.8072343779296389</v>
      </c>
      <c r="G11">
        <f t="shared" si="2"/>
        <v>24.024181704833932</v>
      </c>
      <c r="H11" s="7">
        <f>TOUCHDOWNS!B39</f>
        <v>4.8691426530727736E-2</v>
      </c>
      <c r="I11">
        <f t="shared" si="3"/>
        <v>9.4513627651191232</v>
      </c>
      <c r="J11">
        <f>INTERCEPTIONS!B35</f>
        <v>1.9155713245394581E-2</v>
      </c>
      <c r="N11" s="25" t="s">
        <v>181</v>
      </c>
      <c r="O11" s="25"/>
      <c r="P11" s="25"/>
      <c r="Q11" s="25"/>
      <c r="R11" s="26">
        <f>COUNTIF(Table2[INT],"&gt;=10")/1000</f>
        <v>0.38900000000000001</v>
      </c>
    </row>
    <row r="12" spans="1:23" ht="20" x14ac:dyDescent="0.2">
      <c r="A12">
        <v>11</v>
      </c>
      <c r="B12">
        <f>'PASS ATTEMPTS'!B42</f>
        <v>501.79394240675185</v>
      </c>
      <c r="C12">
        <f t="shared" si="0"/>
        <v>308.98789756444449</v>
      </c>
      <c r="D12">
        <f>VLOOKUP(A12,'CMP %'!A39:B1038,2,FALSE)</f>
        <v>0.61576649586969368</v>
      </c>
      <c r="E12">
        <f t="shared" si="1"/>
        <v>3876.9310124531466</v>
      </c>
      <c r="F12">
        <f>YARDS!F36</f>
        <v>7.7261415190829954</v>
      </c>
      <c r="G12">
        <f t="shared" si="2"/>
        <v>17.489726499957779</v>
      </c>
      <c r="H12" s="7">
        <f>TOUCHDOWNS!B40</f>
        <v>3.4854399429518595E-2</v>
      </c>
      <c r="I12">
        <f t="shared" si="3"/>
        <v>9.1852084659902822</v>
      </c>
      <c r="J12">
        <f>INTERCEPTIONS!B36</f>
        <v>1.830474162748022E-2</v>
      </c>
      <c r="N12" s="23" t="s">
        <v>183</v>
      </c>
      <c r="O12" s="23"/>
      <c r="P12" s="23"/>
      <c r="Q12" s="23"/>
      <c r="R12" s="24">
        <f>COUNTIFS(Table2[Touchdowns],"&lt;25",Table2[INT],"&gt;10")/1000</f>
        <v>0.23400000000000001</v>
      </c>
    </row>
    <row r="13" spans="1:23" ht="20" x14ac:dyDescent="0.2">
      <c r="A13">
        <v>12</v>
      </c>
      <c r="B13">
        <f>'PASS ATTEMPTS'!B43</f>
        <v>506.27183281210392</v>
      </c>
      <c r="C13">
        <f t="shared" si="0"/>
        <v>322.61132521318513</v>
      </c>
      <c r="D13">
        <f>VLOOKUP(A13,'CMP %'!A40:B1039,2,FALSE)</f>
        <v>0.63722945718948987</v>
      </c>
      <c r="E13">
        <f t="shared" si="1"/>
        <v>4062.7213936515573</v>
      </c>
      <c r="F13">
        <f>YARDS!F37</f>
        <v>8.0247825976907201</v>
      </c>
      <c r="G13">
        <f t="shared" si="2"/>
        <v>26.158223538793937</v>
      </c>
      <c r="H13" s="7">
        <f>TOUCHDOWNS!B41</f>
        <v>5.1668336738185106E-2</v>
      </c>
      <c r="I13">
        <f t="shared" si="3"/>
        <v>10.069736236651556</v>
      </c>
      <c r="J13">
        <f>INTERCEPTIONS!B37</f>
        <v>1.9889979224636825E-2</v>
      </c>
      <c r="N13" s="25" t="s">
        <v>179</v>
      </c>
      <c r="O13" s="25"/>
      <c r="P13" s="25"/>
      <c r="Q13" s="25"/>
      <c r="R13" s="26">
        <f>COUNTIF(Table2[Yards],"&gt;4000")/1000</f>
        <v>0.70099999999999996</v>
      </c>
    </row>
    <row r="14" spans="1:23" ht="20" x14ac:dyDescent="0.2">
      <c r="A14">
        <v>13</v>
      </c>
      <c r="B14">
        <f>'PASS ATTEMPTS'!B44</f>
        <v>486.03877608070638</v>
      </c>
      <c r="C14">
        <f t="shared" si="0"/>
        <v>300.61274922001951</v>
      </c>
      <c r="D14">
        <f>VLOOKUP(A14,'CMP %'!A41:B1040,2,FALSE)</f>
        <v>0.61849540409941073</v>
      </c>
      <c r="E14">
        <f t="shared" si="1"/>
        <v>3917.2125697829874</v>
      </c>
      <c r="F14">
        <f>YARDS!F38</f>
        <v>8.0594651343878319</v>
      </c>
      <c r="G14">
        <f t="shared" si="2"/>
        <v>20.12298461439066</v>
      </c>
      <c r="H14" s="7">
        <f>TOUCHDOWNS!B42</f>
        <v>4.1402014828235127E-2</v>
      </c>
      <c r="I14">
        <f t="shared" si="3"/>
        <v>9.4300794502841168</v>
      </c>
      <c r="J14">
        <f>INTERCEPTIONS!B38</f>
        <v>1.9401907655035036E-2</v>
      </c>
      <c r="N14" s="23" t="s">
        <v>180</v>
      </c>
      <c r="O14" s="23"/>
      <c r="P14" s="23"/>
      <c r="Q14" s="23"/>
      <c r="R14" s="24">
        <f>COUNTIF(Table2[CMP%],"&gt;.6") /1000</f>
        <v>0.99</v>
      </c>
    </row>
    <row r="15" spans="1:23" ht="20" x14ac:dyDescent="0.2">
      <c r="A15">
        <v>14</v>
      </c>
      <c r="B15">
        <f>'PASS ATTEMPTS'!B45</f>
        <v>513.15580983858422</v>
      </c>
      <c r="C15">
        <f t="shared" si="0"/>
        <v>325.43065632087678</v>
      </c>
      <c r="D15">
        <f>VLOOKUP(A15,'CMP %'!A42:B1041,2,FALSE)</f>
        <v>0.6341751376121858</v>
      </c>
      <c r="E15">
        <f t="shared" si="1"/>
        <v>4128.3771136952737</v>
      </c>
      <c r="F15">
        <f>YARDS!F39</f>
        <v>8.0450752666989693</v>
      </c>
      <c r="G15">
        <f t="shared" si="2"/>
        <v>30.087622835329004</v>
      </c>
      <c r="H15" s="7">
        <f>TOUCHDOWNS!B43</f>
        <v>5.8632528870311763E-2</v>
      </c>
      <c r="I15">
        <f t="shared" si="3"/>
        <v>9.9496614741617009</v>
      </c>
      <c r="J15">
        <f>INTERCEPTIONS!B39</f>
        <v>1.9389162674181587E-2</v>
      </c>
      <c r="N15" s="25" t="s">
        <v>176</v>
      </c>
      <c r="O15" s="25"/>
      <c r="P15" s="25"/>
      <c r="Q15" s="25"/>
      <c r="R15" s="26">
        <f>COUNTIF(Table2[Completions],"&lt;300")/1000</f>
        <v>6.8000000000000005E-2</v>
      </c>
    </row>
    <row r="16" spans="1:23" ht="20" x14ac:dyDescent="0.2">
      <c r="A16">
        <v>15</v>
      </c>
      <c r="B16">
        <f>'PASS ATTEMPTS'!B46</f>
        <v>526.41001054667709</v>
      </c>
      <c r="C16">
        <f t="shared" si="0"/>
        <v>329.55056558179149</v>
      </c>
      <c r="D16">
        <f>VLOOKUP(A16,'CMP %'!A43:B1042,2,FALSE)</f>
        <v>0.62603400197415138</v>
      </c>
      <c r="E16">
        <f t="shared" si="1"/>
        <v>3935.3408251203919</v>
      </c>
      <c r="F16">
        <f>YARDS!F40</f>
        <v>7.475809248067943</v>
      </c>
      <c r="G16">
        <f t="shared" si="2"/>
        <v>21.935346040269355</v>
      </c>
      <c r="H16" s="7">
        <f>TOUCHDOWNS!B44</f>
        <v>4.1669697765605723E-2</v>
      </c>
      <c r="I16">
        <f t="shared" si="3"/>
        <v>10.16408082837015</v>
      </c>
      <c r="J16">
        <f>INTERCEPTIONS!B40</f>
        <v>1.9308297001827048E-2</v>
      </c>
      <c r="N16" s="23" t="s">
        <v>182</v>
      </c>
      <c r="O16" s="23"/>
      <c r="P16" s="23"/>
      <c r="Q16" s="23"/>
      <c r="R16" s="24">
        <f>COUNTIF(Table2[Yards Per Attempt],"&lt;8")/1000</f>
        <v>0.51300000000000001</v>
      </c>
    </row>
    <row r="17" spans="1:18" x14ac:dyDescent="0.2">
      <c r="A17">
        <v>16</v>
      </c>
      <c r="B17">
        <f>'PASS ATTEMPTS'!B47</f>
        <v>509.0259613627378</v>
      </c>
      <c r="C17">
        <f t="shared" si="0"/>
        <v>316.0508024438177</v>
      </c>
      <c r="D17">
        <f>VLOOKUP(A17,'CMP %'!A44:B1043,2,FALSE)</f>
        <v>0.62089328724551285</v>
      </c>
      <c r="E17">
        <f t="shared" si="1"/>
        <v>4053.1908599468838</v>
      </c>
      <c r="F17">
        <f>YARDS!F41</f>
        <v>7.9626407444836254</v>
      </c>
      <c r="G17">
        <f t="shared" si="2"/>
        <v>22.474173324911266</v>
      </c>
      <c r="H17" s="7">
        <f>TOUCHDOWNS!B45</f>
        <v>4.4151330247959412E-2</v>
      </c>
      <c r="I17">
        <f t="shared" si="3"/>
        <v>10.412044218696284</v>
      </c>
      <c r="J17">
        <f>INTERCEPTIONS!B41</f>
        <v>2.0454839259714183E-2</v>
      </c>
    </row>
    <row r="18" spans="1:18" x14ac:dyDescent="0.2">
      <c r="A18">
        <v>17</v>
      </c>
      <c r="B18">
        <f>'PASS ATTEMPTS'!B48</f>
        <v>496.09094547141132</v>
      </c>
      <c r="C18">
        <f t="shared" si="0"/>
        <v>318.95153094490797</v>
      </c>
      <c r="D18">
        <f>VLOOKUP(A18,'CMP %'!A45:B1044,2,FALSE)</f>
        <v>0.64292955526899143</v>
      </c>
      <c r="E18">
        <f t="shared" si="1"/>
        <v>3963.1994646769576</v>
      </c>
      <c r="F18">
        <f>YARDS!F42</f>
        <v>7.9888566821370226</v>
      </c>
      <c r="G18">
        <f t="shared" si="2"/>
        <v>23.852977247676943</v>
      </c>
      <c r="H18" s="7">
        <f>TOUCHDOWNS!B46</f>
        <v>4.8081863749822339E-2</v>
      </c>
      <c r="I18">
        <f t="shared" si="3"/>
        <v>11.673384485791095</v>
      </c>
      <c r="J18">
        <f>INTERCEPTIONS!B42</f>
        <v>2.3530734822620962E-2</v>
      </c>
    </row>
    <row r="19" spans="1:18" x14ac:dyDescent="0.2">
      <c r="A19">
        <v>18</v>
      </c>
      <c r="B19">
        <f>'PASS ATTEMPTS'!B49</f>
        <v>534.49775969109294</v>
      </c>
      <c r="C19">
        <f t="shared" si="0"/>
        <v>337.35255253357479</v>
      </c>
      <c r="D19">
        <f>VLOOKUP(A19,'CMP %'!A46:B1045,2,FALSE)</f>
        <v>0.63115802904121421</v>
      </c>
      <c r="E19">
        <f t="shared" si="1"/>
        <v>4086.3887315708334</v>
      </c>
      <c r="F19">
        <f>YARDS!F43</f>
        <v>7.645286921188438</v>
      </c>
      <c r="G19">
        <f t="shared" si="2"/>
        <v>26.872172254358354</v>
      </c>
      <c r="H19" s="7">
        <f>TOUCHDOWNS!B47</f>
        <v>5.0275556383788826E-2</v>
      </c>
      <c r="I19">
        <f t="shared" si="3"/>
        <v>8.8119903905734684</v>
      </c>
      <c r="J19">
        <f>INTERCEPTIONS!B43</f>
        <v>1.6486487044709525E-2</v>
      </c>
      <c r="N19" t="s">
        <v>184</v>
      </c>
      <c r="R19" s="16">
        <f>COUNTIFS(Table2[Touchdowns], "&gt;=30", Table2[INT], "&lt;=10",Table2[CMP%],"&gt;=0.6",Table2[Yards], "&gt;=3200")/1000</f>
        <v>2E-3</v>
      </c>
    </row>
    <row r="20" spans="1:18" x14ac:dyDescent="0.2">
      <c r="A20">
        <v>19</v>
      </c>
      <c r="B20">
        <f>'PASS ATTEMPTS'!B50</f>
        <v>511.38370832635172</v>
      </c>
      <c r="C20">
        <f t="shared" si="0"/>
        <v>319.44381195817994</v>
      </c>
      <c r="D20">
        <f>VLOOKUP(A20,'CMP %'!A47:B1046,2,FALSE)</f>
        <v>0.62466560188952913</v>
      </c>
      <c r="E20">
        <f t="shared" si="1"/>
        <v>3922.9916505073479</v>
      </c>
      <c r="F20">
        <f>YARDS!F44</f>
        <v>7.6713270028614149</v>
      </c>
      <c r="G20">
        <f t="shared" si="2"/>
        <v>20.342607631770232</v>
      </c>
      <c r="H20" s="7">
        <f>TOUCHDOWNS!B48</f>
        <v>3.9779537948807925E-2</v>
      </c>
      <c r="I20">
        <f t="shared" si="3"/>
        <v>11.109999857604086</v>
      </c>
      <c r="J20">
        <f>INTERCEPTIONS!B44</f>
        <v>2.1725369183083116E-2</v>
      </c>
      <c r="O20" t="s">
        <v>185</v>
      </c>
    </row>
    <row r="21" spans="1:18" x14ac:dyDescent="0.2">
      <c r="A21">
        <v>20</v>
      </c>
      <c r="B21">
        <f>'PASS ATTEMPTS'!B51</f>
        <v>530.03078520332917</v>
      </c>
      <c r="C21">
        <f t="shared" si="0"/>
        <v>329.84913032600775</v>
      </c>
      <c r="D21">
        <f>VLOOKUP(A21,'CMP %'!A48:B1047,2,FALSE)</f>
        <v>0.62232070199369982</v>
      </c>
      <c r="E21">
        <f t="shared" si="1"/>
        <v>4473.0971231350704</v>
      </c>
      <c r="F21">
        <f>YARDS!F45</f>
        <v>8.4393156926141781</v>
      </c>
      <c r="G21">
        <f t="shared" si="2"/>
        <v>22.529550475476828</v>
      </c>
      <c r="H21" s="7">
        <f>TOUCHDOWNS!B49</f>
        <v>4.2506116822693792E-2</v>
      </c>
      <c r="I21">
        <f t="shared" si="3"/>
        <v>8.9541939067164709</v>
      </c>
      <c r="J21">
        <f>INTERCEPTIONS!B45</f>
        <v>1.6893724207512745E-2</v>
      </c>
    </row>
    <row r="22" spans="1:18" x14ac:dyDescent="0.2">
      <c r="A22">
        <v>21</v>
      </c>
      <c r="B22">
        <f>'PASS ATTEMPTS'!B52</f>
        <v>504.02059632728015</v>
      </c>
      <c r="C22">
        <f t="shared" si="0"/>
        <v>319.73485657795914</v>
      </c>
      <c r="D22">
        <f>VLOOKUP(A22,'CMP %'!A49:B1048,2,FALSE)</f>
        <v>0.6343686327658381</v>
      </c>
      <c r="E22">
        <f t="shared" si="1"/>
        <v>3993.5627378600207</v>
      </c>
      <c r="F22">
        <f>YARDS!F46</f>
        <v>7.9234117949950704</v>
      </c>
      <c r="G22">
        <f t="shared" si="2"/>
        <v>22.608202529531077</v>
      </c>
      <c r="H22" s="7">
        <f>TOUCHDOWNS!B50</f>
        <v>4.4855711640106655E-2</v>
      </c>
      <c r="I22">
        <f t="shared" si="3"/>
        <v>10.981569593598842</v>
      </c>
      <c r="J22">
        <f>INTERCEPTIONS!B46</f>
        <v>2.1787938178756652E-2</v>
      </c>
    </row>
    <row r="23" spans="1:18" x14ac:dyDescent="0.2">
      <c r="A23">
        <v>22</v>
      </c>
      <c r="B23">
        <f>'PASS ATTEMPTS'!B53</f>
        <v>489.50821158365665</v>
      </c>
      <c r="C23">
        <f t="shared" si="0"/>
        <v>304.23022509665128</v>
      </c>
      <c r="D23">
        <f>VLOOKUP(A23,'CMP %'!A50:B1049,2,FALSE)</f>
        <v>0.62150178055727778</v>
      </c>
      <c r="E23">
        <f t="shared" si="1"/>
        <v>3938.6139309520909</v>
      </c>
      <c r="F23">
        <f>YARDS!F47</f>
        <v>8.0460630439883527</v>
      </c>
      <c r="G23">
        <f t="shared" si="2"/>
        <v>22.50770017365129</v>
      </c>
      <c r="H23" s="7">
        <f>TOUCHDOWNS!B51</f>
        <v>4.5980230037070052E-2</v>
      </c>
      <c r="I23">
        <f t="shared" si="3"/>
        <v>8.9467587891460596</v>
      </c>
      <c r="J23">
        <f>INTERCEPTIONS!B47</f>
        <v>1.8277035149628054E-2</v>
      </c>
    </row>
    <row r="24" spans="1:18" x14ac:dyDescent="0.2">
      <c r="A24">
        <v>23</v>
      </c>
      <c r="B24">
        <f>'PASS ATTEMPTS'!B54</f>
        <v>508.81509778953733</v>
      </c>
      <c r="C24">
        <f t="shared" si="0"/>
        <v>322.15067740046823</v>
      </c>
      <c r="D24">
        <f>VLOOKUP(A24,'CMP %'!A51:B1050,2,FALSE)</f>
        <v>0.63313899056847633</v>
      </c>
      <c r="E24">
        <f t="shared" si="1"/>
        <v>4211.7013879256774</v>
      </c>
      <c r="F24">
        <f>YARDS!F48</f>
        <v>8.2774693719245249</v>
      </c>
      <c r="G24">
        <f t="shared" si="2"/>
        <v>21.348306359286966</v>
      </c>
      <c r="H24" s="7">
        <f>TOUCHDOWNS!B52</f>
        <v>4.1956904290047871E-2</v>
      </c>
      <c r="I24">
        <f t="shared" si="3"/>
        <v>7.4816892560340094</v>
      </c>
      <c r="J24">
        <f>INTERCEPTIONS!B48</f>
        <v>1.4704141619493929E-2</v>
      </c>
    </row>
    <row r="25" spans="1:18" x14ac:dyDescent="0.2">
      <c r="A25">
        <v>24</v>
      </c>
      <c r="B25">
        <f>'PASS ATTEMPTS'!B55</f>
        <v>496.13857598382606</v>
      </c>
      <c r="C25">
        <f t="shared" si="0"/>
        <v>312.65648297679218</v>
      </c>
      <c r="D25">
        <f>VLOOKUP(A25,'CMP %'!A52:B1051,2,FALSE)</f>
        <v>0.63017974838341262</v>
      </c>
      <c r="E25">
        <f t="shared" si="1"/>
        <v>3858.2000794696401</v>
      </c>
      <c r="F25">
        <f>YARDS!F49</f>
        <v>7.7764565511136876</v>
      </c>
      <c r="G25">
        <f t="shared" si="2"/>
        <v>23.401503390401718</v>
      </c>
      <c r="H25" s="7">
        <f>TOUCHDOWNS!B53</f>
        <v>4.7167272458097674E-2</v>
      </c>
      <c r="I25">
        <f t="shared" si="3"/>
        <v>9.3845837637572487</v>
      </c>
      <c r="J25">
        <f>INTERCEPTIONS!B49</f>
        <v>1.8915247106411622E-2</v>
      </c>
    </row>
    <row r="26" spans="1:18" x14ac:dyDescent="0.2">
      <c r="A26">
        <v>25</v>
      </c>
      <c r="B26">
        <f>'PASS ATTEMPTS'!B56</f>
        <v>497.70700880502335</v>
      </c>
      <c r="C26">
        <f t="shared" si="0"/>
        <v>313.41212148941679</v>
      </c>
      <c r="D26">
        <f>VLOOKUP(A26,'CMP %'!A53:B1052,2,FALSE)</f>
        <v>0.62971209154138308</v>
      </c>
      <c r="E26">
        <f t="shared" si="1"/>
        <v>3999.0810498135556</v>
      </c>
      <c r="F26">
        <f>YARDS!F50</f>
        <v>8.0350105163582199</v>
      </c>
      <c r="G26">
        <f t="shared" si="2"/>
        <v>23.10480176438503</v>
      </c>
      <c r="H26" s="7">
        <f>TOUCHDOWNS!B54</f>
        <v>4.642249627920416E-2</v>
      </c>
      <c r="I26">
        <f t="shared" si="3"/>
        <v>8.7579205973850272</v>
      </c>
      <c r="J26">
        <f>INTERCEPTIONS!B50</f>
        <v>1.7596538610964069E-2</v>
      </c>
    </row>
    <row r="27" spans="1:18" x14ac:dyDescent="0.2">
      <c r="A27">
        <v>26</v>
      </c>
      <c r="B27">
        <f>'PASS ATTEMPTS'!B57</f>
        <v>538.5954546698888</v>
      </c>
      <c r="C27">
        <f t="shared" si="0"/>
        <v>344.09139104137557</v>
      </c>
      <c r="D27">
        <f>VLOOKUP(A27,'CMP %'!A54:B1053,2,FALSE)</f>
        <v>0.63886798163247227</v>
      </c>
      <c r="E27">
        <f t="shared" si="1"/>
        <v>4135.879572004691</v>
      </c>
      <c r="F27">
        <f>YARDS!F51</f>
        <v>7.6790094237605819</v>
      </c>
      <c r="G27">
        <f t="shared" si="2"/>
        <v>24.656261616176185</v>
      </c>
      <c r="H27" s="7">
        <f>TOUCHDOWNS!B55</f>
        <v>4.5778814883033654E-2</v>
      </c>
      <c r="I27">
        <f t="shared" si="3"/>
        <v>9.9904439453090319</v>
      </c>
      <c r="J27">
        <f>INTERCEPTIONS!B51</f>
        <v>1.8549068431021734E-2</v>
      </c>
    </row>
    <row r="28" spans="1:18" x14ac:dyDescent="0.2">
      <c r="A28">
        <v>27</v>
      </c>
      <c r="B28">
        <f>'PASS ATTEMPTS'!B58</f>
        <v>511.40192656000988</v>
      </c>
      <c r="C28">
        <f t="shared" si="0"/>
        <v>320.55588324276874</v>
      </c>
      <c r="D28">
        <f>VLOOKUP(A28,'CMP %'!A55:B1054,2,FALSE)</f>
        <v>0.62681790309046381</v>
      </c>
      <c r="E28">
        <f t="shared" si="1"/>
        <v>4119.6605959031876</v>
      </c>
      <c r="F28">
        <f>YARDS!F52</f>
        <v>8.0556219715761479</v>
      </c>
      <c r="G28">
        <f t="shared" si="2"/>
        <v>24.837236291732108</v>
      </c>
      <c r="H28" s="7">
        <f>TOUCHDOWNS!B56</f>
        <v>4.8566958788759294E-2</v>
      </c>
      <c r="I28">
        <f t="shared" si="3"/>
        <v>9.0358448276481269</v>
      </c>
      <c r="J28">
        <f>INTERCEPTIONS!B52</f>
        <v>1.7668773538708649E-2</v>
      </c>
    </row>
    <row r="29" spans="1:18" x14ac:dyDescent="0.2">
      <c r="A29">
        <v>28</v>
      </c>
      <c r="B29">
        <f>'PASS ATTEMPTS'!B59</f>
        <v>534.51027043252793</v>
      </c>
      <c r="C29">
        <f t="shared" si="0"/>
        <v>333.56276759176552</v>
      </c>
      <c r="D29">
        <f>VLOOKUP(A29,'CMP %'!A56:B1055,2,FALSE)</f>
        <v>0.62405305574735759</v>
      </c>
      <c r="E29">
        <f t="shared" si="1"/>
        <v>4244.7334017147959</v>
      </c>
      <c r="F29">
        <f>YARDS!F53</f>
        <v>7.9413504969323414</v>
      </c>
      <c r="G29">
        <f t="shared" si="2"/>
        <v>26.94053098193012</v>
      </c>
      <c r="H29" s="7">
        <f>TOUCHDOWNS!B57</f>
        <v>5.0402270025849516E-2</v>
      </c>
      <c r="I29">
        <f t="shared" si="3"/>
        <v>9.831663820638683</v>
      </c>
      <c r="J29">
        <f>INTERCEPTIONS!B53</f>
        <v>1.8393779061874452E-2</v>
      </c>
    </row>
    <row r="30" spans="1:18" x14ac:dyDescent="0.2">
      <c r="A30">
        <v>29</v>
      </c>
      <c r="B30">
        <f>'PASS ATTEMPTS'!B60</f>
        <v>529.017441763139</v>
      </c>
      <c r="C30">
        <f t="shared" si="0"/>
        <v>329.34594687667294</v>
      </c>
      <c r="D30">
        <f>VLOOKUP(A30,'CMP %'!A57:B1056,2,FALSE)</f>
        <v>0.62256160360046031</v>
      </c>
      <c r="E30">
        <f t="shared" si="1"/>
        <v>4201.7044097669796</v>
      </c>
      <c r="F30">
        <f>YARDS!F54</f>
        <v>7.9424685805505835</v>
      </c>
      <c r="G30">
        <f t="shared" si="2"/>
        <v>22.196155131077713</v>
      </c>
      <c r="H30" s="7">
        <f>TOUCHDOWNS!B58</f>
        <v>4.1957321968631361E-2</v>
      </c>
      <c r="I30">
        <f t="shared" si="3"/>
        <v>9.0405280875014533</v>
      </c>
      <c r="J30">
        <f>INTERCEPTIONS!B54</f>
        <v>1.7089281701886189E-2</v>
      </c>
    </row>
    <row r="31" spans="1:18" x14ac:dyDescent="0.2">
      <c r="A31">
        <v>30</v>
      </c>
      <c r="B31">
        <f>'PASS ATTEMPTS'!B61</f>
        <v>521.69224996842979</v>
      </c>
      <c r="C31">
        <f t="shared" si="0"/>
        <v>331.45308445424018</v>
      </c>
      <c r="D31">
        <f>VLOOKUP(A31,'CMP %'!A58:B1057,2,FALSE)</f>
        <v>0.63534216671667654</v>
      </c>
      <c r="E31">
        <f t="shared" si="1"/>
        <v>4168.9011918724682</v>
      </c>
      <c r="F31">
        <f>YARDS!F55</f>
        <v>7.9911119862807025</v>
      </c>
      <c r="G31">
        <f t="shared" si="2"/>
        <v>24.108756250111849</v>
      </c>
      <c r="H31" s="7">
        <f>TOUCHDOWNS!B59</f>
        <v>4.6212601877008506E-2</v>
      </c>
      <c r="I31">
        <f t="shared" si="3"/>
        <v>10.130979678322506</v>
      </c>
      <c r="J31">
        <f>INTERCEPTIONS!B55</f>
        <v>1.9419455970326533E-2</v>
      </c>
    </row>
    <row r="32" spans="1:18" x14ac:dyDescent="0.2">
      <c r="A32">
        <v>31</v>
      </c>
      <c r="B32">
        <f>'PASS ATTEMPTS'!B62</f>
        <v>509.04288497143017</v>
      </c>
      <c r="C32">
        <f t="shared" si="0"/>
        <v>319.24475257966645</v>
      </c>
      <c r="D32">
        <f>VLOOKUP(A32,'CMP %'!A59:B1058,2,FALSE)</f>
        <v>0.62714706757483496</v>
      </c>
      <c r="E32">
        <f t="shared" si="1"/>
        <v>3972.8778378599668</v>
      </c>
      <c r="F32">
        <f>YARDS!F56</f>
        <v>7.8046034138812157</v>
      </c>
      <c r="G32">
        <f t="shared" si="2"/>
        <v>26.440436827996542</v>
      </c>
      <c r="H32" s="7">
        <f>TOUCHDOWNS!B60</f>
        <v>5.1941472140368886E-2</v>
      </c>
      <c r="I32">
        <f t="shared" si="3"/>
        <v>8.7635590544295585</v>
      </c>
      <c r="J32">
        <f>INTERCEPTIONS!B56</f>
        <v>1.7215757872583583E-2</v>
      </c>
    </row>
    <row r="33" spans="1:10" x14ac:dyDescent="0.2">
      <c r="A33">
        <v>32</v>
      </c>
      <c r="B33">
        <f>'PASS ATTEMPTS'!B63</f>
        <v>529.9775208638481</v>
      </c>
      <c r="C33">
        <f t="shared" si="0"/>
        <v>331.60213730955763</v>
      </c>
      <c r="D33">
        <f>VLOOKUP(A33,'CMP %'!A60:B1059,2,FALSE)</f>
        <v>0.62569094773879408</v>
      </c>
      <c r="E33">
        <f t="shared" si="1"/>
        <v>4227.7995606533314</v>
      </c>
      <c r="F33">
        <f>YARDS!F57</f>
        <v>7.9773186488403134</v>
      </c>
      <c r="G33">
        <f t="shared" si="2"/>
        <v>24.851034623436707</v>
      </c>
      <c r="H33" s="7">
        <f>TOUCHDOWNS!B61</f>
        <v>4.6890733370974366E-2</v>
      </c>
      <c r="I33">
        <f t="shared" si="3"/>
        <v>9.3745724426262367</v>
      </c>
      <c r="J33">
        <f>INTERCEPTIONS!B57</f>
        <v>1.7688622769029813E-2</v>
      </c>
    </row>
    <row r="34" spans="1:10" x14ac:dyDescent="0.2">
      <c r="A34">
        <v>33</v>
      </c>
      <c r="B34">
        <f>'PASS ATTEMPTS'!B64</f>
        <v>494.48436735694673</v>
      </c>
      <c r="C34">
        <f t="shared" si="0"/>
        <v>315.32429929266658</v>
      </c>
      <c r="D34">
        <f>VLOOKUP(A34,'CMP %'!A61:B1060,2,FALSE)</f>
        <v>0.63768304947251786</v>
      </c>
      <c r="E34">
        <f t="shared" si="1"/>
        <v>3907.6351661467975</v>
      </c>
      <c r="F34">
        <f>YARDS!F58</f>
        <v>7.902444291683838</v>
      </c>
      <c r="G34">
        <f t="shared" si="2"/>
        <v>23.870699961629118</v>
      </c>
      <c r="H34" s="7">
        <f>TOUCHDOWNS!B62</f>
        <v>4.8273922367292756E-2</v>
      </c>
      <c r="I34">
        <f t="shared" si="3"/>
        <v>8.0411590248624965</v>
      </c>
      <c r="J34">
        <f>INTERCEPTIONS!B58</f>
        <v>1.6261705234167562E-2</v>
      </c>
    </row>
    <row r="35" spans="1:10" x14ac:dyDescent="0.2">
      <c r="A35">
        <v>34</v>
      </c>
      <c r="B35">
        <f>'PASS ATTEMPTS'!B65</f>
        <v>515.24387699387751</v>
      </c>
      <c r="C35">
        <f t="shared" si="0"/>
        <v>327.59956541439442</v>
      </c>
      <c r="D35">
        <f>VLOOKUP(A35,'CMP %'!A62:B1061,2,FALSE)</f>
        <v>0.63581457255878693</v>
      </c>
      <c r="E35">
        <f t="shared" si="1"/>
        <v>4090.5706119547131</v>
      </c>
      <c r="F35">
        <f>YARDS!F59</f>
        <v>7.9390960176384979</v>
      </c>
      <c r="G35">
        <f t="shared" si="2"/>
        <v>26.229809218533841</v>
      </c>
      <c r="H35" s="7">
        <f>TOUCHDOWNS!B63</f>
        <v>5.0907561234047466E-2</v>
      </c>
      <c r="I35">
        <f t="shared" si="3"/>
        <v>11.604881032136779</v>
      </c>
      <c r="J35">
        <f>INTERCEPTIONS!B59</f>
        <v>2.2523083825554471E-2</v>
      </c>
    </row>
    <row r="36" spans="1:10" x14ac:dyDescent="0.2">
      <c r="A36">
        <v>35</v>
      </c>
      <c r="B36">
        <f>'PASS ATTEMPTS'!B66</f>
        <v>516.04449988331794</v>
      </c>
      <c r="C36">
        <f t="shared" si="0"/>
        <v>320.89740720929848</v>
      </c>
      <c r="D36">
        <f>VLOOKUP(A36,'CMP %'!A63:B1062,2,FALSE)</f>
        <v>0.62184057243485036</v>
      </c>
      <c r="E36">
        <f t="shared" si="1"/>
        <v>4224.0653519654334</v>
      </c>
      <c r="F36">
        <f>YARDS!F60</f>
        <v>8.1854672473411316</v>
      </c>
      <c r="G36">
        <f t="shared" si="2"/>
        <v>24.442906767513193</v>
      </c>
      <c r="H36" s="7">
        <f>TOUCHDOWNS!B64</f>
        <v>4.7365889517357401E-2</v>
      </c>
      <c r="I36">
        <f t="shared" si="3"/>
        <v>10.52276384062008</v>
      </c>
      <c r="J36">
        <f>INTERCEPTIONS!B60</f>
        <v>2.0391194641158593E-2</v>
      </c>
    </row>
    <row r="37" spans="1:10" x14ac:dyDescent="0.2">
      <c r="A37">
        <v>36</v>
      </c>
      <c r="B37">
        <f>'PASS ATTEMPTS'!B67</f>
        <v>557.734070978315</v>
      </c>
      <c r="C37">
        <f t="shared" si="0"/>
        <v>341.42787830347459</v>
      </c>
      <c r="D37">
        <f>VLOOKUP(A37,'CMP %'!A64:B1063,2,FALSE)</f>
        <v>0.61216966305210618</v>
      </c>
      <c r="E37">
        <f t="shared" si="1"/>
        <v>4322.0048556065531</v>
      </c>
      <c r="F37">
        <f>YARDS!F61</f>
        <v>7.7492215026874245</v>
      </c>
      <c r="G37">
        <f t="shared" si="2"/>
        <v>24.62304341805099</v>
      </c>
      <c r="H37" s="7">
        <f>TOUCHDOWNS!B65</f>
        <v>4.4148357970779852E-2</v>
      </c>
      <c r="I37">
        <f t="shared" si="3"/>
        <v>10.889140619801044</v>
      </c>
      <c r="J37">
        <f>INTERCEPTIONS!B61</f>
        <v>1.9523893529940758E-2</v>
      </c>
    </row>
    <row r="38" spans="1:10" x14ac:dyDescent="0.2">
      <c r="A38">
        <v>37</v>
      </c>
      <c r="B38">
        <f>'PASS ATTEMPTS'!B68</f>
        <v>533.8494240993017</v>
      </c>
      <c r="C38">
        <f t="shared" si="0"/>
        <v>339.11250137207901</v>
      </c>
      <c r="D38">
        <f>VLOOKUP(A38,'CMP %'!A65:B1064,2,FALSE)</f>
        <v>0.6352212554021609</v>
      </c>
      <c r="E38">
        <f t="shared" si="1"/>
        <v>4328.5624053927877</v>
      </c>
      <c r="F38">
        <f>YARDS!F62</f>
        <v>8.1082084385420803</v>
      </c>
      <c r="G38">
        <f t="shared" si="2"/>
        <v>28.281639839610282</v>
      </c>
      <c r="H38" s="7">
        <f>TOUCHDOWNS!B66</f>
        <v>5.2976810619073729E-2</v>
      </c>
      <c r="I38">
        <f t="shared" si="3"/>
        <v>11.505140410955786</v>
      </c>
      <c r="J38">
        <f>INTERCEPTIONS!B62</f>
        <v>2.1551283735796831E-2</v>
      </c>
    </row>
    <row r="39" spans="1:10" x14ac:dyDescent="0.2">
      <c r="A39">
        <v>38</v>
      </c>
      <c r="B39">
        <f>'PASS ATTEMPTS'!B69</f>
        <v>542.14020028847983</v>
      </c>
      <c r="C39">
        <f t="shared" si="0"/>
        <v>342.25846351348446</v>
      </c>
      <c r="D39">
        <f>VLOOKUP(A39,'CMP %'!A66:B1065,2,FALSE)</f>
        <v>0.6313098776504017</v>
      </c>
      <c r="E39">
        <f t="shared" si="1"/>
        <v>4393.6307591759842</v>
      </c>
      <c r="F39">
        <f>YARDS!F63</f>
        <v>8.1042334747323217</v>
      </c>
      <c r="G39">
        <f t="shared" si="2"/>
        <v>25.261566627384468</v>
      </c>
      <c r="H39" s="7">
        <f>TOUCHDOWNS!B67</f>
        <v>4.6596003421149106E-2</v>
      </c>
      <c r="I39">
        <f t="shared" si="3"/>
        <v>10.156727218024081</v>
      </c>
      <c r="J39">
        <f>INTERCEPTIONS!B63</f>
        <v>1.8734503017152307E-2</v>
      </c>
    </row>
    <row r="40" spans="1:10" x14ac:dyDescent="0.2">
      <c r="A40">
        <v>39</v>
      </c>
      <c r="B40">
        <f>'PASS ATTEMPTS'!B70</f>
        <v>543.48851372765102</v>
      </c>
      <c r="C40">
        <f t="shared" si="0"/>
        <v>349.75346648782761</v>
      </c>
      <c r="D40">
        <f>VLOOKUP(A40,'CMP %'!A67:B1066,2,FALSE)</f>
        <v>0.64353423789760811</v>
      </c>
      <c r="E40">
        <f t="shared" si="1"/>
        <v>4462.845750898673</v>
      </c>
      <c r="F40">
        <f>YARDS!F64</f>
        <v>8.2114812699336301</v>
      </c>
      <c r="G40">
        <f t="shared" si="2"/>
        <v>22.486990702939135</v>
      </c>
      <c r="H40" s="7">
        <f>TOUCHDOWNS!B68</f>
        <v>4.1375282337995554E-2</v>
      </c>
      <c r="I40">
        <f t="shared" si="3"/>
        <v>11.03614506863579</v>
      </c>
      <c r="J40">
        <f>INTERCEPTIONS!B64</f>
        <v>2.0306123846006691E-2</v>
      </c>
    </row>
    <row r="41" spans="1:10" x14ac:dyDescent="0.2">
      <c r="A41">
        <v>40</v>
      </c>
      <c r="B41">
        <f>'PASS ATTEMPTS'!B71</f>
        <v>550.59516699499238</v>
      </c>
      <c r="C41">
        <f t="shared" si="0"/>
        <v>350.10153601573262</v>
      </c>
      <c r="D41">
        <f>VLOOKUP(A41,'CMP %'!A68:B1067,2,FALSE)</f>
        <v>0.63586016914477705</v>
      </c>
      <c r="E41">
        <f t="shared" si="1"/>
        <v>4399.8031625552385</v>
      </c>
      <c r="F41">
        <f>YARDS!F65</f>
        <v>7.9909948838967102</v>
      </c>
      <c r="G41">
        <f t="shared" si="2"/>
        <v>22.944757188671385</v>
      </c>
      <c r="H41" s="7">
        <f>TOUCHDOWNS!B69</f>
        <v>4.1672645464539769E-2</v>
      </c>
      <c r="I41">
        <f t="shared" si="3"/>
        <v>9.7374636161453338</v>
      </c>
      <c r="J41">
        <f>INTERCEPTIONS!B65</f>
        <v>1.7685341608227184E-2</v>
      </c>
    </row>
    <row r="42" spans="1:10" x14ac:dyDescent="0.2">
      <c r="A42">
        <v>41</v>
      </c>
      <c r="B42">
        <f>'PASS ATTEMPTS'!B72</f>
        <v>492.87931527995221</v>
      </c>
      <c r="C42">
        <f t="shared" si="0"/>
        <v>315.79976783441668</v>
      </c>
      <c r="D42">
        <f>VLOOKUP(A42,'CMP %'!A69:B1068,2,FALSE)</f>
        <v>0.64072432752639352</v>
      </c>
      <c r="E42">
        <f t="shared" si="1"/>
        <v>4028.23065396626</v>
      </c>
      <c r="F42">
        <f>YARDS!F66</f>
        <v>8.1728539402759299</v>
      </c>
      <c r="G42">
        <f t="shared" si="2"/>
        <v>25.37040067963704</v>
      </c>
      <c r="H42" s="7">
        <f>TOUCHDOWNS!B70</f>
        <v>5.1473859610494749E-2</v>
      </c>
      <c r="I42">
        <f t="shared" si="3"/>
        <v>10.770934486229292</v>
      </c>
      <c r="J42">
        <f>INTERCEPTIONS!B66</f>
        <v>2.185308685577822E-2</v>
      </c>
    </row>
    <row r="43" spans="1:10" x14ac:dyDescent="0.2">
      <c r="A43">
        <v>42</v>
      </c>
      <c r="B43">
        <f>'PASS ATTEMPTS'!B73</f>
        <v>494.8952662223362</v>
      </c>
      <c r="C43">
        <f t="shared" si="0"/>
        <v>305.57532380010565</v>
      </c>
      <c r="D43">
        <f>VLOOKUP(A43,'CMP %'!A70:B1069,2,FALSE)</f>
        <v>0.61745452958691904</v>
      </c>
      <c r="E43">
        <f t="shared" si="1"/>
        <v>3821.8331192240198</v>
      </c>
      <c r="F43">
        <f>YARDS!F67</f>
        <v>7.7225089429467824</v>
      </c>
      <c r="G43">
        <f t="shared" si="2"/>
        <v>23.477289216005893</v>
      </c>
      <c r="H43" s="7">
        <f>TOUCHDOWNS!B71</f>
        <v>4.7438904387213328E-2</v>
      </c>
      <c r="I43">
        <f t="shared" si="3"/>
        <v>8.9607189735421695</v>
      </c>
      <c r="J43">
        <f>INTERCEPTIONS!B67</f>
        <v>1.8106293563770894E-2</v>
      </c>
    </row>
    <row r="44" spans="1:10" x14ac:dyDescent="0.2">
      <c r="A44">
        <v>43</v>
      </c>
      <c r="B44">
        <f>'PASS ATTEMPTS'!B74</f>
        <v>461.95507878875219</v>
      </c>
      <c r="C44">
        <f t="shared" si="0"/>
        <v>295.67658644132746</v>
      </c>
      <c r="D44">
        <f>VLOOKUP(A44,'CMP %'!A71:B1070,2,FALSE)</f>
        <v>0.64005484519532174</v>
      </c>
      <c r="E44">
        <f t="shared" si="1"/>
        <v>3720.7727009047412</v>
      </c>
      <c r="F44">
        <f>YARDS!F68</f>
        <v>8.054403710985536</v>
      </c>
      <c r="G44">
        <f t="shared" si="2"/>
        <v>21.717591013524221</v>
      </c>
      <c r="H44" s="7">
        <f>TOUCHDOWNS!B72</f>
        <v>4.7012343863537163E-2</v>
      </c>
      <c r="I44">
        <f t="shared" si="3"/>
        <v>8.7811704703104621</v>
      </c>
      <c r="J44">
        <f>INTERCEPTIONS!B68</f>
        <v>1.9008710745933827E-2</v>
      </c>
    </row>
    <row r="45" spans="1:10" x14ac:dyDescent="0.2">
      <c r="A45">
        <v>44</v>
      </c>
      <c r="B45">
        <f>'PASS ATTEMPTS'!B75</f>
        <v>501.1895751981192</v>
      </c>
      <c r="C45">
        <f t="shared" si="0"/>
        <v>304.417260988203</v>
      </c>
      <c r="D45">
        <f>VLOOKUP(A45,'CMP %'!A72:B1071,2,FALSE)</f>
        <v>0.6073894511230955</v>
      </c>
      <c r="E45">
        <f t="shared" si="1"/>
        <v>3892.6909680106883</v>
      </c>
      <c r="F45">
        <f>YARDS!F69</f>
        <v>7.7669033049458696</v>
      </c>
      <c r="G45">
        <f t="shared" si="2"/>
        <v>26.902939251409617</v>
      </c>
      <c r="H45" s="7">
        <f>TOUCHDOWNS!B73</f>
        <v>5.3678170063243914E-2</v>
      </c>
      <c r="I45">
        <f t="shared" si="3"/>
        <v>9.1827320604602729</v>
      </c>
      <c r="J45">
        <f>INTERCEPTIONS!B69</f>
        <v>1.8321873628018615E-2</v>
      </c>
    </row>
    <row r="46" spans="1:10" x14ac:dyDescent="0.2">
      <c r="A46">
        <v>45</v>
      </c>
      <c r="B46">
        <f>'PASS ATTEMPTS'!B76</f>
        <v>525.43186378352834</v>
      </c>
      <c r="C46">
        <f t="shared" si="0"/>
        <v>325.14885024505992</v>
      </c>
      <c r="D46">
        <f>VLOOKUP(A46,'CMP %'!A73:B1072,2,FALSE)</f>
        <v>0.61882210169693352</v>
      </c>
      <c r="E46">
        <f t="shared" si="1"/>
        <v>4180.0042381029189</v>
      </c>
      <c r="F46">
        <f>YARDS!F70</f>
        <v>7.9553687665676689</v>
      </c>
      <c r="G46">
        <f t="shared" si="2"/>
        <v>24.622664064288784</v>
      </c>
      <c r="H46" s="7">
        <f>TOUCHDOWNS!B74</f>
        <v>4.6861764124821001E-2</v>
      </c>
      <c r="I46">
        <f t="shared" si="3"/>
        <v>10.550072766807386</v>
      </c>
      <c r="J46">
        <f>INTERCEPTIONS!B70</f>
        <v>2.0078859875072002E-2</v>
      </c>
    </row>
    <row r="47" spans="1:10" x14ac:dyDescent="0.2">
      <c r="A47">
        <v>46</v>
      </c>
      <c r="B47">
        <f>'PASS ATTEMPTS'!B77</f>
        <v>493.52432918130876</v>
      </c>
      <c r="C47">
        <f t="shared" si="0"/>
        <v>293.48867700745825</v>
      </c>
      <c r="D47">
        <f>VLOOKUP(A47,'CMP %'!A74:B1073,2,FALSE)</f>
        <v>0.59467924812200634</v>
      </c>
      <c r="E47">
        <f t="shared" si="1"/>
        <v>3915.9877727885246</v>
      </c>
      <c r="F47">
        <f>YARDS!F71</f>
        <v>7.934741088214694</v>
      </c>
      <c r="G47">
        <f t="shared" si="2"/>
        <v>23.139229286398514</v>
      </c>
      <c r="H47" s="7">
        <f>TOUCHDOWNS!B75</f>
        <v>4.6885691177136937E-2</v>
      </c>
      <c r="I47">
        <f t="shared" si="3"/>
        <v>9.2147158845867505</v>
      </c>
      <c r="J47">
        <f>INTERCEPTIONS!B71</f>
        <v>1.8671249500248021E-2</v>
      </c>
    </row>
    <row r="48" spans="1:10" x14ac:dyDescent="0.2">
      <c r="A48">
        <v>47</v>
      </c>
      <c r="B48">
        <f>'PASS ATTEMPTS'!B78</f>
        <v>520.73433016873764</v>
      </c>
      <c r="C48">
        <f t="shared" si="0"/>
        <v>320.94125537433797</v>
      </c>
      <c r="D48">
        <f>VLOOKUP(A48,'CMP %'!A75:B1074,2,FALSE)</f>
        <v>0.61632436499882937</v>
      </c>
      <c r="E48">
        <f t="shared" si="1"/>
        <v>4048.8868103691539</v>
      </c>
      <c r="F48">
        <f>YARDS!F72</f>
        <v>7.7753406599045647</v>
      </c>
      <c r="G48">
        <f t="shared" si="2"/>
        <v>23.012724832237023</v>
      </c>
      <c r="H48" s="7">
        <f>TOUCHDOWNS!B76</f>
        <v>4.4192832119941142E-2</v>
      </c>
      <c r="I48">
        <f t="shared" si="3"/>
        <v>10.243625184625962</v>
      </c>
      <c r="J48">
        <f>INTERCEPTIONS!B72</f>
        <v>1.9671499632656523E-2</v>
      </c>
    </row>
    <row r="49" spans="1:10" x14ac:dyDescent="0.2">
      <c r="A49">
        <v>48</v>
      </c>
      <c r="B49">
        <f>'PASS ATTEMPTS'!B79</f>
        <v>511.60868531106007</v>
      </c>
      <c r="C49">
        <f t="shared" si="0"/>
        <v>317.61168232691142</v>
      </c>
      <c r="D49">
        <f>VLOOKUP(A49,'CMP %'!A76:B1075,2,FALSE)</f>
        <v>0.62080979359019728</v>
      </c>
      <c r="E49">
        <f t="shared" si="1"/>
        <v>4026.4627087579634</v>
      </c>
      <c r="F49">
        <f>YARDS!F73</f>
        <v>7.8702000657198745</v>
      </c>
      <c r="G49">
        <f t="shared" si="2"/>
        <v>23.399693874766999</v>
      </c>
      <c r="H49" s="7">
        <f>TOUCHDOWNS!B77</f>
        <v>4.5737483640528688E-2</v>
      </c>
      <c r="I49">
        <f t="shared" si="3"/>
        <v>9.6832476100023044</v>
      </c>
      <c r="J49">
        <f>INTERCEPTIONS!B73</f>
        <v>1.89270586837572E-2</v>
      </c>
    </row>
    <row r="50" spans="1:10" x14ac:dyDescent="0.2">
      <c r="A50">
        <v>49</v>
      </c>
      <c r="B50">
        <f>'PASS ATTEMPTS'!B80</f>
        <v>509.30399133375261</v>
      </c>
      <c r="C50">
        <f t="shared" si="0"/>
        <v>314.90952274841402</v>
      </c>
      <c r="D50">
        <f>VLOOKUP(A50,'CMP %'!A77:B1076,2,FALSE)</f>
        <v>0.61831347899657496</v>
      </c>
      <c r="E50">
        <f t="shared" si="1"/>
        <v>4151.9487379043485</v>
      </c>
      <c r="F50">
        <f>YARDS!F74</f>
        <v>8.1522014524789572</v>
      </c>
      <c r="G50">
        <f t="shared" si="2"/>
        <v>21.184403015285355</v>
      </c>
      <c r="H50" s="7">
        <f>TOUCHDOWNS!B78</f>
        <v>4.1594810517404678E-2</v>
      </c>
      <c r="I50">
        <f t="shared" si="3"/>
        <v>8.3909057232051047</v>
      </c>
      <c r="J50">
        <f>INTERCEPTIONS!B74</f>
        <v>1.6475240457533447E-2</v>
      </c>
    </row>
    <row r="51" spans="1:10" x14ac:dyDescent="0.2">
      <c r="A51">
        <v>50</v>
      </c>
      <c r="B51">
        <f>'PASS ATTEMPTS'!B81</f>
        <v>515.81378791276927</v>
      </c>
      <c r="C51">
        <f t="shared" si="0"/>
        <v>320.51842771380751</v>
      </c>
      <c r="D51">
        <f>VLOOKUP(A51,'CMP %'!A78:B1077,2,FALSE)</f>
        <v>0.62138398628462277</v>
      </c>
      <c r="E51">
        <f t="shared" si="1"/>
        <v>4280.5086725915853</v>
      </c>
      <c r="F51">
        <f>YARDS!F75</f>
        <v>8.2985541931955371</v>
      </c>
      <c r="G51">
        <f t="shared" si="2"/>
        <v>24.174576211577502</v>
      </c>
      <c r="H51" s="7">
        <f>TOUCHDOWNS!B79</f>
        <v>4.6866867032382881E-2</v>
      </c>
      <c r="I51">
        <f t="shared" si="3"/>
        <v>10.908618610702741</v>
      </c>
      <c r="J51">
        <f>INTERCEPTIONS!B75</f>
        <v>2.1148365682205315E-2</v>
      </c>
    </row>
    <row r="52" spans="1:10" x14ac:dyDescent="0.2">
      <c r="A52">
        <v>51</v>
      </c>
      <c r="B52">
        <f>'PASS ATTEMPTS'!B82</f>
        <v>527.46890491704539</v>
      </c>
      <c r="C52">
        <f t="shared" si="0"/>
        <v>319.09718898109173</v>
      </c>
      <c r="D52">
        <f>VLOOKUP(A52,'CMP %'!A79:B1078,2,FALSE)</f>
        <v>0.60495924215907271</v>
      </c>
      <c r="E52">
        <f t="shared" si="1"/>
        <v>4252.4350725993991</v>
      </c>
      <c r="F52">
        <f>YARDS!F76</f>
        <v>8.0619635261118869</v>
      </c>
      <c r="G52">
        <f t="shared" si="2"/>
        <v>22.761030335733629</v>
      </c>
      <c r="H52" s="7">
        <f>TOUCHDOWNS!B80</f>
        <v>4.3151416365128176E-2</v>
      </c>
      <c r="I52">
        <f t="shared" si="3"/>
        <v>10.625446305639937</v>
      </c>
      <c r="J52">
        <f>INTERCEPTIONS!B76</f>
        <v>2.0144213633429237E-2</v>
      </c>
    </row>
    <row r="53" spans="1:10" x14ac:dyDescent="0.2">
      <c r="A53">
        <v>52</v>
      </c>
      <c r="B53">
        <f>'PASS ATTEMPTS'!B83</f>
        <v>553.56813573644342</v>
      </c>
      <c r="C53">
        <f t="shared" si="0"/>
        <v>347.21391186215072</v>
      </c>
      <c r="D53">
        <f>VLOOKUP(A53,'CMP %'!A80:B1079,2,FALSE)</f>
        <v>0.62722886208078465</v>
      </c>
      <c r="E53">
        <f t="shared" si="1"/>
        <v>4488.789290858499</v>
      </c>
      <c r="F53">
        <f>YARDS!F77</f>
        <v>8.1088288885826234</v>
      </c>
      <c r="G53">
        <f t="shared" si="2"/>
        <v>27.024172040933269</v>
      </c>
      <c r="H53" s="7">
        <f>TOUCHDOWNS!B81</f>
        <v>4.8818149558015049E-2</v>
      </c>
      <c r="I53">
        <f t="shared" si="3"/>
        <v>10.47303161548308</v>
      </c>
      <c r="J53">
        <f>INTERCEPTIONS!B77</f>
        <v>1.8919137391371355E-2</v>
      </c>
    </row>
    <row r="54" spans="1:10" x14ac:dyDescent="0.2">
      <c r="A54">
        <v>53</v>
      </c>
      <c r="B54">
        <f>'PASS ATTEMPTS'!B84</f>
        <v>525.48300863497684</v>
      </c>
      <c r="C54">
        <f t="shared" si="0"/>
        <v>330.14961511182867</v>
      </c>
      <c r="D54">
        <f>VLOOKUP(A54,'CMP %'!A81:B1080,2,FALSE)</f>
        <v>0.62827838329053343</v>
      </c>
      <c r="E54">
        <f t="shared" si="1"/>
        <v>4123.574027578773</v>
      </c>
      <c r="F54">
        <f>YARDS!F78</f>
        <v>7.8472071595433555</v>
      </c>
      <c r="G54">
        <f t="shared" si="2"/>
        <v>22.043997472318299</v>
      </c>
      <c r="H54" s="7">
        <f>TOUCHDOWNS!B82</f>
        <v>4.1949971949770522E-2</v>
      </c>
      <c r="I54">
        <f t="shared" si="3"/>
        <v>10.137704999966832</v>
      </c>
      <c r="J54">
        <f>INTERCEPTIONS!B78</f>
        <v>1.9292165176379508E-2</v>
      </c>
    </row>
    <row r="55" spans="1:10" x14ac:dyDescent="0.2">
      <c r="A55">
        <v>54</v>
      </c>
      <c r="B55">
        <f>'PASS ATTEMPTS'!B85</f>
        <v>518.22853306265631</v>
      </c>
      <c r="C55">
        <f t="shared" si="0"/>
        <v>331.34898261307654</v>
      </c>
      <c r="D55">
        <f>VLOOKUP(A55,'CMP %'!A82:B1081,2,FALSE)</f>
        <v>0.63938776326122293</v>
      </c>
      <c r="E55">
        <f t="shared" si="1"/>
        <v>4384.9805896095977</v>
      </c>
      <c r="F55">
        <f>YARDS!F79</f>
        <v>8.4614804277467925</v>
      </c>
      <c r="G55">
        <f t="shared" si="2"/>
        <v>26.826837879379227</v>
      </c>
      <c r="H55" s="7">
        <f>TOUCHDOWNS!B83</f>
        <v>5.1766423822394457E-2</v>
      </c>
      <c r="I55">
        <f t="shared" si="3"/>
        <v>9.2917303827431255</v>
      </c>
      <c r="J55">
        <f>INTERCEPTIONS!B79</f>
        <v>1.7929793112375213E-2</v>
      </c>
    </row>
    <row r="56" spans="1:10" x14ac:dyDescent="0.2">
      <c r="A56">
        <v>55</v>
      </c>
      <c r="B56">
        <f>'PASS ATTEMPTS'!B86</f>
        <v>508.37861438617205</v>
      </c>
      <c r="C56">
        <f t="shared" si="0"/>
        <v>323.8882200637226</v>
      </c>
      <c r="D56">
        <f>VLOOKUP(A56,'CMP %'!A83:B1082,2,FALSE)</f>
        <v>0.63710040292468373</v>
      </c>
      <c r="E56">
        <f t="shared" si="1"/>
        <v>4104.4380334758289</v>
      </c>
      <c r="F56">
        <f>YARDS!F80</f>
        <v>8.073585153521103</v>
      </c>
      <c r="G56">
        <f t="shared" si="2"/>
        <v>23.510992371106784</v>
      </c>
      <c r="H56" s="7">
        <f>TOUCHDOWNS!B84</f>
        <v>4.624701296590631E-2</v>
      </c>
      <c r="I56">
        <f t="shared" si="3"/>
        <v>11.024547877641764</v>
      </c>
      <c r="J56">
        <f>INTERCEPTIONS!B80</f>
        <v>2.1685703461293421E-2</v>
      </c>
    </row>
    <row r="57" spans="1:10" x14ac:dyDescent="0.2">
      <c r="A57">
        <v>56</v>
      </c>
      <c r="B57">
        <f>'PASS ATTEMPTS'!B87</f>
        <v>485.62630470881101</v>
      </c>
      <c r="C57">
        <f t="shared" si="0"/>
        <v>307.99902512603052</v>
      </c>
      <c r="D57">
        <f>VLOOKUP(A57,'CMP %'!A84:B1083,2,FALSE)</f>
        <v>0.63423052281056203</v>
      </c>
      <c r="E57">
        <f t="shared" si="1"/>
        <v>3954.6903206965476</v>
      </c>
      <c r="F57">
        <f>YARDS!F81</f>
        <v>8.1434845731180907</v>
      </c>
      <c r="G57">
        <f t="shared" si="2"/>
        <v>20.383676696868854</v>
      </c>
      <c r="H57" s="7">
        <f>TOUCHDOWNS!B85</f>
        <v>4.1973996258483609E-2</v>
      </c>
      <c r="I57">
        <f t="shared" si="3"/>
        <v>8.9078659143131755</v>
      </c>
      <c r="J57">
        <f>INTERCEPTIONS!B81</f>
        <v>1.8343046552337129E-2</v>
      </c>
    </row>
    <row r="58" spans="1:10" x14ac:dyDescent="0.2">
      <c r="A58">
        <v>57</v>
      </c>
      <c r="B58">
        <f>'PASS ATTEMPTS'!B88</f>
        <v>512.80811428948698</v>
      </c>
      <c r="C58">
        <f t="shared" si="0"/>
        <v>324.11803879450048</v>
      </c>
      <c r="D58">
        <f>VLOOKUP(A58,'CMP %'!A85:B1084,2,FALSE)</f>
        <v>0.63204545669792489</v>
      </c>
      <c r="E58">
        <f t="shared" si="1"/>
        <v>3994.6976367441434</v>
      </c>
      <c r="F58">
        <f>YARDS!F82</f>
        <v>7.7898487278793009</v>
      </c>
      <c r="G58">
        <f t="shared" si="2"/>
        <v>23.690632278413791</v>
      </c>
      <c r="H58" s="7">
        <f>TOUCHDOWNS!B86</f>
        <v>4.6197849874583134E-2</v>
      </c>
      <c r="I58">
        <f t="shared" si="3"/>
        <v>9.9527862631641355</v>
      </c>
      <c r="J58">
        <f>INTERCEPTIONS!B82</f>
        <v>1.9408402452746009E-2</v>
      </c>
    </row>
    <row r="59" spans="1:10" x14ac:dyDescent="0.2">
      <c r="A59">
        <v>58</v>
      </c>
      <c r="B59">
        <f>'PASS ATTEMPTS'!B89</f>
        <v>532.85869676475613</v>
      </c>
      <c r="C59">
        <f t="shared" si="0"/>
        <v>322.89268973220578</v>
      </c>
      <c r="D59">
        <f>VLOOKUP(A59,'CMP %'!A86:B1085,2,FALSE)</f>
        <v>0.60596306617991613</v>
      </c>
      <c r="E59">
        <f t="shared" si="1"/>
        <v>4030.5464391135815</v>
      </c>
      <c r="F59">
        <f>YARDS!F83</f>
        <v>7.5640061119110671</v>
      </c>
      <c r="G59">
        <f t="shared" si="2"/>
        <v>22.619249956315429</v>
      </c>
      <c r="H59" s="7">
        <f>TOUCHDOWNS!B87</f>
        <v>4.2448870767518437E-2</v>
      </c>
      <c r="I59">
        <f t="shared" si="3"/>
        <v>9.0442913918166159</v>
      </c>
      <c r="J59">
        <f>INTERCEPTIONS!B83</f>
        <v>1.6973151506635625E-2</v>
      </c>
    </row>
    <row r="60" spans="1:10" x14ac:dyDescent="0.2">
      <c r="A60">
        <v>59</v>
      </c>
      <c r="B60">
        <f>'PASS ATTEMPTS'!B90</f>
        <v>560.52094376005539</v>
      </c>
      <c r="C60">
        <f t="shared" si="0"/>
        <v>346.8032498008547</v>
      </c>
      <c r="D60">
        <f>VLOOKUP(A60,'CMP %'!A87:B1086,2,FALSE)</f>
        <v>0.61871595283210734</v>
      </c>
      <c r="E60">
        <f t="shared" si="1"/>
        <v>4635.049027018269</v>
      </c>
      <c r="F60">
        <f>YARDS!F84</f>
        <v>8.2691808015695027</v>
      </c>
      <c r="G60">
        <f t="shared" si="2"/>
        <v>28.849934944046733</v>
      </c>
      <c r="H60" s="7">
        <f>TOUCHDOWNS!B88</f>
        <v>5.1469860787925613E-2</v>
      </c>
      <c r="I60">
        <f t="shared" si="3"/>
        <v>12.672318705056595</v>
      </c>
      <c r="J60">
        <f>INTERCEPTIONS!B84</f>
        <v>2.2608109199361674E-2</v>
      </c>
    </row>
    <row r="61" spans="1:10" x14ac:dyDescent="0.2">
      <c r="A61">
        <v>60</v>
      </c>
      <c r="B61">
        <f>'PASS ATTEMPTS'!B91</f>
        <v>517.0656050885807</v>
      </c>
      <c r="C61">
        <f t="shared" si="0"/>
        <v>316.94792884719118</v>
      </c>
      <c r="D61">
        <f>VLOOKUP(A61,'CMP %'!A88:B1087,2,FALSE)</f>
        <v>0.61297430292794952</v>
      </c>
      <c r="E61">
        <f t="shared" si="1"/>
        <v>4197.9367632985077</v>
      </c>
      <c r="F61">
        <f>YARDS!F85</f>
        <v>8.1187700786621484</v>
      </c>
      <c r="G61">
        <f t="shared" si="2"/>
        <v>25.189662359062886</v>
      </c>
      <c r="H61" s="7">
        <f>TOUCHDOWNS!B89</f>
        <v>4.8716569253813624E-2</v>
      </c>
      <c r="I61">
        <f t="shared" si="3"/>
        <v>9.2733610171589405</v>
      </c>
      <c r="J61">
        <f>INTERCEPTIONS!B85</f>
        <v>1.7934592682045215E-2</v>
      </c>
    </row>
    <row r="62" spans="1:10" x14ac:dyDescent="0.2">
      <c r="A62">
        <v>61</v>
      </c>
      <c r="B62">
        <f>'PASS ATTEMPTS'!B92</f>
        <v>525.93985221867399</v>
      </c>
      <c r="C62">
        <f t="shared" si="0"/>
        <v>331.79399639047944</v>
      </c>
      <c r="D62">
        <f>VLOOKUP(A62,'CMP %'!A89:B1088,2,FALSE)</f>
        <v>0.63085920374888593</v>
      </c>
      <c r="E62">
        <f t="shared" si="1"/>
        <v>4137.6683316227136</v>
      </c>
      <c r="F62">
        <f>YARDS!F86</f>
        <v>7.8671892121655844</v>
      </c>
      <c r="G62">
        <f t="shared" si="2"/>
        <v>23.274015158170531</v>
      </c>
      <c r="H62" s="7">
        <f>TOUCHDOWNS!B90</f>
        <v>4.4252237323316047E-2</v>
      </c>
      <c r="I62">
        <f t="shared" si="3"/>
        <v>9.5716374718476249</v>
      </c>
      <c r="J62">
        <f>INTERCEPTIONS!B86</f>
        <v>1.8199110471415567E-2</v>
      </c>
    </row>
    <row r="63" spans="1:10" x14ac:dyDescent="0.2">
      <c r="A63">
        <v>62</v>
      </c>
      <c r="B63">
        <f>'PASS ATTEMPTS'!B93</f>
        <v>479.5657533619127</v>
      </c>
      <c r="C63">
        <f t="shared" si="0"/>
        <v>301.73192987655875</v>
      </c>
      <c r="D63">
        <f>VLOOKUP(A63,'CMP %'!A90:B1089,2,FALSE)</f>
        <v>0.62917739175768761</v>
      </c>
      <c r="E63">
        <f t="shared" si="1"/>
        <v>3853.0196787780942</v>
      </c>
      <c r="F63">
        <f>YARDS!F87</f>
        <v>8.0343928893319987</v>
      </c>
      <c r="G63">
        <f t="shared" si="2"/>
        <v>23.79289074318784</v>
      </c>
      <c r="H63" s="7">
        <f>TOUCHDOWNS!B91</f>
        <v>4.961340666299021E-2</v>
      </c>
      <c r="I63">
        <f t="shared" si="3"/>
        <v>8.7636595108188704</v>
      </c>
      <c r="J63">
        <f>INTERCEPTIONS!B87</f>
        <v>1.8274156253616426E-2</v>
      </c>
    </row>
    <row r="64" spans="1:10" x14ac:dyDescent="0.2">
      <c r="A64">
        <v>63</v>
      </c>
      <c r="B64">
        <f>'PASS ATTEMPTS'!B94</f>
        <v>502.218664809095</v>
      </c>
      <c r="C64">
        <f t="shared" si="0"/>
        <v>320.78211337087242</v>
      </c>
      <c r="D64">
        <f>VLOOKUP(A64,'CMP %'!A91:B1090,2,FALSE)</f>
        <v>0.63872997132197218</v>
      </c>
      <c r="E64">
        <f t="shared" si="1"/>
        <v>3877.6951292514568</v>
      </c>
      <c r="F64">
        <f>YARDS!F88</f>
        <v>7.7211290638221479</v>
      </c>
      <c r="G64">
        <f t="shared" si="2"/>
        <v>24.306184489977714</v>
      </c>
      <c r="H64" s="7">
        <f>TOUCHDOWNS!B92</f>
        <v>4.839761281914335E-2</v>
      </c>
      <c r="I64">
        <f t="shared" si="3"/>
        <v>8.8736569171601154</v>
      </c>
      <c r="J64">
        <f>INTERCEPTIONS!B88</f>
        <v>1.7668911051988079E-2</v>
      </c>
    </row>
    <row r="65" spans="1:10" x14ac:dyDescent="0.2">
      <c r="A65">
        <v>64</v>
      </c>
      <c r="B65">
        <f>'PASS ATTEMPTS'!B95</f>
        <v>493.22368129068593</v>
      </c>
      <c r="C65">
        <f t="shared" si="0"/>
        <v>315.03679943802388</v>
      </c>
      <c r="D65">
        <f>VLOOKUP(A65,'CMP %'!A92:B1091,2,FALSE)</f>
        <v>0.63873007600450971</v>
      </c>
      <c r="E65">
        <f t="shared" si="1"/>
        <v>3847.2136541621003</v>
      </c>
      <c r="F65">
        <f>YARDS!F89</f>
        <v>7.8001397745026546</v>
      </c>
      <c r="G65">
        <f t="shared" si="2"/>
        <v>22.838489794978283</v>
      </c>
      <c r="H65" s="7">
        <f>TOUCHDOWNS!B93</f>
        <v>4.6304528069726257E-2</v>
      </c>
      <c r="I65">
        <f t="shared" si="3"/>
        <v>9.2072286824817304</v>
      </c>
      <c r="J65">
        <f>INTERCEPTIONS!B89</f>
        <v>1.8667450553849958E-2</v>
      </c>
    </row>
    <row r="66" spans="1:10" x14ac:dyDescent="0.2">
      <c r="A66">
        <v>65</v>
      </c>
      <c r="B66">
        <f>'PASS ATTEMPTS'!B96</f>
        <v>539.11108153648809</v>
      </c>
      <c r="C66">
        <f t="shared" si="0"/>
        <v>343.13555891407435</v>
      </c>
      <c r="D66">
        <f>VLOOKUP(A66,'CMP %'!A93:B1092,2,FALSE)</f>
        <v>0.63648396530103657</v>
      </c>
      <c r="E66">
        <f t="shared" si="1"/>
        <v>4350.9468603063042</v>
      </c>
      <c r="F66">
        <f>YARDS!F90</f>
        <v>8.0705943715828141</v>
      </c>
      <c r="G66">
        <f t="shared" si="2"/>
        <v>27.040058000310001</v>
      </c>
      <c r="H66" s="7">
        <f>TOUCHDOWNS!B94</f>
        <v>5.0156746775163213E-2</v>
      </c>
      <c r="I66">
        <f t="shared" si="3"/>
        <v>9.6389943389297272</v>
      </c>
      <c r="J66">
        <f>INTERCEPTIONS!B90</f>
        <v>1.7879421642490095E-2</v>
      </c>
    </row>
    <row r="67" spans="1:10" x14ac:dyDescent="0.2">
      <c r="A67">
        <v>66</v>
      </c>
      <c r="B67">
        <f>'PASS ATTEMPTS'!B97</f>
        <v>509.76325787783873</v>
      </c>
      <c r="C67">
        <f t="shared" ref="C67:C130" si="4">D67*B67</f>
        <v>322.81864570248985</v>
      </c>
      <c r="D67">
        <f>VLOOKUP(A67,'CMP %'!A94:B1093,2,FALSE)</f>
        <v>0.63327170154709567</v>
      </c>
      <c r="E67">
        <f t="shared" ref="E67:E130" si="5">F67*B67</f>
        <v>4026.4509049804219</v>
      </c>
      <c r="F67">
        <f>YARDS!F91</f>
        <v>7.8986683382059937</v>
      </c>
      <c r="G67">
        <f t="shared" ref="G67:G130" si="6">H67*B67</f>
        <v>24.221052704031703</v>
      </c>
      <c r="H67" s="7">
        <f>TOUCHDOWNS!B95</f>
        <v>4.7514316361019708E-2</v>
      </c>
      <c r="I67">
        <f t="shared" ref="I67:I130" si="7">J67*B67</f>
        <v>9.7694403171498685</v>
      </c>
      <c r="J67">
        <f>INTERCEPTIONS!B91</f>
        <v>1.9164661568235365E-2</v>
      </c>
    </row>
    <row r="68" spans="1:10" x14ac:dyDescent="0.2">
      <c r="A68">
        <v>67</v>
      </c>
      <c r="B68">
        <f>'PASS ATTEMPTS'!B98</f>
        <v>504.3050442724608</v>
      </c>
      <c r="C68">
        <f t="shared" si="4"/>
        <v>316.70700861043287</v>
      </c>
      <c r="D68">
        <f>VLOOKUP(A68,'CMP %'!A95:B1094,2,FALSE)</f>
        <v>0.62800682286914744</v>
      </c>
      <c r="E68">
        <f t="shared" si="5"/>
        <v>4128.7610983269433</v>
      </c>
      <c r="F68">
        <f>YARDS!F92</f>
        <v>8.1870311336729333</v>
      </c>
      <c r="G68">
        <f t="shared" si="6"/>
        <v>25.804167070574064</v>
      </c>
      <c r="H68" s="7">
        <f>TOUCHDOWNS!B96</f>
        <v>5.1167775067173134E-2</v>
      </c>
      <c r="I68">
        <f t="shared" si="7"/>
        <v>9.155054969091097</v>
      </c>
      <c r="J68">
        <f>INTERCEPTIONS!B92</f>
        <v>1.8153804077646499E-2</v>
      </c>
    </row>
    <row r="69" spans="1:10" x14ac:dyDescent="0.2">
      <c r="A69">
        <v>68</v>
      </c>
      <c r="B69">
        <f>'PASS ATTEMPTS'!B99</f>
        <v>516.29101201403353</v>
      </c>
      <c r="C69">
        <f t="shared" si="4"/>
        <v>328.56522710361429</v>
      </c>
      <c r="D69">
        <f>VLOOKUP(A69,'CMP %'!A96:B1095,2,FALSE)</f>
        <v>0.63639540386707993</v>
      </c>
      <c r="E69">
        <f t="shared" si="5"/>
        <v>4305.930693119044</v>
      </c>
      <c r="F69">
        <f>YARDS!F93</f>
        <v>8.3401232888439338</v>
      </c>
      <c r="G69">
        <f t="shared" si="6"/>
        <v>22.971927641202203</v>
      </c>
      <c r="H69" s="7">
        <f>TOUCHDOWNS!B97</f>
        <v>4.4494145949954662E-2</v>
      </c>
      <c r="I69">
        <f t="shared" si="7"/>
        <v>8.292948522120275</v>
      </c>
      <c r="J69">
        <f>INTERCEPTIONS!B93</f>
        <v>1.6062546759762032E-2</v>
      </c>
    </row>
    <row r="70" spans="1:10" x14ac:dyDescent="0.2">
      <c r="A70">
        <v>69</v>
      </c>
      <c r="B70">
        <f>'PASS ATTEMPTS'!B100</f>
        <v>501.36535632326883</v>
      </c>
      <c r="C70">
        <f t="shared" si="4"/>
        <v>307.39140730632357</v>
      </c>
      <c r="D70">
        <f>VLOOKUP(A70,'CMP %'!A97:B1096,2,FALSE)</f>
        <v>0.61310859122887751</v>
      </c>
      <c r="E70">
        <f t="shared" si="5"/>
        <v>3864.476902423216</v>
      </c>
      <c r="F70">
        <f>YARDS!F94</f>
        <v>7.7079057291934037</v>
      </c>
      <c r="G70">
        <f t="shared" si="6"/>
        <v>24.001208821085676</v>
      </c>
      <c r="H70" s="7">
        <f>TOUCHDOWNS!B98</f>
        <v>4.7871693802493703E-2</v>
      </c>
      <c r="I70">
        <f t="shared" si="7"/>
        <v>10.274843369920109</v>
      </c>
      <c r="J70">
        <f>INTERCEPTIONS!B94</f>
        <v>2.0493724267807462E-2</v>
      </c>
    </row>
    <row r="71" spans="1:10" x14ac:dyDescent="0.2">
      <c r="A71">
        <v>70</v>
      </c>
      <c r="B71">
        <f>'PASS ATTEMPTS'!B101</f>
        <v>517.46084039534924</v>
      </c>
      <c r="C71">
        <f t="shared" si="4"/>
        <v>317.98324178005669</v>
      </c>
      <c r="D71">
        <f>VLOOKUP(A71,'CMP %'!A98:B1097,2,FALSE)</f>
        <v>0.61450687077521049</v>
      </c>
      <c r="E71">
        <f t="shared" si="5"/>
        <v>4283.166427609779</v>
      </c>
      <c r="F71">
        <f>YARDS!F95</f>
        <v>8.2772764492427378</v>
      </c>
      <c r="G71">
        <f t="shared" si="6"/>
        <v>24.846924258340412</v>
      </c>
      <c r="H71" s="7">
        <f>TOUCHDOWNS!B99</f>
        <v>4.8017013692005991E-2</v>
      </c>
      <c r="I71">
        <f t="shared" si="7"/>
        <v>10.862911377443252</v>
      </c>
      <c r="J71">
        <f>INTERCEPTIONS!B95</f>
        <v>2.0992721631155307E-2</v>
      </c>
    </row>
    <row r="72" spans="1:10" x14ac:dyDescent="0.2">
      <c r="A72">
        <v>71</v>
      </c>
      <c r="B72">
        <f>'PASS ATTEMPTS'!B102</f>
        <v>526.65181458004668</v>
      </c>
      <c r="C72">
        <f t="shared" si="4"/>
        <v>330.74511072299333</v>
      </c>
      <c r="D72">
        <f>VLOOKUP(A72,'CMP %'!A99:B1098,2,FALSE)</f>
        <v>0.62801475579597166</v>
      </c>
      <c r="E72">
        <f t="shared" si="5"/>
        <v>4180.8334735493208</v>
      </c>
      <c r="F72">
        <f>YARDS!F96</f>
        <v>7.9385152729097248</v>
      </c>
      <c r="G72">
        <f t="shared" si="6"/>
        <v>25.880008845608444</v>
      </c>
      <c r="H72" s="7">
        <f>TOUCHDOWNS!B100</f>
        <v>4.9140643076005006E-2</v>
      </c>
      <c r="I72">
        <f t="shared" si="7"/>
        <v>10.314193416342665</v>
      </c>
      <c r="J72">
        <f>INTERCEPTIONS!B96</f>
        <v>1.9584463835118894E-2</v>
      </c>
    </row>
    <row r="73" spans="1:10" x14ac:dyDescent="0.2">
      <c r="A73">
        <v>72</v>
      </c>
      <c r="B73">
        <f>'PASS ATTEMPTS'!B103</f>
        <v>526.88715608021073</v>
      </c>
      <c r="C73">
        <f t="shared" si="4"/>
        <v>333.98291332652565</v>
      </c>
      <c r="D73">
        <f>VLOOKUP(A73,'CMP %'!A100:B1099,2,FALSE)</f>
        <v>0.63387939803125837</v>
      </c>
      <c r="E73">
        <f t="shared" si="5"/>
        <v>4159.7567754357488</v>
      </c>
      <c r="F73">
        <f>YARDS!F97</f>
        <v>7.8949671242365378</v>
      </c>
      <c r="G73">
        <f t="shared" si="6"/>
        <v>24.019545211950241</v>
      </c>
      <c r="H73" s="7">
        <f>TOUCHDOWNS!B101</f>
        <v>4.5587646111255029E-2</v>
      </c>
      <c r="I73">
        <f t="shared" si="7"/>
        <v>9.8135072464938879</v>
      </c>
      <c r="J73">
        <f>INTERCEPTIONS!B97</f>
        <v>1.8625444050490249E-2</v>
      </c>
    </row>
    <row r="74" spans="1:10" x14ac:dyDescent="0.2">
      <c r="A74">
        <v>73</v>
      </c>
      <c r="B74">
        <f>'PASS ATTEMPTS'!B104</f>
        <v>489.41495343520199</v>
      </c>
      <c r="C74">
        <f t="shared" si="4"/>
        <v>313.48615025977733</v>
      </c>
      <c r="D74">
        <f>VLOOKUP(A74,'CMP %'!A101:B1100,2,FALSE)</f>
        <v>0.64053243175227692</v>
      </c>
      <c r="E74">
        <f t="shared" si="5"/>
        <v>3953.1317370322868</v>
      </c>
      <c r="F74">
        <f>YARDS!F98</f>
        <v>8.0772598166142409</v>
      </c>
      <c r="G74">
        <f t="shared" si="6"/>
        <v>23.769275243483836</v>
      </c>
      <c r="H74" s="7">
        <f>TOUCHDOWNS!B102</f>
        <v>4.8566712309559341E-2</v>
      </c>
      <c r="I74">
        <f t="shared" si="7"/>
        <v>8.9986546275893247</v>
      </c>
      <c r="J74">
        <f>INTERCEPTIONS!B98</f>
        <v>1.8386554322518747E-2</v>
      </c>
    </row>
    <row r="75" spans="1:10" x14ac:dyDescent="0.2">
      <c r="A75">
        <v>74</v>
      </c>
      <c r="B75">
        <f>'PASS ATTEMPTS'!B105</f>
        <v>535.98468869065459</v>
      </c>
      <c r="C75">
        <f t="shared" si="4"/>
        <v>334.74454855985692</v>
      </c>
      <c r="D75">
        <f>VLOOKUP(A75,'CMP %'!A102:B1101,2,FALSE)</f>
        <v>0.62454125206001154</v>
      </c>
      <c r="E75">
        <f t="shared" si="5"/>
        <v>4127.9084849763522</v>
      </c>
      <c r="F75">
        <f>YARDS!F99</f>
        <v>7.7015418016143906</v>
      </c>
      <c r="G75">
        <f t="shared" si="6"/>
        <v>24.657160703376121</v>
      </c>
      <c r="H75" s="7">
        <f>TOUCHDOWNS!B103</f>
        <v>4.6003479621051425E-2</v>
      </c>
      <c r="I75">
        <f t="shared" si="7"/>
        <v>11.475485811879052</v>
      </c>
      <c r="J75">
        <f>INTERCEPTIONS!B99</f>
        <v>2.1410100053253885E-2</v>
      </c>
    </row>
    <row r="76" spans="1:10" x14ac:dyDescent="0.2">
      <c r="A76">
        <v>75</v>
      </c>
      <c r="B76">
        <f>'PASS ATTEMPTS'!B106</f>
        <v>513.03468073905537</v>
      </c>
      <c r="C76">
        <f t="shared" si="4"/>
        <v>318.80400106249101</v>
      </c>
      <c r="D76">
        <f>VLOOKUP(A76,'CMP %'!A103:B1102,2,FALSE)</f>
        <v>0.62140828491991196</v>
      </c>
      <c r="E76">
        <f t="shared" si="5"/>
        <v>4124.9815225423372</v>
      </c>
      <c r="F76">
        <f>YARDS!F100</f>
        <v>8.0403560956153459</v>
      </c>
      <c r="G76">
        <f t="shared" si="6"/>
        <v>21.891391293881117</v>
      </c>
      <c r="H76" s="7">
        <f>TOUCHDOWNS!B104</f>
        <v>4.2670392696153275E-2</v>
      </c>
      <c r="I76">
        <f t="shared" si="7"/>
        <v>10.618155783045511</v>
      </c>
      <c r="J76">
        <f>INTERCEPTIONS!B100</f>
        <v>2.0696760241918653E-2</v>
      </c>
    </row>
    <row r="77" spans="1:10" x14ac:dyDescent="0.2">
      <c r="A77">
        <v>76</v>
      </c>
      <c r="B77">
        <f>'PASS ATTEMPTS'!B107</f>
        <v>503.07440224648059</v>
      </c>
      <c r="C77">
        <f t="shared" si="4"/>
        <v>318.19193163448836</v>
      </c>
      <c r="D77">
        <f>VLOOKUP(A77,'CMP %'!A104:B1103,2,FALSE)</f>
        <v>0.63249477654518127</v>
      </c>
      <c r="E77">
        <f t="shared" si="5"/>
        <v>4111.9849803584239</v>
      </c>
      <c r="F77">
        <f>YARDS!F101</f>
        <v>8.1737114072915258</v>
      </c>
      <c r="G77">
        <f t="shared" si="6"/>
        <v>25.881797993186012</v>
      </c>
      <c r="H77" s="7">
        <f>TOUCHDOWNS!B105</f>
        <v>5.1447256862227037E-2</v>
      </c>
      <c r="I77">
        <f t="shared" si="7"/>
        <v>8.9731024379798647</v>
      </c>
      <c r="J77">
        <f>INTERCEPTIONS!B101</f>
        <v>1.7836531530744642E-2</v>
      </c>
    </row>
    <row r="78" spans="1:10" x14ac:dyDescent="0.2">
      <c r="A78">
        <v>77</v>
      </c>
      <c r="B78">
        <f>'PASS ATTEMPTS'!B108</f>
        <v>494.65362398454903</v>
      </c>
      <c r="C78">
        <f t="shared" si="4"/>
        <v>314.16921358171248</v>
      </c>
      <c r="D78">
        <f>VLOOKUP(A78,'CMP %'!A105:B1104,2,FALSE)</f>
        <v>0.63512971167785448</v>
      </c>
      <c r="E78">
        <f t="shared" si="5"/>
        <v>3926.716528972167</v>
      </c>
      <c r="F78">
        <f>YARDS!F102</f>
        <v>7.938315497097868</v>
      </c>
      <c r="G78">
        <f t="shared" si="6"/>
        <v>23.760251907161184</v>
      </c>
      <c r="H78" s="7">
        <f>TOUCHDOWNS!B106</f>
        <v>4.8034120756595036E-2</v>
      </c>
      <c r="I78">
        <f t="shared" si="7"/>
        <v>7.6505132420371718</v>
      </c>
      <c r="J78">
        <f>INTERCEPTIONS!B102</f>
        <v>1.5466404916657687E-2</v>
      </c>
    </row>
    <row r="79" spans="1:10" x14ac:dyDescent="0.2">
      <c r="A79">
        <v>78</v>
      </c>
      <c r="B79">
        <f>'PASS ATTEMPTS'!B109</f>
        <v>496.3504006575202</v>
      </c>
      <c r="C79">
        <f t="shared" si="4"/>
        <v>311.15741359907537</v>
      </c>
      <c r="D79">
        <f>VLOOKUP(A79,'CMP %'!A106:B1105,2,FALSE)</f>
        <v>0.62689062643423299</v>
      </c>
      <c r="E79">
        <f t="shared" si="5"/>
        <v>3965.1400795859386</v>
      </c>
      <c r="F79">
        <f>YARDS!F103</f>
        <v>7.9885904682121316</v>
      </c>
      <c r="G79">
        <f t="shared" si="6"/>
        <v>22.179022032291588</v>
      </c>
      <c r="H79" s="7">
        <f>TOUCHDOWNS!B107</f>
        <v>4.468420293992071E-2</v>
      </c>
      <c r="I79">
        <f t="shared" si="7"/>
        <v>9.4249575588554269</v>
      </c>
      <c r="J79">
        <f>INTERCEPTIONS!B103</f>
        <v>1.8988516069232731E-2</v>
      </c>
    </row>
    <row r="80" spans="1:10" x14ac:dyDescent="0.2">
      <c r="A80">
        <v>79</v>
      </c>
      <c r="B80">
        <f>'PASS ATTEMPTS'!B110</f>
        <v>523.99427688801018</v>
      </c>
      <c r="C80">
        <f t="shared" si="4"/>
        <v>335.10124540731147</v>
      </c>
      <c r="D80">
        <f>VLOOKUP(A80,'CMP %'!A107:B1106,2,FALSE)</f>
        <v>0.63951317826879706</v>
      </c>
      <c r="E80">
        <f t="shared" si="5"/>
        <v>4396.1800967947838</v>
      </c>
      <c r="F80">
        <f>YARDS!F104</f>
        <v>8.3897483058471458</v>
      </c>
      <c r="G80">
        <f t="shared" si="6"/>
        <v>26.737696021620113</v>
      </c>
      <c r="H80" s="7">
        <f>TOUCHDOWNS!B108</f>
        <v>5.1026694757840996E-2</v>
      </c>
      <c r="I80">
        <f t="shared" si="7"/>
        <v>9.3635888688710089</v>
      </c>
      <c r="J80">
        <f>INTERCEPTIONS!B104</f>
        <v>1.786963957789987E-2</v>
      </c>
    </row>
    <row r="81" spans="1:10" x14ac:dyDescent="0.2">
      <c r="A81">
        <v>80</v>
      </c>
      <c r="B81">
        <f>'PASS ATTEMPTS'!B111</f>
        <v>495.52923874868924</v>
      </c>
      <c r="C81">
        <f t="shared" si="4"/>
        <v>317.84611268327569</v>
      </c>
      <c r="D81">
        <f>VLOOKUP(A81,'CMP %'!A108:B1107,2,FALSE)</f>
        <v>0.64142756436714188</v>
      </c>
      <c r="E81">
        <f t="shared" si="5"/>
        <v>3836.8271058237151</v>
      </c>
      <c r="F81">
        <f>YARDS!F105</f>
        <v>7.7428874136922241</v>
      </c>
      <c r="G81">
        <f t="shared" si="6"/>
        <v>25.807826097904002</v>
      </c>
      <c r="H81" s="7">
        <f>TOUCHDOWNS!B109</f>
        <v>5.2081338657379614E-2</v>
      </c>
      <c r="I81">
        <f t="shared" si="7"/>
        <v>7.8638512846182236</v>
      </c>
      <c r="J81">
        <f>INTERCEPTIONS!B105</f>
        <v>1.5869600963357936E-2</v>
      </c>
    </row>
    <row r="82" spans="1:10" x14ac:dyDescent="0.2">
      <c r="A82">
        <v>81</v>
      </c>
      <c r="B82">
        <f>'PASS ATTEMPTS'!B112</f>
        <v>512.05065345760079</v>
      </c>
      <c r="C82">
        <f t="shared" si="4"/>
        <v>325.84923937683891</v>
      </c>
      <c r="D82">
        <f>VLOOKUP(A82,'CMP %'!A109:B1108,2,FALSE)</f>
        <v>0.63636133881785995</v>
      </c>
      <c r="E82">
        <f t="shared" si="5"/>
        <v>4073.4427722775235</v>
      </c>
      <c r="F82">
        <f>YARDS!F106</f>
        <v>7.9551558908708939</v>
      </c>
      <c r="G82">
        <f t="shared" si="6"/>
        <v>30.594017682367642</v>
      </c>
      <c r="H82" s="7">
        <f>TOUCHDOWNS!B110</f>
        <v>5.9748029761865953E-2</v>
      </c>
      <c r="I82">
        <f t="shared" si="7"/>
        <v>11.058162161910126</v>
      </c>
      <c r="J82">
        <f>INTERCEPTIONS!B106</f>
        <v>2.1595836441649561E-2</v>
      </c>
    </row>
    <row r="83" spans="1:10" x14ac:dyDescent="0.2">
      <c r="A83">
        <v>82</v>
      </c>
      <c r="B83">
        <f>'PASS ATTEMPTS'!B113</f>
        <v>552.1763254573948</v>
      </c>
      <c r="C83">
        <f t="shared" si="4"/>
        <v>335.54937984469734</v>
      </c>
      <c r="D83">
        <f>VLOOKUP(A83,'CMP %'!A110:B1109,2,FALSE)</f>
        <v>0.60768519832273737</v>
      </c>
      <c r="E83">
        <f t="shared" si="5"/>
        <v>4370.7018251843701</v>
      </c>
      <c r="F83">
        <f>YARDS!F107</f>
        <v>7.9154096683951503</v>
      </c>
      <c r="G83">
        <f t="shared" si="6"/>
        <v>27.245298543597414</v>
      </c>
      <c r="H83" s="7">
        <f>TOUCHDOWNS!B111</f>
        <v>4.9341663681485792E-2</v>
      </c>
      <c r="I83">
        <f t="shared" si="7"/>
        <v>13.165820855242536</v>
      </c>
      <c r="J83">
        <f>INTERCEPTIONS!B107</f>
        <v>2.3843508401662529E-2</v>
      </c>
    </row>
    <row r="84" spans="1:10" x14ac:dyDescent="0.2">
      <c r="A84">
        <v>83</v>
      </c>
      <c r="B84">
        <f>'PASS ATTEMPTS'!B114</f>
        <v>524.40050320529861</v>
      </c>
      <c r="C84">
        <f t="shared" si="4"/>
        <v>330.41150940375826</v>
      </c>
      <c r="D84">
        <f>VLOOKUP(A84,'CMP %'!A111:B1110,2,FALSE)</f>
        <v>0.63007473750345511</v>
      </c>
      <c r="E84">
        <f t="shared" si="5"/>
        <v>4065.2912746092115</v>
      </c>
      <c r="F84">
        <f>YARDS!F108</f>
        <v>7.7522642517710985</v>
      </c>
      <c r="G84">
        <f t="shared" si="6"/>
        <v>22.942534826707675</v>
      </c>
      <c r="H84" s="7">
        <f>TOUCHDOWNS!B112</f>
        <v>4.3750024430708558E-2</v>
      </c>
      <c r="I84">
        <f t="shared" si="7"/>
        <v>8.8845553764895904</v>
      </c>
      <c r="J84">
        <f>INTERCEPTIONS!B108</f>
        <v>1.6942309021796186E-2</v>
      </c>
    </row>
    <row r="85" spans="1:10" x14ac:dyDescent="0.2">
      <c r="A85">
        <v>84</v>
      </c>
      <c r="B85">
        <f>'PASS ATTEMPTS'!B115</f>
        <v>535.50935978119742</v>
      </c>
      <c r="C85">
        <f t="shared" si="4"/>
        <v>331.51939431557446</v>
      </c>
      <c r="D85">
        <f>VLOOKUP(A85,'CMP %'!A112:B1111,2,FALSE)</f>
        <v>0.6190730157378187</v>
      </c>
      <c r="E85">
        <f t="shared" si="5"/>
        <v>4218.2709836955801</v>
      </c>
      <c r="F85">
        <f>YARDS!F109</f>
        <v>7.8771190580480495</v>
      </c>
      <c r="G85">
        <f t="shared" si="6"/>
        <v>23.573879127327299</v>
      </c>
      <c r="H85" s="7">
        <f>TOUCHDOWNS!B113</f>
        <v>4.4021413812373511E-2</v>
      </c>
      <c r="I85">
        <f t="shared" si="7"/>
        <v>9.6651341367786969</v>
      </c>
      <c r="J85">
        <f>INTERCEPTIONS!B109</f>
        <v>1.8048487781292474E-2</v>
      </c>
    </row>
    <row r="86" spans="1:10" x14ac:dyDescent="0.2">
      <c r="A86">
        <v>85</v>
      </c>
      <c r="B86">
        <f>'PASS ATTEMPTS'!B116</f>
        <v>483.48201761590497</v>
      </c>
      <c r="C86">
        <f t="shared" si="4"/>
        <v>301.8833026659467</v>
      </c>
      <c r="D86">
        <f>VLOOKUP(A86,'CMP %'!A113:B1112,2,FALSE)</f>
        <v>0.62439406568740963</v>
      </c>
      <c r="E86">
        <f t="shared" si="5"/>
        <v>3856.3160053337506</v>
      </c>
      <c r="F86">
        <f>YARDS!F110</f>
        <v>7.9761311999763826</v>
      </c>
      <c r="G86">
        <f t="shared" si="6"/>
        <v>24.769557882527536</v>
      </c>
      <c r="H86" s="7">
        <f>TOUCHDOWNS!B114</f>
        <v>5.1231601135174672E-2</v>
      </c>
      <c r="I86">
        <f t="shared" si="7"/>
        <v>8.5200815409557986</v>
      </c>
      <c r="J86">
        <f>INTERCEPTIONS!B110</f>
        <v>1.7622333883210627E-2</v>
      </c>
    </row>
    <row r="87" spans="1:10" x14ac:dyDescent="0.2">
      <c r="A87">
        <v>86</v>
      </c>
      <c r="B87">
        <f>'PASS ATTEMPTS'!B117</f>
        <v>490.97856665098038</v>
      </c>
      <c r="C87">
        <f t="shared" si="4"/>
        <v>305.15778161539652</v>
      </c>
      <c r="D87">
        <f>VLOOKUP(A87,'CMP %'!A114:B1113,2,FALSE)</f>
        <v>0.62152974150564622</v>
      </c>
      <c r="E87">
        <f t="shared" si="5"/>
        <v>3932.3340049235217</v>
      </c>
      <c r="F87">
        <f>YARDS!F111</f>
        <v>8.0091765140511342</v>
      </c>
      <c r="G87">
        <f t="shared" si="6"/>
        <v>18.407876917664954</v>
      </c>
      <c r="H87" s="7">
        <f>TOUCHDOWNS!B115</f>
        <v>3.7492220980698071E-2</v>
      </c>
      <c r="I87">
        <f t="shared" si="7"/>
        <v>9.6418707535295685</v>
      </c>
      <c r="J87">
        <f>INTERCEPTIONS!B111</f>
        <v>1.9638068560299576E-2</v>
      </c>
    </row>
    <row r="88" spans="1:10" x14ac:dyDescent="0.2">
      <c r="A88">
        <v>87</v>
      </c>
      <c r="B88">
        <f>'PASS ATTEMPTS'!B118</f>
        <v>505.42414215524633</v>
      </c>
      <c r="C88">
        <f t="shared" si="4"/>
        <v>317.84332425687893</v>
      </c>
      <c r="D88">
        <f>VLOOKUP(A88,'CMP %'!A115:B1114,2,FALSE)</f>
        <v>0.62886454711387729</v>
      </c>
      <c r="E88">
        <f t="shared" si="5"/>
        <v>4027.1808288008806</v>
      </c>
      <c r="F88">
        <f>YARDS!F112</f>
        <v>7.9679233596322545</v>
      </c>
      <c r="G88">
        <f t="shared" si="6"/>
        <v>23.667362953161593</v>
      </c>
      <c r="H88" s="7">
        <f>TOUCHDOWNS!B116</f>
        <v>4.6826736159136448E-2</v>
      </c>
      <c r="I88">
        <f t="shared" si="7"/>
        <v>8.8364702582526391</v>
      </c>
      <c r="J88">
        <f>INTERCEPTIONS!B112</f>
        <v>1.74832769573924E-2</v>
      </c>
    </row>
    <row r="89" spans="1:10" x14ac:dyDescent="0.2">
      <c r="A89">
        <v>88</v>
      </c>
      <c r="B89">
        <f>'PASS ATTEMPTS'!B119</f>
        <v>538.04737162601168</v>
      </c>
      <c r="C89">
        <f t="shared" si="4"/>
        <v>343.55159320396609</v>
      </c>
      <c r="D89">
        <f>VLOOKUP(A89,'CMP %'!A116:B1115,2,FALSE)</f>
        <v>0.63851551242733962</v>
      </c>
      <c r="E89">
        <f t="shared" si="5"/>
        <v>4169.2422093783143</v>
      </c>
      <c r="F89">
        <f>YARDS!F113</f>
        <v>7.7488385395854875</v>
      </c>
      <c r="G89">
        <f t="shared" si="6"/>
        <v>23.495741172381425</v>
      </c>
      <c r="H89" s="7">
        <f>TOUCHDOWNS!B117</f>
        <v>4.3668536287754509E-2</v>
      </c>
      <c r="I89">
        <f t="shared" si="7"/>
        <v>10.299151928019043</v>
      </c>
      <c r="J89">
        <f>INTERCEPTIONS!B113</f>
        <v>1.9141719616424076E-2</v>
      </c>
    </row>
    <row r="90" spans="1:10" x14ac:dyDescent="0.2">
      <c r="A90">
        <v>89</v>
      </c>
      <c r="B90">
        <f>'PASS ATTEMPTS'!B120</f>
        <v>524.36598730804417</v>
      </c>
      <c r="C90">
        <f t="shared" si="4"/>
        <v>314.79938942096834</v>
      </c>
      <c r="D90">
        <f>VLOOKUP(A90,'CMP %'!A117:B1116,2,FALSE)</f>
        <v>0.60034288462732843</v>
      </c>
      <c r="E90">
        <f t="shared" si="5"/>
        <v>4188.9983739460686</v>
      </c>
      <c r="F90">
        <f>YARDS!F114</f>
        <v>7.9886920115686264</v>
      </c>
      <c r="G90">
        <f t="shared" si="6"/>
        <v>20.631681975519875</v>
      </c>
      <c r="H90" s="7">
        <f>TOUCHDOWNS!B118</f>
        <v>3.9345957737338108E-2</v>
      </c>
      <c r="I90">
        <f t="shared" si="7"/>
        <v>11.10587119531154</v>
      </c>
      <c r="J90">
        <f>INTERCEPTIONS!B114</f>
        <v>2.1179617793911722E-2</v>
      </c>
    </row>
    <row r="91" spans="1:10" x14ac:dyDescent="0.2">
      <c r="A91">
        <v>90</v>
      </c>
      <c r="B91">
        <f>'PASS ATTEMPTS'!B121</f>
        <v>527.93795946746491</v>
      </c>
      <c r="C91">
        <f t="shared" si="4"/>
        <v>328.21988599302</v>
      </c>
      <c r="D91">
        <f>VLOOKUP(A91,'CMP %'!A118:B1117,2,FALSE)</f>
        <v>0.62170162252416539</v>
      </c>
      <c r="E91">
        <f t="shared" si="5"/>
        <v>4411.7240012563889</v>
      </c>
      <c r="F91">
        <f>YARDS!F115</f>
        <v>8.3565197806699274</v>
      </c>
      <c r="G91">
        <f t="shared" si="6"/>
        <v>22.022252675259793</v>
      </c>
      <c r="H91" s="7">
        <f>TOUCHDOWNS!B119</f>
        <v>4.1713713288345111E-2</v>
      </c>
      <c r="I91">
        <f t="shared" si="7"/>
        <v>9.3969501990962883</v>
      </c>
      <c r="J91">
        <f>INTERCEPTIONS!B115</f>
        <v>1.7799345606016027E-2</v>
      </c>
    </row>
    <row r="92" spans="1:10" x14ac:dyDescent="0.2">
      <c r="A92">
        <v>91</v>
      </c>
      <c r="B92">
        <f>'PASS ATTEMPTS'!B122</f>
        <v>519.99674970135231</v>
      </c>
      <c r="C92">
        <f t="shared" si="4"/>
        <v>324.13761826146134</v>
      </c>
      <c r="D92">
        <f>VLOOKUP(A92,'CMP %'!A119:B1118,2,FALSE)</f>
        <v>0.62334546984692119</v>
      </c>
      <c r="E92">
        <f t="shared" si="5"/>
        <v>4082.269683627057</v>
      </c>
      <c r="F92">
        <f>YARDS!F116</f>
        <v>7.8505676929165631</v>
      </c>
      <c r="G92">
        <f t="shared" si="6"/>
        <v>24.528847465258657</v>
      </c>
      <c r="H92" s="7">
        <f>TOUCHDOWNS!B120</f>
        <v>4.7171155356925239E-2</v>
      </c>
      <c r="I92">
        <f t="shared" si="7"/>
        <v>10.539593424372599</v>
      </c>
      <c r="J92">
        <f>INTERCEPTIONS!B116</f>
        <v>2.0268575583262324E-2</v>
      </c>
    </row>
    <row r="93" spans="1:10" x14ac:dyDescent="0.2">
      <c r="A93">
        <v>92</v>
      </c>
      <c r="B93">
        <f>'PASS ATTEMPTS'!B123</f>
        <v>521.66029588911113</v>
      </c>
      <c r="C93">
        <f t="shared" si="4"/>
        <v>328.26459790838135</v>
      </c>
      <c r="D93">
        <f>VLOOKUP(A93,'CMP %'!A120:B1119,2,FALSE)</f>
        <v>0.6292688949019809</v>
      </c>
      <c r="E93">
        <f t="shared" si="5"/>
        <v>3970.394171487706</v>
      </c>
      <c r="F93">
        <f>YARDS!F117</f>
        <v>7.6110721915698356</v>
      </c>
      <c r="G93">
        <f t="shared" si="6"/>
        <v>24.144794799705799</v>
      </c>
      <c r="H93" s="7">
        <f>TOUCHDOWNS!B121</f>
        <v>4.628451693559258E-2</v>
      </c>
      <c r="I93">
        <f t="shared" si="7"/>
        <v>8.594751558304587</v>
      </c>
      <c r="J93">
        <f>INTERCEPTIONS!B117</f>
        <v>1.6475763300436354E-2</v>
      </c>
    </row>
    <row r="94" spans="1:10" x14ac:dyDescent="0.2">
      <c r="A94">
        <v>93</v>
      </c>
      <c r="B94">
        <f>'PASS ATTEMPTS'!B124</f>
        <v>504.4522284324367</v>
      </c>
      <c r="C94">
        <f t="shared" si="4"/>
        <v>314.44773515030289</v>
      </c>
      <c r="D94">
        <f>VLOOKUP(A94,'CMP %'!A121:B1120,2,FALSE)</f>
        <v>0.62334492232780003</v>
      </c>
      <c r="E94">
        <f t="shared" si="5"/>
        <v>3988.105133789797</v>
      </c>
      <c r="F94">
        <f>YARDS!F118</f>
        <v>7.9058132941203567</v>
      </c>
      <c r="G94">
        <f t="shared" si="6"/>
        <v>23.020751880976093</v>
      </c>
      <c r="H94" s="7">
        <f>TOUCHDOWNS!B122</f>
        <v>4.5635147558991014E-2</v>
      </c>
      <c r="I94">
        <f t="shared" si="7"/>
        <v>9.7787095143032463</v>
      </c>
      <c r="J94">
        <f>INTERCEPTIONS!B118</f>
        <v>1.9384807843331686E-2</v>
      </c>
    </row>
    <row r="95" spans="1:10" x14ac:dyDescent="0.2">
      <c r="A95">
        <v>94</v>
      </c>
      <c r="B95">
        <f>'PASS ATTEMPTS'!B125</f>
        <v>515.4891386737055</v>
      </c>
      <c r="C95">
        <f t="shared" si="4"/>
        <v>334.71215735140311</v>
      </c>
      <c r="D95">
        <f>VLOOKUP(A95,'CMP %'!A122:B1121,2,FALSE)</f>
        <v>0.6493098151642519</v>
      </c>
      <c r="E95">
        <f t="shared" si="5"/>
        <v>3924.9408278734159</v>
      </c>
      <c r="F95">
        <f>YARDS!F119</f>
        <v>7.6140126598435014</v>
      </c>
      <c r="G95">
        <f t="shared" si="6"/>
        <v>25.220522112341492</v>
      </c>
      <c r="H95" s="7">
        <f>TOUCHDOWNS!B123</f>
        <v>4.8925419024794595E-2</v>
      </c>
      <c r="I95">
        <f t="shared" si="7"/>
        <v>10.417385232779463</v>
      </c>
      <c r="J95">
        <f>INTERCEPTIONS!B119</f>
        <v>2.0208738557677863E-2</v>
      </c>
    </row>
    <row r="96" spans="1:10" x14ac:dyDescent="0.2">
      <c r="A96">
        <v>95</v>
      </c>
      <c r="B96">
        <f>'PASS ATTEMPTS'!B126</f>
        <v>513.56883991644509</v>
      </c>
      <c r="C96">
        <f t="shared" si="4"/>
        <v>323.96282844639387</v>
      </c>
      <c r="D96">
        <f>VLOOKUP(A96,'CMP %'!A123:B1122,2,FALSE)</f>
        <v>0.63080701800191163</v>
      </c>
      <c r="E96">
        <f t="shared" si="5"/>
        <v>4069.29401897041</v>
      </c>
      <c r="F96">
        <f>YARDS!F120</f>
        <v>7.9235609770103315</v>
      </c>
      <c r="G96">
        <f t="shared" si="6"/>
        <v>25.944042626100604</v>
      </c>
      <c r="H96" s="7">
        <f>TOUCHDOWNS!B124</f>
        <v>5.0517166560030316E-2</v>
      </c>
      <c r="I96">
        <f t="shared" si="7"/>
        <v>11.421611897315403</v>
      </c>
      <c r="J96">
        <f>INTERCEPTIONS!B120</f>
        <v>2.2239690202337115E-2</v>
      </c>
    </row>
    <row r="97" spans="1:10" x14ac:dyDescent="0.2">
      <c r="A97">
        <v>96</v>
      </c>
      <c r="B97">
        <f>'PASS ATTEMPTS'!B127</f>
        <v>523.67050372144308</v>
      </c>
      <c r="C97">
        <f t="shared" si="4"/>
        <v>322.76459076788507</v>
      </c>
      <c r="D97">
        <f>VLOOKUP(A97,'CMP %'!A124:B1123,2,FALSE)</f>
        <v>0.61635052666547319</v>
      </c>
      <c r="E97">
        <f t="shared" si="5"/>
        <v>4236.2043896370333</v>
      </c>
      <c r="F97">
        <f>YARDS!F121</f>
        <v>8.0894462444086876</v>
      </c>
      <c r="G97">
        <f t="shared" si="6"/>
        <v>27.350710654828507</v>
      </c>
      <c r="H97" s="7">
        <f>TOUCHDOWNS!B125</f>
        <v>5.222885471009308E-2</v>
      </c>
      <c r="I97">
        <f t="shared" si="7"/>
        <v>9.3157283271755826</v>
      </c>
      <c r="J97">
        <f>INTERCEPTIONS!B121</f>
        <v>1.7789293574821837E-2</v>
      </c>
    </row>
    <row r="98" spans="1:10" x14ac:dyDescent="0.2">
      <c r="A98">
        <v>97</v>
      </c>
      <c r="B98">
        <f>'PASS ATTEMPTS'!B128</f>
        <v>502.99120539263572</v>
      </c>
      <c r="C98">
        <f t="shared" si="4"/>
        <v>320.66944358345154</v>
      </c>
      <c r="D98">
        <f>VLOOKUP(A98,'CMP %'!A125:B1124,2,FALSE)</f>
        <v>0.63752495102401729</v>
      </c>
      <c r="E98">
        <f t="shared" si="5"/>
        <v>4049.768811663786</v>
      </c>
      <c r="F98">
        <f>YARDS!F122</f>
        <v>8.0513710145340021</v>
      </c>
      <c r="G98">
        <f t="shared" si="6"/>
        <v>25.459137977013132</v>
      </c>
      <c r="H98" s="7">
        <f>TOUCHDOWNS!B126</f>
        <v>5.0615473400056149E-2</v>
      </c>
      <c r="I98">
        <f t="shared" si="7"/>
        <v>9.0030670383257938</v>
      </c>
      <c r="J98">
        <f>INTERCEPTIONS!B122</f>
        <v>1.789905457948909E-2</v>
      </c>
    </row>
    <row r="99" spans="1:10" x14ac:dyDescent="0.2">
      <c r="A99">
        <v>98</v>
      </c>
      <c r="B99">
        <f>'PASS ATTEMPTS'!B129</f>
        <v>506.28202549685852</v>
      </c>
      <c r="C99">
        <f t="shared" si="4"/>
        <v>314.89111610785756</v>
      </c>
      <c r="D99">
        <f>VLOOKUP(A99,'CMP %'!A126:B1125,2,FALSE)</f>
        <v>0.62196779709654426</v>
      </c>
      <c r="E99">
        <f t="shared" si="5"/>
        <v>3959.7008182857949</v>
      </c>
      <c r="F99">
        <f>YARDS!F123</f>
        <v>7.8211364790203577</v>
      </c>
      <c r="G99">
        <f t="shared" si="6"/>
        <v>25.858072568229755</v>
      </c>
      <c r="H99" s="7">
        <f>TOUCHDOWNS!B127</f>
        <v>5.1074443227276306E-2</v>
      </c>
      <c r="I99">
        <f t="shared" si="7"/>
        <v>9.865755395440063</v>
      </c>
      <c r="J99">
        <f>INTERCEPTIONS!B123</f>
        <v>1.9486679160213006E-2</v>
      </c>
    </row>
    <row r="100" spans="1:10" x14ac:dyDescent="0.2">
      <c r="A100">
        <v>99</v>
      </c>
      <c r="B100">
        <f>'PASS ATTEMPTS'!B130</f>
        <v>503.48994590609317</v>
      </c>
      <c r="C100">
        <f t="shared" si="4"/>
        <v>320.66559988401718</v>
      </c>
      <c r="D100">
        <f>VLOOKUP(A100,'CMP %'!A127:B1126,2,FALSE)</f>
        <v>0.63688580574720177</v>
      </c>
      <c r="E100">
        <f t="shared" si="5"/>
        <v>3960.7709404556754</v>
      </c>
      <c r="F100">
        <f>YARDS!F124</f>
        <v>7.8666336292530579</v>
      </c>
      <c r="G100">
        <f t="shared" si="6"/>
        <v>21.603945646006942</v>
      </c>
      <c r="H100" s="7">
        <f>TOUCHDOWNS!B128</f>
        <v>4.290839533474286E-2</v>
      </c>
      <c r="I100">
        <f t="shared" si="7"/>
        <v>10.13879412472869</v>
      </c>
      <c r="J100">
        <f>INTERCEPTIONS!B124</f>
        <v>2.0137033931199283E-2</v>
      </c>
    </row>
    <row r="101" spans="1:10" x14ac:dyDescent="0.2">
      <c r="A101">
        <v>100</v>
      </c>
      <c r="B101">
        <f>'PASS ATTEMPTS'!B131</f>
        <v>527.302298504492</v>
      </c>
      <c r="C101">
        <f t="shared" si="4"/>
        <v>331.05304688397774</v>
      </c>
      <c r="D101">
        <f>VLOOKUP(A101,'CMP %'!A128:B1127,2,FALSE)</f>
        <v>0.62782401636194951</v>
      </c>
      <c r="E101">
        <f t="shared" si="5"/>
        <v>4195.7643890069839</v>
      </c>
      <c r="F101">
        <f>YARDS!F125</f>
        <v>7.9570379285407968</v>
      </c>
      <c r="G101">
        <f t="shared" si="6"/>
        <v>28.00712042134494</v>
      </c>
      <c r="H101" s="7">
        <f>TOUCHDOWNS!B129</f>
        <v>5.3113973712569262E-2</v>
      </c>
      <c r="I101">
        <f t="shared" si="7"/>
        <v>9.2422684497968941</v>
      </c>
      <c r="J101">
        <f>INTERCEPTIONS!B125</f>
        <v>1.7527457164532273E-2</v>
      </c>
    </row>
    <row r="102" spans="1:10" x14ac:dyDescent="0.2">
      <c r="A102">
        <v>101</v>
      </c>
      <c r="B102">
        <f>'PASS ATTEMPTS'!B132</f>
        <v>532.46629960112932</v>
      </c>
      <c r="C102">
        <f t="shared" si="4"/>
        <v>343.30992077904506</v>
      </c>
      <c r="D102">
        <f>VLOOKUP(A102,'CMP %'!A129:B1128,2,FALSE)</f>
        <v>0.64475427090168647</v>
      </c>
      <c r="E102">
        <f t="shared" si="5"/>
        <v>4345.5567930378247</v>
      </c>
      <c r="F102">
        <f>YARDS!F126</f>
        <v>8.1611865319797374</v>
      </c>
      <c r="G102">
        <f t="shared" si="6"/>
        <v>23.618633930634001</v>
      </c>
      <c r="H102" s="7">
        <f>TOUCHDOWNS!B130</f>
        <v>4.4357049353783942E-2</v>
      </c>
      <c r="I102">
        <f t="shared" si="7"/>
        <v>9.3254727951922405</v>
      </c>
      <c r="J102">
        <f>INTERCEPTIONS!B126</f>
        <v>1.751373336148777E-2</v>
      </c>
    </row>
    <row r="103" spans="1:10" x14ac:dyDescent="0.2">
      <c r="A103">
        <v>102</v>
      </c>
      <c r="B103">
        <f>'PASS ATTEMPTS'!B133</f>
        <v>490.4409286611658</v>
      </c>
      <c r="C103">
        <f t="shared" si="4"/>
        <v>299.96656628738702</v>
      </c>
      <c r="D103">
        <f>VLOOKUP(A103,'CMP %'!A130:B1129,2,FALSE)</f>
        <v>0.61162629127681745</v>
      </c>
      <c r="E103">
        <f t="shared" si="5"/>
        <v>3966.2132189528579</v>
      </c>
      <c r="F103">
        <f>YARDS!F127</f>
        <v>8.0870355371442137</v>
      </c>
      <c r="G103">
        <f t="shared" si="6"/>
        <v>21.912930549926024</v>
      </c>
      <c r="H103" s="7">
        <f>TOUCHDOWNS!B131</f>
        <v>4.4680060878575567E-2</v>
      </c>
      <c r="I103">
        <f t="shared" si="7"/>
        <v>10.394458343442176</v>
      </c>
      <c r="J103">
        <f>INTERCEPTIONS!B127</f>
        <v>2.1194108680565413E-2</v>
      </c>
    </row>
    <row r="104" spans="1:10" x14ac:dyDescent="0.2">
      <c r="A104">
        <v>103</v>
      </c>
      <c r="B104">
        <f>'PASS ATTEMPTS'!B134</f>
        <v>506.09230291277464</v>
      </c>
      <c r="C104">
        <f t="shared" si="4"/>
        <v>318.28044595714897</v>
      </c>
      <c r="D104">
        <f>VLOOKUP(A104,'CMP %'!A131:B1130,2,FALSE)</f>
        <v>0.62889801746699325</v>
      </c>
      <c r="E104">
        <f t="shared" si="5"/>
        <v>4031.7339439835187</v>
      </c>
      <c r="F104">
        <f>YARDS!F128</f>
        <v>7.9664004387721166</v>
      </c>
      <c r="G104">
        <f t="shared" si="6"/>
        <v>25.350326211017386</v>
      </c>
      <c r="H104" s="7">
        <f>TOUCHDOWNS!B132</f>
        <v>5.0090321597691896E-2</v>
      </c>
      <c r="I104">
        <f t="shared" si="7"/>
        <v>8.5351880222683345</v>
      </c>
      <c r="J104">
        <f>INTERCEPTIONS!B128</f>
        <v>1.6864884079731558E-2</v>
      </c>
    </row>
    <row r="105" spans="1:10" x14ac:dyDescent="0.2">
      <c r="A105">
        <v>104</v>
      </c>
      <c r="B105">
        <f>'PASS ATTEMPTS'!B135</f>
        <v>469.87177241263714</v>
      </c>
      <c r="C105">
        <f t="shared" si="4"/>
        <v>286.63933404222013</v>
      </c>
      <c r="D105">
        <f>VLOOKUP(A105,'CMP %'!A132:B1131,2,FALSE)</f>
        <v>0.61003735672483861</v>
      </c>
      <c r="E105">
        <f t="shared" si="5"/>
        <v>3945.8253536168031</v>
      </c>
      <c r="F105">
        <f>YARDS!F129</f>
        <v>8.3976641826264355</v>
      </c>
      <c r="G105">
        <f t="shared" si="6"/>
        <v>25.196759948634892</v>
      </c>
      <c r="H105" s="7">
        <f>TOUCHDOWNS!B133</f>
        <v>5.3624757706252087E-2</v>
      </c>
      <c r="I105">
        <f t="shared" si="7"/>
        <v>9.2213491159503089</v>
      </c>
      <c r="J105">
        <f>INTERCEPTIONS!B129</f>
        <v>1.9625245987009841E-2</v>
      </c>
    </row>
    <row r="106" spans="1:10" x14ac:dyDescent="0.2">
      <c r="A106">
        <v>105</v>
      </c>
      <c r="B106">
        <f>'PASS ATTEMPTS'!B136</f>
        <v>505.24829015332966</v>
      </c>
      <c r="C106">
        <f t="shared" si="4"/>
        <v>314.0659873828335</v>
      </c>
      <c r="D106">
        <f>VLOOKUP(A106,'CMP %'!A133:B1132,2,FALSE)</f>
        <v>0.62160722461331375</v>
      </c>
      <c r="E106">
        <f t="shared" si="5"/>
        <v>4105.2322418026988</v>
      </c>
      <c r="F106">
        <f>YARDS!F130</f>
        <v>8.1251779012589402</v>
      </c>
      <c r="G106">
        <f t="shared" si="6"/>
        <v>21.716344049762242</v>
      </c>
      <c r="H106" s="7">
        <f>TOUCHDOWNS!B134</f>
        <v>4.2981529028375133E-2</v>
      </c>
      <c r="I106">
        <f t="shared" si="7"/>
        <v>11.28664796037714</v>
      </c>
      <c r="J106">
        <f>INTERCEPTIONS!B130</f>
        <v>2.2338814757694551E-2</v>
      </c>
    </row>
    <row r="107" spans="1:10" x14ac:dyDescent="0.2">
      <c r="A107">
        <v>106</v>
      </c>
      <c r="B107">
        <f>'PASS ATTEMPTS'!B137</f>
        <v>527.29217137894443</v>
      </c>
      <c r="C107">
        <f t="shared" si="4"/>
        <v>335.51487907405328</v>
      </c>
      <c r="D107">
        <f>VLOOKUP(A107,'CMP %'!A134:B1133,2,FALSE)</f>
        <v>0.63629785778278081</v>
      </c>
      <c r="E107">
        <f t="shared" si="5"/>
        <v>4168.8858893860624</v>
      </c>
      <c r="F107">
        <f>YARDS!F131</f>
        <v>7.9062161656673746</v>
      </c>
      <c r="G107">
        <f t="shared" si="6"/>
        <v>26.591455341626968</v>
      </c>
      <c r="H107" s="7">
        <f>TOUCHDOWNS!B135</f>
        <v>5.0430210773064407E-2</v>
      </c>
      <c r="I107">
        <f t="shared" si="7"/>
        <v>8.2759753203823756</v>
      </c>
      <c r="J107">
        <f>INTERCEPTIONS!B131</f>
        <v>1.5695236473432777E-2</v>
      </c>
    </row>
    <row r="108" spans="1:10" x14ac:dyDescent="0.2">
      <c r="A108">
        <v>107</v>
      </c>
      <c r="B108">
        <f>'PASS ATTEMPTS'!B138</f>
        <v>535.75319240172553</v>
      </c>
      <c r="C108">
        <f t="shared" si="4"/>
        <v>339.15906964690481</v>
      </c>
      <c r="D108">
        <f>VLOOKUP(A108,'CMP %'!A135:B1134,2,FALSE)</f>
        <v>0.63305095416508894</v>
      </c>
      <c r="E108">
        <f t="shared" si="5"/>
        <v>4197.5725424426064</v>
      </c>
      <c r="F108">
        <f>YARDS!F132</f>
        <v>7.8348997299023591</v>
      </c>
      <c r="G108">
        <f t="shared" si="6"/>
        <v>28.041075354119563</v>
      </c>
      <c r="H108" s="7">
        <f>TOUCHDOWNS!B136</f>
        <v>5.2339539459231879E-2</v>
      </c>
      <c r="I108">
        <f t="shared" si="7"/>
        <v>11.400621165764704</v>
      </c>
      <c r="J108">
        <f>INTERCEPTIONS!B132</f>
        <v>2.1279614060080373E-2</v>
      </c>
    </row>
    <row r="109" spans="1:10" x14ac:dyDescent="0.2">
      <c r="A109">
        <v>108</v>
      </c>
      <c r="B109">
        <f>'PASS ATTEMPTS'!B139</f>
        <v>503.62864291785229</v>
      </c>
      <c r="C109">
        <f t="shared" si="4"/>
        <v>320.44706155334734</v>
      </c>
      <c r="D109">
        <f>VLOOKUP(A109,'CMP %'!A136:B1135,2,FALSE)</f>
        <v>0.63627648280047489</v>
      </c>
      <c r="E109">
        <f t="shared" si="5"/>
        <v>4078.4886662699864</v>
      </c>
      <c r="F109">
        <f>YARDS!F133</f>
        <v>8.0982063344146127</v>
      </c>
      <c r="G109">
        <f t="shared" si="6"/>
        <v>26.00506637630107</v>
      </c>
      <c r="H109" s="7">
        <f>TOUCHDOWNS!B137</f>
        <v>5.1635399896313681E-2</v>
      </c>
      <c r="I109">
        <f t="shared" si="7"/>
        <v>10.654638040907765</v>
      </c>
      <c r="J109">
        <f>INTERCEPTIONS!B133</f>
        <v>2.1155742809182639E-2</v>
      </c>
    </row>
    <row r="110" spans="1:10" x14ac:dyDescent="0.2">
      <c r="A110">
        <v>109</v>
      </c>
      <c r="B110">
        <f>'PASS ATTEMPTS'!B140</f>
        <v>532.27788264305275</v>
      </c>
      <c r="C110">
        <f t="shared" si="4"/>
        <v>331.83605447032738</v>
      </c>
      <c r="D110">
        <f>VLOOKUP(A110,'CMP %'!A137:B1136,2,FALSE)</f>
        <v>0.62342634419183207</v>
      </c>
      <c r="E110">
        <f t="shared" si="5"/>
        <v>4252.9114207063085</v>
      </c>
      <c r="F110">
        <f>YARDS!F134</f>
        <v>7.9900209258898034</v>
      </c>
      <c r="G110">
        <f t="shared" si="6"/>
        <v>23.970722258710463</v>
      </c>
      <c r="H110" s="7">
        <f>TOUCHDOWNS!B138</f>
        <v>4.5034225618548397E-2</v>
      </c>
      <c r="I110">
        <f t="shared" si="7"/>
        <v>11.263462681258083</v>
      </c>
      <c r="J110">
        <f>INTERCEPTIONS!B134</f>
        <v>2.1160869253722868E-2</v>
      </c>
    </row>
    <row r="111" spans="1:10" x14ac:dyDescent="0.2">
      <c r="A111">
        <v>110</v>
      </c>
      <c r="B111">
        <f>'PASS ATTEMPTS'!B141</f>
        <v>495.96483577457064</v>
      </c>
      <c r="C111">
        <f t="shared" si="4"/>
        <v>303.42090372834025</v>
      </c>
      <c r="D111">
        <f>VLOOKUP(A111,'CMP %'!A138:B1137,2,FALSE)</f>
        <v>0.61177906545425575</v>
      </c>
      <c r="E111">
        <f t="shared" si="5"/>
        <v>3892.5111325444313</v>
      </c>
      <c r="F111">
        <f>YARDS!F135</f>
        <v>7.8483611171048473</v>
      </c>
      <c r="G111">
        <f t="shared" si="6"/>
        <v>24.061657914286684</v>
      </c>
      <c r="H111" s="7">
        <f>TOUCHDOWNS!B139</f>
        <v>4.8514846575178072E-2</v>
      </c>
      <c r="I111">
        <f t="shared" si="7"/>
        <v>9.6918831258913922</v>
      </c>
      <c r="J111">
        <f>INTERCEPTIONS!B135</f>
        <v>1.9541472352077423E-2</v>
      </c>
    </row>
    <row r="112" spans="1:10" x14ac:dyDescent="0.2">
      <c r="A112">
        <v>111</v>
      </c>
      <c r="B112">
        <f>'PASS ATTEMPTS'!B142</f>
        <v>525.54335335922337</v>
      </c>
      <c r="C112">
        <f t="shared" si="4"/>
        <v>331.2979413075646</v>
      </c>
      <c r="D112">
        <f>VLOOKUP(A112,'CMP %'!A139:B1138,2,FALSE)</f>
        <v>0.63039126875059781</v>
      </c>
      <c r="E112">
        <f t="shared" si="5"/>
        <v>4334.7488752204181</v>
      </c>
      <c r="F112">
        <f>YARDS!F136</f>
        <v>8.2481280516880542</v>
      </c>
      <c r="G112">
        <f t="shared" si="6"/>
        <v>27.097369176129728</v>
      </c>
      <c r="H112" s="7">
        <f>TOUCHDOWNS!B140</f>
        <v>5.1560673354397707E-2</v>
      </c>
      <c r="I112">
        <f t="shared" si="7"/>
        <v>11.0100432048516</v>
      </c>
      <c r="J112">
        <f>INTERCEPTIONS!B136</f>
        <v>2.0949828657286684E-2</v>
      </c>
    </row>
    <row r="113" spans="1:10" x14ac:dyDescent="0.2">
      <c r="A113">
        <v>112</v>
      </c>
      <c r="B113">
        <f>'PASS ATTEMPTS'!B143</f>
        <v>545.14952690736538</v>
      </c>
      <c r="C113">
        <f t="shared" si="4"/>
        <v>344.19730587249296</v>
      </c>
      <c r="D113">
        <f>VLOOKUP(A113,'CMP %'!A140:B1139,2,FALSE)</f>
        <v>0.6313814630366188</v>
      </c>
      <c r="E113">
        <f t="shared" si="5"/>
        <v>4234.5952506633457</v>
      </c>
      <c r="F113">
        <f>YARDS!F137</f>
        <v>7.7677683674903202</v>
      </c>
      <c r="G113">
        <f t="shared" si="6"/>
        <v>23.149714307582599</v>
      </c>
      <c r="H113" s="7">
        <f>TOUCHDOWNS!B141</f>
        <v>4.2464889291770988E-2</v>
      </c>
      <c r="I113">
        <f t="shared" si="7"/>
        <v>12.279981715480684</v>
      </c>
      <c r="J113">
        <f>INTERCEPTIONS!B137</f>
        <v>2.2525896308018555E-2</v>
      </c>
    </row>
    <row r="114" spans="1:10" x14ac:dyDescent="0.2">
      <c r="A114">
        <v>113</v>
      </c>
      <c r="B114">
        <f>'PASS ATTEMPTS'!B144</f>
        <v>478.28866128170387</v>
      </c>
      <c r="C114">
        <f t="shared" si="4"/>
        <v>297.99286777970735</v>
      </c>
      <c r="D114">
        <f>VLOOKUP(A114,'CMP %'!A141:B1140,2,FALSE)</f>
        <v>0.62303979145387822</v>
      </c>
      <c r="E114">
        <f t="shared" si="5"/>
        <v>3846.4023312695131</v>
      </c>
      <c r="F114">
        <f>YARDS!F138</f>
        <v>8.0420102809086824</v>
      </c>
      <c r="G114">
        <f t="shared" si="6"/>
        <v>26.556509022176993</v>
      </c>
      <c r="H114" s="7">
        <f>TOUCHDOWNS!B142</f>
        <v>5.5524019639126801E-2</v>
      </c>
      <c r="I114">
        <f t="shared" si="7"/>
        <v>9.3672896915613997</v>
      </c>
      <c r="J114">
        <f>INTERCEPTIONS!B138</f>
        <v>1.9585013089081421E-2</v>
      </c>
    </row>
    <row r="115" spans="1:10" x14ac:dyDescent="0.2">
      <c r="A115">
        <v>114</v>
      </c>
      <c r="B115">
        <f>'PASS ATTEMPTS'!B145</f>
        <v>477.14110945770977</v>
      </c>
      <c r="C115">
        <f t="shared" si="4"/>
        <v>298.02156331440983</v>
      </c>
      <c r="D115">
        <f>VLOOKUP(A115,'CMP %'!A142:B1141,2,FALSE)</f>
        <v>0.62459837856587841</v>
      </c>
      <c r="E115">
        <f t="shared" si="5"/>
        <v>3671.2717107317976</v>
      </c>
      <c r="F115">
        <f>YARDS!F139</f>
        <v>7.6943102113006923</v>
      </c>
      <c r="G115">
        <f t="shared" si="6"/>
        <v>22.322264574883295</v>
      </c>
      <c r="H115" s="7">
        <f>TOUCHDOWNS!B143</f>
        <v>4.6783360587507233E-2</v>
      </c>
      <c r="I115">
        <f t="shared" si="7"/>
        <v>8.5375228203433533</v>
      </c>
      <c r="J115">
        <f>INTERCEPTIONS!B139</f>
        <v>1.7893077437923122E-2</v>
      </c>
    </row>
    <row r="116" spans="1:10" x14ac:dyDescent="0.2">
      <c r="A116">
        <v>115</v>
      </c>
      <c r="B116">
        <f>'PASS ATTEMPTS'!B146</f>
        <v>518.94160102374667</v>
      </c>
      <c r="C116">
        <f t="shared" si="4"/>
        <v>327.60716044859299</v>
      </c>
      <c r="D116">
        <f>VLOOKUP(A116,'CMP %'!A143:B1142,2,FALSE)</f>
        <v>0.63129870452147807</v>
      </c>
      <c r="E116">
        <f t="shared" si="5"/>
        <v>4292.8100088418505</v>
      </c>
      <c r="F116">
        <f>YARDS!F140</f>
        <v>8.272241039017052</v>
      </c>
      <c r="G116">
        <f t="shared" si="6"/>
        <v>20.815552184971835</v>
      </c>
      <c r="H116" s="7">
        <f>TOUCHDOWNS!B144</f>
        <v>4.0111550401640127E-2</v>
      </c>
      <c r="I116">
        <f t="shared" si="7"/>
        <v>10.125952564356353</v>
      </c>
      <c r="J116">
        <f>INTERCEPTIONS!B140</f>
        <v>1.9512701514737479E-2</v>
      </c>
    </row>
    <row r="117" spans="1:10" x14ac:dyDescent="0.2">
      <c r="A117">
        <v>116</v>
      </c>
      <c r="B117">
        <f>'PASS ATTEMPTS'!B147</f>
        <v>510.75674669574403</v>
      </c>
      <c r="C117">
        <f t="shared" si="4"/>
        <v>324.8793394384702</v>
      </c>
      <c r="D117">
        <f>VLOOKUP(A117,'CMP %'!A144:B1143,2,FALSE)</f>
        <v>0.6360744944442206</v>
      </c>
      <c r="E117">
        <f t="shared" si="5"/>
        <v>4141.1130868575501</v>
      </c>
      <c r="F117">
        <f>YARDS!F141</f>
        <v>8.1077990915397464</v>
      </c>
      <c r="G117">
        <f t="shared" si="6"/>
        <v>23.69419546690165</v>
      </c>
      <c r="H117" s="7">
        <f>TOUCHDOWNS!B145</f>
        <v>4.6390371972934892E-2</v>
      </c>
      <c r="I117">
        <f t="shared" si="7"/>
        <v>7.7676200190264533</v>
      </c>
      <c r="J117">
        <f>INTERCEPTIONS!B141</f>
        <v>1.5208061507317879E-2</v>
      </c>
    </row>
    <row r="118" spans="1:10" x14ac:dyDescent="0.2">
      <c r="A118">
        <v>117</v>
      </c>
      <c r="B118">
        <f>'PASS ATTEMPTS'!B148</f>
        <v>498.88008943507054</v>
      </c>
      <c r="C118">
        <f t="shared" si="4"/>
        <v>323.83347161384779</v>
      </c>
      <c r="D118">
        <f>VLOOKUP(A118,'CMP %'!A145:B1144,2,FALSE)</f>
        <v>0.64912085784091977</v>
      </c>
      <c r="E118">
        <f t="shared" si="5"/>
        <v>4201.6727455798909</v>
      </c>
      <c r="F118">
        <f>YARDS!F142</f>
        <v>8.4222097344831806</v>
      </c>
      <c r="G118">
        <f t="shared" si="6"/>
        <v>20.675697618204499</v>
      </c>
      <c r="H118" s="7">
        <f>TOUCHDOWNS!B146</f>
        <v>4.1444222882531877E-2</v>
      </c>
      <c r="I118">
        <f t="shared" si="7"/>
        <v>8.6547458651712752</v>
      </c>
      <c r="J118">
        <f>INTERCEPTIONS!B142</f>
        <v>1.7348348928841534E-2</v>
      </c>
    </row>
    <row r="119" spans="1:10" x14ac:dyDescent="0.2">
      <c r="A119">
        <v>118</v>
      </c>
      <c r="B119">
        <f>'PASS ATTEMPTS'!B149</f>
        <v>498.82663221552303</v>
      </c>
      <c r="C119">
        <f t="shared" si="4"/>
        <v>316.78780355722921</v>
      </c>
      <c r="D119">
        <f>VLOOKUP(A119,'CMP %'!A146:B1145,2,FALSE)</f>
        <v>0.6350659389420048</v>
      </c>
      <c r="E119">
        <f t="shared" si="5"/>
        <v>3889.1975856167969</v>
      </c>
      <c r="F119">
        <f>YARDS!F143</f>
        <v>7.7966919455423751</v>
      </c>
      <c r="G119">
        <f t="shared" si="6"/>
        <v>22.970835944217765</v>
      </c>
      <c r="H119" s="7">
        <f>TOUCHDOWNS!B147</f>
        <v>4.6049738447591519E-2</v>
      </c>
      <c r="I119">
        <f t="shared" si="7"/>
        <v>9.8833277400473101</v>
      </c>
      <c r="J119">
        <f>INTERCEPTIONS!B143</f>
        <v>1.9813151707940724E-2</v>
      </c>
    </row>
    <row r="120" spans="1:10" x14ac:dyDescent="0.2">
      <c r="A120">
        <v>119</v>
      </c>
      <c r="B120">
        <f>'PASS ATTEMPTS'!B150</f>
        <v>555.29297801019197</v>
      </c>
      <c r="C120">
        <f t="shared" si="4"/>
        <v>350.32392481006343</v>
      </c>
      <c r="D120">
        <f>VLOOKUP(A120,'CMP %'!A147:B1146,2,FALSE)</f>
        <v>0.63088124410540181</v>
      </c>
      <c r="E120">
        <f t="shared" si="5"/>
        <v>4460.1154300054895</v>
      </c>
      <c r="F120">
        <f>YARDS!F144</f>
        <v>8.0320040170283367</v>
      </c>
      <c r="G120">
        <f t="shared" si="6"/>
        <v>28.035229864920158</v>
      </c>
      <c r="H120" s="7">
        <f>TOUCHDOWNS!B148</f>
        <v>5.0487276041883591E-2</v>
      </c>
      <c r="I120">
        <f t="shared" si="7"/>
        <v>10.637226617938943</v>
      </c>
      <c r="J120">
        <f>INTERCEPTIONS!B144</f>
        <v>1.915606182533737E-2</v>
      </c>
    </row>
    <row r="121" spans="1:10" x14ac:dyDescent="0.2">
      <c r="A121">
        <v>120</v>
      </c>
      <c r="B121">
        <f>'PASS ATTEMPTS'!B151</f>
        <v>507.75834119832734</v>
      </c>
      <c r="C121">
        <f t="shared" si="4"/>
        <v>308.12369977930911</v>
      </c>
      <c r="D121">
        <f>VLOOKUP(A121,'CMP %'!A148:B1147,2,FALSE)</f>
        <v>0.6068313896176013</v>
      </c>
      <c r="E121">
        <f t="shared" si="5"/>
        <v>4085.0340392633771</v>
      </c>
      <c r="F121">
        <f>YARDS!F145</f>
        <v>8.045232757028776</v>
      </c>
      <c r="G121">
        <f t="shared" si="6"/>
        <v>25.812607367114335</v>
      </c>
      <c r="H121" s="7">
        <f>TOUCHDOWNS!B149</f>
        <v>5.0836402423632639E-2</v>
      </c>
      <c r="I121">
        <f t="shared" si="7"/>
        <v>9.7491744942968932</v>
      </c>
      <c r="J121">
        <f>INTERCEPTIONS!B145</f>
        <v>1.9200422136421241E-2</v>
      </c>
    </row>
    <row r="122" spans="1:10" x14ac:dyDescent="0.2">
      <c r="A122">
        <v>121</v>
      </c>
      <c r="B122">
        <f>'PASS ATTEMPTS'!B152</f>
        <v>511.18807103150175</v>
      </c>
      <c r="C122">
        <f t="shared" si="4"/>
        <v>317.1312634108827</v>
      </c>
      <c r="D122">
        <f>VLOOKUP(A122,'CMP %'!A149:B1148,2,FALSE)</f>
        <v>0.62038079795359624</v>
      </c>
      <c r="E122">
        <f t="shared" si="5"/>
        <v>3972.0197855346723</v>
      </c>
      <c r="F122">
        <f>YARDS!F146</f>
        <v>7.7701730745002031</v>
      </c>
      <c r="G122">
        <f t="shared" si="6"/>
        <v>27.469423033779218</v>
      </c>
      <c r="H122" s="7">
        <f>TOUCHDOWNS!B150</f>
        <v>5.3736432030485365E-2</v>
      </c>
      <c r="I122">
        <f t="shared" si="7"/>
        <v>11.214302338352956</v>
      </c>
      <c r="J122">
        <f>INTERCEPTIONS!B146</f>
        <v>2.1937723068780061E-2</v>
      </c>
    </row>
    <row r="123" spans="1:10" x14ac:dyDescent="0.2">
      <c r="A123">
        <v>122</v>
      </c>
      <c r="B123">
        <f>'PASS ATTEMPTS'!B153</f>
        <v>536.07896642877029</v>
      </c>
      <c r="C123">
        <f t="shared" si="4"/>
        <v>339.4365090315643</v>
      </c>
      <c r="D123">
        <f>VLOOKUP(A123,'CMP %'!A150:B1149,2,FALSE)</f>
        <v>0.63318378501736239</v>
      </c>
      <c r="E123">
        <f t="shared" si="5"/>
        <v>4245.9863596987743</v>
      </c>
      <c r="F123">
        <f>YARDS!F147</f>
        <v>7.9204494591244989</v>
      </c>
      <c r="G123">
        <f t="shared" si="6"/>
        <v>23.804098344935191</v>
      </c>
      <c r="H123" s="7">
        <f>TOUCHDOWNS!B151</f>
        <v>4.4404089389129354E-2</v>
      </c>
      <c r="I123">
        <f t="shared" si="7"/>
        <v>9.3964693827563472</v>
      </c>
      <c r="J123">
        <f>INTERCEPTIONS!B147</f>
        <v>1.7528144119052787E-2</v>
      </c>
    </row>
    <row r="124" spans="1:10" x14ac:dyDescent="0.2">
      <c r="A124">
        <v>123</v>
      </c>
      <c r="B124">
        <f>'PASS ATTEMPTS'!B154</f>
        <v>525.50183017539348</v>
      </c>
      <c r="C124">
        <f t="shared" si="4"/>
        <v>328.73807760933283</v>
      </c>
      <c r="D124">
        <f>VLOOKUP(A124,'CMP %'!A151:B1150,2,FALSE)</f>
        <v>0.62556980534132867</v>
      </c>
      <c r="E124">
        <f t="shared" si="5"/>
        <v>4102.1100976020116</v>
      </c>
      <c r="F124">
        <f>YARDS!F148</f>
        <v>7.8060814673716283</v>
      </c>
      <c r="G124">
        <f t="shared" si="6"/>
        <v>26.475210978063359</v>
      </c>
      <c r="H124" s="7">
        <f>TOUCHDOWNS!B152</f>
        <v>5.0380815932128897E-2</v>
      </c>
      <c r="I124">
        <f t="shared" si="7"/>
        <v>9.8408155197054015</v>
      </c>
      <c r="J124">
        <f>INTERCEPTIONS!B148</f>
        <v>1.8726510460336347E-2</v>
      </c>
    </row>
    <row r="125" spans="1:10" x14ac:dyDescent="0.2">
      <c r="A125">
        <v>124</v>
      </c>
      <c r="B125">
        <f>'PASS ATTEMPTS'!B155</f>
        <v>495.32139834562429</v>
      </c>
      <c r="C125">
        <f t="shared" si="4"/>
        <v>312.92939902302737</v>
      </c>
      <c r="D125">
        <f>VLOOKUP(A125,'CMP %'!A152:B1151,2,FALSE)</f>
        <v>0.63177040214336178</v>
      </c>
      <c r="E125">
        <f t="shared" si="5"/>
        <v>3924.7858587215542</v>
      </c>
      <c r="F125">
        <f>YARDS!F149</f>
        <v>7.9237155346616497</v>
      </c>
      <c r="G125">
        <f t="shared" si="6"/>
        <v>21.030619155472294</v>
      </c>
      <c r="H125" s="7">
        <f>TOUCHDOWNS!B153</f>
        <v>4.245853142164796E-2</v>
      </c>
      <c r="I125">
        <f t="shared" si="7"/>
        <v>8.2657382097335574</v>
      </c>
      <c r="J125">
        <f>INTERCEPTIONS!B149</f>
        <v>1.6687625928015953E-2</v>
      </c>
    </row>
    <row r="126" spans="1:10" x14ac:dyDescent="0.2">
      <c r="A126">
        <v>125</v>
      </c>
      <c r="B126">
        <f>'PASS ATTEMPTS'!B156</f>
        <v>530.21153113118692</v>
      </c>
      <c r="C126">
        <f t="shared" si="4"/>
        <v>335.10379892546405</v>
      </c>
      <c r="D126">
        <f>VLOOKUP(A126,'CMP %'!A153:B1152,2,FALSE)</f>
        <v>0.63201907022001647</v>
      </c>
      <c r="E126">
        <f t="shared" si="5"/>
        <v>4316.6278262843016</v>
      </c>
      <c r="F126">
        <f>YARDS!F150</f>
        <v>8.1413314740155389</v>
      </c>
      <c r="G126">
        <f t="shared" si="6"/>
        <v>25.79601637836927</v>
      </c>
      <c r="H126" s="7">
        <f>TOUCHDOWNS!B154</f>
        <v>4.8652311132001247E-2</v>
      </c>
      <c r="I126">
        <f t="shared" si="7"/>
        <v>9.2322167310774628</v>
      </c>
      <c r="J126">
        <f>INTERCEPTIONS!B150</f>
        <v>1.7412327324116971E-2</v>
      </c>
    </row>
    <row r="127" spans="1:10" x14ac:dyDescent="0.2">
      <c r="A127">
        <v>126</v>
      </c>
      <c r="B127">
        <f>'PASS ATTEMPTS'!B157</f>
        <v>477.90776803192995</v>
      </c>
      <c r="C127">
        <f t="shared" si="4"/>
        <v>302.46999109679786</v>
      </c>
      <c r="D127">
        <f>VLOOKUP(A127,'CMP %'!A154:B1153,2,FALSE)</f>
        <v>0.6329045295547262</v>
      </c>
      <c r="E127">
        <f t="shared" si="5"/>
        <v>3860.5319122512669</v>
      </c>
      <c r="F127">
        <f>YARDS!F151</f>
        <v>8.0779852734959885</v>
      </c>
      <c r="G127">
        <f t="shared" si="6"/>
        <v>20.805358226598027</v>
      </c>
      <c r="H127" s="7">
        <f>TOUCHDOWNS!B155</f>
        <v>4.3534254135011219E-2</v>
      </c>
      <c r="I127">
        <f t="shared" si="7"/>
        <v>8.0383838234351099</v>
      </c>
      <c r="J127">
        <f>INTERCEPTIONS!B151</f>
        <v>1.6819948034194853E-2</v>
      </c>
    </row>
    <row r="128" spans="1:10" x14ac:dyDescent="0.2">
      <c r="A128">
        <v>127</v>
      </c>
      <c r="B128">
        <f>'PASS ATTEMPTS'!B158</f>
        <v>506.0676270339672</v>
      </c>
      <c r="C128">
        <f t="shared" si="4"/>
        <v>319.59172257168842</v>
      </c>
      <c r="D128">
        <f>VLOOKUP(A128,'CMP %'!A155:B1154,2,FALSE)</f>
        <v>0.63151979201830566</v>
      </c>
      <c r="E128">
        <f t="shared" si="5"/>
        <v>3995.2421720493148</v>
      </c>
      <c r="F128">
        <f>YARDS!F152</f>
        <v>7.8946803917594881</v>
      </c>
      <c r="G128">
        <f t="shared" si="6"/>
        <v>22.241413092208933</v>
      </c>
      <c r="H128" s="7">
        <f>TOUCHDOWNS!B156</f>
        <v>4.3949487981605452E-2</v>
      </c>
      <c r="I128">
        <f t="shared" si="7"/>
        <v>11.039972302697388</v>
      </c>
      <c r="J128">
        <f>INTERCEPTIONS!B152</f>
        <v>2.18152114716407E-2</v>
      </c>
    </row>
    <row r="129" spans="1:10" x14ac:dyDescent="0.2">
      <c r="A129">
        <v>128</v>
      </c>
      <c r="B129">
        <f>'PASS ATTEMPTS'!B159</f>
        <v>519.07556646236822</v>
      </c>
      <c r="C129">
        <f t="shared" si="4"/>
        <v>323.62909991307845</v>
      </c>
      <c r="D129">
        <f>VLOOKUP(A129,'CMP %'!A156:B1155,2,FALSE)</f>
        <v>0.62347203533137374</v>
      </c>
      <c r="E129">
        <f t="shared" si="5"/>
        <v>4095.8809376010495</v>
      </c>
      <c r="F129">
        <f>YARDS!F153</f>
        <v>7.8907218953022928</v>
      </c>
      <c r="G129">
        <f t="shared" si="6"/>
        <v>23.335967713508094</v>
      </c>
      <c r="H129" s="7">
        <f>TOUCHDOWNS!B157</f>
        <v>4.495678321472274E-2</v>
      </c>
      <c r="I129">
        <f t="shared" si="7"/>
        <v>11.26163864766591</v>
      </c>
      <c r="J129">
        <f>INTERCEPTIONS!B153</f>
        <v>2.1695566840906878E-2</v>
      </c>
    </row>
    <row r="130" spans="1:10" x14ac:dyDescent="0.2">
      <c r="A130">
        <v>129</v>
      </c>
      <c r="B130">
        <f>'PASS ATTEMPTS'!B160</f>
        <v>525.4989435136564</v>
      </c>
      <c r="C130">
        <f t="shared" si="4"/>
        <v>329.0339771214442</v>
      </c>
      <c r="D130">
        <f>VLOOKUP(A130,'CMP %'!A157:B1156,2,FALSE)</f>
        <v>0.62613632469252234</v>
      </c>
      <c r="E130">
        <f t="shared" si="5"/>
        <v>4188.0169493796266</v>
      </c>
      <c r="F130">
        <f>YARDS!F154</f>
        <v>7.9696010830719972</v>
      </c>
      <c r="G130">
        <f t="shared" si="6"/>
        <v>27.075740580932912</v>
      </c>
      <c r="H130" s="7">
        <f>TOUCHDOWNS!B158</f>
        <v>5.1523872531304686E-2</v>
      </c>
      <c r="I130">
        <f t="shared" si="7"/>
        <v>10.908854240879093</v>
      </c>
      <c r="J130">
        <f>INTERCEPTIONS!B154</f>
        <v>2.0759041241717735E-2</v>
      </c>
    </row>
    <row r="131" spans="1:10" x14ac:dyDescent="0.2">
      <c r="A131">
        <v>130</v>
      </c>
      <c r="B131">
        <f>'PASS ATTEMPTS'!B161</f>
        <v>526.59606683189804</v>
      </c>
      <c r="C131">
        <f t="shared" ref="C131:C194" si="8">D131*B131</f>
        <v>323.74719132316119</v>
      </c>
      <c r="D131">
        <f>VLOOKUP(A131,'CMP %'!A158:B1157,2,FALSE)</f>
        <v>0.61479227004274029</v>
      </c>
      <c r="E131">
        <f t="shared" ref="E131:E194" si="9">F131*B131</f>
        <v>4130.5650202845263</v>
      </c>
      <c r="F131">
        <f>YARDS!F155</f>
        <v>7.8438964520468026</v>
      </c>
      <c r="G131">
        <f t="shared" ref="G131:G194" si="10">H131*B131</f>
        <v>22.494357025922525</v>
      </c>
      <c r="H131" s="7">
        <f>TOUCHDOWNS!B159</f>
        <v>4.2716530644166882E-2</v>
      </c>
      <c r="I131">
        <f t="shared" ref="I131:I194" si="11">J131*B131</f>
        <v>10.081826239234855</v>
      </c>
      <c r="J131">
        <f>INTERCEPTIONS!B155</f>
        <v>1.9145274479334867E-2</v>
      </c>
    </row>
    <row r="132" spans="1:10" x14ac:dyDescent="0.2">
      <c r="A132">
        <v>131</v>
      </c>
      <c r="B132">
        <f>'PASS ATTEMPTS'!B162</f>
        <v>513.32043199861823</v>
      </c>
      <c r="C132">
        <f t="shared" si="8"/>
        <v>316.45016893744054</v>
      </c>
      <c r="D132">
        <f>VLOOKUP(A132,'CMP %'!A159:B1158,2,FALSE)</f>
        <v>0.61647686164631832</v>
      </c>
      <c r="E132">
        <f t="shared" si="9"/>
        <v>4141.4169228441324</v>
      </c>
      <c r="F132">
        <f>YARDS!F156</f>
        <v>8.0678980704498446</v>
      </c>
      <c r="G132">
        <f t="shared" si="10"/>
        <v>22.840027496753244</v>
      </c>
      <c r="H132" s="7">
        <f>TOUCHDOWNS!B160</f>
        <v>4.4494678319788226E-2</v>
      </c>
      <c r="I132">
        <f t="shared" si="11"/>
        <v>9.0754069273590883</v>
      </c>
      <c r="J132">
        <f>INTERCEPTIONS!B156</f>
        <v>1.7679808481466247E-2</v>
      </c>
    </row>
    <row r="133" spans="1:10" x14ac:dyDescent="0.2">
      <c r="A133">
        <v>132</v>
      </c>
      <c r="B133">
        <f>'PASS ATTEMPTS'!B163</f>
        <v>504.0271570350327</v>
      </c>
      <c r="C133">
        <f t="shared" si="8"/>
        <v>316.9109646116043</v>
      </c>
      <c r="D133">
        <f>VLOOKUP(A133,'CMP %'!A160:B1159,2,FALSE)</f>
        <v>0.62875771709574213</v>
      </c>
      <c r="E133">
        <f t="shared" si="9"/>
        <v>4072.1263711931329</v>
      </c>
      <c r="F133">
        <f>YARDS!F157</f>
        <v>8.0791804853286848</v>
      </c>
      <c r="G133">
        <f t="shared" si="10"/>
        <v>23.201360705073064</v>
      </c>
      <c r="H133" s="7">
        <f>TOUCHDOWNS!B161</f>
        <v>4.6031965502724766E-2</v>
      </c>
      <c r="I133">
        <f t="shared" si="11"/>
        <v>11.636948576739908</v>
      </c>
      <c r="J133">
        <f>INTERCEPTIONS!B157</f>
        <v>2.30879396364174E-2</v>
      </c>
    </row>
    <row r="134" spans="1:10" x14ac:dyDescent="0.2">
      <c r="A134">
        <v>133</v>
      </c>
      <c r="B134">
        <f>'PASS ATTEMPTS'!B164</f>
        <v>507.88547697637182</v>
      </c>
      <c r="C134">
        <f t="shared" si="8"/>
        <v>322.92004107059802</v>
      </c>
      <c r="D134">
        <f>VLOOKUP(A134,'CMP %'!A161:B1160,2,FALSE)</f>
        <v>0.63581270918211574</v>
      </c>
      <c r="E134">
        <f t="shared" si="9"/>
        <v>4278.3182271181886</v>
      </c>
      <c r="F134">
        <f>YARDS!F158</f>
        <v>8.4237853237871327</v>
      </c>
      <c r="G134">
        <f t="shared" si="10"/>
        <v>23.97825795917046</v>
      </c>
      <c r="H134" s="7">
        <f>TOUCHDOWNS!B162</f>
        <v>4.7211938608526093E-2</v>
      </c>
      <c r="I134">
        <f t="shared" si="11"/>
        <v>10.413048459095483</v>
      </c>
      <c r="J134">
        <f>INTERCEPTIONS!B158</f>
        <v>2.0502749007686089E-2</v>
      </c>
    </row>
    <row r="135" spans="1:10" x14ac:dyDescent="0.2">
      <c r="A135">
        <v>134</v>
      </c>
      <c r="B135">
        <f>'PASS ATTEMPTS'!B165</f>
        <v>547.13054486511487</v>
      </c>
      <c r="C135">
        <f t="shared" si="8"/>
        <v>344.64789719804907</v>
      </c>
      <c r="D135">
        <f>VLOOKUP(A135,'CMP %'!A162:B1161,2,FALSE)</f>
        <v>0.62991894792314285</v>
      </c>
      <c r="E135">
        <f t="shared" si="9"/>
        <v>4269.0338496172917</v>
      </c>
      <c r="F135">
        <f>YARDS!F159</f>
        <v>7.8025873161034083</v>
      </c>
      <c r="G135">
        <f t="shared" si="10"/>
        <v>28.241826246346346</v>
      </c>
      <c r="H135" s="7">
        <f>TOUCHDOWNS!B163</f>
        <v>5.161807636477115E-2</v>
      </c>
      <c r="I135">
        <f t="shared" si="11"/>
        <v>9.4991528004612693</v>
      </c>
      <c r="J135">
        <f>INTERCEPTIONS!B159</f>
        <v>1.7361766564875505E-2</v>
      </c>
    </row>
    <row r="136" spans="1:10" x14ac:dyDescent="0.2">
      <c r="A136">
        <v>135</v>
      </c>
      <c r="B136">
        <f>'PASS ATTEMPTS'!B166</f>
        <v>516.03473735645412</v>
      </c>
      <c r="C136">
        <f t="shared" si="8"/>
        <v>321.64582526209051</v>
      </c>
      <c r="D136">
        <f>VLOOKUP(A136,'CMP %'!A163:B1162,2,FALSE)</f>
        <v>0.62330266158014802</v>
      </c>
      <c r="E136">
        <f t="shared" si="9"/>
        <v>4227.697952713208</v>
      </c>
      <c r="F136">
        <f>YARDS!F160</f>
        <v>8.1926615529235196</v>
      </c>
      <c r="G136">
        <f t="shared" si="10"/>
        <v>24.088790995603517</v>
      </c>
      <c r="H136" s="7">
        <f>TOUCHDOWNS!B164</f>
        <v>4.6680560923099329E-2</v>
      </c>
      <c r="I136">
        <f t="shared" si="11"/>
        <v>9.4545752148331559</v>
      </c>
      <c r="J136">
        <f>INTERCEPTIONS!B160</f>
        <v>1.8321586766168324E-2</v>
      </c>
    </row>
    <row r="137" spans="1:10" x14ac:dyDescent="0.2">
      <c r="A137">
        <v>136</v>
      </c>
      <c r="B137">
        <f>'PASS ATTEMPTS'!B167</f>
        <v>537.15384341417814</v>
      </c>
      <c r="C137">
        <f t="shared" si="8"/>
        <v>335.16508681868169</v>
      </c>
      <c r="D137">
        <f>VLOOKUP(A137,'CMP %'!A164:B1163,2,FALSE)</f>
        <v>0.62396479319286768</v>
      </c>
      <c r="E137">
        <f t="shared" si="9"/>
        <v>4142.7710688137277</v>
      </c>
      <c r="F137">
        <f>YARDS!F161</f>
        <v>7.7124479692485428</v>
      </c>
      <c r="G137">
        <f t="shared" si="10"/>
        <v>27.184499918005582</v>
      </c>
      <c r="H137" s="7">
        <f>TOUCHDOWNS!B165</f>
        <v>5.0608406234644937E-2</v>
      </c>
      <c r="I137">
        <f t="shared" si="11"/>
        <v>9.4726508666010112</v>
      </c>
      <c r="J137">
        <f>INTERCEPTIONS!B161</f>
        <v>1.76348935835446E-2</v>
      </c>
    </row>
    <row r="138" spans="1:10" x14ac:dyDescent="0.2">
      <c r="A138">
        <v>137</v>
      </c>
      <c r="B138">
        <f>'PASS ATTEMPTS'!B168</f>
        <v>508.41083791875724</v>
      </c>
      <c r="C138">
        <f t="shared" si="8"/>
        <v>316.43485715090986</v>
      </c>
      <c r="D138">
        <f>VLOOKUP(A138,'CMP %'!A165:B1164,2,FALSE)</f>
        <v>0.62239990486094898</v>
      </c>
      <c r="E138">
        <f t="shared" si="9"/>
        <v>3948.0657092403544</v>
      </c>
      <c r="F138">
        <f>YARDS!F162</f>
        <v>7.7655026501839544</v>
      </c>
      <c r="G138">
        <f t="shared" si="10"/>
        <v>23.058396903229596</v>
      </c>
      <c r="H138" s="7">
        <f>TOUCHDOWNS!B166</f>
        <v>4.5353865778357517E-2</v>
      </c>
      <c r="I138">
        <f t="shared" si="11"/>
        <v>9.8231656456977401</v>
      </c>
      <c r="J138">
        <f>INTERCEPTIONS!B162</f>
        <v>1.932131440374105E-2</v>
      </c>
    </row>
    <row r="139" spans="1:10" x14ac:dyDescent="0.2">
      <c r="A139">
        <v>138</v>
      </c>
      <c r="B139">
        <f>'PASS ATTEMPTS'!B169</f>
        <v>530.08663818060654</v>
      </c>
      <c r="C139">
        <f t="shared" si="8"/>
        <v>343.6556872462474</v>
      </c>
      <c r="D139">
        <f>VLOOKUP(A139,'CMP %'!A166:B1165,2,FALSE)</f>
        <v>0.6483009804317309</v>
      </c>
      <c r="E139">
        <f t="shared" si="9"/>
        <v>4244.1826159809807</v>
      </c>
      <c r="F139">
        <f>YARDS!F163</f>
        <v>8.0065829060474059</v>
      </c>
      <c r="G139">
        <f t="shared" si="10"/>
        <v>25.328994122984007</v>
      </c>
      <c r="H139" s="7">
        <f>TOUCHDOWNS!B167</f>
        <v>4.778274398675586E-2</v>
      </c>
      <c r="I139">
        <f t="shared" si="11"/>
        <v>9.5037037346593429</v>
      </c>
      <c r="J139">
        <f>INTERCEPTIONS!B163</f>
        <v>1.792858572568155E-2</v>
      </c>
    </row>
    <row r="140" spans="1:10" x14ac:dyDescent="0.2">
      <c r="A140">
        <v>139</v>
      </c>
      <c r="B140">
        <f>'PASS ATTEMPTS'!B170</f>
        <v>508.44440175264174</v>
      </c>
      <c r="C140">
        <f t="shared" si="8"/>
        <v>311.02681313753402</v>
      </c>
      <c r="D140">
        <f>VLOOKUP(A140,'CMP %'!A167:B1166,2,FALSE)</f>
        <v>0.61172236741205899</v>
      </c>
      <c r="E140">
        <f t="shared" si="9"/>
        <v>4051.3269236093447</v>
      </c>
      <c r="F140">
        <f>YARDS!F164</f>
        <v>7.9680824681010369</v>
      </c>
      <c r="G140">
        <f t="shared" si="10"/>
        <v>18.449443398849759</v>
      </c>
      <c r="H140" s="7">
        <f>TOUCHDOWNS!B168</f>
        <v>3.6286058682627437E-2</v>
      </c>
      <c r="I140">
        <f t="shared" si="11"/>
        <v>11.616420617395466</v>
      </c>
      <c r="J140">
        <f>INTERCEPTIONS!B164</f>
        <v>2.2846983027746771E-2</v>
      </c>
    </row>
    <row r="141" spans="1:10" x14ac:dyDescent="0.2">
      <c r="A141">
        <v>140</v>
      </c>
      <c r="B141">
        <f>'PASS ATTEMPTS'!B171</f>
        <v>514.74036416954118</v>
      </c>
      <c r="C141">
        <f t="shared" si="8"/>
        <v>326.05173693668161</v>
      </c>
      <c r="D141">
        <f>VLOOKUP(A141,'CMP %'!A168:B1167,2,FALSE)</f>
        <v>0.6334295105508555</v>
      </c>
      <c r="E141">
        <f t="shared" si="9"/>
        <v>4031.0534026948453</v>
      </c>
      <c r="F141">
        <f>YARDS!F165</f>
        <v>7.8312362567454068</v>
      </c>
      <c r="G141">
        <f t="shared" si="10"/>
        <v>24.637483711539815</v>
      </c>
      <c r="H141" s="7">
        <f>TOUCHDOWNS!B169</f>
        <v>4.7863904652763758E-2</v>
      </c>
      <c r="I141">
        <f t="shared" si="11"/>
        <v>8.8737427694102866</v>
      </c>
      <c r="J141">
        <f>INTERCEPTIONS!B165</f>
        <v>1.7239259609505817E-2</v>
      </c>
    </row>
    <row r="142" spans="1:10" x14ac:dyDescent="0.2">
      <c r="A142">
        <v>141</v>
      </c>
      <c r="B142">
        <f>'PASS ATTEMPTS'!B172</f>
        <v>507.01981133982133</v>
      </c>
      <c r="C142">
        <f t="shared" si="8"/>
        <v>322.01667112955295</v>
      </c>
      <c r="D142">
        <f>VLOOKUP(A142,'CMP %'!A169:B1168,2,FALSE)</f>
        <v>0.63511654560126607</v>
      </c>
      <c r="E142">
        <f t="shared" si="9"/>
        <v>4123.1846245509078</v>
      </c>
      <c r="F142">
        <f>YARDS!F166</f>
        <v>8.1321962817492626</v>
      </c>
      <c r="G142">
        <f t="shared" si="10"/>
        <v>17.490254760727428</v>
      </c>
      <c r="H142" s="7">
        <f>TOUCHDOWNS!B170</f>
        <v>3.4496195946483212E-2</v>
      </c>
      <c r="I142">
        <f t="shared" si="11"/>
        <v>10.792962134167416</v>
      </c>
      <c r="J142">
        <f>INTERCEPTIONS!B166</f>
        <v>2.1287061950590366E-2</v>
      </c>
    </row>
    <row r="143" spans="1:10" x14ac:dyDescent="0.2">
      <c r="A143">
        <v>142</v>
      </c>
      <c r="B143">
        <f>'PASS ATTEMPTS'!B173</f>
        <v>481.99856305323505</v>
      </c>
      <c r="C143">
        <f t="shared" si="8"/>
        <v>301.39380102092588</v>
      </c>
      <c r="D143">
        <f>VLOOKUP(A143,'CMP %'!A170:B1169,2,FALSE)</f>
        <v>0.62530020652289375</v>
      </c>
      <c r="E143">
        <f t="shared" si="9"/>
        <v>3932.1047248163231</v>
      </c>
      <c r="F143">
        <f>YARDS!F167</f>
        <v>8.1579179404774198</v>
      </c>
      <c r="G143">
        <f t="shared" si="10"/>
        <v>23.435376306692856</v>
      </c>
      <c r="H143" s="7">
        <f>TOUCHDOWNS!B171</f>
        <v>4.8621257620024276E-2</v>
      </c>
      <c r="I143">
        <f t="shared" si="11"/>
        <v>8.673686887326074</v>
      </c>
      <c r="J143">
        <f>INTERCEPTIONS!B167</f>
        <v>1.7995254658815438E-2</v>
      </c>
    </row>
    <row r="144" spans="1:10" x14ac:dyDescent="0.2">
      <c r="A144">
        <v>143</v>
      </c>
      <c r="B144">
        <f>'PASS ATTEMPTS'!B174</f>
        <v>514.52130594782057</v>
      </c>
      <c r="C144">
        <f t="shared" si="8"/>
        <v>321.43822173606986</v>
      </c>
      <c r="D144">
        <f>VLOOKUP(A144,'CMP %'!A171:B1170,2,FALSE)</f>
        <v>0.62473257768001556</v>
      </c>
      <c r="E144">
        <f t="shared" si="9"/>
        <v>4011.2514798700458</v>
      </c>
      <c r="F144">
        <f>YARDS!F168</f>
        <v>7.7960843088523939</v>
      </c>
      <c r="G144">
        <f t="shared" si="10"/>
        <v>23.609379614608343</v>
      </c>
      <c r="H144" s="7">
        <f>TOUCHDOWNS!B172</f>
        <v>4.5886106836949242E-2</v>
      </c>
      <c r="I144">
        <f t="shared" si="11"/>
        <v>9.5104149629430683</v>
      </c>
      <c r="J144">
        <f>INTERCEPTIONS!B168</f>
        <v>1.8484006110152322E-2</v>
      </c>
    </row>
    <row r="145" spans="1:10" x14ac:dyDescent="0.2">
      <c r="A145">
        <v>144</v>
      </c>
      <c r="B145">
        <f>'PASS ATTEMPTS'!B175</f>
        <v>499.15089118046814</v>
      </c>
      <c r="C145">
        <f t="shared" si="8"/>
        <v>307.53271875815619</v>
      </c>
      <c r="D145">
        <f>VLOOKUP(A145,'CMP %'!A172:B1171,2,FALSE)</f>
        <v>0.61611172932268221</v>
      </c>
      <c r="E145">
        <f t="shared" si="9"/>
        <v>3905.4642602112572</v>
      </c>
      <c r="F145">
        <f>YARDS!F169</f>
        <v>7.8242157416067508</v>
      </c>
      <c r="G145">
        <f t="shared" si="10"/>
        <v>21.214697509857039</v>
      </c>
      <c r="H145" s="7">
        <f>TOUCHDOWNS!B173</f>
        <v>4.2501571938868603E-2</v>
      </c>
      <c r="I145">
        <f t="shared" si="11"/>
        <v>9.1054124525637032</v>
      </c>
      <c r="J145">
        <f>INTERCEPTIONS!B169</f>
        <v>1.8241803457527312E-2</v>
      </c>
    </row>
    <row r="146" spans="1:10" x14ac:dyDescent="0.2">
      <c r="A146">
        <v>145</v>
      </c>
      <c r="B146">
        <f>'PASS ATTEMPTS'!B176</f>
        <v>584.88476758462036</v>
      </c>
      <c r="C146">
        <f t="shared" si="8"/>
        <v>367.31224099701245</v>
      </c>
      <c r="D146">
        <f>VLOOKUP(A146,'CMP %'!A173:B1172,2,FALSE)</f>
        <v>0.62800787668635971</v>
      </c>
      <c r="E146">
        <f t="shared" si="9"/>
        <v>4553.7089300266416</v>
      </c>
      <c r="F146">
        <f>YARDS!F170</f>
        <v>7.7856514349517871</v>
      </c>
      <c r="G146">
        <f t="shared" si="10"/>
        <v>27.324760354823823</v>
      </c>
      <c r="H146" s="7">
        <f>TOUCHDOWNS!B174</f>
        <v>4.6718194538842239E-2</v>
      </c>
      <c r="I146">
        <f t="shared" si="11"/>
        <v>11.746175675330834</v>
      </c>
      <c r="J146">
        <f>INTERCEPTIONS!B170</f>
        <v>2.008288867538581E-2</v>
      </c>
    </row>
    <row r="147" spans="1:10" x14ac:dyDescent="0.2">
      <c r="A147">
        <v>146</v>
      </c>
      <c r="B147">
        <f>'PASS ATTEMPTS'!B177</f>
        <v>519.39706170208433</v>
      </c>
      <c r="C147">
        <f t="shared" si="8"/>
        <v>317.12398388471212</v>
      </c>
      <c r="D147">
        <f>VLOOKUP(A147,'CMP %'!A174:B1173,2,FALSE)</f>
        <v>0.61056175952456204</v>
      </c>
      <c r="E147">
        <f t="shared" si="9"/>
        <v>4016.5828771366464</v>
      </c>
      <c r="F147">
        <f>YARDS!F171</f>
        <v>7.7331644194792872</v>
      </c>
      <c r="G147">
        <f t="shared" si="10"/>
        <v>25.004467182583912</v>
      </c>
      <c r="H147" s="7">
        <f>TOUCHDOWNS!B175</f>
        <v>4.8141333531312835E-2</v>
      </c>
      <c r="I147">
        <f t="shared" si="11"/>
        <v>9.6076797321091654</v>
      </c>
      <c r="J147">
        <f>INTERCEPTIONS!B171</f>
        <v>1.8497755263813826E-2</v>
      </c>
    </row>
    <row r="148" spans="1:10" x14ac:dyDescent="0.2">
      <c r="A148">
        <v>147</v>
      </c>
      <c r="B148">
        <f>'PASS ATTEMPTS'!B178</f>
        <v>523.65049933109799</v>
      </c>
      <c r="C148">
        <f t="shared" si="8"/>
        <v>319.5013189837087</v>
      </c>
      <c r="D148">
        <f>VLOOKUP(A148,'CMP %'!A175:B1174,2,FALSE)</f>
        <v>0.61014229794841046</v>
      </c>
      <c r="E148">
        <f t="shared" si="9"/>
        <v>4012.4043970892585</v>
      </c>
      <c r="F148">
        <f>YARDS!F172</f>
        <v>7.6623709940401739</v>
      </c>
      <c r="G148">
        <f t="shared" si="10"/>
        <v>23.728466448383497</v>
      </c>
      <c r="H148" s="7">
        <f>TOUCHDOWNS!B176</f>
        <v>4.5313556424931949E-2</v>
      </c>
      <c r="I148">
        <f t="shared" si="11"/>
        <v>10.830654255471961</v>
      </c>
      <c r="J148">
        <f>INTERCEPTIONS!B172</f>
        <v>2.0682982770582382E-2</v>
      </c>
    </row>
    <row r="149" spans="1:10" x14ac:dyDescent="0.2">
      <c r="A149">
        <v>148</v>
      </c>
      <c r="B149">
        <f>'PASS ATTEMPTS'!B179</f>
        <v>485.78950350474929</v>
      </c>
      <c r="C149">
        <f t="shared" si="8"/>
        <v>299.40985007110498</v>
      </c>
      <c r="D149">
        <f>VLOOKUP(A149,'CMP %'!A176:B1175,2,FALSE)</f>
        <v>0.61633659828176557</v>
      </c>
      <c r="E149">
        <f t="shared" si="9"/>
        <v>3822.2570423674792</v>
      </c>
      <c r="F149">
        <f>YARDS!F173</f>
        <v>7.8681342737783364</v>
      </c>
      <c r="G149">
        <f t="shared" si="10"/>
        <v>24.546283245519898</v>
      </c>
      <c r="H149" s="7">
        <f>TOUCHDOWNS!B177</f>
        <v>5.0528640632269084E-2</v>
      </c>
      <c r="I149">
        <f t="shared" si="11"/>
        <v>9.7289715225247981</v>
      </c>
      <c r="J149">
        <f>INTERCEPTIONS!B173</f>
        <v>2.0027134082426061E-2</v>
      </c>
    </row>
    <row r="150" spans="1:10" x14ac:dyDescent="0.2">
      <c r="A150">
        <v>149</v>
      </c>
      <c r="B150">
        <f>'PASS ATTEMPTS'!B180</f>
        <v>541.14017109918564</v>
      </c>
      <c r="C150">
        <f t="shared" si="8"/>
        <v>344.48358522179768</v>
      </c>
      <c r="D150">
        <f>VLOOKUP(A150,'CMP %'!A177:B1176,2,FALSE)</f>
        <v>0.63658845456264834</v>
      </c>
      <c r="E150">
        <f t="shared" si="9"/>
        <v>4134.6623153464416</v>
      </c>
      <c r="F150">
        <f>YARDS!F174</f>
        <v>7.64064938470184</v>
      </c>
      <c r="G150">
        <f t="shared" si="10"/>
        <v>27.263945811434368</v>
      </c>
      <c r="H150" s="7">
        <f>TOUCHDOWNS!B178</f>
        <v>5.0382409711063857E-2</v>
      </c>
      <c r="I150">
        <f t="shared" si="11"/>
        <v>9.4535760819236572</v>
      </c>
      <c r="J150">
        <f>INTERCEPTIONS!B174</f>
        <v>1.7469736284262863E-2</v>
      </c>
    </row>
    <row r="151" spans="1:10" x14ac:dyDescent="0.2">
      <c r="A151">
        <v>150</v>
      </c>
      <c r="B151">
        <f>'PASS ATTEMPTS'!B181</f>
        <v>504.56262884224401</v>
      </c>
      <c r="C151">
        <f t="shared" si="8"/>
        <v>313.31376406212752</v>
      </c>
      <c r="D151">
        <f>VLOOKUP(A151,'CMP %'!A178:B1177,2,FALSE)</f>
        <v>0.62096109809212174</v>
      </c>
      <c r="E151">
        <f t="shared" si="9"/>
        <v>4054.1379079767103</v>
      </c>
      <c r="F151">
        <f>YARDS!F175</f>
        <v>8.0349547830746548</v>
      </c>
      <c r="G151">
        <f t="shared" si="10"/>
        <v>24.388348698168443</v>
      </c>
      <c r="H151" s="7">
        <f>TOUCHDOWNS!B179</f>
        <v>4.8335622386717979E-2</v>
      </c>
      <c r="I151">
        <f t="shared" si="11"/>
        <v>9.3292212143081805</v>
      </c>
      <c r="J151">
        <f>INTERCEPTIONS!B175</f>
        <v>1.8489718978424469E-2</v>
      </c>
    </row>
    <row r="152" spans="1:10" x14ac:dyDescent="0.2">
      <c r="A152">
        <v>151</v>
      </c>
      <c r="B152">
        <f>'PASS ATTEMPTS'!B182</f>
        <v>520.68834014826427</v>
      </c>
      <c r="C152">
        <f t="shared" si="8"/>
        <v>331.36723428679068</v>
      </c>
      <c r="D152">
        <f>VLOOKUP(A152,'CMP %'!A179:B1178,2,FALSE)</f>
        <v>0.6364022558915664</v>
      </c>
      <c r="E152">
        <f t="shared" si="9"/>
        <v>4168.7623107877498</v>
      </c>
      <c r="F152">
        <f>YARDS!F176</f>
        <v>8.0062524726417124</v>
      </c>
      <c r="G152">
        <f t="shared" si="10"/>
        <v>25.400051329218719</v>
      </c>
      <c r="H152" s="7">
        <f>TOUCHDOWNS!B180</f>
        <v>4.8781678733167216E-2</v>
      </c>
      <c r="I152">
        <f t="shared" si="11"/>
        <v>8.3609572686486793</v>
      </c>
      <c r="J152">
        <f>INTERCEPTIONS!B176</f>
        <v>1.6057508155968934E-2</v>
      </c>
    </row>
    <row r="153" spans="1:10" x14ac:dyDescent="0.2">
      <c r="A153">
        <v>152</v>
      </c>
      <c r="B153">
        <f>'PASS ATTEMPTS'!B183</f>
        <v>490.41157481065784</v>
      </c>
      <c r="C153">
        <f t="shared" si="8"/>
        <v>308.57179583452864</v>
      </c>
      <c r="D153">
        <f>VLOOKUP(A153,'CMP %'!A180:B1179,2,FALSE)</f>
        <v>0.62920985491352766</v>
      </c>
      <c r="E153">
        <f t="shared" si="9"/>
        <v>3916.3668149542723</v>
      </c>
      <c r="F153">
        <f>YARDS!F177</f>
        <v>7.9858776099775692</v>
      </c>
      <c r="G153">
        <f t="shared" si="10"/>
        <v>19.219524612449682</v>
      </c>
      <c r="H153" s="7">
        <f>TOUCHDOWNS!B181</f>
        <v>3.9190601526626109E-2</v>
      </c>
      <c r="I153">
        <f t="shared" si="11"/>
        <v>10.13940174694649</v>
      </c>
      <c r="J153">
        <f>INTERCEPTIONS!B177</f>
        <v>2.0675290445298308E-2</v>
      </c>
    </row>
    <row r="154" spans="1:10" x14ac:dyDescent="0.2">
      <c r="A154">
        <v>153</v>
      </c>
      <c r="B154">
        <f>'PASS ATTEMPTS'!B184</f>
        <v>505.81932286241522</v>
      </c>
      <c r="C154">
        <f t="shared" si="8"/>
        <v>321.51388152936335</v>
      </c>
      <c r="D154">
        <f>VLOOKUP(A154,'CMP %'!A181:B1180,2,FALSE)</f>
        <v>0.63562989193439012</v>
      </c>
      <c r="E154">
        <f t="shared" si="9"/>
        <v>4019.7338319858995</v>
      </c>
      <c r="F154">
        <f>YARDS!F178</f>
        <v>7.9469756300300185</v>
      </c>
      <c r="G154">
        <f t="shared" si="10"/>
        <v>22.068632163382301</v>
      </c>
      <c r="H154" s="7">
        <f>TOUCHDOWNS!B182</f>
        <v>4.362947630884606E-2</v>
      </c>
      <c r="I154">
        <f t="shared" si="11"/>
        <v>10.895700702174688</v>
      </c>
      <c r="J154">
        <f>INTERCEPTIONS!B178</f>
        <v>2.154069686487315E-2</v>
      </c>
    </row>
    <row r="155" spans="1:10" x14ac:dyDescent="0.2">
      <c r="A155">
        <v>154</v>
      </c>
      <c r="B155">
        <f>'PASS ATTEMPTS'!B185</f>
        <v>523.42075653595782</v>
      </c>
      <c r="C155">
        <f t="shared" si="8"/>
        <v>330.50604492871253</v>
      </c>
      <c r="D155">
        <f>VLOOKUP(A155,'CMP %'!A182:B1181,2,FALSE)</f>
        <v>0.63143473162208752</v>
      </c>
      <c r="E155">
        <f t="shared" si="9"/>
        <v>4145.2870510927778</v>
      </c>
      <c r="F155">
        <f>YARDS!F179</f>
        <v>7.9196076948240126</v>
      </c>
      <c r="G155">
        <f t="shared" si="10"/>
        <v>23.096647591415071</v>
      </c>
      <c r="H155" s="7">
        <f>TOUCHDOWNS!B183</f>
        <v>4.4126350174323634E-2</v>
      </c>
      <c r="I155">
        <f t="shared" si="11"/>
        <v>10.077959414190026</v>
      </c>
      <c r="J155">
        <f>INTERCEPTIONS!B179</f>
        <v>1.9254030888814576E-2</v>
      </c>
    </row>
    <row r="156" spans="1:10" x14ac:dyDescent="0.2">
      <c r="A156">
        <v>155</v>
      </c>
      <c r="B156">
        <f>'PASS ATTEMPTS'!B186</f>
        <v>546.26367004748624</v>
      </c>
      <c r="C156">
        <f t="shared" si="8"/>
        <v>345.01049742968013</v>
      </c>
      <c r="D156">
        <f>VLOOKUP(A156,'CMP %'!A183:B1182,2,FALSE)</f>
        <v>0.63158235911915694</v>
      </c>
      <c r="E156">
        <f t="shared" si="9"/>
        <v>4348.8425861555334</v>
      </c>
      <c r="F156">
        <f>YARDS!F180</f>
        <v>7.9610686644738644</v>
      </c>
      <c r="G156">
        <f t="shared" si="10"/>
        <v>24.748151535128276</v>
      </c>
      <c r="H156" s="7">
        <f>TOUCHDOWNS!B184</f>
        <v>4.5304406813246323E-2</v>
      </c>
      <c r="I156">
        <f t="shared" si="11"/>
        <v>10.426506938188519</v>
      </c>
      <c r="J156">
        <f>INTERCEPTIONS!B180</f>
        <v>1.908694923329269E-2</v>
      </c>
    </row>
    <row r="157" spans="1:10" x14ac:dyDescent="0.2">
      <c r="A157">
        <v>156</v>
      </c>
      <c r="B157">
        <f>'PASS ATTEMPTS'!B187</f>
        <v>488.82761154630759</v>
      </c>
      <c r="C157">
        <f t="shared" si="8"/>
        <v>305.5168405600291</v>
      </c>
      <c r="D157">
        <f>VLOOKUP(A157,'CMP %'!A184:B1183,2,FALSE)</f>
        <v>0.62499914764141118</v>
      </c>
      <c r="E157">
        <f t="shared" si="9"/>
        <v>3789.2470328015343</v>
      </c>
      <c r="F157">
        <f>YARDS!F181</f>
        <v>7.7517041658408274</v>
      </c>
      <c r="G157">
        <f t="shared" si="10"/>
        <v>24.194856911013584</v>
      </c>
      <c r="H157" s="7">
        <f>TOUCHDOWNS!B185</f>
        <v>4.9495683835203239E-2</v>
      </c>
      <c r="I157">
        <f t="shared" si="11"/>
        <v>8.3652093675585633</v>
      </c>
      <c r="J157">
        <f>INTERCEPTIONS!B181</f>
        <v>1.711280044328288E-2</v>
      </c>
    </row>
    <row r="158" spans="1:10" x14ac:dyDescent="0.2">
      <c r="A158">
        <v>157</v>
      </c>
      <c r="B158">
        <f>'PASS ATTEMPTS'!B188</f>
        <v>491.88609451382223</v>
      </c>
      <c r="C158">
        <f t="shared" si="8"/>
        <v>292.98630408472224</v>
      </c>
      <c r="D158">
        <f>VLOOKUP(A158,'CMP %'!A185:B1184,2,FALSE)</f>
        <v>0.59563851743828711</v>
      </c>
      <c r="E158">
        <f t="shared" si="9"/>
        <v>3958.1623225961648</v>
      </c>
      <c r="F158">
        <f>YARDS!F182</f>
        <v>8.0469083528543184</v>
      </c>
      <c r="G158">
        <f t="shared" si="10"/>
        <v>24.063217122478054</v>
      </c>
      <c r="H158" s="7">
        <f>TOUCHDOWNS!B186</f>
        <v>4.8920303685880809E-2</v>
      </c>
      <c r="I158">
        <f t="shared" si="11"/>
        <v>9.3781782163733407</v>
      </c>
      <c r="J158">
        <f>INTERCEPTIONS!B182</f>
        <v>1.9065751849811255E-2</v>
      </c>
    </row>
    <row r="159" spans="1:10" x14ac:dyDescent="0.2">
      <c r="A159">
        <v>158</v>
      </c>
      <c r="B159">
        <f>'PASS ATTEMPTS'!B189</f>
        <v>509.20756634431484</v>
      </c>
      <c r="C159">
        <f t="shared" si="8"/>
        <v>313.30851888285554</v>
      </c>
      <c r="D159">
        <f>VLOOKUP(A159,'CMP %'!A186:B1185,2,FALSE)</f>
        <v>0.61528645603628618</v>
      </c>
      <c r="E159">
        <f t="shared" si="9"/>
        <v>3935.6921599820557</v>
      </c>
      <c r="F159">
        <f>YARDS!F183</f>
        <v>7.7290527873280421</v>
      </c>
      <c r="G159">
        <f t="shared" si="10"/>
        <v>26.299653724193057</v>
      </c>
      <c r="H159" s="7">
        <f>TOUCHDOWNS!B187</f>
        <v>5.164819901047938E-2</v>
      </c>
      <c r="I159">
        <f t="shared" si="11"/>
        <v>10.051389365513606</v>
      </c>
      <c r="J159">
        <f>INTERCEPTIONS!B183</f>
        <v>1.9739277320001719E-2</v>
      </c>
    </row>
    <row r="160" spans="1:10" x14ac:dyDescent="0.2">
      <c r="A160">
        <v>159</v>
      </c>
      <c r="B160">
        <f>'PASS ATTEMPTS'!B190</f>
        <v>470.59915071166813</v>
      </c>
      <c r="C160">
        <f t="shared" si="8"/>
        <v>284.02197366244832</v>
      </c>
      <c r="D160">
        <f>VLOOKUP(A160,'CMP %'!A187:B1186,2,FALSE)</f>
        <v>0.60353269493354023</v>
      </c>
      <c r="E160">
        <f t="shared" si="9"/>
        <v>3731.3993879186805</v>
      </c>
      <c r="F160">
        <f>YARDS!F184</f>
        <v>7.9290397831696797</v>
      </c>
      <c r="G160">
        <f t="shared" si="10"/>
        <v>21.958520242161995</v>
      </c>
      <c r="H160" s="7">
        <f>TOUCHDOWNS!B188</f>
        <v>4.6660773205720853E-2</v>
      </c>
      <c r="I160">
        <f t="shared" si="11"/>
        <v>8.9626741316029932</v>
      </c>
      <c r="J160">
        <f>INTERCEPTIONS!B184</f>
        <v>1.9045240770301227E-2</v>
      </c>
    </row>
    <row r="161" spans="1:10" x14ac:dyDescent="0.2">
      <c r="A161">
        <v>160</v>
      </c>
      <c r="B161">
        <f>'PASS ATTEMPTS'!B191</f>
        <v>524.55184689800069</v>
      </c>
      <c r="C161">
        <f t="shared" si="8"/>
        <v>318.75747681249999</v>
      </c>
      <c r="D161">
        <f>VLOOKUP(A161,'CMP %'!A188:B1187,2,FALSE)</f>
        <v>0.60767582594077207</v>
      </c>
      <c r="E161">
        <f t="shared" si="9"/>
        <v>4167.6649196305079</v>
      </c>
      <c r="F161">
        <f>YARDS!F185</f>
        <v>7.9451915845430472</v>
      </c>
      <c r="G161">
        <f t="shared" si="10"/>
        <v>24.818580104232606</v>
      </c>
      <c r="H161" s="7">
        <f>TOUCHDOWNS!B189</f>
        <v>4.7313874216629317E-2</v>
      </c>
      <c r="I161">
        <f t="shared" si="11"/>
        <v>10.632659942590054</v>
      </c>
      <c r="J161">
        <f>INTERCEPTIONS!B185</f>
        <v>2.0269988573041055E-2</v>
      </c>
    </row>
    <row r="162" spans="1:10" x14ac:dyDescent="0.2">
      <c r="A162">
        <v>161</v>
      </c>
      <c r="B162">
        <f>'PASS ATTEMPTS'!B192</f>
        <v>512.33684331595828</v>
      </c>
      <c r="C162">
        <f t="shared" si="8"/>
        <v>319.80767692136976</v>
      </c>
      <c r="D162">
        <f>VLOOKUP(A162,'CMP %'!A189:B1188,2,FALSE)</f>
        <v>0.62421370060271908</v>
      </c>
      <c r="E162">
        <f t="shared" si="9"/>
        <v>4023.8295922920752</v>
      </c>
      <c r="F162">
        <f>YARDS!F186</f>
        <v>7.8538751307615371</v>
      </c>
      <c r="G162">
        <f t="shared" si="10"/>
        <v>24.837702440132283</v>
      </c>
      <c r="H162" s="7">
        <f>TOUCHDOWNS!B190</f>
        <v>4.8479243224783787E-2</v>
      </c>
      <c r="I162">
        <f t="shared" si="11"/>
        <v>9.8441705424184729</v>
      </c>
      <c r="J162">
        <f>INTERCEPTIONS!B186</f>
        <v>1.9214254588260347E-2</v>
      </c>
    </row>
    <row r="163" spans="1:10" x14ac:dyDescent="0.2">
      <c r="A163">
        <v>162</v>
      </c>
      <c r="B163">
        <f>'PASS ATTEMPTS'!B193</f>
        <v>524.38628354594437</v>
      </c>
      <c r="C163">
        <f t="shared" si="8"/>
        <v>327.39143281802848</v>
      </c>
      <c r="D163">
        <f>VLOOKUP(A163,'CMP %'!A190:B1189,2,FALSE)</f>
        <v>0.6243325637813788</v>
      </c>
      <c r="E163">
        <f t="shared" si="9"/>
        <v>4173.1932661302926</v>
      </c>
      <c r="F163">
        <f>YARDS!F187</f>
        <v>7.9582426106014967</v>
      </c>
      <c r="G163">
        <f t="shared" si="10"/>
        <v>25.249212798948321</v>
      </c>
      <c r="H163" s="7">
        <f>TOUCHDOWNS!B191</f>
        <v>4.8150025260407292E-2</v>
      </c>
      <c r="I163">
        <f t="shared" si="11"/>
        <v>12.395703246498876</v>
      </c>
      <c r="J163">
        <f>INTERCEPTIONS!B187</f>
        <v>2.3638496344103591E-2</v>
      </c>
    </row>
    <row r="164" spans="1:10" x14ac:dyDescent="0.2">
      <c r="A164">
        <v>163</v>
      </c>
      <c r="B164">
        <f>'PASS ATTEMPTS'!B194</f>
        <v>507.07356075567429</v>
      </c>
      <c r="C164">
        <f t="shared" si="8"/>
        <v>319.15974459268284</v>
      </c>
      <c r="D164">
        <f>VLOOKUP(A164,'CMP %'!A191:B1190,2,FALSE)</f>
        <v>0.62941507760146287</v>
      </c>
      <c r="E164">
        <f t="shared" si="9"/>
        <v>4065.7042784370392</v>
      </c>
      <c r="F164">
        <f>YARDS!F188</f>
        <v>8.0179772583253204</v>
      </c>
      <c r="G164">
        <f t="shared" si="10"/>
        <v>27.36170768780827</v>
      </c>
      <c r="H164" s="7">
        <f>TOUCHDOWNS!B192</f>
        <v>5.3960036186923369E-2</v>
      </c>
      <c r="I164">
        <f t="shared" si="11"/>
        <v>9.7872773607796724</v>
      </c>
      <c r="J164">
        <f>INTERCEPTIONS!B188</f>
        <v>1.9301494138629569E-2</v>
      </c>
    </row>
    <row r="165" spans="1:10" x14ac:dyDescent="0.2">
      <c r="A165">
        <v>164</v>
      </c>
      <c r="B165">
        <f>'PASS ATTEMPTS'!B195</f>
        <v>490.54922641255962</v>
      </c>
      <c r="C165">
        <f t="shared" si="8"/>
        <v>299.62427881596608</v>
      </c>
      <c r="D165">
        <f>VLOOKUP(A165,'CMP %'!A192:B1191,2,FALSE)</f>
        <v>0.61079349978217545</v>
      </c>
      <c r="E165">
        <f t="shared" si="9"/>
        <v>3863.9701084617159</v>
      </c>
      <c r="F165">
        <f>YARDS!F189</f>
        <v>7.8768243846175308</v>
      </c>
      <c r="G165">
        <f t="shared" si="10"/>
        <v>21.31664341597104</v>
      </c>
      <c r="H165" s="7">
        <f>TOUCHDOWNS!B193</f>
        <v>4.345464689010315E-2</v>
      </c>
      <c r="I165">
        <f t="shared" si="11"/>
        <v>10.865591816012449</v>
      </c>
      <c r="J165">
        <f>INTERCEPTIONS!B189</f>
        <v>2.214985006800177E-2</v>
      </c>
    </row>
    <row r="166" spans="1:10" x14ac:dyDescent="0.2">
      <c r="A166">
        <v>165</v>
      </c>
      <c r="B166">
        <f>'PASS ATTEMPTS'!B196</f>
        <v>476.07813482949206</v>
      </c>
      <c r="C166">
        <f t="shared" si="8"/>
        <v>293.15396771128565</v>
      </c>
      <c r="D166">
        <f>VLOOKUP(A166,'CMP %'!A193:B1192,2,FALSE)</f>
        <v>0.61576860238767128</v>
      </c>
      <c r="E166">
        <f t="shared" si="9"/>
        <v>3755.7221623686419</v>
      </c>
      <c r="F166">
        <f>YARDS!F190</f>
        <v>7.8888776602054165</v>
      </c>
      <c r="G166">
        <f t="shared" si="10"/>
        <v>22.627794100057784</v>
      </c>
      <c r="H166" s="7">
        <f>TOUCHDOWNS!B194</f>
        <v>4.7529580639451036E-2</v>
      </c>
      <c r="I166">
        <f t="shared" si="11"/>
        <v>6.8424348589338901</v>
      </c>
      <c r="J166">
        <f>INTERCEPTIONS!B190</f>
        <v>1.4372503919728462E-2</v>
      </c>
    </row>
    <row r="167" spans="1:10" x14ac:dyDescent="0.2">
      <c r="A167">
        <v>166</v>
      </c>
      <c r="B167">
        <f>'PASS ATTEMPTS'!B197</f>
        <v>547.32342216080474</v>
      </c>
      <c r="C167">
        <f t="shared" si="8"/>
        <v>340.60115415577138</v>
      </c>
      <c r="D167">
        <f>VLOOKUP(A167,'CMP %'!A194:B1193,2,FALSE)</f>
        <v>0.62230326780296652</v>
      </c>
      <c r="E167">
        <f t="shared" si="9"/>
        <v>4483.4421200612978</v>
      </c>
      <c r="F167">
        <f>YARDS!F191</f>
        <v>8.1915772987768349</v>
      </c>
      <c r="G167">
        <f t="shared" si="10"/>
        <v>24.062580618003654</v>
      </c>
      <c r="H167" s="7">
        <f>TOUCHDOWNS!B195</f>
        <v>4.3964098088486371E-2</v>
      </c>
      <c r="I167">
        <f t="shared" si="11"/>
        <v>10.41145533095372</v>
      </c>
      <c r="J167">
        <f>INTERCEPTIONS!B191</f>
        <v>1.9022491838280607E-2</v>
      </c>
    </row>
    <row r="168" spans="1:10" x14ac:dyDescent="0.2">
      <c r="A168">
        <v>167</v>
      </c>
      <c r="B168">
        <f>'PASS ATTEMPTS'!B198</f>
        <v>546.23723294778006</v>
      </c>
      <c r="C168">
        <f t="shared" si="8"/>
        <v>343.99216669648183</v>
      </c>
      <c r="D168">
        <f>VLOOKUP(A168,'CMP %'!A195:B1194,2,FALSE)</f>
        <v>0.62974866220693393</v>
      </c>
      <c r="E168">
        <f t="shared" si="9"/>
        <v>4336.2269678240591</v>
      </c>
      <c r="F168">
        <f>YARDS!F192</f>
        <v>7.9383584755354812</v>
      </c>
      <c r="G168">
        <f t="shared" si="10"/>
        <v>23.905373698157497</v>
      </c>
      <c r="H168" s="7">
        <f>TOUCHDOWNS!B196</f>
        <v>4.3763720699066366E-2</v>
      </c>
      <c r="I168">
        <f t="shared" si="11"/>
        <v>9.4639569438908602</v>
      </c>
      <c r="J168">
        <f>INTERCEPTIONS!B192</f>
        <v>1.7325726576378597E-2</v>
      </c>
    </row>
    <row r="169" spans="1:10" x14ac:dyDescent="0.2">
      <c r="A169">
        <v>168</v>
      </c>
      <c r="B169">
        <f>'PASS ATTEMPTS'!B199</f>
        <v>508.97252640152601</v>
      </c>
      <c r="C169">
        <f t="shared" si="8"/>
        <v>324.26401948438098</v>
      </c>
      <c r="D169">
        <f>VLOOKUP(A169,'CMP %'!A196:B1195,2,FALSE)</f>
        <v>0.63709532963783322</v>
      </c>
      <c r="E169">
        <f t="shared" si="9"/>
        <v>4046.3758143900582</v>
      </c>
      <c r="F169">
        <f>YARDS!F193</f>
        <v>7.9500868995783307</v>
      </c>
      <c r="G169">
        <f t="shared" si="10"/>
        <v>24.249239626350015</v>
      </c>
      <c r="H169" s="7">
        <f>TOUCHDOWNS!B197</f>
        <v>4.764351388039343E-2</v>
      </c>
      <c r="I169">
        <f t="shared" si="11"/>
        <v>10.447124754460077</v>
      </c>
      <c r="J169">
        <f>INTERCEPTIONS!B193</f>
        <v>2.0525910953037158E-2</v>
      </c>
    </row>
    <row r="170" spans="1:10" x14ac:dyDescent="0.2">
      <c r="A170">
        <v>169</v>
      </c>
      <c r="B170">
        <f>'PASS ATTEMPTS'!B200</f>
        <v>484.30556588691468</v>
      </c>
      <c r="C170">
        <f t="shared" si="8"/>
        <v>311.61174703499574</v>
      </c>
      <c r="D170">
        <f>VLOOKUP(A170,'CMP %'!A197:B1196,2,FALSE)</f>
        <v>0.64341971057949199</v>
      </c>
      <c r="E170">
        <f t="shared" si="9"/>
        <v>3771.9496277572862</v>
      </c>
      <c r="F170">
        <f>YARDS!F194</f>
        <v>7.7883672900799086</v>
      </c>
      <c r="G170">
        <f t="shared" si="10"/>
        <v>21.011800375800767</v>
      </c>
      <c r="H170" s="7">
        <f>TOUCHDOWNS!B198</f>
        <v>4.3385419982365066E-2</v>
      </c>
      <c r="I170">
        <f t="shared" si="11"/>
        <v>7.8979648599789041</v>
      </c>
      <c r="J170">
        <f>INTERCEPTIONS!B194</f>
        <v>1.6307813529904958E-2</v>
      </c>
    </row>
    <row r="171" spans="1:10" x14ac:dyDescent="0.2">
      <c r="A171">
        <v>170</v>
      </c>
      <c r="B171">
        <f>'PASS ATTEMPTS'!B201</f>
        <v>468.03840428506635</v>
      </c>
      <c r="C171">
        <f t="shared" si="8"/>
        <v>289.00128535465495</v>
      </c>
      <c r="D171">
        <f>VLOOKUP(A171,'CMP %'!A198:B1197,2,FALSE)</f>
        <v>0.61747344386430747</v>
      </c>
      <c r="E171">
        <f t="shared" si="9"/>
        <v>3735.3112504546425</v>
      </c>
      <c r="F171">
        <f>YARDS!F195</f>
        <v>7.980779389589558</v>
      </c>
      <c r="G171">
        <f t="shared" si="10"/>
        <v>21.454429206699555</v>
      </c>
      <c r="H171" s="7">
        <f>TOUCHDOWNS!B199</f>
        <v>4.5839035878842943E-2</v>
      </c>
      <c r="I171">
        <f t="shared" si="11"/>
        <v>10.207961662097869</v>
      </c>
      <c r="J171">
        <f>INTERCEPTIONS!B195</f>
        <v>2.1810094147489113E-2</v>
      </c>
    </row>
    <row r="172" spans="1:10" x14ac:dyDescent="0.2">
      <c r="A172">
        <v>171</v>
      </c>
      <c r="B172">
        <f>'PASS ATTEMPTS'!B202</f>
        <v>503.59027596286086</v>
      </c>
      <c r="C172">
        <f t="shared" si="8"/>
        <v>326.49839355037722</v>
      </c>
      <c r="D172">
        <f>VLOOKUP(A172,'CMP %'!A199:B1198,2,FALSE)</f>
        <v>0.64834133845439079</v>
      </c>
      <c r="E172">
        <f t="shared" si="9"/>
        <v>4161.1951926303527</v>
      </c>
      <c r="F172">
        <f>YARDS!F196</f>
        <v>8.263057074869403</v>
      </c>
      <c r="G172">
        <f t="shared" si="10"/>
        <v>21.324981321107852</v>
      </c>
      <c r="H172" s="7">
        <f>TOUCHDOWNS!B200</f>
        <v>4.2345895739020471E-2</v>
      </c>
      <c r="I172">
        <f t="shared" si="11"/>
        <v>8.7177713773235954</v>
      </c>
      <c r="J172">
        <f>INTERCEPTIONS!B196</f>
        <v>1.7311238507644496E-2</v>
      </c>
    </row>
    <row r="173" spans="1:10" x14ac:dyDescent="0.2">
      <c r="A173">
        <v>172</v>
      </c>
      <c r="B173">
        <f>'PASS ATTEMPTS'!B203</f>
        <v>508.84535206489971</v>
      </c>
      <c r="C173">
        <f t="shared" si="8"/>
        <v>320.9839751275552</v>
      </c>
      <c r="D173">
        <f>VLOOKUP(A173,'CMP %'!A200:B1199,2,FALSE)</f>
        <v>0.63080850365439889</v>
      </c>
      <c r="E173">
        <f t="shared" si="9"/>
        <v>3988.8164336862774</v>
      </c>
      <c r="F173">
        <f>YARDS!F197</f>
        <v>7.8389562123337058</v>
      </c>
      <c r="G173">
        <f t="shared" si="10"/>
        <v>24.06172898664396</v>
      </c>
      <c r="H173" s="7">
        <f>TOUCHDOWNS!B201</f>
        <v>4.7286919078657619E-2</v>
      </c>
      <c r="I173">
        <f t="shared" si="11"/>
        <v>9.9330919914077658</v>
      </c>
      <c r="J173">
        <f>INTERCEPTIONS!B197</f>
        <v>1.9520846463663616E-2</v>
      </c>
    </row>
    <row r="174" spans="1:10" x14ac:dyDescent="0.2">
      <c r="A174">
        <v>173</v>
      </c>
      <c r="B174">
        <f>'PASS ATTEMPTS'!B204</f>
        <v>509.43427930343421</v>
      </c>
      <c r="C174">
        <f t="shared" si="8"/>
        <v>317.39072530899142</v>
      </c>
      <c r="D174">
        <f>VLOOKUP(A174,'CMP %'!A201:B1200,2,FALSE)</f>
        <v>0.62302585083785467</v>
      </c>
      <c r="E174">
        <f t="shared" si="9"/>
        <v>4128.3401607785772</v>
      </c>
      <c r="F174">
        <f>YARDS!F198</f>
        <v>8.1037737908477396</v>
      </c>
      <c r="G174">
        <f t="shared" si="10"/>
        <v>22.65685868332643</v>
      </c>
      <c r="H174" s="7">
        <f>TOUCHDOWNS!B202</f>
        <v>4.447454677432755E-2</v>
      </c>
      <c r="I174">
        <f t="shared" si="11"/>
        <v>8.8452707324775002</v>
      </c>
      <c r="J174">
        <f>INTERCEPTIONS!B198</f>
        <v>1.7362928039651986E-2</v>
      </c>
    </row>
    <row r="175" spans="1:10" x14ac:dyDescent="0.2">
      <c r="A175">
        <v>174</v>
      </c>
      <c r="B175">
        <f>'PASS ATTEMPTS'!B205</f>
        <v>491.21845396143937</v>
      </c>
      <c r="C175">
        <f t="shared" si="8"/>
        <v>305.07172288957725</v>
      </c>
      <c r="D175">
        <f>VLOOKUP(A175,'CMP %'!A202:B1201,2,FALSE)</f>
        <v>0.62105102206425933</v>
      </c>
      <c r="E175">
        <f t="shared" si="9"/>
        <v>3972.3584066380449</v>
      </c>
      <c r="F175">
        <f>YARDS!F199</f>
        <v>8.0867450613935503</v>
      </c>
      <c r="G175">
        <f t="shared" si="10"/>
        <v>23.810943880935838</v>
      </c>
      <c r="H175" s="7">
        <f>TOUCHDOWNS!B203</f>
        <v>4.8473227520082124E-2</v>
      </c>
      <c r="I175">
        <f t="shared" si="11"/>
        <v>9.9181312518467504</v>
      </c>
      <c r="J175">
        <f>INTERCEPTIONS!B199</f>
        <v>2.0190876730834962E-2</v>
      </c>
    </row>
    <row r="176" spans="1:10" x14ac:dyDescent="0.2">
      <c r="A176">
        <v>175</v>
      </c>
      <c r="B176">
        <f>'PASS ATTEMPTS'!B206</f>
        <v>523.7838431637291</v>
      </c>
      <c r="C176">
        <f t="shared" si="8"/>
        <v>328.87767590383891</v>
      </c>
      <c r="D176">
        <f>VLOOKUP(A176,'CMP %'!A203:B1202,2,FALSE)</f>
        <v>0.6278881645477471</v>
      </c>
      <c r="E176">
        <f t="shared" si="9"/>
        <v>4176.9767595463081</v>
      </c>
      <c r="F176">
        <f>YARDS!F200</f>
        <v>7.9746193283030138</v>
      </c>
      <c r="G176">
        <f t="shared" si="10"/>
        <v>26.733338598699049</v>
      </c>
      <c r="H176" s="7">
        <f>TOUCHDOWNS!B204</f>
        <v>5.1038875955443513E-2</v>
      </c>
      <c r="I176">
        <f t="shared" si="11"/>
        <v>9.3455286530599171</v>
      </c>
      <c r="J176">
        <f>INTERCEPTIONS!B200</f>
        <v>1.7842338542959996E-2</v>
      </c>
    </row>
    <row r="177" spans="1:10" x14ac:dyDescent="0.2">
      <c r="A177">
        <v>176</v>
      </c>
      <c r="B177">
        <f>'PASS ATTEMPTS'!B207</f>
        <v>500.72871431711985</v>
      </c>
      <c r="C177">
        <f t="shared" si="8"/>
        <v>310.09224485253975</v>
      </c>
      <c r="D177">
        <f>VLOOKUP(A177,'CMP %'!A204:B1203,2,FALSE)</f>
        <v>0.6192819304869206</v>
      </c>
      <c r="E177">
        <f t="shared" si="9"/>
        <v>4039.8625869819348</v>
      </c>
      <c r="F177">
        <f>YARDS!F201</f>
        <v>8.0679666882922607</v>
      </c>
      <c r="G177">
        <f t="shared" si="10"/>
        <v>25.15457384106535</v>
      </c>
      <c r="H177" s="7">
        <f>TOUCHDOWNS!B205</f>
        <v>5.023593239578935E-2</v>
      </c>
      <c r="I177">
        <f t="shared" si="11"/>
        <v>7.9234734813072754</v>
      </c>
      <c r="J177">
        <f>INTERCEPTIONS!B201</f>
        <v>1.5823884779831515E-2</v>
      </c>
    </row>
    <row r="178" spans="1:10" x14ac:dyDescent="0.2">
      <c r="A178">
        <v>177</v>
      </c>
      <c r="B178">
        <f>'PASS ATTEMPTS'!B208</f>
        <v>500.17045629350145</v>
      </c>
      <c r="C178">
        <f t="shared" si="8"/>
        <v>313.26835659379157</v>
      </c>
      <c r="D178">
        <f>VLOOKUP(A178,'CMP %'!A205:B1204,2,FALSE)</f>
        <v>0.62632319172799122</v>
      </c>
      <c r="E178">
        <f t="shared" si="9"/>
        <v>4031.3424307506889</v>
      </c>
      <c r="F178">
        <f>YARDS!F202</f>
        <v>8.0599371274841669</v>
      </c>
      <c r="G178">
        <f t="shared" si="10"/>
        <v>20.647741526868518</v>
      </c>
      <c r="H178" s="7">
        <f>TOUCHDOWNS!B206</f>
        <v>4.1281409701560551E-2</v>
      </c>
      <c r="I178">
        <f t="shared" si="11"/>
        <v>8.6406778004554248</v>
      </c>
      <c r="J178">
        <f>INTERCEPTIONS!B202</f>
        <v>1.7275466177044754E-2</v>
      </c>
    </row>
    <row r="179" spans="1:10" x14ac:dyDescent="0.2">
      <c r="A179">
        <v>178</v>
      </c>
      <c r="B179">
        <f>'PASS ATTEMPTS'!B209</f>
        <v>505.4393780854067</v>
      </c>
      <c r="C179">
        <f t="shared" si="8"/>
        <v>316.0818956622997</v>
      </c>
      <c r="D179">
        <f>VLOOKUP(A179,'CMP %'!A206:B1205,2,FALSE)</f>
        <v>0.62536064534506786</v>
      </c>
      <c r="E179">
        <f t="shared" si="9"/>
        <v>4071.7338948472193</v>
      </c>
      <c r="F179">
        <f>YARDS!F203</f>
        <v>8.0558303752882452</v>
      </c>
      <c r="G179">
        <f t="shared" si="10"/>
        <v>22.056458162221915</v>
      </c>
      <c r="H179" s="7">
        <f>TOUCHDOWNS!B207</f>
        <v>4.3638187126953373E-2</v>
      </c>
      <c r="I179">
        <f t="shared" si="11"/>
        <v>9.8429200216249928</v>
      </c>
      <c r="J179">
        <f>INTERCEPTIONS!B203</f>
        <v>1.9473987283914754E-2</v>
      </c>
    </row>
    <row r="180" spans="1:10" x14ac:dyDescent="0.2">
      <c r="A180">
        <v>179</v>
      </c>
      <c r="B180">
        <f>'PASS ATTEMPTS'!B210</f>
        <v>506.3831992895079</v>
      </c>
      <c r="C180">
        <f t="shared" si="8"/>
        <v>322.09992164208217</v>
      </c>
      <c r="D180">
        <f>VLOOKUP(A180,'CMP %'!A207:B1206,2,FALSE)</f>
        <v>0.63607940013415054</v>
      </c>
      <c r="E180">
        <f t="shared" si="9"/>
        <v>4018.4179135088989</v>
      </c>
      <c r="F180">
        <f>YARDS!F204</f>
        <v>7.9355277172446259</v>
      </c>
      <c r="G180">
        <f t="shared" si="10"/>
        <v>23.494478732365799</v>
      </c>
      <c r="H180" s="7">
        <f>TOUCHDOWNS!B208</f>
        <v>4.639663947249878E-2</v>
      </c>
      <c r="I180">
        <f t="shared" si="11"/>
        <v>8.8075455229662207</v>
      </c>
      <c r="J180">
        <f>INTERCEPTIONS!B204</f>
        <v>1.7393044507250321E-2</v>
      </c>
    </row>
    <row r="181" spans="1:10" x14ac:dyDescent="0.2">
      <c r="A181">
        <v>180</v>
      </c>
      <c r="B181">
        <f>'PASS ATTEMPTS'!B211</f>
        <v>513.29088259254195</v>
      </c>
      <c r="C181">
        <f t="shared" si="8"/>
        <v>322.57581876817522</v>
      </c>
      <c r="D181">
        <f>VLOOKUP(A181,'CMP %'!A208:B1207,2,FALSE)</f>
        <v>0.62844642230717507</v>
      </c>
      <c r="E181">
        <f t="shared" si="9"/>
        <v>4025.3821330242577</v>
      </c>
      <c r="F181">
        <f>YARDS!F205</f>
        <v>7.8423020348476884</v>
      </c>
      <c r="G181">
        <f t="shared" si="10"/>
        <v>26.247065980844429</v>
      </c>
      <c r="H181" s="7">
        <f>TOUCHDOWNS!B209</f>
        <v>5.113487667709022E-2</v>
      </c>
      <c r="I181">
        <f t="shared" si="11"/>
        <v>9.3967868894286504</v>
      </c>
      <c r="J181">
        <f>INTERCEPTIONS!B205</f>
        <v>1.8306942920877794E-2</v>
      </c>
    </row>
    <row r="182" spans="1:10" x14ac:dyDescent="0.2">
      <c r="A182">
        <v>181</v>
      </c>
      <c r="B182">
        <f>'PASS ATTEMPTS'!B212</f>
        <v>515.25835791389625</v>
      </c>
      <c r="C182">
        <f t="shared" si="8"/>
        <v>320.62920584637806</v>
      </c>
      <c r="D182">
        <f>VLOOKUP(A182,'CMP %'!A209:B1208,2,FALSE)</f>
        <v>0.62226881121248645</v>
      </c>
      <c r="E182">
        <f t="shared" si="9"/>
        <v>4148.8635823324594</v>
      </c>
      <c r="F182">
        <f>YARDS!F206</f>
        <v>8.0520063742969263</v>
      </c>
      <c r="G182">
        <f t="shared" si="10"/>
        <v>22.863399362450728</v>
      </c>
      <c r="H182" s="7">
        <f>TOUCHDOWNS!B210</f>
        <v>4.437268995502909E-2</v>
      </c>
      <c r="I182">
        <f t="shared" si="11"/>
        <v>8.8653072633910099</v>
      </c>
      <c r="J182">
        <f>INTERCEPTIONS!B206</f>
        <v>1.7205557420327131E-2</v>
      </c>
    </row>
    <row r="183" spans="1:10" x14ac:dyDescent="0.2">
      <c r="A183">
        <v>182</v>
      </c>
      <c r="B183">
        <f>'PASS ATTEMPTS'!B213</f>
        <v>487.32508971522816</v>
      </c>
      <c r="C183">
        <f t="shared" si="8"/>
        <v>295.5155603332023</v>
      </c>
      <c r="D183">
        <f>VLOOKUP(A183,'CMP %'!A210:B1209,2,FALSE)</f>
        <v>0.60640333643787747</v>
      </c>
      <c r="E183">
        <f t="shared" si="9"/>
        <v>3844.8334985967135</v>
      </c>
      <c r="F183">
        <f>YARDS!F207</f>
        <v>7.8896686826517985</v>
      </c>
      <c r="G183">
        <f t="shared" si="10"/>
        <v>27.666397888169485</v>
      </c>
      <c r="H183" s="7">
        <f>TOUCHDOWNS!B211</f>
        <v>5.6771954639841214E-2</v>
      </c>
      <c r="I183">
        <f t="shared" si="11"/>
        <v>8.0858545653862972</v>
      </c>
      <c r="J183">
        <f>INTERCEPTIONS!B207</f>
        <v>1.6592321503724184E-2</v>
      </c>
    </row>
    <row r="184" spans="1:10" x14ac:dyDescent="0.2">
      <c r="A184">
        <v>183</v>
      </c>
      <c r="B184">
        <f>'PASS ATTEMPTS'!B214</f>
        <v>504.36164871027654</v>
      </c>
      <c r="C184">
        <f t="shared" si="8"/>
        <v>318.14016398608885</v>
      </c>
      <c r="D184">
        <f>VLOOKUP(A184,'CMP %'!A211:B1210,2,FALSE)</f>
        <v>0.63077786504905331</v>
      </c>
      <c r="E184">
        <f t="shared" si="9"/>
        <v>3957.7721079666667</v>
      </c>
      <c r="F184">
        <f>YARDS!F208</f>
        <v>7.8470917011379528</v>
      </c>
      <c r="G184">
        <f t="shared" si="10"/>
        <v>24.695136605475536</v>
      </c>
      <c r="H184" s="7">
        <f>TOUCHDOWNS!B212</f>
        <v>4.8963153064124645E-2</v>
      </c>
      <c r="I184">
        <f t="shared" si="11"/>
        <v>9.2308121552875075</v>
      </c>
      <c r="J184">
        <f>INTERCEPTIONS!B208</f>
        <v>1.8301970776112713E-2</v>
      </c>
    </row>
    <row r="185" spans="1:10" x14ac:dyDescent="0.2">
      <c r="A185">
        <v>184</v>
      </c>
      <c r="B185">
        <f>'PASS ATTEMPTS'!B215</f>
        <v>506.28142378764807</v>
      </c>
      <c r="C185">
        <f t="shared" si="8"/>
        <v>315.00051119504104</v>
      </c>
      <c r="D185">
        <f>VLOOKUP(A185,'CMP %'!A212:B1211,2,FALSE)</f>
        <v>0.62218461194650343</v>
      </c>
      <c r="E185">
        <f t="shared" si="9"/>
        <v>3888.6915020795627</v>
      </c>
      <c r="F185">
        <f>YARDS!F209</f>
        <v>7.6808891643447188</v>
      </c>
      <c r="G185">
        <f t="shared" si="10"/>
        <v>24.962963478866698</v>
      </c>
      <c r="H185" s="7">
        <f>TOUCHDOWNS!B213</f>
        <v>4.9306496952052949E-2</v>
      </c>
      <c r="I185">
        <f t="shared" si="11"/>
        <v>7.9900318898065299</v>
      </c>
      <c r="J185">
        <f>INTERCEPTIONS!B209</f>
        <v>1.5781799438799527E-2</v>
      </c>
    </row>
    <row r="186" spans="1:10" x14ac:dyDescent="0.2">
      <c r="A186">
        <v>185</v>
      </c>
      <c r="B186">
        <f>'PASS ATTEMPTS'!B216</f>
        <v>508.27550026732996</v>
      </c>
      <c r="C186">
        <f t="shared" si="8"/>
        <v>312.77813585910343</v>
      </c>
      <c r="D186">
        <f>VLOOKUP(A186,'CMP %'!A213:B1212,2,FALSE)</f>
        <v>0.61537126163782485</v>
      </c>
      <c r="E186">
        <f t="shared" si="9"/>
        <v>4166.2855158266966</v>
      </c>
      <c r="F186">
        <f>YARDS!F210</f>
        <v>8.1969040680406948</v>
      </c>
      <c r="G186">
        <f t="shared" si="10"/>
        <v>23.910577823635975</v>
      </c>
      <c r="H186" s="7">
        <f>TOUCHDOWNS!B214</f>
        <v>4.7042554305804805E-2</v>
      </c>
      <c r="I186">
        <f t="shared" si="11"/>
        <v>9.7876701656018366</v>
      </c>
      <c r="J186">
        <f>INTERCEPTIONS!B210</f>
        <v>1.9256623938108296E-2</v>
      </c>
    </row>
    <row r="187" spans="1:10" x14ac:dyDescent="0.2">
      <c r="A187">
        <v>186</v>
      </c>
      <c r="B187">
        <f>'PASS ATTEMPTS'!B217</f>
        <v>509.38385700075804</v>
      </c>
      <c r="C187">
        <f t="shared" si="8"/>
        <v>317.51502927074557</v>
      </c>
      <c r="D187">
        <f>VLOOKUP(A187,'CMP %'!A214:B1213,2,FALSE)</f>
        <v>0.62333155027775655</v>
      </c>
      <c r="E187">
        <f t="shared" si="9"/>
        <v>4132.9226051043615</v>
      </c>
      <c r="F187">
        <f>YARDS!F211</f>
        <v>8.1135720111723355</v>
      </c>
      <c r="G187">
        <f t="shared" si="10"/>
        <v>25.108215411096634</v>
      </c>
      <c r="H187" s="7">
        <f>TOUCHDOWNS!B215</f>
        <v>4.929134495728487E-2</v>
      </c>
      <c r="I187">
        <f t="shared" si="11"/>
        <v>10.880260489545075</v>
      </c>
      <c r="J187">
        <f>INTERCEPTIONS!B211</f>
        <v>2.1359649191884152E-2</v>
      </c>
    </row>
    <row r="188" spans="1:10" x14ac:dyDescent="0.2">
      <c r="A188">
        <v>187</v>
      </c>
      <c r="B188">
        <f>'PASS ATTEMPTS'!B218</f>
        <v>552.01541905356135</v>
      </c>
      <c r="C188">
        <f t="shared" si="8"/>
        <v>349.52411801967037</v>
      </c>
      <c r="D188">
        <f>VLOOKUP(A188,'CMP %'!A215:B1214,2,FALSE)</f>
        <v>0.63317817936849419</v>
      </c>
      <c r="E188">
        <f t="shared" si="9"/>
        <v>4583.6880568546485</v>
      </c>
      <c r="F188">
        <f>YARDS!F212</f>
        <v>8.3035507680445768</v>
      </c>
      <c r="G188">
        <f t="shared" si="10"/>
        <v>26.387916447472957</v>
      </c>
      <c r="H188" s="7">
        <f>TOUCHDOWNS!B216</f>
        <v>4.7802861182239136E-2</v>
      </c>
      <c r="I188">
        <f t="shared" si="11"/>
        <v>13.03153279757543</v>
      </c>
      <c r="J188">
        <f>INTERCEPTIONS!B212</f>
        <v>2.3607189849729537E-2</v>
      </c>
    </row>
    <row r="189" spans="1:10" x14ac:dyDescent="0.2">
      <c r="A189">
        <v>188</v>
      </c>
      <c r="B189">
        <f>'PASS ATTEMPTS'!B219</f>
        <v>512.68906631153459</v>
      </c>
      <c r="C189">
        <f t="shared" si="8"/>
        <v>313.84018437791065</v>
      </c>
      <c r="D189">
        <f>VLOOKUP(A189,'CMP %'!A216:B1215,2,FALSE)</f>
        <v>0.61214526503517475</v>
      </c>
      <c r="E189">
        <f t="shared" si="9"/>
        <v>4188.1513173382573</v>
      </c>
      <c r="F189">
        <f>YARDS!F213</f>
        <v>8.1689889497142794</v>
      </c>
      <c r="G189">
        <f t="shared" si="10"/>
        <v>22.543785650050815</v>
      </c>
      <c r="H189" s="7">
        <f>TOUCHDOWNS!B217</f>
        <v>4.397165286211141E-2</v>
      </c>
      <c r="I189">
        <f t="shared" si="11"/>
        <v>9.726560966723401</v>
      </c>
      <c r="J189">
        <f>INTERCEPTIONS!B213</f>
        <v>1.89716567132974E-2</v>
      </c>
    </row>
    <row r="190" spans="1:10" x14ac:dyDescent="0.2">
      <c r="A190">
        <v>189</v>
      </c>
      <c r="B190">
        <f>'PASS ATTEMPTS'!B220</f>
        <v>488.50943962299516</v>
      </c>
      <c r="C190">
        <f t="shared" si="8"/>
        <v>310.7479215705693</v>
      </c>
      <c r="D190">
        <f>VLOOKUP(A190,'CMP %'!A217:B1216,2,FALSE)</f>
        <v>0.63611446650936276</v>
      </c>
      <c r="E190">
        <f t="shared" si="9"/>
        <v>3739.8598585527575</v>
      </c>
      <c r="F190">
        <f>YARDS!F214</f>
        <v>7.6556552549710739</v>
      </c>
      <c r="G190">
        <f t="shared" si="10"/>
        <v>26.722371931211296</v>
      </c>
      <c r="H190" s="7">
        <f>TOUCHDOWNS!B218</f>
        <v>5.4701853769364539E-2</v>
      </c>
      <c r="I190">
        <f t="shared" si="11"/>
        <v>8.05814219376993</v>
      </c>
      <c r="J190">
        <f>INTERCEPTIONS!B214</f>
        <v>1.6495366394534285E-2</v>
      </c>
    </row>
    <row r="191" spans="1:10" x14ac:dyDescent="0.2">
      <c r="A191">
        <v>190</v>
      </c>
      <c r="B191">
        <f>'PASS ATTEMPTS'!B221</f>
        <v>543.48294650112052</v>
      </c>
      <c r="C191">
        <f t="shared" si="8"/>
        <v>336.8923287465189</v>
      </c>
      <c r="D191">
        <f>VLOOKUP(A191,'CMP %'!A218:B1217,2,FALSE)</f>
        <v>0.61987654058952946</v>
      </c>
      <c r="E191">
        <f t="shared" si="9"/>
        <v>4472.9010821986449</v>
      </c>
      <c r="F191">
        <f>YARDS!F215</f>
        <v>8.2300670352117908</v>
      </c>
      <c r="G191">
        <f t="shared" si="10"/>
        <v>25.100077668143069</v>
      </c>
      <c r="H191" s="7">
        <f>TOUCHDOWNS!B219</f>
        <v>4.618374473336178E-2</v>
      </c>
      <c r="I191">
        <f t="shared" si="11"/>
        <v>11.479031867143796</v>
      </c>
      <c r="J191">
        <f>INTERCEPTIONS!B215</f>
        <v>2.1121236537492954E-2</v>
      </c>
    </row>
    <row r="192" spans="1:10" x14ac:dyDescent="0.2">
      <c r="A192">
        <v>191</v>
      </c>
      <c r="B192">
        <f>'PASS ATTEMPTS'!B222</f>
        <v>510.81793200632274</v>
      </c>
      <c r="C192">
        <f t="shared" si="8"/>
        <v>321.1586397089302</v>
      </c>
      <c r="D192">
        <f>VLOOKUP(A192,'CMP %'!A219:B1218,2,FALSE)</f>
        <v>0.62871449803558388</v>
      </c>
      <c r="E192">
        <f t="shared" si="9"/>
        <v>4230.1631625816217</v>
      </c>
      <c r="F192">
        <f>YARDS!F216</f>
        <v>8.2811563524540919</v>
      </c>
      <c r="G192">
        <f t="shared" si="10"/>
        <v>24.732484596160184</v>
      </c>
      <c r="H192" s="7">
        <f>TOUCHDOWNS!B220</f>
        <v>4.8417416551958581E-2</v>
      </c>
      <c r="I192">
        <f t="shared" si="11"/>
        <v>9.4421124879642075</v>
      </c>
      <c r="J192">
        <f>INTERCEPTIONS!B216</f>
        <v>1.8484301149880807E-2</v>
      </c>
    </row>
    <row r="193" spans="1:10" x14ac:dyDescent="0.2">
      <c r="A193">
        <v>192</v>
      </c>
      <c r="B193">
        <f>'PASS ATTEMPTS'!B223</f>
        <v>524.76663644797634</v>
      </c>
      <c r="C193">
        <f t="shared" si="8"/>
        <v>332.54244880306317</v>
      </c>
      <c r="D193">
        <f>VLOOKUP(A193,'CMP %'!A220:B1219,2,FALSE)</f>
        <v>0.63369586727915073</v>
      </c>
      <c r="E193">
        <f t="shared" si="9"/>
        <v>4288.6104366018335</v>
      </c>
      <c r="F193">
        <f>YARDS!F217</f>
        <v>8.1724144385977802</v>
      </c>
      <c r="G193">
        <f t="shared" si="10"/>
        <v>25.931483280581411</v>
      </c>
      <c r="H193" s="7">
        <f>TOUCHDOWNS!B221</f>
        <v>4.9415266671878393E-2</v>
      </c>
      <c r="I193">
        <f t="shared" si="11"/>
        <v>9.0448306583400395</v>
      </c>
      <c r="J193">
        <f>INTERCEPTIONS!B217</f>
        <v>1.7235910269681777E-2</v>
      </c>
    </row>
    <row r="194" spans="1:10" x14ac:dyDescent="0.2">
      <c r="A194">
        <v>193</v>
      </c>
      <c r="B194">
        <f>'PASS ATTEMPTS'!B224</f>
        <v>498.27968244671445</v>
      </c>
      <c r="C194">
        <f t="shared" si="8"/>
        <v>308.42985843817706</v>
      </c>
      <c r="D194">
        <f>VLOOKUP(A194,'CMP %'!A221:B1220,2,FALSE)</f>
        <v>0.61898943365237502</v>
      </c>
      <c r="E194">
        <f t="shared" si="9"/>
        <v>3902.6657405380633</v>
      </c>
      <c r="F194">
        <f>YARDS!F218</f>
        <v>7.8322794968775611</v>
      </c>
      <c r="G194">
        <f t="shared" si="10"/>
        <v>25.993580949930969</v>
      </c>
      <c r="H194" s="7">
        <f>TOUCHDOWNS!B222</f>
        <v>5.216664830139988E-2</v>
      </c>
      <c r="I194">
        <f t="shared" si="11"/>
        <v>8.210990998718648</v>
      </c>
      <c r="J194">
        <f>INTERCEPTIONS!B218</f>
        <v>1.6478679119325167E-2</v>
      </c>
    </row>
    <row r="195" spans="1:10" x14ac:dyDescent="0.2">
      <c r="A195">
        <v>194</v>
      </c>
      <c r="B195">
        <f>'PASS ATTEMPTS'!B225</f>
        <v>540.71584295214336</v>
      </c>
      <c r="C195">
        <f t="shared" ref="C195:C258" si="12">D195*B195</f>
        <v>336.68473751509066</v>
      </c>
      <c r="D195">
        <f>VLOOKUP(A195,'CMP %'!A222:B1221,2,FALSE)</f>
        <v>0.62266482830777592</v>
      </c>
      <c r="E195">
        <f t="shared" ref="E195:E258" si="13">F195*B195</f>
        <v>4347.2518209670352</v>
      </c>
      <c r="F195">
        <f>YARDS!F219</f>
        <v>8.039808482829665</v>
      </c>
      <c r="G195">
        <f t="shared" ref="G195:G258" si="14">H195*B195</f>
        <v>26.294095783771777</v>
      </c>
      <c r="H195" s="7">
        <f>TOUCHDOWNS!B223</f>
        <v>4.8628306580058844E-2</v>
      </c>
      <c r="I195">
        <f t="shared" ref="I195:I258" si="15">J195*B195</f>
        <v>11.069996775431804</v>
      </c>
      <c r="J195">
        <f>INTERCEPTIONS!B219</f>
        <v>2.0472854494133188E-2</v>
      </c>
    </row>
    <row r="196" spans="1:10" x14ac:dyDescent="0.2">
      <c r="A196">
        <v>195</v>
      </c>
      <c r="B196">
        <f>'PASS ATTEMPTS'!B226</f>
        <v>546.18802931199104</v>
      </c>
      <c r="C196">
        <f t="shared" si="12"/>
        <v>328.97171408998662</v>
      </c>
      <c r="D196">
        <f>VLOOKUP(A196,'CMP %'!A223:B1222,2,FALSE)</f>
        <v>0.60230487750597128</v>
      </c>
      <c r="E196">
        <f t="shared" si="13"/>
        <v>4706.2288198206634</v>
      </c>
      <c r="F196">
        <f>YARDS!F220</f>
        <v>8.6164993871229516</v>
      </c>
      <c r="G196">
        <f t="shared" si="14"/>
        <v>26.944285401775666</v>
      </c>
      <c r="H196" s="7">
        <f>TOUCHDOWNS!B224</f>
        <v>4.9331519469066713E-2</v>
      </c>
      <c r="I196">
        <f t="shared" si="15"/>
        <v>9.902560948385684</v>
      </c>
      <c r="J196">
        <f>INTERCEPTIONS!B220</f>
        <v>1.8130314867683028E-2</v>
      </c>
    </row>
    <row r="197" spans="1:10" x14ac:dyDescent="0.2">
      <c r="A197">
        <v>196</v>
      </c>
      <c r="B197">
        <f>'PASS ATTEMPTS'!B227</f>
        <v>483.39773817809805</v>
      </c>
      <c r="C197">
        <f t="shared" si="12"/>
        <v>304.8327653762027</v>
      </c>
      <c r="D197">
        <f>VLOOKUP(A197,'CMP %'!A224:B1223,2,FALSE)</f>
        <v>0.63060445116086428</v>
      </c>
      <c r="E197">
        <f t="shared" si="13"/>
        <v>3918.7994456734464</v>
      </c>
      <c r="F197">
        <f>YARDS!F221</f>
        <v>8.1067806821835902</v>
      </c>
      <c r="G197">
        <f t="shared" si="14"/>
        <v>22.784817615286439</v>
      </c>
      <c r="H197" s="7">
        <f>TOUCHDOWNS!B225</f>
        <v>4.7134721194934177E-2</v>
      </c>
      <c r="I197">
        <f t="shared" si="15"/>
        <v>8.7407254709991058</v>
      </c>
      <c r="J197">
        <f>INTERCEPTIONS!B221</f>
        <v>1.808185016326817E-2</v>
      </c>
    </row>
    <row r="198" spans="1:10" x14ac:dyDescent="0.2">
      <c r="A198">
        <v>197</v>
      </c>
      <c r="B198">
        <f>'PASS ATTEMPTS'!B228</f>
        <v>499.74898484069973</v>
      </c>
      <c r="C198">
        <f t="shared" si="12"/>
        <v>322.02128296811975</v>
      </c>
      <c r="D198">
        <f>VLOOKUP(A198,'CMP %'!A225:B1224,2,FALSE)</f>
        <v>0.64436605723324769</v>
      </c>
      <c r="E198">
        <f t="shared" si="13"/>
        <v>4172.3551395920967</v>
      </c>
      <c r="F198">
        <f>YARDS!F222</f>
        <v>8.3489016809550485</v>
      </c>
      <c r="G198">
        <f t="shared" si="14"/>
        <v>21.508840738468969</v>
      </c>
      <c r="H198" s="7">
        <f>TOUCHDOWNS!B226</f>
        <v>4.3039288504658268E-2</v>
      </c>
      <c r="I198">
        <f t="shared" si="15"/>
        <v>8.6275116101812035</v>
      </c>
      <c r="J198">
        <f>INTERCEPTIONS!B222</f>
        <v>1.726369011621167E-2</v>
      </c>
    </row>
    <row r="199" spans="1:10" x14ac:dyDescent="0.2">
      <c r="A199">
        <v>198</v>
      </c>
      <c r="B199">
        <f>'PASS ATTEMPTS'!B229</f>
        <v>454.54749896546366</v>
      </c>
      <c r="C199">
        <f t="shared" si="12"/>
        <v>294.19898651057144</v>
      </c>
      <c r="D199">
        <f>VLOOKUP(A199,'CMP %'!A226:B1225,2,FALSE)</f>
        <v>0.64723485923948421</v>
      </c>
      <c r="E199">
        <f t="shared" si="13"/>
        <v>3567.7977582670678</v>
      </c>
      <c r="F199">
        <f>YARDS!F223</f>
        <v>7.8491197650130458</v>
      </c>
      <c r="G199">
        <f t="shared" si="14"/>
        <v>23.316618384428821</v>
      </c>
      <c r="H199" s="7">
        <f>TOUCHDOWNS!B227</f>
        <v>5.1296329729009042E-2</v>
      </c>
      <c r="I199">
        <f t="shared" si="15"/>
        <v>7.638100513900886</v>
      </c>
      <c r="J199">
        <f>INTERCEPTIONS!B223</f>
        <v>1.6803745551971953E-2</v>
      </c>
    </row>
    <row r="200" spans="1:10" x14ac:dyDescent="0.2">
      <c r="A200">
        <v>199</v>
      </c>
      <c r="B200">
        <f>'PASS ATTEMPTS'!B230</f>
        <v>502.87663364665582</v>
      </c>
      <c r="C200">
        <f t="shared" si="12"/>
        <v>317.80791430658621</v>
      </c>
      <c r="D200">
        <f>VLOOKUP(A200,'CMP %'!A227:B1226,2,FALSE)</f>
        <v>0.63197987944274348</v>
      </c>
      <c r="E200">
        <f t="shared" si="13"/>
        <v>3929.0396649790255</v>
      </c>
      <c r="F200">
        <f>YARDS!F224</f>
        <v>7.813128314368547</v>
      </c>
      <c r="G200">
        <f t="shared" si="14"/>
        <v>27.415410729819421</v>
      </c>
      <c r="H200" s="7">
        <f>TOUCHDOWNS!B228</f>
        <v>5.4517169610793142E-2</v>
      </c>
      <c r="I200">
        <f t="shared" si="15"/>
        <v>9.5944580026875013</v>
      </c>
      <c r="J200">
        <f>INTERCEPTIONS!B224</f>
        <v>1.9079148563957749E-2</v>
      </c>
    </row>
    <row r="201" spans="1:10" x14ac:dyDescent="0.2">
      <c r="A201">
        <v>200</v>
      </c>
      <c r="B201">
        <f>'PASS ATTEMPTS'!B231</f>
        <v>501.52889501890974</v>
      </c>
      <c r="C201">
        <f t="shared" si="12"/>
        <v>309.74037030917196</v>
      </c>
      <c r="D201">
        <f>VLOOKUP(A201,'CMP %'!A228:B1227,2,FALSE)</f>
        <v>0.61759227311816889</v>
      </c>
      <c r="E201">
        <f t="shared" si="13"/>
        <v>3931.0428719406327</v>
      </c>
      <c r="F201">
        <f>YARDS!F225</f>
        <v>7.8381184234507888</v>
      </c>
      <c r="G201">
        <f t="shared" si="14"/>
        <v>27.892070695216226</v>
      </c>
      <c r="H201" s="7">
        <f>TOUCHDOWNS!B229</f>
        <v>5.5614085194761465E-2</v>
      </c>
      <c r="I201">
        <f t="shared" si="15"/>
        <v>8.8637893405511807</v>
      </c>
      <c r="J201">
        <f>INTERCEPTIONS!B225</f>
        <v>1.7673536716597313E-2</v>
      </c>
    </row>
    <row r="202" spans="1:10" x14ac:dyDescent="0.2">
      <c r="A202">
        <v>201</v>
      </c>
      <c r="B202">
        <f>'PASS ATTEMPTS'!B232</f>
        <v>513.40965598164269</v>
      </c>
      <c r="C202">
        <f t="shared" si="12"/>
        <v>317.60830870372757</v>
      </c>
      <c r="D202">
        <f>VLOOKUP(A202,'CMP %'!A229:B1228,2,FALSE)</f>
        <v>0.61862550694816665</v>
      </c>
      <c r="E202">
        <f t="shared" si="13"/>
        <v>4177.4683831807361</v>
      </c>
      <c r="F202">
        <f>YARDS!F226</f>
        <v>8.1367156509617811</v>
      </c>
      <c r="G202">
        <f t="shared" si="14"/>
        <v>21.90706211196504</v>
      </c>
      <c r="H202" s="7">
        <f>TOUCHDOWNS!B230</f>
        <v>4.2669750864109852E-2</v>
      </c>
      <c r="I202">
        <f t="shared" si="15"/>
        <v>10.907338366210258</v>
      </c>
      <c r="J202">
        <f>INTERCEPTIONS!B226</f>
        <v>2.1244903049895611E-2</v>
      </c>
    </row>
    <row r="203" spans="1:10" x14ac:dyDescent="0.2">
      <c r="A203">
        <v>202</v>
      </c>
      <c r="B203">
        <f>'PASS ATTEMPTS'!B233</f>
        <v>512.19903609356118</v>
      </c>
      <c r="C203">
        <f t="shared" si="12"/>
        <v>320.45015124390886</v>
      </c>
      <c r="D203">
        <f>VLOOKUP(A203,'CMP %'!A230:B1229,2,FALSE)</f>
        <v>0.62563599043043416</v>
      </c>
      <c r="E203">
        <f t="shared" si="13"/>
        <v>3965.3332847276256</v>
      </c>
      <c r="F203">
        <f>YARDS!F227</f>
        <v>7.7417820130440376</v>
      </c>
      <c r="G203">
        <f t="shared" si="14"/>
        <v>25.347391225167872</v>
      </c>
      <c r="H203" s="7">
        <f>TOUCHDOWNS!B231</f>
        <v>4.9487385643064298E-2</v>
      </c>
      <c r="I203">
        <f t="shared" si="15"/>
        <v>10.045940490644602</v>
      </c>
      <c r="J203">
        <f>INTERCEPTIONS!B227</f>
        <v>1.9613352979464711E-2</v>
      </c>
    </row>
    <row r="204" spans="1:10" x14ac:dyDescent="0.2">
      <c r="A204">
        <v>203</v>
      </c>
      <c r="B204">
        <f>'PASS ATTEMPTS'!B234</f>
        <v>514.46023925111774</v>
      </c>
      <c r="C204">
        <f t="shared" si="12"/>
        <v>319.49156846629052</v>
      </c>
      <c r="D204">
        <f>VLOOKUP(A204,'CMP %'!A231:B1230,2,FALSE)</f>
        <v>0.62102285869820284</v>
      </c>
      <c r="E204">
        <f t="shared" si="13"/>
        <v>4055.8022452369974</v>
      </c>
      <c r="F204">
        <f>YARDS!F228</f>
        <v>7.8836068092276488</v>
      </c>
      <c r="G204">
        <f t="shared" si="14"/>
        <v>21.882011574291724</v>
      </c>
      <c r="H204" s="7">
        <f>TOUCHDOWNS!B232</f>
        <v>4.2533921778181778E-2</v>
      </c>
      <c r="I204">
        <f t="shared" si="15"/>
        <v>9.4343631344244354</v>
      </c>
      <c r="J204">
        <f>INTERCEPTIONS!B228</f>
        <v>1.8338371781962619E-2</v>
      </c>
    </row>
    <row r="205" spans="1:10" x14ac:dyDescent="0.2">
      <c r="A205">
        <v>204</v>
      </c>
      <c r="B205">
        <f>'PASS ATTEMPTS'!B235</f>
        <v>526.04367156104649</v>
      </c>
      <c r="C205">
        <f t="shared" si="12"/>
        <v>331.97650058073913</v>
      </c>
      <c r="D205">
        <f>VLOOKUP(A205,'CMP %'!A232:B1231,2,FALSE)</f>
        <v>0.63108163547636897</v>
      </c>
      <c r="E205">
        <f t="shared" si="13"/>
        <v>4002.8378404690952</v>
      </c>
      <c r="F205">
        <f>YARDS!F229</f>
        <v>7.6093261013683202</v>
      </c>
      <c r="G205">
        <f t="shared" si="14"/>
        <v>22.675752216195903</v>
      </c>
      <c r="H205" s="7">
        <f>TOUCHDOWNS!B233</f>
        <v>4.310621616054252E-2</v>
      </c>
      <c r="I205">
        <f t="shared" si="15"/>
        <v>9.3603511179163803</v>
      </c>
      <c r="J205">
        <f>INTERCEPTIONS!B229</f>
        <v>1.7793866980928268E-2</v>
      </c>
    </row>
    <row r="206" spans="1:10" x14ac:dyDescent="0.2">
      <c r="A206">
        <v>205</v>
      </c>
      <c r="B206">
        <f>'PASS ATTEMPTS'!B236</f>
        <v>500.40826231961898</v>
      </c>
      <c r="C206">
        <f t="shared" si="12"/>
        <v>320.63081112343644</v>
      </c>
      <c r="D206">
        <f>VLOOKUP(A206,'CMP %'!A233:B1232,2,FALSE)</f>
        <v>0.64073844352043152</v>
      </c>
      <c r="E206">
        <f t="shared" si="13"/>
        <v>4035.2372064136757</v>
      </c>
      <c r="F206">
        <f>YARDS!F230</f>
        <v>8.0638900479151232</v>
      </c>
      <c r="G206">
        <f t="shared" si="14"/>
        <v>22.461211579625342</v>
      </c>
      <c r="H206" s="7">
        <f>TOUCHDOWNS!B234</f>
        <v>4.4885772819792086E-2</v>
      </c>
      <c r="I206">
        <f t="shared" si="15"/>
        <v>9.1299605914100201</v>
      </c>
      <c r="J206">
        <f>INTERCEPTIONS!B230</f>
        <v>1.8245023671448823E-2</v>
      </c>
    </row>
    <row r="207" spans="1:10" x14ac:dyDescent="0.2">
      <c r="A207">
        <v>206</v>
      </c>
      <c r="B207">
        <f>'PASS ATTEMPTS'!B237</f>
        <v>485.08366922033605</v>
      </c>
      <c r="C207">
        <f t="shared" si="12"/>
        <v>293.80096567750655</v>
      </c>
      <c r="D207">
        <f>VLOOKUP(A207,'CMP %'!A234:B1233,2,FALSE)</f>
        <v>0.60567070037572313</v>
      </c>
      <c r="E207">
        <f t="shared" si="13"/>
        <v>3887.6389726839598</v>
      </c>
      <c r="F207">
        <f>YARDS!F231</f>
        <v>8.0143678696346825</v>
      </c>
      <c r="G207">
        <f t="shared" si="14"/>
        <v>21.296627133467709</v>
      </c>
      <c r="H207" s="7">
        <f>TOUCHDOWNS!B235</f>
        <v>4.3902997533801322E-2</v>
      </c>
      <c r="I207">
        <f t="shared" si="15"/>
        <v>8.8810596063134639</v>
      </c>
      <c r="J207">
        <f>INTERCEPTIONS!B231</f>
        <v>1.8308304669558944E-2</v>
      </c>
    </row>
    <row r="208" spans="1:10" x14ac:dyDescent="0.2">
      <c r="A208">
        <v>207</v>
      </c>
      <c r="B208">
        <f>'PASS ATTEMPTS'!B238</f>
        <v>498.73081795097954</v>
      </c>
      <c r="C208">
        <f t="shared" si="12"/>
        <v>310.6190448347719</v>
      </c>
      <c r="D208">
        <f>VLOOKUP(A208,'CMP %'!A235:B1234,2,FALSE)</f>
        <v>0.62281903113776049</v>
      </c>
      <c r="E208">
        <f t="shared" si="13"/>
        <v>3935.8962683825416</v>
      </c>
      <c r="F208">
        <f>YARDS!F232</f>
        <v>7.8918248616619531</v>
      </c>
      <c r="G208">
        <f t="shared" si="14"/>
        <v>22.818684755528643</v>
      </c>
      <c r="H208" s="7">
        <f>TOUCHDOWNS!B236</f>
        <v>4.5753508574582415E-2</v>
      </c>
      <c r="I208">
        <f t="shared" si="15"/>
        <v>9.5638842160895798</v>
      </c>
      <c r="J208">
        <f>INTERCEPTIONS!B232</f>
        <v>1.9176445232284841E-2</v>
      </c>
    </row>
    <row r="209" spans="1:10" x14ac:dyDescent="0.2">
      <c r="A209">
        <v>208</v>
      </c>
      <c r="B209">
        <f>'PASS ATTEMPTS'!B239</f>
        <v>523.05139333375814</v>
      </c>
      <c r="C209">
        <f t="shared" si="12"/>
        <v>327.03562544385613</v>
      </c>
      <c r="D209">
        <f>VLOOKUP(A209,'CMP %'!A236:B1235,2,FALSE)</f>
        <v>0.62524568256942836</v>
      </c>
      <c r="E209">
        <f t="shared" si="13"/>
        <v>4066.9753338012724</v>
      </c>
      <c r="F209">
        <f>YARDS!F233</f>
        <v>7.775479399604893</v>
      </c>
      <c r="G209">
        <f t="shared" si="14"/>
        <v>20.75359354453386</v>
      </c>
      <c r="H209" s="7">
        <f>TOUCHDOWNS!B237</f>
        <v>3.9677924213636556E-2</v>
      </c>
      <c r="I209">
        <f t="shared" si="15"/>
        <v>10.456865945950423</v>
      </c>
      <c r="J209">
        <f>INTERCEPTIONS!B233</f>
        <v>1.9992042998493487E-2</v>
      </c>
    </row>
    <row r="210" spans="1:10" x14ac:dyDescent="0.2">
      <c r="A210">
        <v>209</v>
      </c>
      <c r="B210">
        <f>'PASS ATTEMPTS'!B240</f>
        <v>493.00932579529001</v>
      </c>
      <c r="C210">
        <f t="shared" si="12"/>
        <v>299.18672370165837</v>
      </c>
      <c r="D210">
        <f>VLOOKUP(A210,'CMP %'!A237:B1236,2,FALSE)</f>
        <v>0.60685814252910963</v>
      </c>
      <c r="E210">
        <f t="shared" si="13"/>
        <v>4085.4905780991908</v>
      </c>
      <c r="F210">
        <f>YARDS!F234</f>
        <v>8.2868423868224959</v>
      </c>
      <c r="G210">
        <f t="shared" si="14"/>
        <v>25.379343583084982</v>
      </c>
      <c r="H210" s="7">
        <f>TOUCHDOWNS!B238</f>
        <v>5.1478424961119561E-2</v>
      </c>
      <c r="I210">
        <f t="shared" si="15"/>
        <v>9.2570656325605523</v>
      </c>
      <c r="J210">
        <f>INTERCEPTIONS!B234</f>
        <v>1.8776654209588566E-2</v>
      </c>
    </row>
    <row r="211" spans="1:10" x14ac:dyDescent="0.2">
      <c r="A211">
        <v>210</v>
      </c>
      <c r="B211">
        <f>'PASS ATTEMPTS'!B241</f>
        <v>508.72127146760744</v>
      </c>
      <c r="C211">
        <f t="shared" si="12"/>
        <v>314.20542718696879</v>
      </c>
      <c r="D211">
        <f>VLOOKUP(A211,'CMP %'!A238:B1237,2,FALSE)</f>
        <v>0.61763768257717855</v>
      </c>
      <c r="E211">
        <f t="shared" si="13"/>
        <v>4213.1674203492666</v>
      </c>
      <c r="F211">
        <f>YARDS!F235</f>
        <v>8.2818778310463035</v>
      </c>
      <c r="G211">
        <f t="shared" si="14"/>
        <v>25.495308824953174</v>
      </c>
      <c r="H211" s="7">
        <f>TOUCHDOWNS!B239</f>
        <v>5.011645915926001E-2</v>
      </c>
      <c r="I211">
        <f t="shared" si="15"/>
        <v>10.076021698608729</v>
      </c>
      <c r="J211">
        <f>INTERCEPTIONS!B235</f>
        <v>1.9806566510459579E-2</v>
      </c>
    </row>
    <row r="212" spans="1:10" x14ac:dyDescent="0.2">
      <c r="A212">
        <v>211</v>
      </c>
      <c r="B212">
        <f>'PASS ATTEMPTS'!B242</f>
        <v>479.91517990578393</v>
      </c>
      <c r="C212">
        <f t="shared" si="12"/>
        <v>297.53942646368063</v>
      </c>
      <c r="D212">
        <f>VLOOKUP(A212,'CMP %'!A239:B1238,2,FALSE)</f>
        <v>0.61998336148086219</v>
      </c>
      <c r="E212">
        <f t="shared" si="13"/>
        <v>3887.8823374371441</v>
      </c>
      <c r="F212">
        <f>YARDS!F236</f>
        <v>8.1011864184008644</v>
      </c>
      <c r="G212">
        <f t="shared" si="14"/>
        <v>24.504751739931901</v>
      </c>
      <c r="H212" s="7">
        <f>TOUCHDOWNS!B240</f>
        <v>5.106058896645576E-2</v>
      </c>
      <c r="I212">
        <f t="shared" si="15"/>
        <v>8.5180381544890338</v>
      </c>
      <c r="J212">
        <f>INTERCEPTIONS!B236</f>
        <v>1.7749049230243726E-2</v>
      </c>
    </row>
    <row r="213" spans="1:10" x14ac:dyDescent="0.2">
      <c r="A213">
        <v>212</v>
      </c>
      <c r="B213">
        <f>'PASS ATTEMPTS'!B243</f>
        <v>524.23251323913485</v>
      </c>
      <c r="C213">
        <f t="shared" si="12"/>
        <v>331.83730478010705</v>
      </c>
      <c r="D213">
        <f>VLOOKUP(A213,'CMP %'!A240:B1239,2,FALSE)</f>
        <v>0.63299642124397493</v>
      </c>
      <c r="E213">
        <f t="shared" si="13"/>
        <v>4062.9925775357638</v>
      </c>
      <c r="F213">
        <f>YARDS!F237</f>
        <v>7.7503635789991181</v>
      </c>
      <c r="G213">
        <f t="shared" si="14"/>
        <v>22.730155567163774</v>
      </c>
      <c r="H213" s="7">
        <f>TOUCHDOWNS!B241</f>
        <v>4.3358919931765362E-2</v>
      </c>
      <c r="I213">
        <f t="shared" si="15"/>
        <v>10.190417636484147</v>
      </c>
      <c r="J213">
        <f>INTERCEPTIONS!B237</f>
        <v>1.943873639870114E-2</v>
      </c>
    </row>
    <row r="214" spans="1:10" x14ac:dyDescent="0.2">
      <c r="A214">
        <v>213</v>
      </c>
      <c r="B214">
        <f>'PASS ATTEMPTS'!B244</f>
        <v>533.26198649184857</v>
      </c>
      <c r="C214">
        <f t="shared" si="12"/>
        <v>318.68358785330861</v>
      </c>
      <c r="D214">
        <f>VLOOKUP(A214,'CMP %'!A241:B1240,2,FALSE)</f>
        <v>0.59761167292238637</v>
      </c>
      <c r="E214">
        <f t="shared" si="13"/>
        <v>4443.9193860416108</v>
      </c>
      <c r="F214">
        <f>YARDS!F238</f>
        <v>8.3334636606608008</v>
      </c>
      <c r="G214">
        <f t="shared" si="14"/>
        <v>25.210264854057677</v>
      </c>
      <c r="H214" s="7">
        <f>TOUCHDOWNS!B242</f>
        <v>4.7275570906352316E-2</v>
      </c>
      <c r="I214">
        <f t="shared" si="15"/>
        <v>8.8238918347979087</v>
      </c>
      <c r="J214">
        <f>INTERCEPTIONS!B238</f>
        <v>1.6547010772035953E-2</v>
      </c>
    </row>
    <row r="215" spans="1:10" x14ac:dyDescent="0.2">
      <c r="A215">
        <v>214</v>
      </c>
      <c r="B215">
        <f>'PASS ATTEMPTS'!B245</f>
        <v>540.57593035950833</v>
      </c>
      <c r="C215">
        <f t="shared" si="12"/>
        <v>348.09337145338174</v>
      </c>
      <c r="D215">
        <f>VLOOKUP(A215,'CMP %'!A242:B1241,2,FALSE)</f>
        <v>0.64393057830355738</v>
      </c>
      <c r="E215">
        <f t="shared" si="13"/>
        <v>4357.005739463707</v>
      </c>
      <c r="F215">
        <f>YARDS!F239</f>
        <v>8.0599329248087201</v>
      </c>
      <c r="G215">
        <f t="shared" si="14"/>
        <v>27.419267336717567</v>
      </c>
      <c r="H215" s="7">
        <f>TOUCHDOWNS!B243</f>
        <v>5.0722323723297241E-2</v>
      </c>
      <c r="I215">
        <f t="shared" si="15"/>
        <v>9.2349531279010257</v>
      </c>
      <c r="J215">
        <f>INTERCEPTIONS!B239</f>
        <v>1.7083544807034508E-2</v>
      </c>
    </row>
    <row r="216" spans="1:10" x14ac:dyDescent="0.2">
      <c r="A216">
        <v>215</v>
      </c>
      <c r="B216">
        <f>'PASS ATTEMPTS'!B246</f>
        <v>504.33519242780841</v>
      </c>
      <c r="C216">
        <f t="shared" si="12"/>
        <v>311.15347279679992</v>
      </c>
      <c r="D216">
        <f>VLOOKUP(A216,'CMP %'!A243:B1242,2,FALSE)</f>
        <v>0.61695768502480441</v>
      </c>
      <c r="E216">
        <f t="shared" si="13"/>
        <v>4051.6407057407537</v>
      </c>
      <c r="F216">
        <f>YARDS!F240</f>
        <v>8.0336267755510917</v>
      </c>
      <c r="G216">
        <f t="shared" si="14"/>
        <v>22.942853937412067</v>
      </c>
      <c r="H216" s="7">
        <f>TOUCHDOWNS!B244</f>
        <v>4.5491280961314544E-2</v>
      </c>
      <c r="I216">
        <f t="shared" si="15"/>
        <v>10.767112707270785</v>
      </c>
      <c r="J216">
        <f>INTERCEPTIONS!B240</f>
        <v>2.1349120324994992E-2</v>
      </c>
    </row>
    <row r="217" spans="1:10" x14ac:dyDescent="0.2">
      <c r="A217">
        <v>216</v>
      </c>
      <c r="B217">
        <f>'PASS ATTEMPTS'!B247</f>
        <v>509.72708922115072</v>
      </c>
      <c r="C217">
        <f t="shared" si="12"/>
        <v>310.31654495545297</v>
      </c>
      <c r="D217">
        <f>VLOOKUP(A217,'CMP %'!A244:B1243,2,FALSE)</f>
        <v>0.60878958862007571</v>
      </c>
      <c r="E217">
        <f t="shared" si="13"/>
        <v>4112.6654962100974</v>
      </c>
      <c r="F217">
        <f>YARDS!F241</f>
        <v>8.068367530739124</v>
      </c>
      <c r="G217">
        <f t="shared" si="14"/>
        <v>24.401837288770739</v>
      </c>
      <c r="H217" s="7">
        <f>TOUCHDOWNS!B245</f>
        <v>4.7872357198154976E-2</v>
      </c>
      <c r="I217">
        <f t="shared" si="15"/>
        <v>9.2009968717529844</v>
      </c>
      <c r="J217">
        <f>INTERCEPTIONS!B241</f>
        <v>1.8050829681843787E-2</v>
      </c>
    </row>
    <row r="218" spans="1:10" x14ac:dyDescent="0.2">
      <c r="A218">
        <v>217</v>
      </c>
      <c r="B218">
        <f>'PASS ATTEMPTS'!B248</f>
        <v>518.15188429359341</v>
      </c>
      <c r="C218">
        <f t="shared" si="12"/>
        <v>323.09301642331025</v>
      </c>
      <c r="D218">
        <f>VLOOKUP(A218,'CMP %'!A245:B1244,2,FALSE)</f>
        <v>0.62354885935383453</v>
      </c>
      <c r="E218">
        <f t="shared" si="13"/>
        <v>4160.0528508380876</v>
      </c>
      <c r="F218">
        <f>YARDS!F242</f>
        <v>8.0286359597236032</v>
      </c>
      <c r="G218">
        <f t="shared" si="14"/>
        <v>25.032985644180766</v>
      </c>
      <c r="H218" s="7">
        <f>TOUCHDOWNS!B246</f>
        <v>4.8312061391629836E-2</v>
      </c>
      <c r="I218">
        <f t="shared" si="15"/>
        <v>9.8099283228357343</v>
      </c>
      <c r="J218">
        <f>INTERCEPTIONS!B242</f>
        <v>1.8932534301616604E-2</v>
      </c>
    </row>
    <row r="219" spans="1:10" x14ac:dyDescent="0.2">
      <c r="A219">
        <v>218</v>
      </c>
      <c r="B219">
        <f>'PASS ATTEMPTS'!B249</f>
        <v>557.0309582865915</v>
      </c>
      <c r="C219">
        <f t="shared" si="12"/>
        <v>354.08181149693161</v>
      </c>
      <c r="D219">
        <f>VLOOKUP(A219,'CMP %'!A246:B1245,2,FALSE)</f>
        <v>0.63565912491843424</v>
      </c>
      <c r="E219">
        <f t="shared" si="13"/>
        <v>4388.6012882966379</v>
      </c>
      <c r="F219">
        <f>YARDS!F243</f>
        <v>7.8785590334078162</v>
      </c>
      <c r="G219">
        <f t="shared" si="14"/>
        <v>25.970476371578194</v>
      </c>
      <c r="H219" s="7">
        <f>TOUCHDOWNS!B247</f>
        <v>4.6623039501184113E-2</v>
      </c>
      <c r="I219">
        <f t="shared" si="15"/>
        <v>11.627301381633682</v>
      </c>
      <c r="J219">
        <f>INTERCEPTIONS!B243</f>
        <v>2.0873707661417724E-2</v>
      </c>
    </row>
    <row r="220" spans="1:10" x14ac:dyDescent="0.2">
      <c r="A220">
        <v>219</v>
      </c>
      <c r="B220">
        <f>'PASS ATTEMPTS'!B250</f>
        <v>537.44314966569971</v>
      </c>
      <c r="C220">
        <f t="shared" si="12"/>
        <v>341.32739967148063</v>
      </c>
      <c r="D220">
        <f>VLOOKUP(A220,'CMP %'!A247:B1246,2,FALSE)</f>
        <v>0.63509489307621292</v>
      </c>
      <c r="E220">
        <f t="shared" si="13"/>
        <v>4437.9323641099236</v>
      </c>
      <c r="F220">
        <f>YARDS!F244</f>
        <v>8.2574917307447411</v>
      </c>
      <c r="G220">
        <f t="shared" si="14"/>
        <v>26.730085055696382</v>
      </c>
      <c r="H220" s="7">
        <f>TOUCHDOWNS!B248</f>
        <v>4.9735651244830315E-2</v>
      </c>
      <c r="I220">
        <f t="shared" si="15"/>
        <v>10.227214750324555</v>
      </c>
      <c r="J220">
        <f>INTERCEPTIONS!B244</f>
        <v>1.9029388981301715E-2</v>
      </c>
    </row>
    <row r="221" spans="1:10" x14ac:dyDescent="0.2">
      <c r="A221">
        <v>220</v>
      </c>
      <c r="B221">
        <f>'PASS ATTEMPTS'!B251</f>
        <v>529.86675561661536</v>
      </c>
      <c r="C221">
        <f t="shared" si="12"/>
        <v>323.07180905030663</v>
      </c>
      <c r="D221">
        <f>VLOOKUP(A221,'CMP %'!A248:B1247,2,FALSE)</f>
        <v>0.60972273807656086</v>
      </c>
      <c r="E221">
        <f t="shared" si="13"/>
        <v>4072.4370681518599</v>
      </c>
      <c r="F221">
        <f>YARDS!F245</f>
        <v>7.6857757634043153</v>
      </c>
      <c r="G221">
        <f t="shared" si="14"/>
        <v>26.12288552428496</v>
      </c>
      <c r="H221" s="7">
        <f>TOUCHDOWNS!B249</f>
        <v>4.9300857710699919E-2</v>
      </c>
      <c r="I221">
        <f t="shared" si="15"/>
        <v>9.8053958615405659</v>
      </c>
      <c r="J221">
        <f>INTERCEPTIONS!B245</f>
        <v>1.850539924915624E-2</v>
      </c>
    </row>
    <row r="222" spans="1:10" x14ac:dyDescent="0.2">
      <c r="A222">
        <v>221</v>
      </c>
      <c r="B222">
        <f>'PASS ATTEMPTS'!B252</f>
        <v>514.79006093449937</v>
      </c>
      <c r="C222">
        <f t="shared" si="12"/>
        <v>326.92032196306735</v>
      </c>
      <c r="D222">
        <f>VLOOKUP(A222,'CMP %'!A249:B1248,2,FALSE)</f>
        <v>0.63505562125579562</v>
      </c>
      <c r="E222">
        <f t="shared" si="13"/>
        <v>4057.3258008713929</v>
      </c>
      <c r="F222">
        <f>YARDS!F246</f>
        <v>7.8815154152473763</v>
      </c>
      <c r="G222">
        <f t="shared" si="14"/>
        <v>25.507537347851624</v>
      </c>
      <c r="H222" s="7">
        <f>TOUCHDOWNS!B250</f>
        <v>4.954939747971774E-2</v>
      </c>
      <c r="I222">
        <f t="shared" si="15"/>
        <v>9.112624446265178</v>
      </c>
      <c r="J222">
        <f>INTERCEPTIONS!B246</f>
        <v>1.7701632447454433E-2</v>
      </c>
    </row>
    <row r="223" spans="1:10" x14ac:dyDescent="0.2">
      <c r="A223">
        <v>222</v>
      </c>
      <c r="B223">
        <f>'PASS ATTEMPTS'!B253</f>
        <v>541.4559509148462</v>
      </c>
      <c r="C223">
        <f t="shared" si="12"/>
        <v>348.32927994841702</v>
      </c>
      <c r="D223">
        <f>VLOOKUP(A223,'CMP %'!A250:B1249,2,FALSE)</f>
        <v>0.64331970007879391</v>
      </c>
      <c r="E223">
        <f t="shared" si="13"/>
        <v>4460.1021317010272</v>
      </c>
      <c r="F223">
        <f>YARDS!F247</f>
        <v>8.2372391035045798</v>
      </c>
      <c r="G223">
        <f t="shared" si="14"/>
        <v>24.502267630135915</v>
      </c>
      <c r="H223" s="7">
        <f>TOUCHDOWNS!B251</f>
        <v>4.5252559490272078E-2</v>
      </c>
      <c r="I223">
        <f t="shared" si="15"/>
        <v>11.594235817463181</v>
      </c>
      <c r="J223">
        <f>INTERCEPTIONS!B247</f>
        <v>2.1413073026297916E-2</v>
      </c>
    </row>
    <row r="224" spans="1:10" x14ac:dyDescent="0.2">
      <c r="A224">
        <v>223</v>
      </c>
      <c r="B224">
        <f>'PASS ATTEMPTS'!B254</f>
        <v>525.5350703508193</v>
      </c>
      <c r="C224">
        <f t="shared" si="12"/>
        <v>326.29021379532503</v>
      </c>
      <c r="D224">
        <f>VLOOKUP(A224,'CMP %'!A251:B1250,2,FALSE)</f>
        <v>0.62087238740796313</v>
      </c>
      <c r="E224">
        <f t="shared" si="13"/>
        <v>4014.6735049001791</v>
      </c>
      <c r="F224">
        <f>YARDS!F248</f>
        <v>7.6392114083275091</v>
      </c>
      <c r="G224">
        <f t="shared" si="14"/>
        <v>27.550653470012595</v>
      </c>
      <c r="H224" s="7">
        <f>TOUCHDOWNS!B252</f>
        <v>5.2424005597992235E-2</v>
      </c>
      <c r="I224">
        <f t="shared" si="15"/>
        <v>10.792782708482338</v>
      </c>
      <c r="J224">
        <f>INTERCEPTIONS!B248</f>
        <v>2.0536750670659621E-2</v>
      </c>
    </row>
    <row r="225" spans="1:10" x14ac:dyDescent="0.2">
      <c r="A225">
        <v>224</v>
      </c>
      <c r="B225">
        <f>'PASS ATTEMPTS'!B255</f>
        <v>552.52366798224784</v>
      </c>
      <c r="C225">
        <f t="shared" si="12"/>
        <v>349.89719974975861</v>
      </c>
      <c r="D225">
        <f>VLOOKUP(A225,'CMP %'!A252:B1251,2,FALSE)</f>
        <v>0.63327097104734442</v>
      </c>
      <c r="E225">
        <f t="shared" si="13"/>
        <v>4408.0554529433566</v>
      </c>
      <c r="F225">
        <f>YARDS!F249</f>
        <v>7.978039147247868</v>
      </c>
      <c r="G225">
        <f t="shared" si="14"/>
        <v>24.608196000176388</v>
      </c>
      <c r="H225" s="7">
        <f>TOUCHDOWNS!B253</f>
        <v>4.453781335746694E-2</v>
      </c>
      <c r="I225">
        <f t="shared" si="15"/>
        <v>11.27114933254483</v>
      </c>
      <c r="J225">
        <f>INTERCEPTIONS!B249</f>
        <v>2.039939641627617E-2</v>
      </c>
    </row>
    <row r="226" spans="1:10" x14ac:dyDescent="0.2">
      <c r="A226">
        <v>225</v>
      </c>
      <c r="B226">
        <f>'PASS ATTEMPTS'!B256</f>
        <v>517.87113948787032</v>
      </c>
      <c r="C226">
        <f t="shared" si="12"/>
        <v>328.12601038346401</v>
      </c>
      <c r="D226">
        <f>VLOOKUP(A226,'CMP %'!A253:B1252,2,FALSE)</f>
        <v>0.63360551566544565</v>
      </c>
      <c r="E226">
        <f t="shared" si="13"/>
        <v>4082.9712815707799</v>
      </c>
      <c r="F226">
        <f>YARDS!F250</f>
        <v>7.8841452443333386</v>
      </c>
      <c r="G226">
        <f t="shared" si="14"/>
        <v>26.248030381240845</v>
      </c>
      <c r="H226" s="7">
        <f>TOUCHDOWNS!B254</f>
        <v>5.0684481871683125E-2</v>
      </c>
      <c r="I226">
        <f t="shared" si="15"/>
        <v>9.2171349336724049</v>
      </c>
      <c r="J226">
        <f>INTERCEPTIONS!B250</f>
        <v>1.7798124341872675E-2</v>
      </c>
    </row>
    <row r="227" spans="1:10" x14ac:dyDescent="0.2">
      <c r="A227">
        <v>226</v>
      </c>
      <c r="B227">
        <f>'PASS ATTEMPTS'!B257</f>
        <v>475.34385154776049</v>
      </c>
      <c r="C227">
        <f t="shared" si="12"/>
        <v>303.14250359225332</v>
      </c>
      <c r="D227">
        <f>VLOOKUP(A227,'CMP %'!A254:B1253,2,FALSE)</f>
        <v>0.63773309069885986</v>
      </c>
      <c r="E227">
        <f t="shared" si="13"/>
        <v>3715.0286356003699</v>
      </c>
      <c r="F227">
        <f>YARDS!F251</f>
        <v>7.8154553246116825</v>
      </c>
      <c r="G227">
        <f t="shared" si="14"/>
        <v>22.01754469876451</v>
      </c>
      <c r="H227" s="7">
        <f>TOUCHDOWNS!B255</f>
        <v>4.6319195308982097E-2</v>
      </c>
      <c r="I227">
        <f t="shared" si="15"/>
        <v>9.6225180337526339</v>
      </c>
      <c r="J227">
        <f>INTERCEPTIONS!B251</f>
        <v>2.0243278633816104E-2</v>
      </c>
    </row>
    <row r="228" spans="1:10" x14ac:dyDescent="0.2">
      <c r="A228">
        <v>227</v>
      </c>
      <c r="B228">
        <f>'PASS ATTEMPTS'!B258</f>
        <v>485.21833967868173</v>
      </c>
      <c r="C228">
        <f t="shared" si="12"/>
        <v>304.58185795604703</v>
      </c>
      <c r="D228">
        <f>VLOOKUP(A228,'CMP %'!A255:B1254,2,FALSE)</f>
        <v>0.62772124021063447</v>
      </c>
      <c r="E228">
        <f t="shared" si="13"/>
        <v>3852.3674870644759</v>
      </c>
      <c r="F228">
        <f>YARDS!F252</f>
        <v>7.939451525298006</v>
      </c>
      <c r="G228">
        <f t="shared" si="14"/>
        <v>22.818008658850623</v>
      </c>
      <c r="H228" s="7">
        <f>TOUCHDOWNS!B256</f>
        <v>4.702627001683618E-2</v>
      </c>
      <c r="I228">
        <f t="shared" si="15"/>
        <v>8.4751038889616179</v>
      </c>
      <c r="J228">
        <f>INTERCEPTIONS!B252</f>
        <v>1.7466577818501149E-2</v>
      </c>
    </row>
    <row r="229" spans="1:10" x14ac:dyDescent="0.2">
      <c r="A229">
        <v>228</v>
      </c>
      <c r="B229">
        <f>'PASS ATTEMPTS'!B259</f>
        <v>519.22698660881269</v>
      </c>
      <c r="C229">
        <f t="shared" si="12"/>
        <v>331.44390847704869</v>
      </c>
      <c r="D229">
        <f>VLOOKUP(A229,'CMP %'!A256:B1255,2,FALSE)</f>
        <v>0.6383410666725603</v>
      </c>
      <c r="E229">
        <f t="shared" si="13"/>
        <v>4130.8466750763228</v>
      </c>
      <c r="F229">
        <f>YARDS!F253</f>
        <v>7.9557626656807727</v>
      </c>
      <c r="G229">
        <f t="shared" si="14"/>
        <v>31.439998114089665</v>
      </c>
      <c r="H229" s="7">
        <f>TOUCHDOWNS!B257</f>
        <v>6.0551548600028107E-2</v>
      </c>
      <c r="I229">
        <f t="shared" si="15"/>
        <v>9.8795972382275199</v>
      </c>
      <c r="J229">
        <f>INTERCEPTIONS!B253</f>
        <v>1.9027511075172292E-2</v>
      </c>
    </row>
    <row r="230" spans="1:10" x14ac:dyDescent="0.2">
      <c r="A230">
        <v>229</v>
      </c>
      <c r="B230">
        <f>'PASS ATTEMPTS'!B260</f>
        <v>515.13251924423889</v>
      </c>
      <c r="C230">
        <f t="shared" si="12"/>
        <v>322.57781949882929</v>
      </c>
      <c r="D230">
        <f>VLOOKUP(A230,'CMP %'!A257:B1256,2,FALSE)</f>
        <v>0.62620356403064903</v>
      </c>
      <c r="E230">
        <f t="shared" si="13"/>
        <v>4171.3685234929135</v>
      </c>
      <c r="F230">
        <f>YARDS!F254</f>
        <v>8.0976610244152525</v>
      </c>
      <c r="G230">
        <f t="shared" si="14"/>
        <v>27.073762328292197</v>
      </c>
      <c r="H230" s="7">
        <f>TOUCHDOWNS!B258</f>
        <v>5.2556888406137994E-2</v>
      </c>
      <c r="I230">
        <f t="shared" si="15"/>
        <v>10.438800203400501</v>
      </c>
      <c r="J230">
        <f>INTERCEPTIONS!B254</f>
        <v>2.0264300570104699E-2</v>
      </c>
    </row>
    <row r="231" spans="1:10" x14ac:dyDescent="0.2">
      <c r="A231">
        <v>230</v>
      </c>
      <c r="B231">
        <f>'PASS ATTEMPTS'!B261</f>
        <v>490.77370982379074</v>
      </c>
      <c r="C231">
        <f t="shared" si="12"/>
        <v>309.93616137282004</v>
      </c>
      <c r="D231">
        <f>VLOOKUP(A231,'CMP %'!A258:B1257,2,FALSE)</f>
        <v>0.63152559961718546</v>
      </c>
      <c r="E231">
        <f t="shared" si="13"/>
        <v>3790.6968627423662</v>
      </c>
      <c r="F231">
        <f>YARDS!F255</f>
        <v>7.7239199795428988</v>
      </c>
      <c r="G231">
        <f t="shared" si="14"/>
        <v>21.840618242281092</v>
      </c>
      <c r="H231" s="7">
        <f>TOUCHDOWNS!B259</f>
        <v>4.4502420983639955E-2</v>
      </c>
      <c r="I231">
        <f t="shared" si="15"/>
        <v>9.8470934538785588</v>
      </c>
      <c r="J231">
        <f>INTERCEPTIONS!B255</f>
        <v>2.0064427365952625E-2</v>
      </c>
    </row>
    <row r="232" spans="1:10" x14ac:dyDescent="0.2">
      <c r="A232">
        <v>231</v>
      </c>
      <c r="B232">
        <f>'PASS ATTEMPTS'!B262</f>
        <v>517.16164864588006</v>
      </c>
      <c r="C232">
        <f t="shared" si="12"/>
        <v>326.31515267123302</v>
      </c>
      <c r="D232">
        <f>VLOOKUP(A232,'CMP %'!A259:B1258,2,FALSE)</f>
        <v>0.63097322379887688</v>
      </c>
      <c r="E232">
        <f t="shared" si="13"/>
        <v>4092.5975789518347</v>
      </c>
      <c r="F232">
        <f>YARDS!F256</f>
        <v>7.9135751648788437</v>
      </c>
      <c r="G232">
        <f t="shared" si="14"/>
        <v>26.836482359913109</v>
      </c>
      <c r="H232" s="7">
        <f>TOUCHDOWNS!B260</f>
        <v>5.1891864816698836E-2</v>
      </c>
      <c r="I232">
        <f t="shared" si="15"/>
        <v>11.294262156940912</v>
      </c>
      <c r="J232">
        <f>INTERCEPTIONS!B256</f>
        <v>2.1838939887583418E-2</v>
      </c>
    </row>
    <row r="233" spans="1:10" x14ac:dyDescent="0.2">
      <c r="A233">
        <v>232</v>
      </c>
      <c r="B233">
        <f>'PASS ATTEMPTS'!B263</f>
        <v>487.04953356603647</v>
      </c>
      <c r="C233">
        <f t="shared" si="12"/>
        <v>294.728290886249</v>
      </c>
      <c r="D233">
        <f>VLOOKUP(A233,'CMP %'!A260:B1259,2,FALSE)</f>
        <v>0.60513001363194685</v>
      </c>
      <c r="E233">
        <f t="shared" si="13"/>
        <v>3793.6540567427037</v>
      </c>
      <c r="F233">
        <f>YARDS!F257</f>
        <v>7.7890518218273632</v>
      </c>
      <c r="G233">
        <f t="shared" si="14"/>
        <v>25.232357970185085</v>
      </c>
      <c r="H233" s="7">
        <f>TOUCHDOWNS!B261</f>
        <v>5.1806554018111926E-2</v>
      </c>
      <c r="I233">
        <f t="shared" si="15"/>
        <v>9.068334112475517</v>
      </c>
      <c r="J233">
        <f>INTERCEPTIONS!B257</f>
        <v>1.8618915505533462E-2</v>
      </c>
    </row>
    <row r="234" spans="1:10" x14ac:dyDescent="0.2">
      <c r="A234">
        <v>233</v>
      </c>
      <c r="B234">
        <f>'PASS ATTEMPTS'!B264</f>
        <v>495.48310133836492</v>
      </c>
      <c r="C234">
        <f t="shared" si="12"/>
        <v>305.74743252024376</v>
      </c>
      <c r="D234">
        <f>VLOOKUP(A234,'CMP %'!A261:B1260,2,FALSE)</f>
        <v>0.61706934443249384</v>
      </c>
      <c r="E234">
        <f t="shared" si="13"/>
        <v>3868.8110755416392</v>
      </c>
      <c r="F234">
        <f>YARDS!F258</f>
        <v>7.8081594813051591</v>
      </c>
      <c r="G234">
        <f t="shared" si="14"/>
        <v>18.662336990277119</v>
      </c>
      <c r="H234" s="7">
        <f>TOUCHDOWNS!B262</f>
        <v>3.7664931336442546E-2</v>
      </c>
      <c r="I234">
        <f t="shared" si="15"/>
        <v>8.0227245105771434</v>
      </c>
      <c r="J234">
        <f>INTERCEPTIONS!B258</f>
        <v>1.6191721753792836E-2</v>
      </c>
    </row>
    <row r="235" spans="1:10" x14ac:dyDescent="0.2">
      <c r="A235">
        <v>234</v>
      </c>
      <c r="B235">
        <f>'PASS ATTEMPTS'!B265</f>
        <v>502.72932041344063</v>
      </c>
      <c r="C235">
        <f t="shared" si="12"/>
        <v>314.23016455630682</v>
      </c>
      <c r="D235">
        <f>VLOOKUP(A235,'CMP %'!A262:B1261,2,FALSE)</f>
        <v>0.62504841431943214</v>
      </c>
      <c r="E235">
        <f t="shared" si="13"/>
        <v>3989.6469812423334</v>
      </c>
      <c r="F235">
        <f>YARDS!F259</f>
        <v>7.9359743290112439</v>
      </c>
      <c r="G235">
        <f t="shared" si="14"/>
        <v>23.569191610793549</v>
      </c>
      <c r="H235" s="7">
        <f>TOUCHDOWNS!B263</f>
        <v>4.6882468664072412E-2</v>
      </c>
      <c r="I235">
        <f t="shared" si="15"/>
        <v>10.151095032359221</v>
      </c>
      <c r="J235">
        <f>INTERCEPTIONS!B259</f>
        <v>2.0191969356414381E-2</v>
      </c>
    </row>
    <row r="236" spans="1:10" x14ac:dyDescent="0.2">
      <c r="A236">
        <v>235</v>
      </c>
      <c r="B236">
        <f>'PASS ATTEMPTS'!B266</f>
        <v>493.35511233923523</v>
      </c>
      <c r="C236">
        <f t="shared" si="12"/>
        <v>307.99774192870461</v>
      </c>
      <c r="D236">
        <f>VLOOKUP(A236,'CMP %'!A263:B1262,2,FALSE)</f>
        <v>0.62429218675436104</v>
      </c>
      <c r="E236">
        <f t="shared" si="13"/>
        <v>3797.8613140916686</v>
      </c>
      <c r="F236">
        <f>YARDS!F260</f>
        <v>7.6980276865565882</v>
      </c>
      <c r="G236">
        <f t="shared" si="14"/>
        <v>27.07625027728546</v>
      </c>
      <c r="H236" s="7">
        <f>TOUCHDOWNS!B264</f>
        <v>5.4881868252877448E-2</v>
      </c>
      <c r="I236">
        <f t="shared" si="15"/>
        <v>8.8017825910244127</v>
      </c>
      <c r="J236">
        <f>INTERCEPTIONS!B260</f>
        <v>1.7840663592783915E-2</v>
      </c>
    </row>
    <row r="237" spans="1:10" x14ac:dyDescent="0.2">
      <c r="A237">
        <v>236</v>
      </c>
      <c r="B237">
        <f>'PASS ATTEMPTS'!B267</f>
        <v>512.0310629082453</v>
      </c>
      <c r="C237">
        <f t="shared" si="12"/>
        <v>326.84123877372292</v>
      </c>
      <c r="D237">
        <f>VLOOKUP(A237,'CMP %'!A264:B1263,2,FALSE)</f>
        <v>0.63832306758367907</v>
      </c>
      <c r="E237">
        <f t="shared" si="13"/>
        <v>4220.3013950212662</v>
      </c>
      <c r="F237">
        <f>YARDS!F261</f>
        <v>8.2422761053806095</v>
      </c>
      <c r="G237">
        <f t="shared" si="14"/>
        <v>24.416372981150314</v>
      </c>
      <c r="H237" s="7">
        <f>TOUCHDOWNS!B265</f>
        <v>4.7685335421780196E-2</v>
      </c>
      <c r="I237">
        <f t="shared" si="15"/>
        <v>10.189744896182066</v>
      </c>
      <c r="J237">
        <f>INTERCEPTIONS!B261</f>
        <v>1.9900638133761122E-2</v>
      </c>
    </row>
    <row r="238" spans="1:10" x14ac:dyDescent="0.2">
      <c r="A238">
        <v>237</v>
      </c>
      <c r="B238">
        <f>'PASS ATTEMPTS'!B268</f>
        <v>505.75434314627671</v>
      </c>
      <c r="C238">
        <f t="shared" si="12"/>
        <v>315.90627123209362</v>
      </c>
      <c r="D238">
        <f>VLOOKUP(A238,'CMP %'!A265:B1264,2,FALSE)</f>
        <v>0.62462394147097944</v>
      </c>
      <c r="E238">
        <f t="shared" si="13"/>
        <v>4085.7232514156353</v>
      </c>
      <c r="F238">
        <f>YARDS!F262</f>
        <v>8.07847388120984</v>
      </c>
      <c r="G238">
        <f t="shared" si="14"/>
        <v>25.100383447946914</v>
      </c>
      <c r="H238" s="7">
        <f>TOUCHDOWNS!B266</f>
        <v>4.9629595451021684E-2</v>
      </c>
      <c r="I238">
        <f t="shared" si="15"/>
        <v>9.9059972871570672</v>
      </c>
      <c r="J238">
        <f>INTERCEPTIONS!B262</f>
        <v>1.9586578783549875E-2</v>
      </c>
    </row>
    <row r="239" spans="1:10" x14ac:dyDescent="0.2">
      <c r="A239">
        <v>238</v>
      </c>
      <c r="B239">
        <f>'PASS ATTEMPTS'!B269</f>
        <v>530.71844433407205</v>
      </c>
      <c r="C239">
        <f t="shared" si="12"/>
        <v>334.25377964573073</v>
      </c>
      <c r="D239">
        <f>VLOOKUP(A239,'CMP %'!A266:B1265,2,FALSE)</f>
        <v>0.62981376135352019</v>
      </c>
      <c r="E239">
        <f t="shared" si="13"/>
        <v>4078.5813738036491</v>
      </c>
      <c r="F239">
        <f>YARDS!F263</f>
        <v>7.6850190856308345</v>
      </c>
      <c r="G239">
        <f t="shared" si="14"/>
        <v>24.230620600238609</v>
      </c>
      <c r="H239" s="7">
        <f>TOUCHDOWNS!B267</f>
        <v>4.5656262485172135E-2</v>
      </c>
      <c r="I239">
        <f t="shared" si="15"/>
        <v>10.748627269657121</v>
      </c>
      <c r="J239">
        <f>INTERCEPTIONS!B263</f>
        <v>2.0252974782408669E-2</v>
      </c>
    </row>
    <row r="240" spans="1:10" x14ac:dyDescent="0.2">
      <c r="A240">
        <v>239</v>
      </c>
      <c r="B240">
        <f>'PASS ATTEMPTS'!B270</f>
        <v>495.00768956510814</v>
      </c>
      <c r="C240">
        <f t="shared" si="12"/>
        <v>318.41986585903754</v>
      </c>
      <c r="D240">
        <f>VLOOKUP(A240,'CMP %'!A267:B1266,2,FALSE)</f>
        <v>0.64326246353624761</v>
      </c>
      <c r="E240">
        <f t="shared" si="13"/>
        <v>4014.6341568859534</v>
      </c>
      <c r="F240">
        <f>YARDS!F264</f>
        <v>8.1102460456988723</v>
      </c>
      <c r="G240">
        <f t="shared" si="14"/>
        <v>22.058398593831772</v>
      </c>
      <c r="H240" s="7">
        <f>TOUCHDOWNS!B268</f>
        <v>4.4561729158614297E-2</v>
      </c>
      <c r="I240">
        <f t="shared" si="15"/>
        <v>11.04845730573501</v>
      </c>
      <c r="J240">
        <f>INTERCEPTIONS!B264</f>
        <v>2.2319769043268187E-2</v>
      </c>
    </row>
    <row r="241" spans="1:10" x14ac:dyDescent="0.2">
      <c r="A241">
        <v>240</v>
      </c>
      <c r="B241">
        <f>'PASS ATTEMPTS'!B271</f>
        <v>546.2647775739913</v>
      </c>
      <c r="C241">
        <f t="shared" si="12"/>
        <v>338.24832101026436</v>
      </c>
      <c r="D241">
        <f>VLOOKUP(A241,'CMP %'!A268:B1267,2,FALSE)</f>
        <v>0.61920214316664191</v>
      </c>
      <c r="E241">
        <f t="shared" si="13"/>
        <v>4299.8632066850205</v>
      </c>
      <c r="F241">
        <f>YARDS!F265</f>
        <v>7.8713901814813712</v>
      </c>
      <c r="G241">
        <f t="shared" si="14"/>
        <v>27.975717144951542</v>
      </c>
      <c r="H241" s="7">
        <f>TOUCHDOWNS!B269</f>
        <v>5.1212742050099035E-2</v>
      </c>
      <c r="I241">
        <f t="shared" si="15"/>
        <v>11.282388125060086</v>
      </c>
      <c r="J241">
        <f>INTERCEPTIONS!B265</f>
        <v>2.065369869748172E-2</v>
      </c>
    </row>
    <row r="242" spans="1:10" x14ac:dyDescent="0.2">
      <c r="A242">
        <v>241</v>
      </c>
      <c r="B242">
        <f>'PASS ATTEMPTS'!B272</f>
        <v>538.47627976760396</v>
      </c>
      <c r="C242">
        <f t="shared" si="12"/>
        <v>337.85898371385639</v>
      </c>
      <c r="D242">
        <f>VLOOKUP(A242,'CMP %'!A269:B1268,2,FALSE)</f>
        <v>0.62743522121284501</v>
      </c>
      <c r="E242">
        <f t="shared" si="13"/>
        <v>4307.2623992708295</v>
      </c>
      <c r="F242">
        <f>YARDS!F266</f>
        <v>7.998982612808426</v>
      </c>
      <c r="G242">
        <f t="shared" si="14"/>
        <v>23.850159629835083</v>
      </c>
      <c r="H242" s="7">
        <f>TOUCHDOWNS!B270</f>
        <v>4.4291941030584217E-2</v>
      </c>
      <c r="I242">
        <f t="shared" si="15"/>
        <v>10.365344592077356</v>
      </c>
      <c r="J242">
        <f>INTERCEPTIONS!B266</f>
        <v>1.9249398685770969E-2</v>
      </c>
    </row>
    <row r="243" spans="1:10" x14ac:dyDescent="0.2">
      <c r="A243">
        <v>242</v>
      </c>
      <c r="B243">
        <f>'PASS ATTEMPTS'!B273</f>
        <v>530.60479341224016</v>
      </c>
      <c r="C243">
        <f t="shared" si="12"/>
        <v>325.49360628210405</v>
      </c>
      <c r="D243">
        <f>VLOOKUP(A243,'CMP %'!A270:B1269,2,FALSE)</f>
        <v>0.61343887262854013</v>
      </c>
      <c r="E243">
        <f t="shared" si="13"/>
        <v>4393.3325987157341</v>
      </c>
      <c r="F243">
        <f>YARDS!F267</f>
        <v>8.2798584808532709</v>
      </c>
      <c r="G243">
        <f t="shared" si="14"/>
        <v>24.166208407522888</v>
      </c>
      <c r="H243" s="7">
        <f>TOUCHDOWNS!B271</f>
        <v>4.5544647744536211E-2</v>
      </c>
      <c r="I243">
        <f t="shared" si="15"/>
        <v>10.399386459399157</v>
      </c>
      <c r="J243">
        <f>INTERCEPTIONS!B267</f>
        <v>1.9599118945990396E-2</v>
      </c>
    </row>
    <row r="244" spans="1:10" x14ac:dyDescent="0.2">
      <c r="A244">
        <v>243</v>
      </c>
      <c r="B244">
        <f>'PASS ATTEMPTS'!B274</f>
        <v>488.76498957906597</v>
      </c>
      <c r="C244">
        <f t="shared" si="12"/>
        <v>308.80380914539029</v>
      </c>
      <c r="D244">
        <f>VLOOKUP(A244,'CMP %'!A271:B1270,2,FALSE)</f>
        <v>0.63180427348394619</v>
      </c>
      <c r="E244">
        <f t="shared" si="13"/>
        <v>3900.7173365914382</v>
      </c>
      <c r="F244">
        <f>YARDS!F268</f>
        <v>7.9807625745674065</v>
      </c>
      <c r="G244">
        <f t="shared" si="14"/>
        <v>22.701356148819794</v>
      </c>
      <c r="H244" s="7">
        <f>TOUCHDOWNS!B272</f>
        <v>4.6446363043250394E-2</v>
      </c>
      <c r="I244">
        <f t="shared" si="15"/>
        <v>7.0323184509251551</v>
      </c>
      <c r="J244">
        <f>INTERCEPTIONS!B268</f>
        <v>1.4387934080510811E-2</v>
      </c>
    </row>
    <row r="245" spans="1:10" x14ac:dyDescent="0.2">
      <c r="A245">
        <v>244</v>
      </c>
      <c r="B245">
        <f>'PASS ATTEMPTS'!B275</f>
        <v>508.41505291781789</v>
      </c>
      <c r="C245">
        <f t="shared" si="12"/>
        <v>324.97511681138684</v>
      </c>
      <c r="D245">
        <f>VLOOKUP(A245,'CMP %'!A272:B1271,2,FALSE)</f>
        <v>0.63919255526825847</v>
      </c>
      <c r="E245">
        <f t="shared" si="13"/>
        <v>4191.7663655368924</v>
      </c>
      <c r="F245">
        <f>YARDS!F269</f>
        <v>8.2447723400008481</v>
      </c>
      <c r="G245">
        <f t="shared" si="14"/>
        <v>28.45961723227763</v>
      </c>
      <c r="H245" s="7">
        <f>TOUCHDOWNS!B273</f>
        <v>5.5977133385305071E-2</v>
      </c>
      <c r="I245">
        <f t="shared" si="15"/>
        <v>10.479688937392019</v>
      </c>
      <c r="J245">
        <f>INTERCEPTIONS!B269</f>
        <v>2.0612467859180392E-2</v>
      </c>
    </row>
    <row r="246" spans="1:10" x14ac:dyDescent="0.2">
      <c r="A246">
        <v>245</v>
      </c>
      <c r="B246">
        <f>'PASS ATTEMPTS'!B276</f>
        <v>528.32505289114727</v>
      </c>
      <c r="C246">
        <f t="shared" si="12"/>
        <v>332.14108015356197</v>
      </c>
      <c r="D246">
        <f>VLOOKUP(A246,'CMP %'!A273:B1272,2,FALSE)</f>
        <v>0.6286680488384756</v>
      </c>
      <c r="E246">
        <f t="shared" si="13"/>
        <v>4257.2442557834474</v>
      </c>
      <c r="F246">
        <f>YARDS!F270</f>
        <v>8.0580018541361564</v>
      </c>
      <c r="G246">
        <f t="shared" si="14"/>
        <v>23.41916212751811</v>
      </c>
      <c r="H246" s="7">
        <f>TOUCHDOWNS!B274</f>
        <v>4.4327184560644418E-2</v>
      </c>
      <c r="I246">
        <f t="shared" si="15"/>
        <v>8.1282569139796763</v>
      </c>
      <c r="J246">
        <f>INTERCEPTIONS!B270</f>
        <v>1.5384954526573191E-2</v>
      </c>
    </row>
    <row r="247" spans="1:10" x14ac:dyDescent="0.2">
      <c r="A247">
        <v>246</v>
      </c>
      <c r="B247">
        <f>'PASS ATTEMPTS'!B277</f>
        <v>488.97609341961873</v>
      </c>
      <c r="C247">
        <f t="shared" si="12"/>
        <v>311.53329067044837</v>
      </c>
      <c r="D247">
        <f>VLOOKUP(A247,'CMP %'!A274:B1273,2,FALSE)</f>
        <v>0.6371135416698247</v>
      </c>
      <c r="E247">
        <f t="shared" si="13"/>
        <v>3860.7544227840872</v>
      </c>
      <c r="F247">
        <f>YARDS!F271</f>
        <v>7.8955893237728292</v>
      </c>
      <c r="G247">
        <f t="shared" si="14"/>
        <v>22.268322013781351</v>
      </c>
      <c r="H247" s="7">
        <f>TOUCHDOWNS!B275</f>
        <v>4.5540717252758635E-2</v>
      </c>
      <c r="I247">
        <f t="shared" si="15"/>
        <v>9.1785200593117917</v>
      </c>
      <c r="J247">
        <f>INTERCEPTIONS!B271</f>
        <v>1.8770897356397281E-2</v>
      </c>
    </row>
    <row r="248" spans="1:10" x14ac:dyDescent="0.2">
      <c r="A248">
        <v>247</v>
      </c>
      <c r="B248">
        <f>'PASS ATTEMPTS'!B278</f>
        <v>506.30035137476108</v>
      </c>
      <c r="C248">
        <f t="shared" si="12"/>
        <v>316.43459092303726</v>
      </c>
      <c r="D248">
        <f>VLOOKUP(A248,'CMP %'!A275:B1274,2,FALSE)</f>
        <v>0.62499382049374463</v>
      </c>
      <c r="E248">
        <f t="shared" si="13"/>
        <v>4169.1447860065473</v>
      </c>
      <c r="F248">
        <f>YARDS!F272</f>
        <v>8.234528723288534</v>
      </c>
      <c r="G248">
        <f t="shared" si="14"/>
        <v>24.003162212883748</v>
      </c>
      <c r="H248" s="7">
        <f>TOUCHDOWNS!B276</f>
        <v>4.7408938484256993E-2</v>
      </c>
      <c r="I248">
        <f t="shared" si="15"/>
        <v>8.9282468000533903</v>
      </c>
      <c r="J248">
        <f>INTERCEPTIONS!B272</f>
        <v>1.7634289164150205E-2</v>
      </c>
    </row>
    <row r="249" spans="1:10" x14ac:dyDescent="0.2">
      <c r="A249">
        <v>248</v>
      </c>
      <c r="B249">
        <f>'PASS ATTEMPTS'!B279</f>
        <v>531.76994887313265</v>
      </c>
      <c r="C249">
        <f t="shared" si="12"/>
        <v>334.99513117641095</v>
      </c>
      <c r="D249">
        <f>VLOOKUP(A249,'CMP %'!A276:B1275,2,FALSE)</f>
        <v>0.62996250895014871</v>
      </c>
      <c r="E249">
        <f t="shared" si="13"/>
        <v>4147.2015170579361</v>
      </c>
      <c r="F249">
        <f>YARDS!F273</f>
        <v>7.7988640122410473</v>
      </c>
      <c r="G249">
        <f t="shared" si="14"/>
        <v>24.179707974114962</v>
      </c>
      <c r="H249" s="7">
        <f>TOUCHDOWNS!B277</f>
        <v>4.5470241455640534E-2</v>
      </c>
      <c r="I249">
        <f t="shared" si="15"/>
        <v>10.186918030924565</v>
      </c>
      <c r="J249">
        <f>INTERCEPTIONS!B273</f>
        <v>1.915662600436813E-2</v>
      </c>
    </row>
    <row r="250" spans="1:10" x14ac:dyDescent="0.2">
      <c r="A250">
        <v>249</v>
      </c>
      <c r="B250">
        <f>'PASS ATTEMPTS'!B280</f>
        <v>541.03628787951186</v>
      </c>
      <c r="C250">
        <f t="shared" si="12"/>
        <v>326.42945054876185</v>
      </c>
      <c r="D250">
        <f>VLOOKUP(A250,'CMP %'!A277:B1276,2,FALSE)</f>
        <v>0.60334113970088699</v>
      </c>
      <c r="E250">
        <f t="shared" si="13"/>
        <v>4315.7331750871463</v>
      </c>
      <c r="F250">
        <f>YARDS!F274</f>
        <v>7.9767905993918378</v>
      </c>
      <c r="G250">
        <f t="shared" si="14"/>
        <v>25.58713158530605</v>
      </c>
      <c r="H250" s="7">
        <f>TOUCHDOWNS!B278</f>
        <v>4.7292819647254923E-2</v>
      </c>
      <c r="I250">
        <f t="shared" si="15"/>
        <v>10.816083791677375</v>
      </c>
      <c r="J250">
        <f>INTERCEPTIONS!B274</f>
        <v>1.9991420231846083E-2</v>
      </c>
    </row>
    <row r="251" spans="1:10" x14ac:dyDescent="0.2">
      <c r="A251">
        <v>250</v>
      </c>
      <c r="B251">
        <f>'PASS ATTEMPTS'!B281</f>
        <v>518.86939052318087</v>
      </c>
      <c r="C251">
        <f t="shared" si="12"/>
        <v>320.22418861830562</v>
      </c>
      <c r="D251">
        <f>VLOOKUP(A251,'CMP %'!A278:B1277,2,FALSE)</f>
        <v>0.61715760163732258</v>
      </c>
      <c r="E251">
        <f t="shared" si="13"/>
        <v>4226.1510368025447</v>
      </c>
      <c r="F251">
        <f>YARDS!F275</f>
        <v>8.1449226221290036</v>
      </c>
      <c r="G251">
        <f t="shared" si="14"/>
        <v>26.302965573207889</v>
      </c>
      <c r="H251" s="7">
        <f>TOUCHDOWNS!B279</f>
        <v>5.0692844969494853E-2</v>
      </c>
      <c r="I251">
        <f t="shared" si="15"/>
        <v>9.2391780311976071</v>
      </c>
      <c r="J251">
        <f>INTERCEPTIONS!B275</f>
        <v>1.7806365532338799E-2</v>
      </c>
    </row>
    <row r="252" spans="1:10" x14ac:dyDescent="0.2">
      <c r="A252">
        <v>251</v>
      </c>
      <c r="B252">
        <f>'PASS ATTEMPTS'!B282</f>
        <v>517.72268324880099</v>
      </c>
      <c r="C252">
        <f t="shared" si="12"/>
        <v>310.51440521168973</v>
      </c>
      <c r="D252">
        <f>VLOOKUP(A252,'CMP %'!A279:B1278,2,FALSE)</f>
        <v>0.59976975175813652</v>
      </c>
      <c r="E252">
        <f t="shared" si="13"/>
        <v>3875.0276770583232</v>
      </c>
      <c r="F252">
        <f>YARDS!F276</f>
        <v>7.4847554539079537</v>
      </c>
      <c r="G252">
        <f t="shared" si="14"/>
        <v>25.860456949771589</v>
      </c>
      <c r="H252" s="7">
        <f>TOUCHDOWNS!B280</f>
        <v>4.9950403539386505E-2</v>
      </c>
      <c r="I252">
        <f t="shared" si="15"/>
        <v>10.120288532710275</v>
      </c>
      <c r="J252">
        <f>INTERCEPTIONS!B276</f>
        <v>1.9547701617405832E-2</v>
      </c>
    </row>
    <row r="253" spans="1:10" x14ac:dyDescent="0.2">
      <c r="A253">
        <v>252</v>
      </c>
      <c r="B253">
        <f>'PASS ATTEMPTS'!B283</f>
        <v>493.57708389135212</v>
      </c>
      <c r="C253">
        <f t="shared" si="12"/>
        <v>309.15570771484647</v>
      </c>
      <c r="D253">
        <f>VLOOKUP(A253,'CMP %'!A280:B1279,2,FALSE)</f>
        <v>0.6263574987668975</v>
      </c>
      <c r="E253">
        <f t="shared" si="13"/>
        <v>3845.0928198619345</v>
      </c>
      <c r="F253">
        <f>YARDS!F277</f>
        <v>7.7902579867511221</v>
      </c>
      <c r="G253">
        <f t="shared" si="14"/>
        <v>24.39038423111931</v>
      </c>
      <c r="H253" s="7">
        <f>TOUCHDOWNS!B281</f>
        <v>4.9415552356738272E-2</v>
      </c>
      <c r="I253">
        <f t="shared" si="15"/>
        <v>9.82067703680638</v>
      </c>
      <c r="J253">
        <f>INTERCEPTIONS!B277</f>
        <v>1.9896946915323444E-2</v>
      </c>
    </row>
    <row r="254" spans="1:10" x14ac:dyDescent="0.2">
      <c r="A254">
        <v>253</v>
      </c>
      <c r="B254">
        <f>'PASS ATTEMPTS'!B284</f>
        <v>487.85446573756838</v>
      </c>
      <c r="C254">
        <f t="shared" si="12"/>
        <v>315.34453135330051</v>
      </c>
      <c r="D254">
        <f>VLOOKUP(A254,'CMP %'!A281:B1280,2,FALSE)</f>
        <v>0.64639058059362697</v>
      </c>
      <c r="E254">
        <f t="shared" si="13"/>
        <v>3896.9209145431464</v>
      </c>
      <c r="F254">
        <f>YARDS!F278</f>
        <v>7.987875869192961</v>
      </c>
      <c r="G254">
        <f t="shared" si="14"/>
        <v>22.045830542752419</v>
      </c>
      <c r="H254" s="7">
        <f>TOUCHDOWNS!B282</f>
        <v>4.5189358899117953E-2</v>
      </c>
      <c r="I254">
        <f t="shared" si="15"/>
        <v>8.6047604698565454</v>
      </c>
      <c r="J254">
        <f>INTERCEPTIONS!B278</f>
        <v>1.7637965979971793E-2</v>
      </c>
    </row>
    <row r="255" spans="1:10" x14ac:dyDescent="0.2">
      <c r="A255">
        <v>254</v>
      </c>
      <c r="B255">
        <f>'PASS ATTEMPTS'!B285</f>
        <v>511.10105766806311</v>
      </c>
      <c r="C255">
        <f t="shared" si="12"/>
        <v>314.49610383141805</v>
      </c>
      <c r="D255">
        <f>VLOOKUP(A255,'CMP %'!A282:B1281,2,FALSE)</f>
        <v>0.61533056743480463</v>
      </c>
      <c r="E255">
        <f t="shared" si="13"/>
        <v>3978.8810887959953</v>
      </c>
      <c r="F255">
        <f>YARDS!F279</f>
        <v>7.7849204753164445</v>
      </c>
      <c r="G255">
        <f t="shared" si="14"/>
        <v>23.530318010878872</v>
      </c>
      <c r="H255" s="7">
        <f>TOUCHDOWNS!B283</f>
        <v>4.6038484283788636E-2</v>
      </c>
      <c r="I255">
        <f t="shared" si="15"/>
        <v>8.9156079805464206</v>
      </c>
      <c r="J255">
        <f>INTERCEPTIONS!B279</f>
        <v>1.7443923949648138E-2</v>
      </c>
    </row>
    <row r="256" spans="1:10" x14ac:dyDescent="0.2">
      <c r="A256">
        <v>255</v>
      </c>
      <c r="B256">
        <f>'PASS ATTEMPTS'!B286</f>
        <v>495.86783886838185</v>
      </c>
      <c r="C256">
        <f t="shared" si="12"/>
        <v>300.93949786484927</v>
      </c>
      <c r="D256">
        <f>VLOOKUP(A256,'CMP %'!A283:B1282,2,FALSE)</f>
        <v>0.60689456801962027</v>
      </c>
      <c r="E256">
        <f t="shared" si="13"/>
        <v>3859.9770105580856</v>
      </c>
      <c r="F256">
        <f>YARDS!F280</f>
        <v>7.7842858681194667</v>
      </c>
      <c r="G256">
        <f t="shared" si="14"/>
        <v>22.464835707146385</v>
      </c>
      <c r="H256" s="7">
        <f>TOUCHDOWNS!B284</f>
        <v>4.5304078922346128E-2</v>
      </c>
      <c r="I256">
        <f t="shared" si="15"/>
        <v>9.0502344691083234</v>
      </c>
      <c r="J256">
        <f>INTERCEPTIONS!B280</f>
        <v>1.8251303592831974E-2</v>
      </c>
    </row>
    <row r="257" spans="1:10" x14ac:dyDescent="0.2">
      <c r="A257">
        <v>256</v>
      </c>
      <c r="B257">
        <f>'PASS ATTEMPTS'!B287</f>
        <v>586.76070724153237</v>
      </c>
      <c r="C257">
        <f t="shared" si="12"/>
        <v>370.01484980421264</v>
      </c>
      <c r="D257">
        <f>VLOOKUP(A257,'CMP %'!A284:B1283,2,FALSE)</f>
        <v>0.63060604644731411</v>
      </c>
      <c r="E257">
        <f t="shared" si="13"/>
        <v>4605.0337694520622</v>
      </c>
      <c r="F257">
        <f>YARDS!F281</f>
        <v>7.8482313362480491</v>
      </c>
      <c r="G257">
        <f t="shared" si="14"/>
        <v>28.059610458114005</v>
      </c>
      <c r="H257" s="7">
        <f>TOUCHDOWNS!B285</f>
        <v>4.7821215892296674E-2</v>
      </c>
      <c r="I257">
        <f t="shared" si="15"/>
        <v>10.097155319875236</v>
      </c>
      <c r="J257">
        <f>INTERCEPTIONS!B281</f>
        <v>1.7208301774915672E-2</v>
      </c>
    </row>
    <row r="258" spans="1:10" x14ac:dyDescent="0.2">
      <c r="A258">
        <v>257</v>
      </c>
      <c r="B258">
        <f>'PASS ATTEMPTS'!B288</f>
        <v>556.01110618049609</v>
      </c>
      <c r="C258">
        <f t="shared" si="12"/>
        <v>353.7302265216324</v>
      </c>
      <c r="D258">
        <f>VLOOKUP(A258,'CMP %'!A285:B1284,2,FALSE)</f>
        <v>0.6361927353422363</v>
      </c>
      <c r="E258">
        <f t="shared" si="13"/>
        <v>4480.2277008665633</v>
      </c>
      <c r="F258">
        <f>YARDS!F282</f>
        <v>8.0578025349949787</v>
      </c>
      <c r="G258">
        <f t="shared" si="14"/>
        <v>27.399744398226911</v>
      </c>
      <c r="H258" s="7">
        <f>TOUCHDOWNS!B286</f>
        <v>4.927913146636359E-2</v>
      </c>
      <c r="I258">
        <f t="shared" si="15"/>
        <v>10.495802587408825</v>
      </c>
      <c r="J258">
        <f>INTERCEPTIONS!B282</f>
        <v>1.8876965712986329E-2</v>
      </c>
    </row>
    <row r="259" spans="1:10" x14ac:dyDescent="0.2">
      <c r="A259">
        <v>258</v>
      </c>
      <c r="B259">
        <f>'PASS ATTEMPTS'!B289</f>
        <v>515.28225351607591</v>
      </c>
      <c r="C259">
        <f t="shared" ref="C259:C322" si="16">D259*B259</f>
        <v>326.61295485053074</v>
      </c>
      <c r="D259">
        <f>VLOOKUP(A259,'CMP %'!A286:B1285,2,FALSE)</f>
        <v>0.63385251989925362</v>
      </c>
      <c r="E259">
        <f t="shared" ref="E259:E322" si="17">F259*B259</f>
        <v>4153.495067998113</v>
      </c>
      <c r="F259">
        <f>YARDS!F283</f>
        <v>8.0606212219736992</v>
      </c>
      <c r="G259">
        <f t="shared" ref="G259:G322" si="18">H259*B259</f>
        <v>24.972462897357556</v>
      </c>
      <c r="H259" s="7">
        <f>TOUCHDOWNS!B287</f>
        <v>4.846365797959401E-2</v>
      </c>
      <c r="I259">
        <f t="shared" ref="I259:I322" si="19">J259*B259</f>
        <v>9.4752809199855861</v>
      </c>
      <c r="J259">
        <f>INTERCEPTIONS!B283</f>
        <v>1.8388525619367123E-2</v>
      </c>
    </row>
    <row r="260" spans="1:10" x14ac:dyDescent="0.2">
      <c r="A260">
        <v>259</v>
      </c>
      <c r="B260">
        <f>'PASS ATTEMPTS'!B290</f>
        <v>489.53747159316708</v>
      </c>
      <c r="C260">
        <f t="shared" si="16"/>
        <v>298.90579799564586</v>
      </c>
      <c r="D260">
        <f>VLOOKUP(A260,'CMP %'!A287:B1286,2,FALSE)</f>
        <v>0.61058818852595054</v>
      </c>
      <c r="E260">
        <f t="shared" si="17"/>
        <v>3977.7192530920356</v>
      </c>
      <c r="F260">
        <f>YARDS!F284</f>
        <v>8.1254643084763529</v>
      </c>
      <c r="G260">
        <f t="shared" si="18"/>
        <v>21.299526009844026</v>
      </c>
      <c r="H260" s="7">
        <f>TOUCHDOWNS!B288</f>
        <v>4.3509490582051134E-2</v>
      </c>
      <c r="I260">
        <f t="shared" si="19"/>
        <v>9.1356920423672854</v>
      </c>
      <c r="J260">
        <f>INTERCEPTIONS!B284</f>
        <v>1.8661885090503458E-2</v>
      </c>
    </row>
    <row r="261" spans="1:10" x14ac:dyDescent="0.2">
      <c r="A261">
        <v>260</v>
      </c>
      <c r="B261">
        <f>'PASS ATTEMPTS'!B291</f>
        <v>534.22363339714536</v>
      </c>
      <c r="C261">
        <f t="shared" si="16"/>
        <v>331.67000633805759</v>
      </c>
      <c r="D261">
        <f>VLOOKUP(A261,'CMP %'!A288:B1287,2,FALSE)</f>
        <v>0.62084487769467867</v>
      </c>
      <c r="E261">
        <f t="shared" si="17"/>
        <v>4292.6878141741254</v>
      </c>
      <c r="F261">
        <f>YARDS!F285</f>
        <v>8.0353760968543924</v>
      </c>
      <c r="G261">
        <f t="shared" si="18"/>
        <v>28.559911630904065</v>
      </c>
      <c r="H261" s="7">
        <f>TOUCHDOWNS!B289</f>
        <v>5.346059186728723E-2</v>
      </c>
      <c r="I261">
        <f t="shared" si="19"/>
        <v>10.661597776413545</v>
      </c>
      <c r="J261">
        <f>INTERCEPTIONS!B285</f>
        <v>1.995718105658505E-2</v>
      </c>
    </row>
    <row r="262" spans="1:10" x14ac:dyDescent="0.2">
      <c r="A262">
        <v>261</v>
      </c>
      <c r="B262">
        <f>'PASS ATTEMPTS'!B292</f>
        <v>489.68532321953251</v>
      </c>
      <c r="C262">
        <f t="shared" si="16"/>
        <v>300.57076851880345</v>
      </c>
      <c r="D262">
        <f>VLOOKUP(A262,'CMP %'!A289:B1288,2,FALSE)</f>
        <v>0.61380391501759091</v>
      </c>
      <c r="E262">
        <f t="shared" si="17"/>
        <v>3997.7841182838524</v>
      </c>
      <c r="F262">
        <f>YARDS!F286</f>
        <v>8.1639859900223968</v>
      </c>
      <c r="G262">
        <f t="shared" si="18"/>
        <v>27.614438113467866</v>
      </c>
      <c r="H262" s="7">
        <f>TOUCHDOWNS!B290</f>
        <v>5.6392211087543546E-2</v>
      </c>
      <c r="I262">
        <f t="shared" si="19"/>
        <v>10.179243469549357</v>
      </c>
      <c r="J262">
        <f>INTERCEPTIONS!B286</f>
        <v>2.0787315826874122E-2</v>
      </c>
    </row>
    <row r="263" spans="1:10" x14ac:dyDescent="0.2">
      <c r="A263">
        <v>262</v>
      </c>
      <c r="B263">
        <f>'PASS ATTEMPTS'!B293</f>
        <v>517.65487819500584</v>
      </c>
      <c r="C263">
        <f t="shared" si="16"/>
        <v>323.9246572141206</v>
      </c>
      <c r="D263">
        <f>VLOOKUP(A263,'CMP %'!A290:B1289,2,FALSE)</f>
        <v>0.62575408995198323</v>
      </c>
      <c r="E263">
        <f t="shared" si="17"/>
        <v>4106.680726514307</v>
      </c>
      <c r="F263">
        <f>YARDS!F287</f>
        <v>7.933240658010912</v>
      </c>
      <c r="G263">
        <f t="shared" si="18"/>
        <v>23.58588129393452</v>
      </c>
      <c r="H263" s="7">
        <f>TOUCHDOWNS!B291</f>
        <v>4.5562946062008287E-2</v>
      </c>
      <c r="I263">
        <f t="shared" si="19"/>
        <v>10.771936139209927</v>
      </c>
      <c r="J263">
        <f>INTERCEPTIONS!B287</f>
        <v>2.0809107752969014E-2</v>
      </c>
    </row>
    <row r="264" spans="1:10" x14ac:dyDescent="0.2">
      <c r="A264">
        <v>263</v>
      </c>
      <c r="B264">
        <f>'PASS ATTEMPTS'!B294</f>
        <v>543.61097633167662</v>
      </c>
      <c r="C264">
        <f t="shared" si="16"/>
        <v>350.72957364049284</v>
      </c>
      <c r="D264">
        <f>VLOOKUP(A264,'CMP %'!A291:B1290,2,FALSE)</f>
        <v>0.64518486364502714</v>
      </c>
      <c r="E264">
        <f t="shared" si="17"/>
        <v>4284.3506469868507</v>
      </c>
      <c r="F264">
        <f>YARDS!F288</f>
        <v>7.8812806097072157</v>
      </c>
      <c r="G264">
        <f t="shared" si="18"/>
        <v>24.944456611917211</v>
      </c>
      <c r="H264" s="7">
        <f>TOUCHDOWNS!B292</f>
        <v>4.588659482235638E-2</v>
      </c>
      <c r="I264">
        <f t="shared" si="19"/>
        <v>8.6944493853193698</v>
      </c>
      <c r="J264">
        <f>INTERCEPTIONS!B288</f>
        <v>1.5993881219967445E-2</v>
      </c>
    </row>
    <row r="265" spans="1:10" x14ac:dyDescent="0.2">
      <c r="A265">
        <v>264</v>
      </c>
      <c r="B265">
        <f>'PASS ATTEMPTS'!B295</f>
        <v>476.91715869565587</v>
      </c>
      <c r="C265">
        <f t="shared" si="16"/>
        <v>297.79818852839958</v>
      </c>
      <c r="D265">
        <f>VLOOKUP(A265,'CMP %'!A292:B1291,2,FALSE)</f>
        <v>0.6244233051770719</v>
      </c>
      <c r="E265">
        <f t="shared" si="17"/>
        <v>3925.9427511939266</v>
      </c>
      <c r="F265">
        <f>YARDS!F289</f>
        <v>8.2319175974527319</v>
      </c>
      <c r="G265">
        <f t="shared" si="18"/>
        <v>24.454068862720316</v>
      </c>
      <c r="H265" s="7">
        <f>TOUCHDOWNS!B293</f>
        <v>5.1275296803329429E-2</v>
      </c>
      <c r="I265">
        <f t="shared" si="19"/>
        <v>9.0700131086324607</v>
      </c>
      <c r="J265">
        <f>INTERCEPTIONS!B289</f>
        <v>1.9018005419302767E-2</v>
      </c>
    </row>
    <row r="266" spans="1:10" x14ac:dyDescent="0.2">
      <c r="A266">
        <v>265</v>
      </c>
      <c r="B266">
        <f>'PASS ATTEMPTS'!B296</f>
        <v>534.1778357019715</v>
      </c>
      <c r="C266">
        <f t="shared" si="16"/>
        <v>331.55638558480382</v>
      </c>
      <c r="D266">
        <f>VLOOKUP(A266,'CMP %'!A293:B1292,2,FALSE)</f>
        <v>0.62068540367104585</v>
      </c>
      <c r="E266">
        <f t="shared" si="17"/>
        <v>4280.2046164907579</v>
      </c>
      <c r="F266">
        <f>YARDS!F290</f>
        <v>8.0126960169848189</v>
      </c>
      <c r="G266">
        <f t="shared" si="18"/>
        <v>23.212884075481277</v>
      </c>
      <c r="H266" s="7">
        <f>TOUCHDOWNS!B294</f>
        <v>4.3455348619953239E-2</v>
      </c>
      <c r="I266">
        <f t="shared" si="19"/>
        <v>10.58840375294904</v>
      </c>
      <c r="J266">
        <f>INTERCEPTIONS!B290</f>
        <v>1.9821870256063041E-2</v>
      </c>
    </row>
    <row r="267" spans="1:10" x14ac:dyDescent="0.2">
      <c r="A267">
        <v>266</v>
      </c>
      <c r="B267">
        <f>'PASS ATTEMPTS'!B297</f>
        <v>535.77991182657331</v>
      </c>
      <c r="C267">
        <f t="shared" si="16"/>
        <v>331.76601720018624</v>
      </c>
      <c r="D267">
        <f>VLOOKUP(A267,'CMP %'!A294:B1293,2,FALSE)</f>
        <v>0.61922070961775</v>
      </c>
      <c r="E267">
        <f t="shared" si="17"/>
        <v>4229.0639266703329</v>
      </c>
      <c r="F267">
        <f>YARDS!F291</f>
        <v>7.8932857192287562</v>
      </c>
      <c r="G267">
        <f t="shared" si="18"/>
        <v>24.063891908967673</v>
      </c>
      <c r="H267" s="7">
        <f>TOUCHDOWNS!B295</f>
        <v>4.4913762867535276E-2</v>
      </c>
      <c r="I267">
        <f t="shared" si="19"/>
        <v>9.8340622506778512</v>
      </c>
      <c r="J267">
        <f>INTERCEPTIONS!B291</f>
        <v>1.8354667716360819E-2</v>
      </c>
    </row>
    <row r="268" spans="1:10" x14ac:dyDescent="0.2">
      <c r="A268">
        <v>267</v>
      </c>
      <c r="B268">
        <f>'PASS ATTEMPTS'!B298</f>
        <v>510.31491084340723</v>
      </c>
      <c r="C268">
        <f t="shared" si="16"/>
        <v>326.91800299238867</v>
      </c>
      <c r="D268">
        <f>VLOOKUP(A268,'CMP %'!A295:B1294,2,FALSE)</f>
        <v>0.64062012699586812</v>
      </c>
      <c r="E268">
        <f t="shared" si="17"/>
        <v>4006.9355306098632</v>
      </c>
      <c r="F268">
        <f>YARDS!F292</f>
        <v>7.8518880116348635</v>
      </c>
      <c r="G268">
        <f t="shared" si="18"/>
        <v>24.82688973780315</v>
      </c>
      <c r="H268" s="7">
        <f>TOUCHDOWNS!B296</f>
        <v>4.8650135848022302E-2</v>
      </c>
      <c r="I268">
        <f t="shared" si="19"/>
        <v>9.5285392870876482</v>
      </c>
      <c r="J268">
        <f>INTERCEPTIONS!B292</f>
        <v>1.8671880998616421E-2</v>
      </c>
    </row>
    <row r="269" spans="1:10" x14ac:dyDescent="0.2">
      <c r="A269">
        <v>268</v>
      </c>
      <c r="B269">
        <f>'PASS ATTEMPTS'!B299</f>
        <v>498.83972907537003</v>
      </c>
      <c r="C269">
        <f t="shared" si="16"/>
        <v>312.9276206362722</v>
      </c>
      <c r="D269">
        <f>VLOOKUP(A269,'CMP %'!A296:B1295,2,FALSE)</f>
        <v>0.62731094256727049</v>
      </c>
      <c r="E269">
        <f t="shared" si="17"/>
        <v>4124.1216368517371</v>
      </c>
      <c r="F269">
        <f>YARDS!F293</f>
        <v>8.2674281867966872</v>
      </c>
      <c r="G269">
        <f t="shared" si="18"/>
        <v>22.200407048107664</v>
      </c>
      <c r="H269" s="7">
        <f>TOUCHDOWNS!B297</f>
        <v>4.4504087694172793E-2</v>
      </c>
      <c r="I269">
        <f t="shared" si="19"/>
        <v>8.4493658117432382</v>
      </c>
      <c r="J269">
        <f>INTERCEPTIONS!B293</f>
        <v>1.693803704729905E-2</v>
      </c>
    </row>
    <row r="270" spans="1:10" x14ac:dyDescent="0.2">
      <c r="A270">
        <v>269</v>
      </c>
      <c r="B270">
        <f>'PASS ATTEMPTS'!B300</f>
        <v>528.14668728076981</v>
      </c>
      <c r="C270">
        <f t="shared" si="16"/>
        <v>327.2976086217634</v>
      </c>
      <c r="D270">
        <f>VLOOKUP(A270,'CMP %'!A297:B1296,2,FALSE)</f>
        <v>0.61970966874164568</v>
      </c>
      <c r="E270">
        <f t="shared" si="17"/>
        <v>4441.8657502124479</v>
      </c>
      <c r="F270">
        <f>YARDS!F294</f>
        <v>8.4102880074510296</v>
      </c>
      <c r="G270">
        <f t="shared" si="18"/>
        <v>24.986062135598655</v>
      </c>
      <c r="H270" s="7">
        <f>TOUCHDOWNS!B298</f>
        <v>4.7308944157621366E-2</v>
      </c>
      <c r="I270">
        <f t="shared" si="19"/>
        <v>11.462080371711425</v>
      </c>
      <c r="J270">
        <f>INTERCEPTIONS!B294</f>
        <v>2.1702456245111371E-2</v>
      </c>
    </row>
    <row r="271" spans="1:10" x14ac:dyDescent="0.2">
      <c r="A271">
        <v>270</v>
      </c>
      <c r="B271">
        <f>'PASS ATTEMPTS'!B301</f>
        <v>513.10479183092355</v>
      </c>
      <c r="C271">
        <f t="shared" si="16"/>
        <v>324.2370860645475</v>
      </c>
      <c r="D271">
        <f>VLOOKUP(A271,'CMP %'!A298:B1297,2,FALSE)</f>
        <v>0.63191202114399458</v>
      </c>
      <c r="E271">
        <f t="shared" si="17"/>
        <v>4100.9602813236406</v>
      </c>
      <c r="F271">
        <f>YARDS!F295</f>
        <v>7.9924419857590694</v>
      </c>
      <c r="G271">
        <f t="shared" si="18"/>
        <v>24.443479422113658</v>
      </c>
      <c r="H271" s="7">
        <f>TOUCHDOWNS!B299</f>
        <v>4.7638376821411921E-2</v>
      </c>
      <c r="I271">
        <f t="shared" si="19"/>
        <v>9.6867813706275072</v>
      </c>
      <c r="J271">
        <f>INTERCEPTIONS!B295</f>
        <v>1.8878758344980456E-2</v>
      </c>
    </row>
    <row r="272" spans="1:10" x14ac:dyDescent="0.2">
      <c r="A272">
        <v>271</v>
      </c>
      <c r="B272">
        <f>'PASS ATTEMPTS'!B302</f>
        <v>526.27018052616609</v>
      </c>
      <c r="C272">
        <f t="shared" si="16"/>
        <v>339.23135469434499</v>
      </c>
      <c r="D272">
        <f>VLOOKUP(A272,'CMP %'!A299:B1298,2,FALSE)</f>
        <v>0.64459543262584384</v>
      </c>
      <c r="E272">
        <f t="shared" si="17"/>
        <v>4115.4255681103477</v>
      </c>
      <c r="F272">
        <f>YARDS!F296</f>
        <v>7.819986235959135</v>
      </c>
      <c r="G272">
        <f t="shared" si="18"/>
        <v>23.277740759843891</v>
      </c>
      <c r="H272" s="7">
        <f>TOUCHDOWNS!B300</f>
        <v>4.423154041631383E-2</v>
      </c>
      <c r="I272">
        <f t="shared" si="19"/>
        <v>9.5441608886004854</v>
      </c>
      <c r="J272">
        <f>INTERCEPTIONS!B296</f>
        <v>1.8135477254398517E-2</v>
      </c>
    </row>
    <row r="273" spans="1:10" x14ac:dyDescent="0.2">
      <c r="A273">
        <v>272</v>
      </c>
      <c r="B273">
        <f>'PASS ATTEMPTS'!B303</f>
        <v>526.42212558416054</v>
      </c>
      <c r="C273">
        <f t="shared" si="16"/>
        <v>330.1248842485399</v>
      </c>
      <c r="D273">
        <f>VLOOKUP(A273,'CMP %'!A300:B1299,2,FALSE)</f>
        <v>0.62711057952248239</v>
      </c>
      <c r="E273">
        <f t="shared" si="17"/>
        <v>4101.2622604281842</v>
      </c>
      <c r="F273">
        <f>YARDS!F297</f>
        <v>7.7908242475125675</v>
      </c>
      <c r="G273">
        <f t="shared" si="18"/>
        <v>23.472198858994563</v>
      </c>
      <c r="H273" s="7">
        <f>TOUCHDOWNS!B301</f>
        <v>4.4588169300346016E-2</v>
      </c>
      <c r="I273">
        <f t="shared" si="19"/>
        <v>9.0449412910748013</v>
      </c>
      <c r="J273">
        <f>INTERCEPTIONS!B297</f>
        <v>1.7181917042407371E-2</v>
      </c>
    </row>
    <row r="274" spans="1:10" x14ac:dyDescent="0.2">
      <c r="A274">
        <v>273</v>
      </c>
      <c r="B274">
        <f>'PASS ATTEMPTS'!B304</f>
        <v>521.39934199704908</v>
      </c>
      <c r="C274">
        <f t="shared" si="16"/>
        <v>329.73161325210975</v>
      </c>
      <c r="D274">
        <f>VLOOKUP(A274,'CMP %'!A301:B1300,2,FALSE)</f>
        <v>0.6323974479698824</v>
      </c>
      <c r="E274">
        <f t="shared" si="17"/>
        <v>4349.7945365902588</v>
      </c>
      <c r="F274">
        <f>YARDS!F298</f>
        <v>8.3425393670996932</v>
      </c>
      <c r="G274">
        <f t="shared" si="18"/>
        <v>20.87339294319597</v>
      </c>
      <c r="H274" s="7">
        <f>TOUCHDOWNS!B302</f>
        <v>4.0033408679127379E-2</v>
      </c>
      <c r="I274">
        <f t="shared" si="19"/>
        <v>12.273083706465561</v>
      </c>
      <c r="J274">
        <f>INTERCEPTIONS!B298</f>
        <v>2.3538740304998355E-2</v>
      </c>
    </row>
    <row r="275" spans="1:10" x14ac:dyDescent="0.2">
      <c r="A275">
        <v>274</v>
      </c>
      <c r="B275">
        <f>'PASS ATTEMPTS'!B305</f>
        <v>499.50163045276975</v>
      </c>
      <c r="C275">
        <f t="shared" si="16"/>
        <v>307.91272690659656</v>
      </c>
      <c r="D275">
        <f>VLOOKUP(A275,'CMP %'!A302:B1301,2,FALSE)</f>
        <v>0.61643988354450663</v>
      </c>
      <c r="E275">
        <f t="shared" si="17"/>
        <v>3921.1943747858195</v>
      </c>
      <c r="F275">
        <f>YARDS!F299</f>
        <v>7.850213364131525</v>
      </c>
      <c r="G275">
        <f t="shared" si="18"/>
        <v>26.213337589413285</v>
      </c>
      <c r="H275" s="7">
        <f>TOUCHDOWNS!B303</f>
        <v>5.2478983032852942E-2</v>
      </c>
      <c r="I275">
        <f t="shared" si="19"/>
        <v>7.996864883515574</v>
      </c>
      <c r="J275">
        <f>INTERCEPTIONS!B299</f>
        <v>1.6009687248201517E-2</v>
      </c>
    </row>
    <row r="276" spans="1:10" x14ac:dyDescent="0.2">
      <c r="A276">
        <v>275</v>
      </c>
      <c r="B276">
        <f>'PASS ATTEMPTS'!B306</f>
        <v>495.75302188619003</v>
      </c>
      <c r="C276">
        <f t="shared" si="16"/>
        <v>305.81073691062386</v>
      </c>
      <c r="D276">
        <f>VLOOKUP(A276,'CMP %'!A303:B1302,2,FALSE)</f>
        <v>0.61686106470336111</v>
      </c>
      <c r="E276">
        <f t="shared" si="17"/>
        <v>4051.7826871846623</v>
      </c>
      <c r="F276">
        <f>YARDS!F300</f>
        <v>8.1729863627837442</v>
      </c>
      <c r="G276">
        <f t="shared" si="18"/>
        <v>25.55066963981486</v>
      </c>
      <c r="H276" s="7">
        <f>TOUCHDOWNS!B304</f>
        <v>5.1539110225898986E-2</v>
      </c>
      <c r="I276">
        <f t="shared" si="19"/>
        <v>11.317776478406476</v>
      </c>
      <c r="J276">
        <f>INTERCEPTIONS!B300</f>
        <v>2.2829465436934232E-2</v>
      </c>
    </row>
    <row r="277" spans="1:10" x14ac:dyDescent="0.2">
      <c r="A277">
        <v>276</v>
      </c>
      <c r="B277">
        <f>'PASS ATTEMPTS'!B307</f>
        <v>483.50216904376197</v>
      </c>
      <c r="C277">
        <f t="shared" si="16"/>
        <v>306.55927191432602</v>
      </c>
      <c r="D277">
        <f>VLOOKUP(A277,'CMP %'!A304:B1303,2,FALSE)</f>
        <v>0.63403908305234347</v>
      </c>
      <c r="E277">
        <f t="shared" si="17"/>
        <v>3835.8727137775713</v>
      </c>
      <c r="F277">
        <f>YARDS!F301</f>
        <v>7.9335170747297825</v>
      </c>
      <c r="G277">
        <f t="shared" si="18"/>
        <v>24.71671947370772</v>
      </c>
      <c r="H277" s="7">
        <f>TOUCHDOWNS!B305</f>
        <v>5.1120183230182366E-2</v>
      </c>
      <c r="I277">
        <f t="shared" si="19"/>
        <v>8.6952663655799149</v>
      </c>
      <c r="J277">
        <f>INTERCEPTIONS!B301</f>
        <v>1.7983924214397689E-2</v>
      </c>
    </row>
    <row r="278" spans="1:10" x14ac:dyDescent="0.2">
      <c r="A278">
        <v>277</v>
      </c>
      <c r="B278">
        <f>'PASS ATTEMPTS'!B308</f>
        <v>516.02865813566052</v>
      </c>
      <c r="C278">
        <f t="shared" si="16"/>
        <v>324.38050728994841</v>
      </c>
      <c r="D278">
        <f>VLOOKUP(A278,'CMP %'!A305:B1304,2,FALSE)</f>
        <v>0.62860948161656349</v>
      </c>
      <c r="E278">
        <f t="shared" si="17"/>
        <v>4155.6016262237581</v>
      </c>
      <c r="F278">
        <f>YARDS!F302</f>
        <v>8.0530442654820114</v>
      </c>
      <c r="G278">
        <f t="shared" si="18"/>
        <v>22.076570763781632</v>
      </c>
      <c r="H278" s="7">
        <f>TOUCHDOWNS!B306</f>
        <v>4.2781675815333979E-2</v>
      </c>
      <c r="I278">
        <f t="shared" si="19"/>
        <v>10.137858072924461</v>
      </c>
      <c r="J278">
        <f>INTERCEPTIONS!B302</f>
        <v>1.9645920654002291E-2</v>
      </c>
    </row>
    <row r="279" spans="1:10" x14ac:dyDescent="0.2">
      <c r="A279">
        <v>278</v>
      </c>
      <c r="B279">
        <f>'PASS ATTEMPTS'!B309</f>
        <v>517.38971775741618</v>
      </c>
      <c r="C279">
        <f t="shared" si="16"/>
        <v>330.1384494520583</v>
      </c>
      <c r="D279">
        <f>VLOOKUP(A279,'CMP %'!A306:B1305,2,FALSE)</f>
        <v>0.63808467412730319</v>
      </c>
      <c r="E279">
        <f t="shared" si="17"/>
        <v>4056.0397492848983</v>
      </c>
      <c r="F279">
        <f>YARDS!F303</f>
        <v>7.8394285972003352</v>
      </c>
      <c r="G279">
        <f t="shared" si="18"/>
        <v>22.924087390169582</v>
      </c>
      <c r="H279" s="7">
        <f>TOUCHDOWNS!B307</f>
        <v>4.4307195530541625E-2</v>
      </c>
      <c r="I279">
        <f t="shared" si="19"/>
        <v>9.3180882550585178</v>
      </c>
      <c r="J279">
        <f>INTERCEPTIONS!B303</f>
        <v>1.8009805636352839E-2</v>
      </c>
    </row>
    <row r="280" spans="1:10" x14ac:dyDescent="0.2">
      <c r="A280">
        <v>279</v>
      </c>
      <c r="B280">
        <f>'PASS ATTEMPTS'!B310</f>
        <v>478.0619072094596</v>
      </c>
      <c r="C280">
        <f t="shared" si="16"/>
        <v>302.8793722556585</v>
      </c>
      <c r="D280">
        <f>VLOOKUP(A280,'CMP %'!A307:B1306,2,FALSE)</f>
        <v>0.63355680025548222</v>
      </c>
      <c r="E280">
        <f t="shared" si="17"/>
        <v>3739.6099760111597</v>
      </c>
      <c r="F280">
        <f>YARDS!F304</f>
        <v>7.8224387252270127</v>
      </c>
      <c r="G280">
        <f t="shared" si="18"/>
        <v>21.878986007182128</v>
      </c>
      <c r="H280" s="7">
        <f>TOUCHDOWNS!B308</f>
        <v>4.5766009960705775E-2</v>
      </c>
      <c r="I280">
        <f t="shared" si="19"/>
        <v>8.5096771511051514</v>
      </c>
      <c r="J280">
        <f>INTERCEPTIONS!B304</f>
        <v>1.7800366485541157E-2</v>
      </c>
    </row>
    <row r="281" spans="1:10" x14ac:dyDescent="0.2">
      <c r="A281">
        <v>280</v>
      </c>
      <c r="B281">
        <f>'PASS ATTEMPTS'!B311</f>
        <v>493.9142937053162</v>
      </c>
      <c r="C281">
        <f t="shared" si="16"/>
        <v>303.21729945460709</v>
      </c>
      <c r="D281">
        <f>VLOOKUP(A281,'CMP %'!A308:B1307,2,FALSE)</f>
        <v>0.61390671077746828</v>
      </c>
      <c r="E281">
        <f t="shared" si="17"/>
        <v>3949.8045940147931</v>
      </c>
      <c r="F281">
        <f>YARDS!F305</f>
        <v>7.9969432841952992</v>
      </c>
      <c r="G281">
        <f t="shared" si="18"/>
        <v>23.798115442847926</v>
      </c>
      <c r="H281" s="7">
        <f>TOUCHDOWNS!B309</f>
        <v>4.8182682190296325E-2</v>
      </c>
      <c r="I281">
        <f t="shared" si="19"/>
        <v>8.465891250962283</v>
      </c>
      <c r="J281">
        <f>INTERCEPTIONS!B305</f>
        <v>1.7140405448588379E-2</v>
      </c>
    </row>
    <row r="282" spans="1:10" x14ac:dyDescent="0.2">
      <c r="A282">
        <v>281</v>
      </c>
      <c r="B282">
        <f>'PASS ATTEMPTS'!B312</f>
        <v>510.4540898429197</v>
      </c>
      <c r="C282">
        <f t="shared" si="16"/>
        <v>321.33005973329477</v>
      </c>
      <c r="D282">
        <f>VLOOKUP(A282,'CMP %'!A309:B1308,2,FALSE)</f>
        <v>0.62949845270546578</v>
      </c>
      <c r="E282">
        <f t="shared" si="17"/>
        <v>4045.198764389625</v>
      </c>
      <c r="F282">
        <f>YARDS!F306</f>
        <v>7.9247063445694801</v>
      </c>
      <c r="G282">
        <f t="shared" si="18"/>
        <v>21.904192134956954</v>
      </c>
      <c r="H282" s="7">
        <f>TOUCHDOWNS!B310</f>
        <v>4.2911189411172036E-2</v>
      </c>
      <c r="I282">
        <f t="shared" si="19"/>
        <v>10.175703849499738</v>
      </c>
      <c r="J282">
        <f>INTERCEPTIONS!B306</f>
        <v>1.9934611264709572E-2</v>
      </c>
    </row>
    <row r="283" spans="1:10" x14ac:dyDescent="0.2">
      <c r="A283">
        <v>282</v>
      </c>
      <c r="B283">
        <f>'PASS ATTEMPTS'!B313</f>
        <v>515.16166029135854</v>
      </c>
      <c r="C283">
        <f t="shared" si="16"/>
        <v>327.08779019638257</v>
      </c>
      <c r="D283">
        <f>VLOOKUP(A283,'CMP %'!A310:B1309,2,FALSE)</f>
        <v>0.63492261829304697</v>
      </c>
      <c r="E283">
        <f t="shared" si="17"/>
        <v>3972.976127212864</v>
      </c>
      <c r="F283">
        <f>YARDS!F307</f>
        <v>7.7120958981417189</v>
      </c>
      <c r="G283">
        <f t="shared" si="18"/>
        <v>26.109845781503573</v>
      </c>
      <c r="H283" s="7">
        <f>TOUCHDOWNS!B311</f>
        <v>5.0682820159281071E-2</v>
      </c>
      <c r="I283">
        <f t="shared" si="19"/>
        <v>9.7005537211843116</v>
      </c>
      <c r="J283">
        <f>INTERCEPTIONS!B307</f>
        <v>1.8830115804227349E-2</v>
      </c>
    </row>
    <row r="284" spans="1:10" x14ac:dyDescent="0.2">
      <c r="A284">
        <v>283</v>
      </c>
      <c r="B284">
        <f>'PASS ATTEMPTS'!B314</f>
        <v>517.72831205230671</v>
      </c>
      <c r="C284">
        <f t="shared" si="16"/>
        <v>329.96823700093819</v>
      </c>
      <c r="D284">
        <f>VLOOKUP(A284,'CMP %'!A311:B1310,2,FALSE)</f>
        <v>0.63733859887423172</v>
      </c>
      <c r="E284">
        <f t="shared" si="17"/>
        <v>4144.7708026950759</v>
      </c>
      <c r="F284">
        <f>YARDS!F308</f>
        <v>8.005686971734173</v>
      </c>
      <c r="G284">
        <f t="shared" si="18"/>
        <v>29.305993108714745</v>
      </c>
      <c r="H284" s="7">
        <f>TOUCHDOWNS!B312</f>
        <v>5.6604965242375863E-2</v>
      </c>
      <c r="I284">
        <f t="shared" si="19"/>
        <v>9.4049537429123138</v>
      </c>
      <c r="J284">
        <f>INTERCEPTIONS!B308</f>
        <v>1.8165809216866086E-2</v>
      </c>
    </row>
    <row r="285" spans="1:10" x14ac:dyDescent="0.2">
      <c r="A285">
        <v>284</v>
      </c>
      <c r="B285">
        <f>'PASS ATTEMPTS'!B315</f>
        <v>490.3190233159342</v>
      </c>
      <c r="C285">
        <f t="shared" si="16"/>
        <v>298.98900434135675</v>
      </c>
      <c r="D285">
        <f>VLOOKUP(A285,'CMP %'!A312:B1311,2,FALSE)</f>
        <v>0.60978463025837959</v>
      </c>
      <c r="E285">
        <f t="shared" si="17"/>
        <v>3970.2034507944782</v>
      </c>
      <c r="F285">
        <f>YARDS!F309</f>
        <v>8.0971842045710325</v>
      </c>
      <c r="G285">
        <f t="shared" si="18"/>
        <v>21.686559003547998</v>
      </c>
      <c r="H285" s="7">
        <f>TOUCHDOWNS!B313</f>
        <v>4.4229487277254571E-2</v>
      </c>
      <c r="I285">
        <f t="shared" si="19"/>
        <v>10.192197109395719</v>
      </c>
      <c r="J285">
        <f>INTERCEPTIONS!B309</f>
        <v>2.0786868599280181E-2</v>
      </c>
    </row>
    <row r="286" spans="1:10" x14ac:dyDescent="0.2">
      <c r="A286">
        <v>285</v>
      </c>
      <c r="B286">
        <f>'PASS ATTEMPTS'!B316</f>
        <v>465.26529494466104</v>
      </c>
      <c r="C286">
        <f t="shared" si="16"/>
        <v>292.60435969868945</v>
      </c>
      <c r="D286">
        <f>VLOOKUP(A286,'CMP %'!A313:B1312,2,FALSE)</f>
        <v>0.62889788444997174</v>
      </c>
      <c r="E286">
        <f t="shared" si="17"/>
        <v>3626.4495386621456</v>
      </c>
      <c r="F286">
        <f>YARDS!F310</f>
        <v>7.7943693158834852</v>
      </c>
      <c r="G286">
        <f t="shared" si="18"/>
        <v>23.156388382958205</v>
      </c>
      <c r="H286" s="7">
        <f>TOUCHDOWNS!B314</f>
        <v>4.977028941243606E-2</v>
      </c>
      <c r="I286">
        <f t="shared" si="19"/>
        <v>10.207492318809447</v>
      </c>
      <c r="J286">
        <f>INTERCEPTIONS!B310</f>
        <v>2.1939079552502478E-2</v>
      </c>
    </row>
    <row r="287" spans="1:10" x14ac:dyDescent="0.2">
      <c r="A287">
        <v>286</v>
      </c>
      <c r="B287">
        <f>'PASS ATTEMPTS'!B317</f>
        <v>548.19428229591449</v>
      </c>
      <c r="C287">
        <f t="shared" si="16"/>
        <v>340.08745982835808</v>
      </c>
      <c r="D287">
        <f>VLOOKUP(A287,'CMP %'!A314:B1313,2,FALSE)</f>
        <v>0.6203776121196013</v>
      </c>
      <c r="E287">
        <f t="shared" si="17"/>
        <v>4478.5016759749942</v>
      </c>
      <c r="F287">
        <f>YARDS!F311</f>
        <v>8.1695519647129515</v>
      </c>
      <c r="G287">
        <f t="shared" si="18"/>
        <v>25.842064067225195</v>
      </c>
      <c r="H287" s="7">
        <f>TOUCHDOWNS!B315</f>
        <v>4.7140338565727115E-2</v>
      </c>
      <c r="I287">
        <f t="shared" si="19"/>
        <v>10.194657624550761</v>
      </c>
      <c r="J287">
        <f>INTERCEPTIONS!B311</f>
        <v>1.8596796708375187E-2</v>
      </c>
    </row>
    <row r="288" spans="1:10" x14ac:dyDescent="0.2">
      <c r="A288">
        <v>287</v>
      </c>
      <c r="B288">
        <f>'PASS ATTEMPTS'!B318</f>
        <v>501.11365448021508</v>
      </c>
      <c r="C288">
        <f t="shared" si="16"/>
        <v>323.90027588657148</v>
      </c>
      <c r="D288">
        <f>VLOOKUP(A288,'CMP %'!A315:B1314,2,FALSE)</f>
        <v>0.64636090633479171</v>
      </c>
      <c r="E288">
        <f t="shared" si="17"/>
        <v>4105.453753247336</v>
      </c>
      <c r="F288">
        <f>YARDS!F312</f>
        <v>8.1926599216414431</v>
      </c>
      <c r="G288">
        <f t="shared" si="18"/>
        <v>22.029125867821893</v>
      </c>
      <c r="H288" s="7">
        <f>TOUCHDOWNS!B316</f>
        <v>4.396033847984409E-2</v>
      </c>
      <c r="I288">
        <f t="shared" si="19"/>
        <v>7.6140510706767222</v>
      </c>
      <c r="J288">
        <f>INTERCEPTIONS!B312</f>
        <v>1.5194259830286343E-2</v>
      </c>
    </row>
    <row r="289" spans="1:10" x14ac:dyDescent="0.2">
      <c r="A289">
        <v>288</v>
      </c>
      <c r="B289">
        <f>'PASS ATTEMPTS'!B319</f>
        <v>526.1362093528536</v>
      </c>
      <c r="C289">
        <f t="shared" si="16"/>
        <v>338.04720556953231</v>
      </c>
      <c r="D289">
        <f>VLOOKUP(A289,'CMP %'!A316:B1315,2,FALSE)</f>
        <v>0.64250891605679383</v>
      </c>
      <c r="E289">
        <f t="shared" si="17"/>
        <v>4140.0160463601906</v>
      </c>
      <c r="F289">
        <f>YARDS!F313</f>
        <v>7.8687153112924912</v>
      </c>
      <c r="G289">
        <f t="shared" si="18"/>
        <v>26.932311784631235</v>
      </c>
      <c r="H289" s="7">
        <f>TOUCHDOWNS!B317</f>
        <v>5.1188858143327409E-2</v>
      </c>
      <c r="I289">
        <f t="shared" si="19"/>
        <v>11.274464727654225</v>
      </c>
      <c r="J289">
        <f>INTERCEPTIONS!B313</f>
        <v>2.1428794535015547E-2</v>
      </c>
    </row>
    <row r="290" spans="1:10" x14ac:dyDescent="0.2">
      <c r="A290">
        <v>289</v>
      </c>
      <c r="B290">
        <f>'PASS ATTEMPTS'!B320</f>
        <v>552.58866329294256</v>
      </c>
      <c r="C290">
        <f t="shared" si="16"/>
        <v>341.46303257833301</v>
      </c>
      <c r="D290">
        <f>VLOOKUP(A290,'CMP %'!A317:B1316,2,FALSE)</f>
        <v>0.61793347431978352</v>
      </c>
      <c r="E290">
        <f t="shared" si="17"/>
        <v>4507.5164785813849</v>
      </c>
      <c r="F290">
        <f>YARDS!F314</f>
        <v>8.1570918442672173</v>
      </c>
      <c r="G290">
        <f t="shared" si="18"/>
        <v>23.985857080016576</v>
      </c>
      <c r="H290" s="7">
        <f>TOUCHDOWNS!B318</f>
        <v>4.340635028066258E-2</v>
      </c>
      <c r="I290">
        <f t="shared" si="19"/>
        <v>9.8422981952834228</v>
      </c>
      <c r="J290">
        <f>INTERCEPTIONS!B314</f>
        <v>1.7811256091704777E-2</v>
      </c>
    </row>
    <row r="291" spans="1:10" x14ac:dyDescent="0.2">
      <c r="A291">
        <v>290</v>
      </c>
      <c r="B291">
        <f>'PASS ATTEMPTS'!B321</f>
        <v>533.70613223802388</v>
      </c>
      <c r="C291">
        <f t="shared" si="16"/>
        <v>330.86865643965803</v>
      </c>
      <c r="D291">
        <f>VLOOKUP(A291,'CMP %'!A318:B1317,2,FALSE)</f>
        <v>0.61994539026974538</v>
      </c>
      <c r="E291">
        <f t="shared" si="17"/>
        <v>4120.9587790167188</v>
      </c>
      <c r="F291">
        <f>YARDS!F315</f>
        <v>7.7214004675869852</v>
      </c>
      <c r="G291">
        <f t="shared" si="18"/>
        <v>24.648494513269856</v>
      </c>
      <c r="H291" s="7">
        <f>TOUCHDOWNS!B319</f>
        <v>4.6183644939415923E-2</v>
      </c>
      <c r="I291">
        <f t="shared" si="19"/>
        <v>9.2765483741996171</v>
      </c>
      <c r="J291">
        <f>INTERCEPTIONS!B315</f>
        <v>1.7381378653641616E-2</v>
      </c>
    </row>
    <row r="292" spans="1:10" x14ac:dyDescent="0.2">
      <c r="A292">
        <v>291</v>
      </c>
      <c r="B292">
        <f>'PASS ATTEMPTS'!B322</f>
        <v>504.08704869153979</v>
      </c>
      <c r="C292">
        <f t="shared" si="16"/>
        <v>323.20304897643678</v>
      </c>
      <c r="D292">
        <f>VLOOKUP(A292,'CMP %'!A319:B1318,2,FALSE)</f>
        <v>0.64116515156534148</v>
      </c>
      <c r="E292">
        <f t="shared" si="17"/>
        <v>4090.6305190417766</v>
      </c>
      <c r="F292">
        <f>YARDS!F316</f>
        <v>8.114928819654935</v>
      </c>
      <c r="G292">
        <f t="shared" si="18"/>
        <v>21.449547876246662</v>
      </c>
      <c r="H292" s="7">
        <f>TOUCHDOWNS!B320</f>
        <v>4.2551277466706026E-2</v>
      </c>
      <c r="I292">
        <f t="shared" si="19"/>
        <v>9.1416586941434232</v>
      </c>
      <c r="J292">
        <f>INTERCEPTIONS!B316</f>
        <v>1.8135079482546623E-2</v>
      </c>
    </row>
    <row r="293" spans="1:10" x14ac:dyDescent="0.2">
      <c r="A293">
        <v>292</v>
      </c>
      <c r="B293">
        <f>'PASS ATTEMPTS'!B323</f>
        <v>548.69816832439631</v>
      </c>
      <c r="C293">
        <f t="shared" si="16"/>
        <v>351.10319229019819</v>
      </c>
      <c r="D293">
        <f>VLOOKUP(A293,'CMP %'!A320:B1319,2,FALSE)</f>
        <v>0.63988402469501626</v>
      </c>
      <c r="E293">
        <f t="shared" si="17"/>
        <v>4476.2302573393881</v>
      </c>
      <c r="F293">
        <f>YARDS!F317</f>
        <v>8.1579099689886192</v>
      </c>
      <c r="G293">
        <f t="shared" si="18"/>
        <v>24.893604112067845</v>
      </c>
      <c r="H293" s="7">
        <f>TOUCHDOWNS!B321</f>
        <v>4.5368484075839807E-2</v>
      </c>
      <c r="I293">
        <f t="shared" si="19"/>
        <v>10.605625130421881</v>
      </c>
      <c r="J293">
        <f>INTERCEPTIONS!B317</f>
        <v>1.9328705183779146E-2</v>
      </c>
    </row>
    <row r="294" spans="1:10" x14ac:dyDescent="0.2">
      <c r="A294">
        <v>293</v>
      </c>
      <c r="B294">
        <f>'PASS ATTEMPTS'!B324</f>
        <v>521.51539733284801</v>
      </c>
      <c r="C294">
        <f t="shared" si="16"/>
        <v>328.89613027925554</v>
      </c>
      <c r="D294">
        <f>VLOOKUP(A294,'CMP %'!A321:B1320,2,FALSE)</f>
        <v>0.63065468816703674</v>
      </c>
      <c r="E294">
        <f t="shared" si="17"/>
        <v>4023.5982089503991</v>
      </c>
      <c r="F294">
        <f>YARDS!F318</f>
        <v>7.7152050150926001</v>
      </c>
      <c r="G294">
        <f t="shared" si="18"/>
        <v>22.382542058780501</v>
      </c>
      <c r="H294" s="7">
        <f>TOUCHDOWNS!B322</f>
        <v>4.2918276571027564E-2</v>
      </c>
      <c r="I294">
        <f t="shared" si="19"/>
        <v>10.69596457267347</v>
      </c>
      <c r="J294">
        <f>INTERCEPTIONS!B318</f>
        <v>2.0509393638951295E-2</v>
      </c>
    </row>
    <row r="295" spans="1:10" x14ac:dyDescent="0.2">
      <c r="A295">
        <v>294</v>
      </c>
      <c r="B295">
        <f>'PASS ATTEMPTS'!B325</f>
        <v>477.33917742776595</v>
      </c>
      <c r="C295">
        <f t="shared" si="16"/>
        <v>302.08191639610931</v>
      </c>
      <c r="D295">
        <f>VLOOKUP(A295,'CMP %'!A322:B1321,2,FALSE)</f>
        <v>0.63284542874510297</v>
      </c>
      <c r="E295">
        <f t="shared" si="17"/>
        <v>3905.9010904948263</v>
      </c>
      <c r="F295">
        <f>YARDS!F319</f>
        <v>8.1826534992215105</v>
      </c>
      <c r="G295">
        <f t="shared" si="18"/>
        <v>20.403712262225309</v>
      </c>
      <c r="H295" s="7">
        <f>TOUCHDOWNS!B323</f>
        <v>4.274468392092734E-2</v>
      </c>
      <c r="I295">
        <f t="shared" si="19"/>
        <v>9.4595666018342079</v>
      </c>
      <c r="J295">
        <f>INTERCEPTIONS!B319</f>
        <v>1.981728516986371E-2</v>
      </c>
    </row>
    <row r="296" spans="1:10" x14ac:dyDescent="0.2">
      <c r="A296">
        <v>295</v>
      </c>
      <c r="B296">
        <f>'PASS ATTEMPTS'!B326</f>
        <v>486.17998328099429</v>
      </c>
      <c r="C296">
        <f t="shared" si="16"/>
        <v>303.71641880284261</v>
      </c>
      <c r="D296">
        <f>VLOOKUP(A296,'CMP %'!A323:B1322,2,FALSE)</f>
        <v>0.62469955417170187</v>
      </c>
      <c r="E296">
        <f t="shared" si="17"/>
        <v>3793.3073119877445</v>
      </c>
      <c r="F296">
        <f>YARDS!F320</f>
        <v>7.8022696170840735</v>
      </c>
      <c r="G296">
        <f t="shared" si="18"/>
        <v>24.211117272742189</v>
      </c>
      <c r="H296" s="7">
        <f>TOUCHDOWNS!B324</f>
        <v>4.9798671490654617E-2</v>
      </c>
      <c r="I296">
        <f t="shared" si="19"/>
        <v>9.9725189373073775</v>
      </c>
      <c r="J296">
        <f>INTERCEPTIONS!B320</f>
        <v>2.0511989963074281E-2</v>
      </c>
    </row>
    <row r="297" spans="1:10" x14ac:dyDescent="0.2">
      <c r="A297">
        <v>296</v>
      </c>
      <c r="B297">
        <f>'PASS ATTEMPTS'!B327</f>
        <v>499.29202189718353</v>
      </c>
      <c r="C297">
        <f t="shared" si="16"/>
        <v>318.90949267985377</v>
      </c>
      <c r="D297">
        <f>VLOOKUP(A297,'CMP %'!A324:B1323,2,FALSE)</f>
        <v>0.63872338970704612</v>
      </c>
      <c r="E297">
        <f t="shared" si="17"/>
        <v>4003.2957868197009</v>
      </c>
      <c r="F297">
        <f>YARDS!F321</f>
        <v>8.0179446320976417</v>
      </c>
      <c r="G297">
        <f t="shared" si="18"/>
        <v>23.205677951457528</v>
      </c>
      <c r="H297" s="7">
        <f>TOUCHDOWNS!B325</f>
        <v>4.6477165533872974E-2</v>
      </c>
      <c r="I297">
        <f t="shared" si="19"/>
        <v>9.0391532910210852</v>
      </c>
      <c r="J297">
        <f>INTERCEPTIONS!B321</f>
        <v>1.8103940969604493E-2</v>
      </c>
    </row>
    <row r="298" spans="1:10" x14ac:dyDescent="0.2">
      <c r="A298">
        <v>297</v>
      </c>
      <c r="B298">
        <f>'PASS ATTEMPTS'!B328</f>
        <v>511.68602957970597</v>
      </c>
      <c r="C298">
        <f t="shared" si="16"/>
        <v>321.32285839727695</v>
      </c>
      <c r="D298">
        <f>VLOOKUP(A298,'CMP %'!A325:B1324,2,FALSE)</f>
        <v>0.62796879301396691</v>
      </c>
      <c r="E298">
        <f t="shared" si="17"/>
        <v>4002.4734368152622</v>
      </c>
      <c r="F298">
        <f>YARDS!F322</f>
        <v>7.8221276435920197</v>
      </c>
      <c r="G298">
        <f t="shared" si="18"/>
        <v>24.08043157681476</v>
      </c>
      <c r="H298" s="7">
        <f>TOUCHDOWNS!B326</f>
        <v>4.7060951803968923E-2</v>
      </c>
      <c r="I298">
        <f t="shared" si="19"/>
        <v>9.1829654724245842</v>
      </c>
      <c r="J298">
        <f>INTERCEPTIONS!B322</f>
        <v>1.7946484644045069E-2</v>
      </c>
    </row>
    <row r="299" spans="1:10" x14ac:dyDescent="0.2">
      <c r="A299">
        <v>298</v>
      </c>
      <c r="B299">
        <f>'PASS ATTEMPTS'!B329</f>
        <v>519.75959962739148</v>
      </c>
      <c r="C299">
        <f t="shared" si="16"/>
        <v>329.16377752698924</v>
      </c>
      <c r="D299">
        <f>VLOOKUP(A299,'CMP %'!A326:B1325,2,FALSE)</f>
        <v>0.63330004441084342</v>
      </c>
      <c r="E299">
        <f t="shared" si="17"/>
        <v>4282.547562016568</v>
      </c>
      <c r="F299">
        <f>YARDS!F323</f>
        <v>8.2394775682578398</v>
      </c>
      <c r="G299">
        <f t="shared" si="18"/>
        <v>23.610172708395901</v>
      </c>
      <c r="H299" s="7">
        <f>TOUCHDOWNS!B327</f>
        <v>4.5425178727476527E-2</v>
      </c>
      <c r="I299">
        <f t="shared" si="19"/>
        <v>10.22409225800871</v>
      </c>
      <c r="J299">
        <f>INTERCEPTIONS!B323</f>
        <v>1.9670809861594134E-2</v>
      </c>
    </row>
    <row r="300" spans="1:10" x14ac:dyDescent="0.2">
      <c r="A300">
        <v>299</v>
      </c>
      <c r="B300">
        <f>'PASS ATTEMPTS'!B330</f>
        <v>524.61192923903934</v>
      </c>
      <c r="C300">
        <f t="shared" si="16"/>
        <v>333.00376038211192</v>
      </c>
      <c r="D300">
        <f>VLOOKUP(A300,'CMP %'!A327:B1326,2,FALSE)</f>
        <v>0.63476208187858196</v>
      </c>
      <c r="E300">
        <f t="shared" si="17"/>
        <v>4072.183648386454</v>
      </c>
      <c r="F300">
        <f>YARDS!F324</f>
        <v>7.7622780219528025</v>
      </c>
      <c r="G300">
        <f t="shared" si="18"/>
        <v>25.150713599441421</v>
      </c>
      <c r="H300" s="7">
        <f>TOUCHDOWNS!B328</f>
        <v>4.7941558698299254E-2</v>
      </c>
      <c r="I300">
        <f t="shared" si="19"/>
        <v>9.2623146057252796</v>
      </c>
      <c r="J300">
        <f>INTERCEPTIONS!B324</f>
        <v>1.7655554686223894E-2</v>
      </c>
    </row>
    <row r="301" spans="1:10" x14ac:dyDescent="0.2">
      <c r="A301">
        <v>300</v>
      </c>
      <c r="B301">
        <f>'PASS ATTEMPTS'!B331</f>
        <v>513.22972277989186</v>
      </c>
      <c r="C301">
        <f t="shared" si="16"/>
        <v>327.67945999783927</v>
      </c>
      <c r="D301">
        <f>VLOOKUP(A301,'CMP %'!A328:B1327,2,FALSE)</f>
        <v>0.63846547745320414</v>
      </c>
      <c r="E301">
        <f t="shared" si="17"/>
        <v>4209.6461727766346</v>
      </c>
      <c r="F301">
        <f>YARDS!F325</f>
        <v>8.2022649623159491</v>
      </c>
      <c r="G301">
        <f t="shared" si="18"/>
        <v>22.856131066535379</v>
      </c>
      <c r="H301" s="7">
        <f>TOUCHDOWNS!B329</f>
        <v>4.4533919319278512E-2</v>
      </c>
      <c r="I301">
        <f t="shared" si="19"/>
        <v>12.163013655289406</v>
      </c>
      <c r="J301">
        <f>INTERCEPTIONS!B325</f>
        <v>2.3698965814779479E-2</v>
      </c>
    </row>
    <row r="302" spans="1:10" x14ac:dyDescent="0.2">
      <c r="A302">
        <v>301</v>
      </c>
      <c r="B302">
        <f>'PASS ATTEMPTS'!B332</f>
        <v>513.04828844003282</v>
      </c>
      <c r="C302">
        <f t="shared" si="16"/>
        <v>333.04287499338972</v>
      </c>
      <c r="D302">
        <f>VLOOKUP(A302,'CMP %'!A329:B1328,2,FALSE)</f>
        <v>0.64914528027378293</v>
      </c>
      <c r="E302">
        <f t="shared" si="17"/>
        <v>3977.177913384573</v>
      </c>
      <c r="F302">
        <f>YARDS!F326</f>
        <v>7.7520537598468993</v>
      </c>
      <c r="G302">
        <f t="shared" si="18"/>
        <v>20.835910981635379</v>
      </c>
      <c r="H302" s="7">
        <f>TOUCHDOWNS!B330</f>
        <v>4.0611988093730414E-2</v>
      </c>
      <c r="I302">
        <f t="shared" si="19"/>
        <v>10.878457817384744</v>
      </c>
      <c r="J302">
        <f>INTERCEPTIONS!B326</f>
        <v>2.1203574911947617E-2</v>
      </c>
    </row>
    <row r="303" spans="1:10" x14ac:dyDescent="0.2">
      <c r="A303">
        <v>302</v>
      </c>
      <c r="B303">
        <f>'PASS ATTEMPTS'!B333</f>
        <v>479.83152866464627</v>
      </c>
      <c r="C303">
        <f t="shared" si="16"/>
        <v>300.77144779064798</v>
      </c>
      <c r="D303">
        <f>VLOOKUP(A303,'CMP %'!A330:B1329,2,FALSE)</f>
        <v>0.62682718792507031</v>
      </c>
      <c r="E303">
        <f t="shared" si="17"/>
        <v>3867.8568925122077</v>
      </c>
      <c r="F303">
        <f>YARDS!F327</f>
        <v>8.0608644106324423</v>
      </c>
      <c r="G303">
        <f t="shared" si="18"/>
        <v>22.662734975208839</v>
      </c>
      <c r="H303" s="7">
        <f>TOUCHDOWNS!B331</f>
        <v>4.7230608289285214E-2</v>
      </c>
      <c r="I303">
        <f t="shared" si="19"/>
        <v>10.185090949458258</v>
      </c>
      <c r="J303">
        <f>INTERCEPTIONS!B327</f>
        <v>2.1226389557607847E-2</v>
      </c>
    </row>
    <row r="304" spans="1:10" x14ac:dyDescent="0.2">
      <c r="A304">
        <v>303</v>
      </c>
      <c r="B304">
        <f>'PASS ATTEMPTS'!B334</f>
        <v>520.8363471298378</v>
      </c>
      <c r="C304">
        <f t="shared" si="16"/>
        <v>317.96219763704539</v>
      </c>
      <c r="D304">
        <f>VLOOKUP(A304,'CMP %'!A331:B1330,2,FALSE)</f>
        <v>0.61048388690465472</v>
      </c>
      <c r="E304">
        <f t="shared" si="17"/>
        <v>4082.4414980092588</v>
      </c>
      <c r="F304">
        <f>YARDS!F328</f>
        <v>7.8382423202725491</v>
      </c>
      <c r="G304">
        <f t="shared" si="18"/>
        <v>23.411387067097657</v>
      </c>
      <c r="H304" s="7">
        <f>TOUCHDOWNS!B332</f>
        <v>4.4949603068430821E-2</v>
      </c>
      <c r="I304">
        <f t="shared" si="19"/>
        <v>8.9973996835179957</v>
      </c>
      <c r="J304">
        <f>INTERCEPTIONS!B328</f>
        <v>1.7274907431287741E-2</v>
      </c>
    </row>
    <row r="305" spans="1:10" x14ac:dyDescent="0.2">
      <c r="A305">
        <v>304</v>
      </c>
      <c r="B305">
        <f>'PASS ATTEMPTS'!B335</f>
        <v>515.49563123782536</v>
      </c>
      <c r="C305">
        <f t="shared" si="16"/>
        <v>328.04705050522557</v>
      </c>
      <c r="D305">
        <f>VLOOKUP(A305,'CMP %'!A332:B1331,2,FALSE)</f>
        <v>0.63637212543878985</v>
      </c>
      <c r="E305">
        <f t="shared" si="17"/>
        <v>4133.304366710443</v>
      </c>
      <c r="F305">
        <f>YARDS!F329</f>
        <v>8.0181171599561658</v>
      </c>
      <c r="G305">
        <f t="shared" si="18"/>
        <v>24.978101415524712</v>
      </c>
      <c r="H305" s="7">
        <f>TOUCHDOWNS!B333</f>
        <v>4.8454535600130029E-2</v>
      </c>
      <c r="I305">
        <f t="shared" si="19"/>
        <v>7.9529234491978515</v>
      </c>
      <c r="J305">
        <f>INTERCEPTIONS!B329</f>
        <v>1.5427722306978675E-2</v>
      </c>
    </row>
    <row r="306" spans="1:10" x14ac:dyDescent="0.2">
      <c r="A306">
        <v>305</v>
      </c>
      <c r="B306">
        <f>'PASS ATTEMPTS'!B336</f>
        <v>490.25866829398541</v>
      </c>
      <c r="C306">
        <f t="shared" si="16"/>
        <v>302.97339079569957</v>
      </c>
      <c r="D306">
        <f>VLOOKUP(A306,'CMP %'!A333:B1332,2,FALSE)</f>
        <v>0.61798681061569827</v>
      </c>
      <c r="E306">
        <f t="shared" si="17"/>
        <v>3810.7447730927274</v>
      </c>
      <c r="F306">
        <f>YARDS!F330</f>
        <v>7.7729268640031481</v>
      </c>
      <c r="G306">
        <f t="shared" si="18"/>
        <v>22.361192710849778</v>
      </c>
      <c r="H306" s="7">
        <f>TOUCHDOWNS!B334</f>
        <v>4.5611009365041574E-2</v>
      </c>
      <c r="I306">
        <f t="shared" si="19"/>
        <v>8.2834114775057497</v>
      </c>
      <c r="J306">
        <f>INTERCEPTIONS!B330</f>
        <v>1.6896002076476437E-2</v>
      </c>
    </row>
    <row r="307" spans="1:10" x14ac:dyDescent="0.2">
      <c r="A307">
        <v>306</v>
      </c>
      <c r="B307">
        <f>'PASS ATTEMPTS'!B337</f>
        <v>518.47323943680306</v>
      </c>
      <c r="C307">
        <f t="shared" si="16"/>
        <v>323.66488434988901</v>
      </c>
      <c r="D307">
        <f>VLOOKUP(A307,'CMP %'!A334:B1333,2,FALSE)</f>
        <v>0.62426536170212632</v>
      </c>
      <c r="E307">
        <f t="shared" si="17"/>
        <v>4230.6395950019723</v>
      </c>
      <c r="F307">
        <f>YARDS!F331</f>
        <v>8.1598031936952982</v>
      </c>
      <c r="G307">
        <f t="shared" si="18"/>
        <v>25.132620133857131</v>
      </c>
      <c r="H307" s="7">
        <f>TOUCHDOWNS!B335</f>
        <v>4.8474286081105558E-2</v>
      </c>
      <c r="I307">
        <f t="shared" si="19"/>
        <v>10.532007381312447</v>
      </c>
      <c r="J307">
        <f>INTERCEPTIONS!B331</f>
        <v>2.0313502376232473E-2</v>
      </c>
    </row>
    <row r="308" spans="1:10" x14ac:dyDescent="0.2">
      <c r="A308">
        <v>307</v>
      </c>
      <c r="B308">
        <f>'PASS ATTEMPTS'!B338</f>
        <v>538.00082393675291</v>
      </c>
      <c r="C308">
        <f t="shared" si="16"/>
        <v>334.00947498103073</v>
      </c>
      <c r="D308">
        <f>VLOOKUP(A308,'CMP %'!A335:B1334,2,FALSE)</f>
        <v>0.6208345045588568</v>
      </c>
      <c r="E308">
        <f t="shared" si="17"/>
        <v>4111.4095287756618</v>
      </c>
      <c r="F308">
        <f>YARDS!F332</f>
        <v>7.6420134428251307</v>
      </c>
      <c r="G308">
        <f t="shared" si="18"/>
        <v>22.421913179585761</v>
      </c>
      <c r="H308" s="7">
        <f>TOUCHDOWNS!B336</f>
        <v>4.1676354722872448E-2</v>
      </c>
      <c r="I308">
        <f t="shared" si="19"/>
        <v>11.417315206009915</v>
      </c>
      <c r="J308">
        <f>INTERCEPTIONS!B332</f>
        <v>2.1221742975159698E-2</v>
      </c>
    </row>
    <row r="309" spans="1:10" x14ac:dyDescent="0.2">
      <c r="A309">
        <v>308</v>
      </c>
      <c r="B309">
        <f>'PASS ATTEMPTS'!B339</f>
        <v>542.12191332287546</v>
      </c>
      <c r="C309">
        <f t="shared" si="16"/>
        <v>330.96124330382781</v>
      </c>
      <c r="D309">
        <f>VLOOKUP(A309,'CMP %'!A336:B1335,2,FALSE)</f>
        <v>0.61049228074039286</v>
      </c>
      <c r="E309">
        <f t="shared" si="17"/>
        <v>4521.7810142915469</v>
      </c>
      <c r="F309">
        <f>YARDS!F333</f>
        <v>8.3408932625058405</v>
      </c>
      <c r="G309">
        <f t="shared" si="18"/>
        <v>23.552965633869348</v>
      </c>
      <c r="H309" s="7">
        <f>TOUCHDOWNS!B337</f>
        <v>4.3445883767184557E-2</v>
      </c>
      <c r="I309">
        <f t="shared" si="19"/>
        <v>9.8724311538183347</v>
      </c>
      <c r="J309">
        <f>INTERCEPTIONS!B333</f>
        <v>1.8210721446964531E-2</v>
      </c>
    </row>
    <row r="310" spans="1:10" x14ac:dyDescent="0.2">
      <c r="A310">
        <v>309</v>
      </c>
      <c r="B310">
        <f>'PASS ATTEMPTS'!B340</f>
        <v>499.82829330890354</v>
      </c>
      <c r="C310">
        <f t="shared" si="16"/>
        <v>315.04357376954044</v>
      </c>
      <c r="D310">
        <f>VLOOKUP(A310,'CMP %'!A337:B1336,2,FALSE)</f>
        <v>0.6303036022309314</v>
      </c>
      <c r="E310">
        <f t="shared" si="17"/>
        <v>4011.118094057379</v>
      </c>
      <c r="F310">
        <f>YARDS!F334</f>
        <v>8.024992077786262</v>
      </c>
      <c r="G310">
        <f t="shared" si="18"/>
        <v>23.574857928827811</v>
      </c>
      <c r="H310" s="7">
        <f>TOUCHDOWNS!B338</f>
        <v>4.7165913263453645E-2</v>
      </c>
      <c r="I310">
        <f t="shared" si="19"/>
        <v>9.6984847453574439</v>
      </c>
      <c r="J310">
        <f>INTERCEPTIONS!B334</f>
        <v>1.9403632957935804E-2</v>
      </c>
    </row>
    <row r="311" spans="1:10" x14ac:dyDescent="0.2">
      <c r="A311">
        <v>310</v>
      </c>
      <c r="B311">
        <f>'PASS ATTEMPTS'!B341</f>
        <v>477.21354030285511</v>
      </c>
      <c r="C311">
        <f t="shared" si="16"/>
        <v>298.57641606301485</v>
      </c>
      <c r="D311">
        <f>VLOOKUP(A311,'CMP %'!A338:B1337,2,FALSE)</f>
        <v>0.62566627064590119</v>
      </c>
      <c r="E311">
        <f t="shared" si="17"/>
        <v>3863.0183846092027</v>
      </c>
      <c r="F311">
        <f>YARDS!F335</f>
        <v>8.0949471428610487</v>
      </c>
      <c r="G311">
        <f t="shared" si="18"/>
        <v>22.07537204530097</v>
      </c>
      <c r="H311" s="7">
        <f>TOUCHDOWNS!B339</f>
        <v>4.6258897078425787E-2</v>
      </c>
      <c r="I311">
        <f t="shared" si="19"/>
        <v>8.1689021842278446</v>
      </c>
      <c r="J311">
        <f>INTERCEPTIONS!B335</f>
        <v>1.7117917859253522E-2</v>
      </c>
    </row>
    <row r="312" spans="1:10" x14ac:dyDescent="0.2">
      <c r="A312">
        <v>311</v>
      </c>
      <c r="B312">
        <f>'PASS ATTEMPTS'!B342</f>
        <v>546.27732803637491</v>
      </c>
      <c r="C312">
        <f t="shared" si="16"/>
        <v>345.3907128315019</v>
      </c>
      <c r="D312">
        <f>VLOOKUP(A312,'CMP %'!A339:B1338,2,FALSE)</f>
        <v>0.63226258002144908</v>
      </c>
      <c r="E312">
        <f t="shared" si="17"/>
        <v>4738.8056062611877</v>
      </c>
      <c r="F312">
        <f>YARDS!F336</f>
        <v>8.6747250216206027</v>
      </c>
      <c r="G312">
        <f t="shared" si="18"/>
        <v>26.95641324926186</v>
      </c>
      <c r="H312" s="7">
        <f>TOUCHDOWNS!B340</f>
        <v>4.9345656255144671E-2</v>
      </c>
      <c r="I312">
        <f t="shared" si="19"/>
        <v>10.882471334183467</v>
      </c>
      <c r="J312">
        <f>INTERCEPTIONS!B336</f>
        <v>1.9921147694891773E-2</v>
      </c>
    </row>
    <row r="313" spans="1:10" x14ac:dyDescent="0.2">
      <c r="A313">
        <v>312</v>
      </c>
      <c r="B313">
        <f>'PASS ATTEMPTS'!B343</f>
        <v>468.17378270949746</v>
      </c>
      <c r="C313">
        <f t="shared" si="16"/>
        <v>293.26433276825145</v>
      </c>
      <c r="D313">
        <f>VLOOKUP(A313,'CMP %'!A340:B1339,2,FALSE)</f>
        <v>0.62640058798470233</v>
      </c>
      <c r="E313">
        <f t="shared" si="17"/>
        <v>3596.9205754154682</v>
      </c>
      <c r="F313">
        <f>YARDS!F337</f>
        <v>7.6828748389086172</v>
      </c>
      <c r="G313">
        <f t="shared" si="18"/>
        <v>23.080236233370229</v>
      </c>
      <c r="H313" s="7">
        <f>TOUCHDOWNS!B341</f>
        <v>4.9298438071000553E-2</v>
      </c>
      <c r="I313">
        <f t="shared" si="19"/>
        <v>9.4108777067815765</v>
      </c>
      <c r="J313">
        <f>INTERCEPTIONS!B337</f>
        <v>2.0101248840371396E-2</v>
      </c>
    </row>
    <row r="314" spans="1:10" x14ac:dyDescent="0.2">
      <c r="A314">
        <v>313</v>
      </c>
      <c r="B314">
        <f>'PASS ATTEMPTS'!B344</f>
        <v>515.92873147750402</v>
      </c>
      <c r="C314">
        <f t="shared" si="16"/>
        <v>317.33090022569206</v>
      </c>
      <c r="D314">
        <f>VLOOKUP(A314,'CMP %'!A341:B1340,2,FALSE)</f>
        <v>0.61506731621037591</v>
      </c>
      <c r="E314">
        <f t="shared" si="17"/>
        <v>4322.092201839745</v>
      </c>
      <c r="F314">
        <f>YARDS!F338</f>
        <v>8.3773047286245212</v>
      </c>
      <c r="G314">
        <f t="shared" si="18"/>
        <v>24.955888050685722</v>
      </c>
      <c r="H314" s="7">
        <f>TOUCHDOWNS!B342</f>
        <v>4.8370804973814241E-2</v>
      </c>
      <c r="I314">
        <f t="shared" si="19"/>
        <v>9.2865224642930944</v>
      </c>
      <c r="J314">
        <f>INTERCEPTIONS!B338</f>
        <v>1.7999622617834405E-2</v>
      </c>
    </row>
    <row r="315" spans="1:10" x14ac:dyDescent="0.2">
      <c r="A315">
        <v>314</v>
      </c>
      <c r="B315">
        <f>'PASS ATTEMPTS'!B345</f>
        <v>530.08267688872581</v>
      </c>
      <c r="C315">
        <f t="shared" si="16"/>
        <v>338.12400348107042</v>
      </c>
      <c r="D315">
        <f>VLOOKUP(A315,'CMP %'!A342:B1341,2,FALSE)</f>
        <v>0.63787031386435766</v>
      </c>
      <c r="E315">
        <f t="shared" si="17"/>
        <v>4171.6874670328179</v>
      </c>
      <c r="F315">
        <f>YARDS!F339</f>
        <v>7.8698807731619809</v>
      </c>
      <c r="G315">
        <f t="shared" si="18"/>
        <v>24.964938942968384</v>
      </c>
      <c r="H315" s="7">
        <f>TOUCHDOWNS!B343</f>
        <v>4.7096311634815015E-2</v>
      </c>
      <c r="I315">
        <f t="shared" si="19"/>
        <v>8.9546377006215323</v>
      </c>
      <c r="J315">
        <f>INTERCEPTIONS!B339</f>
        <v>1.6892907636936939E-2</v>
      </c>
    </row>
    <row r="316" spans="1:10" x14ac:dyDescent="0.2">
      <c r="A316">
        <v>315</v>
      </c>
      <c r="B316">
        <f>'PASS ATTEMPTS'!B346</f>
        <v>494.68457188666071</v>
      </c>
      <c r="C316">
        <f t="shared" si="16"/>
        <v>310.66025266612036</v>
      </c>
      <c r="D316">
        <f>VLOOKUP(A316,'CMP %'!A343:B1342,2,FALSE)</f>
        <v>0.62799664740160333</v>
      </c>
      <c r="E316">
        <f t="shared" si="17"/>
        <v>3937.5884411487427</v>
      </c>
      <c r="F316">
        <f>YARDS!F340</f>
        <v>7.9597963327041059</v>
      </c>
      <c r="G316">
        <f t="shared" si="18"/>
        <v>23.547515209988326</v>
      </c>
      <c r="H316" s="7">
        <f>TOUCHDOWNS!B344</f>
        <v>4.7601070557307369E-2</v>
      </c>
      <c r="I316">
        <f t="shared" si="19"/>
        <v>10.114912710727474</v>
      </c>
      <c r="J316">
        <f>INTERCEPTIONS!B340</f>
        <v>2.0447196629057082E-2</v>
      </c>
    </row>
    <row r="317" spans="1:10" x14ac:dyDescent="0.2">
      <c r="A317">
        <v>316</v>
      </c>
      <c r="B317">
        <f>'PASS ATTEMPTS'!B347</f>
        <v>522.87132289494491</v>
      </c>
      <c r="C317">
        <f t="shared" si="16"/>
        <v>319.41546800145846</v>
      </c>
      <c r="D317">
        <f>VLOOKUP(A317,'CMP %'!A344:B1343,2,FALSE)</f>
        <v>0.61088733310706977</v>
      </c>
      <c r="E317">
        <f t="shared" si="17"/>
        <v>4079.5838045183059</v>
      </c>
      <c r="F317">
        <f>YARDS!F341</f>
        <v>7.802271086375824</v>
      </c>
      <c r="G317">
        <f t="shared" si="18"/>
        <v>26.092785039336608</v>
      </c>
      <c r="H317" s="7">
        <f>TOUCHDOWNS!B345</f>
        <v>4.9902880301161898E-2</v>
      </c>
      <c r="I317">
        <f t="shared" si="19"/>
        <v>8.4391164887011918</v>
      </c>
      <c r="J317">
        <f>INTERCEPTIONS!B341</f>
        <v>1.6139949006912308E-2</v>
      </c>
    </row>
    <row r="318" spans="1:10" x14ac:dyDescent="0.2">
      <c r="A318">
        <v>317</v>
      </c>
      <c r="B318">
        <f>'PASS ATTEMPTS'!B348</f>
        <v>513.84527270760009</v>
      </c>
      <c r="C318">
        <f t="shared" si="16"/>
        <v>318.72548144330949</v>
      </c>
      <c r="D318">
        <f>VLOOKUP(A318,'CMP %'!A345:B1344,2,FALSE)</f>
        <v>0.62027520417547544</v>
      </c>
      <c r="E318">
        <f t="shared" si="17"/>
        <v>4065.6271695772421</v>
      </c>
      <c r="F318">
        <f>YARDS!F342</f>
        <v>7.9121622510104466</v>
      </c>
      <c r="G318">
        <f t="shared" si="18"/>
        <v>22.12943922079533</v>
      </c>
      <c r="H318" s="7">
        <f>TOUCHDOWNS!B346</f>
        <v>4.3066347782453815E-2</v>
      </c>
      <c r="I318">
        <f t="shared" si="19"/>
        <v>9.3657863508986292</v>
      </c>
      <c r="J318">
        <f>INTERCEPTIONS!B342</f>
        <v>1.8226860980052571E-2</v>
      </c>
    </row>
    <row r="319" spans="1:10" x14ac:dyDescent="0.2">
      <c r="A319">
        <v>318</v>
      </c>
      <c r="B319">
        <f>'PASS ATTEMPTS'!B349</f>
        <v>534.0313086196536</v>
      </c>
      <c r="C319">
        <f t="shared" si="16"/>
        <v>337.0600912841353</v>
      </c>
      <c r="D319">
        <f>VLOOKUP(A319,'CMP %'!A346:B1345,2,FALSE)</f>
        <v>0.63116166757218228</v>
      </c>
      <c r="E319">
        <f t="shared" si="17"/>
        <v>4193.9449476229383</v>
      </c>
      <c r="F319">
        <f>YARDS!F343</f>
        <v>7.8533690439673061</v>
      </c>
      <c r="G319">
        <f t="shared" si="18"/>
        <v>28.31467216043702</v>
      </c>
      <c r="H319" s="7">
        <f>TOUCHDOWNS!B347</f>
        <v>5.3020622018630038E-2</v>
      </c>
      <c r="I319">
        <f t="shared" si="19"/>
        <v>11.487152372385662</v>
      </c>
      <c r="J319">
        <f>INTERCEPTIONS!B343</f>
        <v>2.1510260142007912E-2</v>
      </c>
    </row>
    <row r="320" spans="1:10" x14ac:dyDescent="0.2">
      <c r="A320">
        <v>319</v>
      </c>
      <c r="B320">
        <f>'PASS ATTEMPTS'!B350</f>
        <v>507.85923743148726</v>
      </c>
      <c r="C320">
        <f t="shared" si="16"/>
        <v>311.51015334927365</v>
      </c>
      <c r="D320">
        <f>VLOOKUP(A320,'CMP %'!A347:B1346,2,FALSE)</f>
        <v>0.61337892547695938</v>
      </c>
      <c r="E320">
        <f t="shared" si="17"/>
        <v>3968.7123590724427</v>
      </c>
      <c r="F320">
        <f>YARDS!F344</f>
        <v>7.8145912618313691</v>
      </c>
      <c r="G320">
        <f t="shared" si="18"/>
        <v>24.018764203860812</v>
      </c>
      <c r="H320" s="7">
        <f>TOUCHDOWNS!B348</f>
        <v>4.7294136708699842E-2</v>
      </c>
      <c r="I320">
        <f t="shared" si="19"/>
        <v>8.6213616606464889</v>
      </c>
      <c r="J320">
        <f>INTERCEPTIONS!B344</f>
        <v>1.6975888248580994E-2</v>
      </c>
    </row>
    <row r="321" spans="1:10" x14ac:dyDescent="0.2">
      <c r="A321">
        <v>320</v>
      </c>
      <c r="B321">
        <f>'PASS ATTEMPTS'!B351</f>
        <v>515.42156095270775</v>
      </c>
      <c r="C321">
        <f t="shared" si="16"/>
        <v>329.26591574421639</v>
      </c>
      <c r="D321">
        <f>VLOOKUP(A321,'CMP %'!A348:B1347,2,FALSE)</f>
        <v>0.63882837019002392</v>
      </c>
      <c r="E321">
        <f t="shared" si="17"/>
        <v>4108.9488299357081</v>
      </c>
      <c r="F321">
        <f>YARDS!F345</f>
        <v>7.9720158045788896</v>
      </c>
      <c r="G321">
        <f t="shared" si="18"/>
        <v>25.854981353862406</v>
      </c>
      <c r="H321" s="7">
        <f>TOUCHDOWNS!B349</f>
        <v>5.0162785790473979E-2</v>
      </c>
      <c r="I321">
        <f t="shared" si="19"/>
        <v>9.7239478378971853</v>
      </c>
      <c r="J321">
        <f>INTERCEPTIONS!B345</f>
        <v>1.8866009058533355E-2</v>
      </c>
    </row>
    <row r="322" spans="1:10" x14ac:dyDescent="0.2">
      <c r="A322">
        <v>321</v>
      </c>
      <c r="B322">
        <f>'PASS ATTEMPTS'!B352</f>
        <v>493.40125653985075</v>
      </c>
      <c r="C322">
        <f t="shared" si="16"/>
        <v>301.7484179442784</v>
      </c>
      <c r="D322">
        <f>VLOOKUP(A322,'CMP %'!A349:B1348,2,FALSE)</f>
        <v>0.61156799652354954</v>
      </c>
      <c r="E322">
        <f t="shared" si="17"/>
        <v>3904.7190970744941</v>
      </c>
      <c r="F322">
        <f>YARDS!F346</f>
        <v>7.9138815422921809</v>
      </c>
      <c r="G322">
        <f t="shared" si="18"/>
        <v>23.497658282358607</v>
      </c>
      <c r="H322" s="7">
        <f>TOUCHDOWNS!B350</f>
        <v>4.7623831457471698E-2</v>
      </c>
      <c r="I322">
        <f t="shared" si="19"/>
        <v>9.9565388616140442</v>
      </c>
      <c r="J322">
        <f>INTERCEPTIONS!B346</f>
        <v>2.0179395025131802E-2</v>
      </c>
    </row>
    <row r="323" spans="1:10" x14ac:dyDescent="0.2">
      <c r="A323">
        <v>322</v>
      </c>
      <c r="B323">
        <f>'PASS ATTEMPTS'!B353</f>
        <v>526.33915036151086</v>
      </c>
      <c r="C323">
        <f t="shared" ref="C323:C386" si="20">D323*B323</f>
        <v>326.66297688016738</v>
      </c>
      <c r="D323">
        <f>VLOOKUP(A323,'CMP %'!A350:B1349,2,FALSE)</f>
        <v>0.62063210888987097</v>
      </c>
      <c r="E323">
        <f t="shared" ref="E323:E386" si="21">F323*B323</f>
        <v>4287.2121127041764</v>
      </c>
      <c r="F323">
        <f>YARDS!F347</f>
        <v>8.1453414775616579</v>
      </c>
      <c r="G323">
        <f t="shared" ref="G323:G386" si="22">H323*B323</f>
        <v>27.398924530095176</v>
      </c>
      <c r="H323" s="7">
        <f>TOUCHDOWNS!B351</f>
        <v>5.2055646081574009E-2</v>
      </c>
      <c r="I323">
        <f t="shared" ref="I323:I386" si="23">J323*B323</f>
        <v>9.1849501086222709</v>
      </c>
      <c r="J323">
        <f>INTERCEPTIONS!B347</f>
        <v>1.7450630648154671E-2</v>
      </c>
    </row>
    <row r="324" spans="1:10" x14ac:dyDescent="0.2">
      <c r="A324">
        <v>323</v>
      </c>
      <c r="B324">
        <f>'PASS ATTEMPTS'!B354</f>
        <v>523.78105262230872</v>
      </c>
      <c r="C324">
        <f t="shared" si="20"/>
        <v>331.76590119395041</v>
      </c>
      <c r="D324">
        <f>VLOOKUP(A324,'CMP %'!A351:B1350,2,FALSE)</f>
        <v>0.63340569410245973</v>
      </c>
      <c r="E324">
        <f t="shared" si="21"/>
        <v>4123.0799644704648</v>
      </c>
      <c r="F324">
        <f>YARDS!F348</f>
        <v>7.871762340062272</v>
      </c>
      <c r="G324">
        <f t="shared" si="22"/>
        <v>24.63289519157453</v>
      </c>
      <c r="H324" s="7">
        <f>TOUCHDOWNS!B352</f>
        <v>4.7028992492664623E-2</v>
      </c>
      <c r="I324">
        <f t="shared" si="23"/>
        <v>10.812934510127667</v>
      </c>
      <c r="J324">
        <f>INTERCEPTIONS!B348</f>
        <v>2.0643997059444464E-2</v>
      </c>
    </row>
    <row r="325" spans="1:10" x14ac:dyDescent="0.2">
      <c r="A325">
        <v>324</v>
      </c>
      <c r="B325">
        <f>'PASS ATTEMPTS'!B355</f>
        <v>519.55315052653077</v>
      </c>
      <c r="C325">
        <f t="shared" si="20"/>
        <v>314.46463033120096</v>
      </c>
      <c r="D325">
        <f>VLOOKUP(A325,'CMP %'!A352:B1351,2,FALSE)</f>
        <v>0.60525978913324474</v>
      </c>
      <c r="E325">
        <f t="shared" si="21"/>
        <v>4230.8688911588979</v>
      </c>
      <c r="F325">
        <f>YARDS!F349</f>
        <v>8.143284064144753</v>
      </c>
      <c r="G325">
        <f t="shared" si="22"/>
        <v>21.073167660670908</v>
      </c>
      <c r="H325" s="7">
        <f>TOUCHDOWNS!B353</f>
        <v>4.0560176835256846E-2</v>
      </c>
      <c r="I325">
        <f t="shared" si="23"/>
        <v>9.3231989476491037</v>
      </c>
      <c r="J325">
        <f>INTERCEPTIONS!B349</f>
        <v>1.7944649047360591E-2</v>
      </c>
    </row>
    <row r="326" spans="1:10" x14ac:dyDescent="0.2">
      <c r="A326">
        <v>325</v>
      </c>
      <c r="B326">
        <f>'PASS ATTEMPTS'!B356</f>
        <v>444.01792756642783</v>
      </c>
      <c r="C326">
        <f t="shared" si="20"/>
        <v>278.93695574197193</v>
      </c>
      <c r="D326">
        <f>VLOOKUP(A326,'CMP %'!A353:B1352,2,FALSE)</f>
        <v>0.62821102127738127</v>
      </c>
      <c r="E326">
        <f t="shared" si="21"/>
        <v>3616.41588155407</v>
      </c>
      <c r="F326">
        <f>YARDS!F350</f>
        <v>8.1447519503883807</v>
      </c>
      <c r="G326">
        <f t="shared" si="22"/>
        <v>21.143479659462869</v>
      </c>
      <c r="H326" s="7">
        <f>TOUCHDOWNS!B354</f>
        <v>4.7618526971075222E-2</v>
      </c>
      <c r="I326">
        <f t="shared" si="23"/>
        <v>7.6243788838942459</v>
      </c>
      <c r="J326">
        <f>INTERCEPTIONS!B350</f>
        <v>1.7171331179535745E-2</v>
      </c>
    </row>
    <row r="327" spans="1:10" x14ac:dyDescent="0.2">
      <c r="A327">
        <v>326</v>
      </c>
      <c r="B327">
        <f>'PASS ATTEMPTS'!B357</f>
        <v>508.71178012354284</v>
      </c>
      <c r="C327">
        <f t="shared" si="20"/>
        <v>327.82911150933103</v>
      </c>
      <c r="D327">
        <f>VLOOKUP(A327,'CMP %'!A354:B1353,2,FALSE)</f>
        <v>0.64442995880637233</v>
      </c>
      <c r="E327">
        <f t="shared" si="21"/>
        <v>4076.0854200794975</v>
      </c>
      <c r="F327">
        <f>YARDS!F351</f>
        <v>8.0125634580146787</v>
      </c>
      <c r="G327">
        <f t="shared" si="22"/>
        <v>26.533948129576018</v>
      </c>
      <c r="H327" s="7">
        <f>TOUCHDOWNS!B355</f>
        <v>5.2159099054344946E-2</v>
      </c>
      <c r="I327">
        <f t="shared" si="23"/>
        <v>9.9960161932762794</v>
      </c>
      <c r="J327">
        <f>INTERCEPTIONS!B351</f>
        <v>1.9649665260058857E-2</v>
      </c>
    </row>
    <row r="328" spans="1:10" x14ac:dyDescent="0.2">
      <c r="A328">
        <v>327</v>
      </c>
      <c r="B328">
        <f>'PASS ATTEMPTS'!B358</f>
        <v>476.89675156189901</v>
      </c>
      <c r="C328">
        <f t="shared" si="20"/>
        <v>293.38320866188633</v>
      </c>
      <c r="D328">
        <f>VLOOKUP(A328,'CMP %'!A355:B1354,2,FALSE)</f>
        <v>0.61519229833505484</v>
      </c>
      <c r="E328">
        <f t="shared" si="21"/>
        <v>3829.3582729249138</v>
      </c>
      <c r="F328">
        <f>YARDS!F352</f>
        <v>8.0297428329785561</v>
      </c>
      <c r="G328">
        <f t="shared" si="22"/>
        <v>22.551445820439426</v>
      </c>
      <c r="H328" s="7">
        <f>TOUCHDOWNS!B356</f>
        <v>4.7287899836978342E-2</v>
      </c>
      <c r="I328">
        <f t="shared" si="23"/>
        <v>9.0551329528247972</v>
      </c>
      <c r="J328">
        <f>INTERCEPTIONS!B352</f>
        <v>1.898761717954265E-2</v>
      </c>
    </row>
    <row r="329" spans="1:10" x14ac:dyDescent="0.2">
      <c r="A329">
        <v>328</v>
      </c>
      <c r="B329">
        <f>'PASS ATTEMPTS'!B359</f>
        <v>488.24343916175224</v>
      </c>
      <c r="C329">
        <f t="shared" si="20"/>
        <v>315.57284817345123</v>
      </c>
      <c r="D329">
        <f>VLOOKUP(A329,'CMP %'!A356:B1355,2,FALSE)</f>
        <v>0.64634324368033913</v>
      </c>
      <c r="E329">
        <f t="shared" si="21"/>
        <v>3922.9437963362429</v>
      </c>
      <c r="F329">
        <f>YARDS!F353</f>
        <v>8.0348110833222979</v>
      </c>
      <c r="G329">
        <f t="shared" si="22"/>
        <v>21.34093466339689</v>
      </c>
      <c r="H329" s="7">
        <f>TOUCHDOWNS!B357</f>
        <v>4.3709618914770015E-2</v>
      </c>
      <c r="I329">
        <f t="shared" si="23"/>
        <v>7.9894808320265831</v>
      </c>
      <c r="J329">
        <f>INTERCEPTIONS!B353</f>
        <v>1.636372389507873E-2</v>
      </c>
    </row>
    <row r="330" spans="1:10" x14ac:dyDescent="0.2">
      <c r="A330">
        <v>329</v>
      </c>
      <c r="B330">
        <f>'PASS ATTEMPTS'!B360</f>
        <v>503.23374646748084</v>
      </c>
      <c r="C330">
        <f t="shared" si="20"/>
        <v>306.03055987181665</v>
      </c>
      <c r="D330">
        <f>VLOOKUP(A330,'CMP %'!A357:B1356,2,FALSE)</f>
        <v>0.60812805583894292</v>
      </c>
      <c r="E330">
        <f t="shared" si="21"/>
        <v>4035.1043739227325</v>
      </c>
      <c r="F330">
        <f>YARDS!F354</f>
        <v>8.0183501250615805</v>
      </c>
      <c r="G330">
        <f t="shared" si="22"/>
        <v>26.246232780295969</v>
      </c>
      <c r="H330" s="7">
        <f>TOUCHDOWNS!B358</f>
        <v>5.2155152480403082E-2</v>
      </c>
      <c r="I330">
        <f t="shared" si="23"/>
        <v>12.108745170563948</v>
      </c>
      <c r="J330">
        <f>INTERCEPTIONS!B354</f>
        <v>2.4061870364543249E-2</v>
      </c>
    </row>
    <row r="331" spans="1:10" x14ac:dyDescent="0.2">
      <c r="A331">
        <v>330</v>
      </c>
      <c r="B331">
        <f>'PASS ATTEMPTS'!B361</f>
        <v>529.6420363581185</v>
      </c>
      <c r="C331">
        <f t="shared" si="20"/>
        <v>331.98898511332595</v>
      </c>
      <c r="D331">
        <f>VLOOKUP(A331,'CMP %'!A358:B1357,2,FALSE)</f>
        <v>0.62681766612809209</v>
      </c>
      <c r="E331">
        <f t="shared" si="21"/>
        <v>4488.9681302296785</v>
      </c>
      <c r="F331">
        <f>YARDS!F355</f>
        <v>8.4754755515562099</v>
      </c>
      <c r="G331">
        <f t="shared" si="22"/>
        <v>23.698789151832731</v>
      </c>
      <c r="H331" s="7">
        <f>TOUCHDOWNS!B359</f>
        <v>4.4744917368697582E-2</v>
      </c>
      <c r="I331">
        <f t="shared" si="23"/>
        <v>9.3809417267776354</v>
      </c>
      <c r="J331">
        <f>INTERCEPTIONS!B355</f>
        <v>1.7711852690700504E-2</v>
      </c>
    </row>
    <row r="332" spans="1:10" x14ac:dyDescent="0.2">
      <c r="A332">
        <v>331</v>
      </c>
      <c r="B332">
        <f>'PASS ATTEMPTS'!B362</f>
        <v>482.45364681543697</v>
      </c>
      <c r="C332">
        <f t="shared" si="20"/>
        <v>299.97074205285566</v>
      </c>
      <c r="D332">
        <f>VLOOKUP(A332,'CMP %'!A359:B1358,2,FALSE)</f>
        <v>0.62176075159321931</v>
      </c>
      <c r="E332">
        <f t="shared" si="21"/>
        <v>3829.121402137815</v>
      </c>
      <c r="F332">
        <f>YARDS!F356</f>
        <v>7.9367653813230445</v>
      </c>
      <c r="G332">
        <f t="shared" si="22"/>
        <v>25.149399995803641</v>
      </c>
      <c r="H332" s="7">
        <f>TOUCHDOWNS!B360</f>
        <v>5.2128116683973505E-2</v>
      </c>
      <c r="I332">
        <f t="shared" si="23"/>
        <v>9.8235797844421544</v>
      </c>
      <c r="J332">
        <f>INTERCEPTIONS!B356</f>
        <v>2.0361706972856965E-2</v>
      </c>
    </row>
    <row r="333" spans="1:10" x14ac:dyDescent="0.2">
      <c r="A333">
        <v>332</v>
      </c>
      <c r="B333">
        <f>'PASS ATTEMPTS'!B363</f>
        <v>515.93805535668946</v>
      </c>
      <c r="C333">
        <f t="shared" si="20"/>
        <v>330.80774993718313</v>
      </c>
      <c r="D333">
        <f>VLOOKUP(A333,'CMP %'!A360:B1359,2,FALSE)</f>
        <v>0.64117726246900308</v>
      </c>
      <c r="E333">
        <f t="shared" si="21"/>
        <v>4117.1950808156116</v>
      </c>
      <c r="F333">
        <f>YARDS!F357</f>
        <v>7.980018217437407</v>
      </c>
      <c r="G333">
        <f t="shared" si="22"/>
        <v>25.3742523286686</v>
      </c>
      <c r="H333" s="7">
        <f>TOUCHDOWNS!B361</f>
        <v>4.9180811659892625E-2</v>
      </c>
      <c r="I333">
        <f t="shared" si="23"/>
        <v>10.778301043793476</v>
      </c>
      <c r="J333">
        <f>INTERCEPTIONS!B357</f>
        <v>2.0890688197717822E-2</v>
      </c>
    </row>
    <row r="334" spans="1:10" x14ac:dyDescent="0.2">
      <c r="A334">
        <v>333</v>
      </c>
      <c r="B334">
        <f>'PASS ATTEMPTS'!B364</f>
        <v>520.16715624947744</v>
      </c>
      <c r="C334">
        <f t="shared" si="20"/>
        <v>331.86391021637894</v>
      </c>
      <c r="D334">
        <f>VLOOKUP(A334,'CMP %'!A361:B1360,2,FALSE)</f>
        <v>0.63799474116972821</v>
      </c>
      <c r="E334">
        <f t="shared" si="21"/>
        <v>4148.2783067970922</v>
      </c>
      <c r="F334">
        <f>YARDS!F358</f>
        <v>7.9748947178962908</v>
      </c>
      <c r="G334">
        <f t="shared" si="22"/>
        <v>25.584427893290716</v>
      </c>
      <c r="H334" s="7">
        <f>TOUCHDOWNS!B362</f>
        <v>4.9185012136791204E-2</v>
      </c>
      <c r="I334">
        <f t="shared" si="23"/>
        <v>10.360933797835655</v>
      </c>
      <c r="J334">
        <f>INTERCEPTIONS!B358</f>
        <v>1.9918469809859441E-2</v>
      </c>
    </row>
    <row r="335" spans="1:10" x14ac:dyDescent="0.2">
      <c r="A335">
        <v>334</v>
      </c>
      <c r="B335">
        <f>'PASS ATTEMPTS'!B365</f>
        <v>523.7718774522483</v>
      </c>
      <c r="C335">
        <f t="shared" si="20"/>
        <v>328.31031074650139</v>
      </c>
      <c r="D335">
        <f>VLOOKUP(A335,'CMP %'!A362:B1361,2,FALSE)</f>
        <v>0.62681927930816228</v>
      </c>
      <c r="E335">
        <f t="shared" si="21"/>
        <v>4101.9478824410271</v>
      </c>
      <c r="F335">
        <f>YARDS!F359</f>
        <v>7.8315542682319688</v>
      </c>
      <c r="G335">
        <f t="shared" si="22"/>
        <v>25.179728210733728</v>
      </c>
      <c r="H335" s="7">
        <f>TOUCHDOWNS!B363</f>
        <v>4.8073845303061989E-2</v>
      </c>
      <c r="I335">
        <f t="shared" si="23"/>
        <v>9.8302951505930523</v>
      </c>
      <c r="J335">
        <f>INTERCEPTIONS!B359</f>
        <v>1.8768275987649356E-2</v>
      </c>
    </row>
    <row r="336" spans="1:10" x14ac:dyDescent="0.2">
      <c r="A336">
        <v>335</v>
      </c>
      <c r="B336">
        <f>'PASS ATTEMPTS'!B366</f>
        <v>543.59732069958227</v>
      </c>
      <c r="C336">
        <f t="shared" si="20"/>
        <v>336.13314072325255</v>
      </c>
      <c r="D336">
        <f>VLOOKUP(A336,'CMP %'!A363:B1362,2,FALSE)</f>
        <v>0.61834951704814545</v>
      </c>
      <c r="E336">
        <f t="shared" si="21"/>
        <v>4357.929780035136</v>
      </c>
      <c r="F336">
        <f>YARDS!F360</f>
        <v>8.0168345466212028</v>
      </c>
      <c r="G336">
        <f t="shared" si="22"/>
        <v>23.765634945874186</v>
      </c>
      <c r="H336" s="7">
        <f>TOUCHDOWNS!B364</f>
        <v>4.3719190733480837E-2</v>
      </c>
      <c r="I336">
        <f t="shared" si="23"/>
        <v>8.782339912483021</v>
      </c>
      <c r="J336">
        <f>INTERCEPTIONS!B360</f>
        <v>1.6155966150054959E-2</v>
      </c>
    </row>
    <row r="337" spans="1:10" x14ac:dyDescent="0.2">
      <c r="A337">
        <v>336</v>
      </c>
      <c r="B337">
        <f>'PASS ATTEMPTS'!B367</f>
        <v>525.22229510589318</v>
      </c>
      <c r="C337">
        <f t="shared" si="20"/>
        <v>333.05206803219284</v>
      </c>
      <c r="D337">
        <f>VLOOKUP(A337,'CMP %'!A364:B1363,2,FALSE)</f>
        <v>0.63411639440219159</v>
      </c>
      <c r="E337">
        <f t="shared" si="21"/>
        <v>4115.7866179375478</v>
      </c>
      <c r="F337">
        <f>YARDS!F361</f>
        <v>7.8362755280747161</v>
      </c>
      <c r="G337">
        <f t="shared" si="22"/>
        <v>24.770360142946497</v>
      </c>
      <c r="H337" s="7">
        <f>TOUCHDOWNS!B365</f>
        <v>4.716166920894399E-2</v>
      </c>
      <c r="I337">
        <f t="shared" si="23"/>
        <v>9.1307630531536237</v>
      </c>
      <c r="J337">
        <f>INTERCEPTIONS!B361</f>
        <v>1.7384568664041034E-2</v>
      </c>
    </row>
    <row r="338" spans="1:10" x14ac:dyDescent="0.2">
      <c r="A338">
        <v>337</v>
      </c>
      <c r="B338">
        <f>'PASS ATTEMPTS'!B368</f>
        <v>489.00077115845357</v>
      </c>
      <c r="C338">
        <f t="shared" si="20"/>
        <v>321.92247525054586</v>
      </c>
      <c r="D338">
        <f>VLOOKUP(A338,'CMP %'!A365:B1364,2,FALSE)</f>
        <v>0.65832713205728577</v>
      </c>
      <c r="E338">
        <f t="shared" si="21"/>
        <v>3832.0219343602885</v>
      </c>
      <c r="F338">
        <f>YARDS!F362</f>
        <v>7.8364333153956878</v>
      </c>
      <c r="G338">
        <f t="shared" si="22"/>
        <v>24.201564792811727</v>
      </c>
      <c r="H338" s="7">
        <f>TOUCHDOWNS!B366</f>
        <v>4.9491874492299241E-2</v>
      </c>
      <c r="I338">
        <f t="shared" si="23"/>
        <v>9.8953122940162572</v>
      </c>
      <c r="J338">
        <f>INTERCEPTIONS!B362</f>
        <v>2.0235780550149327E-2</v>
      </c>
    </row>
    <row r="339" spans="1:10" x14ac:dyDescent="0.2">
      <c r="A339">
        <v>338</v>
      </c>
      <c r="B339">
        <f>'PASS ATTEMPTS'!B369</f>
        <v>528.61658566265419</v>
      </c>
      <c r="C339">
        <f t="shared" si="20"/>
        <v>326.64581057793316</v>
      </c>
      <c r="D339">
        <f>VLOOKUP(A339,'CMP %'!A366:B1365,2,FALSE)</f>
        <v>0.61792576971163715</v>
      </c>
      <c r="E339">
        <f t="shared" si="21"/>
        <v>4258.0762069052544</v>
      </c>
      <c r="F339">
        <f>YARDS!F363</f>
        <v>8.0551316821954941</v>
      </c>
      <c r="G339">
        <f t="shared" si="22"/>
        <v>24.673223075244213</v>
      </c>
      <c r="H339" s="7">
        <f>TOUCHDOWNS!B367</f>
        <v>4.6675083121568678E-2</v>
      </c>
      <c r="I339">
        <f t="shared" si="23"/>
        <v>9.6815060433540783</v>
      </c>
      <c r="J339">
        <f>INTERCEPTIONS!B363</f>
        <v>1.8314798108761004E-2</v>
      </c>
    </row>
    <row r="340" spans="1:10" x14ac:dyDescent="0.2">
      <c r="A340">
        <v>339</v>
      </c>
      <c r="B340">
        <f>'PASS ATTEMPTS'!B370</f>
        <v>524.6842150074657</v>
      </c>
      <c r="C340">
        <f t="shared" si="20"/>
        <v>333.56232036215886</v>
      </c>
      <c r="D340">
        <f>VLOOKUP(A340,'CMP %'!A367:B1366,2,FALSE)</f>
        <v>0.63573919477911611</v>
      </c>
      <c r="E340">
        <f t="shared" si="21"/>
        <v>4152.5198887175229</v>
      </c>
      <c r="F340">
        <f>YARDS!F364</f>
        <v>7.9143221197505191</v>
      </c>
      <c r="G340">
        <f t="shared" si="22"/>
        <v>26.68233621291056</v>
      </c>
      <c r="H340" s="7">
        <f>TOUCHDOWNS!B368</f>
        <v>5.0854086038267604E-2</v>
      </c>
      <c r="I340">
        <f t="shared" si="23"/>
        <v>11.150827368883318</v>
      </c>
      <c r="J340">
        <f>INTERCEPTIONS!B364</f>
        <v>2.1252454428659823E-2</v>
      </c>
    </row>
    <row r="341" spans="1:10" x14ac:dyDescent="0.2">
      <c r="A341">
        <v>340</v>
      </c>
      <c r="B341">
        <f>'PASS ATTEMPTS'!B371</f>
        <v>526.81073281420151</v>
      </c>
      <c r="C341">
        <f t="shared" si="20"/>
        <v>339.89247099971129</v>
      </c>
      <c r="D341">
        <f>VLOOKUP(A341,'CMP %'!A368:B1367,2,FALSE)</f>
        <v>0.64518896413522087</v>
      </c>
      <c r="E341">
        <f t="shared" si="21"/>
        <v>4107.2357576776694</v>
      </c>
      <c r="F341">
        <f>YARDS!F365</f>
        <v>7.796416249412732</v>
      </c>
      <c r="G341">
        <f t="shared" si="22"/>
        <v>25.900418688742576</v>
      </c>
      <c r="H341" s="7">
        <f>TOUCHDOWNS!B369</f>
        <v>4.916456153120418E-2</v>
      </c>
      <c r="I341">
        <f t="shared" si="23"/>
        <v>9.059155463129887</v>
      </c>
      <c r="J341">
        <f>INTERCEPTIONS!B365</f>
        <v>1.7196224182328721E-2</v>
      </c>
    </row>
    <row r="342" spans="1:10" x14ac:dyDescent="0.2">
      <c r="A342">
        <v>341</v>
      </c>
      <c r="B342">
        <f>'PASS ATTEMPTS'!B372</f>
        <v>527.58470276040293</v>
      </c>
      <c r="C342">
        <f t="shared" si="20"/>
        <v>334.94679759122704</v>
      </c>
      <c r="D342">
        <f>VLOOKUP(A342,'CMP %'!A369:B1368,2,FALSE)</f>
        <v>0.63486828908938175</v>
      </c>
      <c r="E342">
        <f t="shared" si="21"/>
        <v>4298.8726634509676</v>
      </c>
      <c r="F342">
        <f>YARDS!F366</f>
        <v>8.1482132460600472</v>
      </c>
      <c r="G342">
        <f t="shared" si="22"/>
        <v>21.057473583091742</v>
      </c>
      <c r="H342" s="7">
        <f>TOUCHDOWNS!B370</f>
        <v>3.9912972216434361E-2</v>
      </c>
      <c r="I342">
        <f t="shared" si="23"/>
        <v>10.201753469820556</v>
      </c>
      <c r="J342">
        <f>INTERCEPTIONS!B366</f>
        <v>1.9336712032102975E-2</v>
      </c>
    </row>
    <row r="343" spans="1:10" x14ac:dyDescent="0.2">
      <c r="A343">
        <v>342</v>
      </c>
      <c r="B343">
        <f>'PASS ATTEMPTS'!B373</f>
        <v>495.4660902354301</v>
      </c>
      <c r="C343">
        <f t="shared" si="20"/>
        <v>309.49618985911911</v>
      </c>
      <c r="D343">
        <f>VLOOKUP(A343,'CMP %'!A370:B1369,2,FALSE)</f>
        <v>0.6246566535200343</v>
      </c>
      <c r="E343">
        <f t="shared" si="21"/>
        <v>4079.892087891697</v>
      </c>
      <c r="F343">
        <f>YARDS!F367</f>
        <v>8.2344527068503499</v>
      </c>
      <c r="G343">
        <f t="shared" si="22"/>
        <v>25.080642259615434</v>
      </c>
      <c r="H343" s="7">
        <f>TOUCHDOWNS!B371</f>
        <v>5.0620300266558893E-2</v>
      </c>
      <c r="I343">
        <f t="shared" si="23"/>
        <v>9.0613946725854149</v>
      </c>
      <c r="J343">
        <f>INTERCEPTIONS!B367</f>
        <v>1.8288627317118153E-2</v>
      </c>
    </row>
    <row r="344" spans="1:10" x14ac:dyDescent="0.2">
      <c r="A344">
        <v>343</v>
      </c>
      <c r="B344">
        <f>'PASS ATTEMPTS'!B374</f>
        <v>522.4199727989419</v>
      </c>
      <c r="C344">
        <f t="shared" si="20"/>
        <v>329.02870043221412</v>
      </c>
      <c r="D344">
        <f>VLOOKUP(A344,'CMP %'!A371:B1370,2,FALSE)</f>
        <v>0.62981646484416443</v>
      </c>
      <c r="E344">
        <f t="shared" si="21"/>
        <v>4236.0291940544421</v>
      </c>
      <c r="F344">
        <f>YARDS!F368</f>
        <v>8.1084748183713042</v>
      </c>
      <c r="G344">
        <f t="shared" si="22"/>
        <v>26.611682393132746</v>
      </c>
      <c r="H344" s="7">
        <f>TOUCHDOWNS!B372</f>
        <v>5.0939251519341311E-2</v>
      </c>
      <c r="I344">
        <f t="shared" si="23"/>
        <v>9.7102138847857464</v>
      </c>
      <c r="J344">
        <f>INTERCEPTIONS!B368</f>
        <v>1.8586988228573739E-2</v>
      </c>
    </row>
    <row r="345" spans="1:10" x14ac:dyDescent="0.2">
      <c r="A345">
        <v>344</v>
      </c>
      <c r="B345">
        <f>'PASS ATTEMPTS'!B375</f>
        <v>532.06795042125509</v>
      </c>
      <c r="C345">
        <f t="shared" si="20"/>
        <v>338.91354467431961</v>
      </c>
      <c r="D345">
        <f>VLOOKUP(A345,'CMP %'!A372:B1371,2,FALSE)</f>
        <v>0.636974176711811</v>
      </c>
      <c r="E345">
        <f t="shared" si="21"/>
        <v>4189.3533621585193</v>
      </c>
      <c r="F345">
        <f>YARDS!F369</f>
        <v>7.873718683566028</v>
      </c>
      <c r="G345">
        <f t="shared" si="22"/>
        <v>27.636205782599337</v>
      </c>
      <c r="H345" s="7">
        <f>TOUCHDOWNS!B373</f>
        <v>5.1941120980353875E-2</v>
      </c>
      <c r="I345">
        <f t="shared" si="23"/>
        <v>11.027527812694652</v>
      </c>
      <c r="J345">
        <f>INTERCEPTIONS!B369</f>
        <v>2.0725788508711731E-2</v>
      </c>
    </row>
    <row r="346" spans="1:10" x14ac:dyDescent="0.2">
      <c r="A346">
        <v>345</v>
      </c>
      <c r="B346">
        <f>'PASS ATTEMPTS'!B376</f>
        <v>565.81092093281677</v>
      </c>
      <c r="C346">
        <f t="shared" si="20"/>
        <v>349.96339812169487</v>
      </c>
      <c r="D346">
        <f>VLOOKUP(A346,'CMP %'!A373:B1372,2,FALSE)</f>
        <v>0.61851651351078962</v>
      </c>
      <c r="E346">
        <f t="shared" si="21"/>
        <v>4559.3413301623041</v>
      </c>
      <c r="F346">
        <f>YARDS!F370</f>
        <v>8.0580652678912692</v>
      </c>
      <c r="G346">
        <f t="shared" si="22"/>
        <v>27.082621643955498</v>
      </c>
      <c r="H346" s="7">
        <f>TOUCHDOWNS!B374</f>
        <v>4.7865144771872002E-2</v>
      </c>
      <c r="I346">
        <f t="shared" si="23"/>
        <v>9.5732543909756309</v>
      </c>
      <c r="J346">
        <f>INTERCEPTIONS!B370</f>
        <v>1.6919529186875379E-2</v>
      </c>
    </row>
    <row r="347" spans="1:10" x14ac:dyDescent="0.2">
      <c r="A347">
        <v>346</v>
      </c>
      <c r="B347">
        <f>'PASS ATTEMPTS'!B377</f>
        <v>516.11494728235061</v>
      </c>
      <c r="C347">
        <f t="shared" si="20"/>
        <v>329.62834413905381</v>
      </c>
      <c r="D347">
        <f>VLOOKUP(A347,'CMP %'!A374:B1373,2,FALSE)</f>
        <v>0.63867234590809918</v>
      </c>
      <c r="E347">
        <f t="shared" si="21"/>
        <v>4115.5208534174453</v>
      </c>
      <c r="F347">
        <f>YARDS!F371</f>
        <v>7.9740392621606642</v>
      </c>
      <c r="G347">
        <f t="shared" si="22"/>
        <v>20.650731504068457</v>
      </c>
      <c r="H347" s="7">
        <f>TOUCHDOWNS!B375</f>
        <v>4.0011884199065983E-2</v>
      </c>
      <c r="I347">
        <f t="shared" si="23"/>
        <v>8.9911238733506185</v>
      </c>
      <c r="J347">
        <f>INTERCEPTIONS!B371</f>
        <v>1.7420777911382308E-2</v>
      </c>
    </row>
    <row r="348" spans="1:10" x14ac:dyDescent="0.2">
      <c r="A348">
        <v>347</v>
      </c>
      <c r="B348">
        <f>'PASS ATTEMPTS'!B378</f>
        <v>491.69223680808835</v>
      </c>
      <c r="C348">
        <f t="shared" si="20"/>
        <v>312.69360747717587</v>
      </c>
      <c r="D348">
        <f>VLOOKUP(A348,'CMP %'!A375:B1374,2,FALSE)</f>
        <v>0.6359539241601303</v>
      </c>
      <c r="E348">
        <f t="shared" si="21"/>
        <v>3973.6643340652872</v>
      </c>
      <c r="F348">
        <f>YARDS!F372</f>
        <v>8.0816088532555828</v>
      </c>
      <c r="G348">
        <f t="shared" si="22"/>
        <v>26.243611651116236</v>
      </c>
      <c r="H348" s="7">
        <f>TOUCHDOWNS!B376</f>
        <v>5.3374061428102922E-2</v>
      </c>
      <c r="I348">
        <f t="shared" si="23"/>
        <v>9.9130693911257932</v>
      </c>
      <c r="J348">
        <f>INTERCEPTIONS!B372</f>
        <v>2.0161126511734916E-2</v>
      </c>
    </row>
    <row r="349" spans="1:10" x14ac:dyDescent="0.2">
      <c r="A349">
        <v>348</v>
      </c>
      <c r="B349">
        <f>'PASS ATTEMPTS'!B379</f>
        <v>528.40221850635794</v>
      </c>
      <c r="C349">
        <f t="shared" si="20"/>
        <v>325.1323821511254</v>
      </c>
      <c r="D349">
        <f>VLOOKUP(A349,'CMP %'!A376:B1375,2,FALSE)</f>
        <v>0.61531229575489244</v>
      </c>
      <c r="E349">
        <f t="shared" si="21"/>
        <v>4057.5558731165875</v>
      </c>
      <c r="F349">
        <f>YARDS!F373</f>
        <v>7.6789152865143873</v>
      </c>
      <c r="G349">
        <f t="shared" si="22"/>
        <v>24.755445750897952</v>
      </c>
      <c r="H349" s="7">
        <f>TOUCHDOWNS!B377</f>
        <v>4.6849624933208121E-2</v>
      </c>
      <c r="I349">
        <f t="shared" si="23"/>
        <v>10.201311900419906</v>
      </c>
      <c r="J349">
        <f>INTERCEPTIONS!B373</f>
        <v>1.9305959632902565E-2</v>
      </c>
    </row>
    <row r="350" spans="1:10" x14ac:dyDescent="0.2">
      <c r="A350">
        <v>349</v>
      </c>
      <c r="B350">
        <f>'PASS ATTEMPTS'!B380</f>
        <v>529.52129022439328</v>
      </c>
      <c r="C350">
        <f t="shared" si="20"/>
        <v>333.25611375658053</v>
      </c>
      <c r="D350">
        <f>VLOOKUP(A350,'CMP %'!A377:B1376,2,FALSE)</f>
        <v>0.62935356879674809</v>
      </c>
      <c r="E350">
        <f t="shared" si="21"/>
        <v>4107.8747592768905</v>
      </c>
      <c r="F350">
        <f>YARDS!F374</f>
        <v>7.7577140619522806</v>
      </c>
      <c r="G350">
        <f t="shared" si="22"/>
        <v>26.401212380859405</v>
      </c>
      <c r="H350" s="7">
        <f>TOUCHDOWNS!B378</f>
        <v>4.9858641887036231E-2</v>
      </c>
      <c r="I350">
        <f t="shared" si="23"/>
        <v>11.445448049804313</v>
      </c>
      <c r="J350">
        <f>INTERCEPTIONS!B374</f>
        <v>2.1614707965668608E-2</v>
      </c>
    </row>
    <row r="351" spans="1:10" x14ac:dyDescent="0.2">
      <c r="A351">
        <v>350</v>
      </c>
      <c r="B351">
        <f>'PASS ATTEMPTS'!B381</f>
        <v>494.10165381647812</v>
      </c>
      <c r="C351">
        <f t="shared" si="20"/>
        <v>316.79179697261708</v>
      </c>
      <c r="D351">
        <f>VLOOKUP(A351,'CMP %'!A378:B1377,2,FALSE)</f>
        <v>0.64114700796019108</v>
      </c>
      <c r="E351">
        <f t="shared" si="21"/>
        <v>4072.9783192350978</v>
      </c>
      <c r="F351">
        <f>YARDS!F375</f>
        <v>8.2431991226402683</v>
      </c>
      <c r="G351">
        <f t="shared" si="22"/>
        <v>24.431439331207503</v>
      </c>
      <c r="H351" s="7">
        <f>TOUCHDOWNS!B379</f>
        <v>4.94461800370374E-2</v>
      </c>
      <c r="I351">
        <f t="shared" si="23"/>
        <v>10.794372164665008</v>
      </c>
      <c r="J351">
        <f>INTERCEPTIONS!B375</f>
        <v>2.1846460300807478E-2</v>
      </c>
    </row>
    <row r="352" spans="1:10" x14ac:dyDescent="0.2">
      <c r="A352">
        <v>351</v>
      </c>
      <c r="B352">
        <f>'PASS ATTEMPTS'!B382</f>
        <v>523.02672029030339</v>
      </c>
      <c r="C352">
        <f t="shared" si="20"/>
        <v>331.15124433910341</v>
      </c>
      <c r="D352">
        <f>VLOOKUP(A352,'CMP %'!A379:B1378,2,FALSE)</f>
        <v>0.63314402781429513</v>
      </c>
      <c r="E352">
        <f t="shared" si="21"/>
        <v>4417.4843411164329</v>
      </c>
      <c r="F352">
        <f>YARDS!F376</f>
        <v>8.4460012648388787</v>
      </c>
      <c r="G352">
        <f t="shared" si="22"/>
        <v>24.739400513991878</v>
      </c>
      <c r="H352" s="7">
        <f>TOUCHDOWNS!B380</f>
        <v>4.730045245156958E-2</v>
      </c>
      <c r="I352">
        <f t="shared" si="23"/>
        <v>9.3620237210073078</v>
      </c>
      <c r="J352">
        <f>INTERCEPTIONS!B376</f>
        <v>1.7899704465980177E-2</v>
      </c>
    </row>
    <row r="353" spans="1:10" x14ac:dyDescent="0.2">
      <c r="A353">
        <v>352</v>
      </c>
      <c r="B353">
        <f>'PASS ATTEMPTS'!B383</f>
        <v>493.66877793024196</v>
      </c>
      <c r="C353">
        <f t="shared" si="20"/>
        <v>315.24694578819998</v>
      </c>
      <c r="D353">
        <f>VLOOKUP(A353,'CMP %'!A380:B1379,2,FALSE)</f>
        <v>0.63857987355389545</v>
      </c>
      <c r="E353">
        <f t="shared" si="21"/>
        <v>3963.4276715267347</v>
      </c>
      <c r="F353">
        <f>YARDS!F377</f>
        <v>8.0285159781500059</v>
      </c>
      <c r="G353">
        <f t="shared" si="22"/>
        <v>21.625019966349306</v>
      </c>
      <c r="H353" s="7">
        <f>TOUCHDOWNS!B381</f>
        <v>4.3804714685450573E-2</v>
      </c>
      <c r="I353">
        <f t="shared" si="23"/>
        <v>8.9820792291775451</v>
      </c>
      <c r="J353">
        <f>INTERCEPTIONS!B377</f>
        <v>1.8194545879194252E-2</v>
      </c>
    </row>
    <row r="354" spans="1:10" x14ac:dyDescent="0.2">
      <c r="A354">
        <v>353</v>
      </c>
      <c r="B354">
        <f>'PASS ATTEMPTS'!B384</f>
        <v>498.3932163059593</v>
      </c>
      <c r="C354">
        <f t="shared" si="20"/>
        <v>312.60402068824527</v>
      </c>
      <c r="D354">
        <f>VLOOKUP(A354,'CMP %'!A381:B1380,2,FALSE)</f>
        <v>0.62722366689746512</v>
      </c>
      <c r="E354">
        <f t="shared" si="21"/>
        <v>3968.733212550831</v>
      </c>
      <c r="F354">
        <f>YARDS!F378</f>
        <v>7.963056242953475</v>
      </c>
      <c r="G354">
        <f t="shared" si="22"/>
        <v>23.007869731957108</v>
      </c>
      <c r="H354" s="7">
        <f>TOUCHDOWNS!B382</f>
        <v>4.6164090880869403E-2</v>
      </c>
      <c r="I354">
        <f t="shared" si="23"/>
        <v>9.4982302452006717</v>
      </c>
      <c r="J354">
        <f>INTERCEPTIONS!B378</f>
        <v>1.9057703705521123E-2</v>
      </c>
    </row>
    <row r="355" spans="1:10" x14ac:dyDescent="0.2">
      <c r="A355">
        <v>354</v>
      </c>
      <c r="B355">
        <f>'PASS ATTEMPTS'!B385</f>
        <v>533.19842474494067</v>
      </c>
      <c r="C355">
        <f t="shared" si="20"/>
        <v>337.15723912608763</v>
      </c>
      <c r="D355">
        <f>VLOOKUP(A355,'CMP %'!A382:B1381,2,FALSE)</f>
        <v>0.63232977345604358</v>
      </c>
      <c r="E355">
        <f t="shared" si="21"/>
        <v>4201.9879091990269</v>
      </c>
      <c r="F355">
        <f>YARDS!F379</f>
        <v>7.8807207864672115</v>
      </c>
      <c r="G355">
        <f t="shared" si="22"/>
        <v>25.533185113331857</v>
      </c>
      <c r="H355" s="7">
        <f>TOUCHDOWNS!B383</f>
        <v>4.7886835235017508E-2</v>
      </c>
      <c r="I355">
        <f t="shared" si="23"/>
        <v>7.7364108423461033</v>
      </c>
      <c r="J355">
        <f>INTERCEPTIONS!B379</f>
        <v>1.4509440544665658E-2</v>
      </c>
    </row>
    <row r="356" spans="1:10" x14ac:dyDescent="0.2">
      <c r="A356">
        <v>355</v>
      </c>
      <c r="B356">
        <f>'PASS ATTEMPTS'!B386</f>
        <v>498.76616974146509</v>
      </c>
      <c r="C356">
        <f t="shared" si="20"/>
        <v>310.02454664773478</v>
      </c>
      <c r="D356">
        <f>VLOOKUP(A356,'CMP %'!A383:B1382,2,FALSE)</f>
        <v>0.62158294899679278</v>
      </c>
      <c r="E356">
        <f t="shared" si="21"/>
        <v>4169.0439068605838</v>
      </c>
      <c r="F356">
        <f>YARDS!F380</f>
        <v>8.3587142829306238</v>
      </c>
      <c r="G356">
        <f t="shared" si="22"/>
        <v>20.743854361198835</v>
      </c>
      <c r="H356" s="7">
        <f>TOUCHDOWNS!B384</f>
        <v>4.1590339561224432E-2</v>
      </c>
      <c r="I356">
        <f t="shared" si="23"/>
        <v>7.7821074829915542</v>
      </c>
      <c r="J356">
        <f>INTERCEPTIONS!B380</f>
        <v>1.5602717175115147E-2</v>
      </c>
    </row>
    <row r="357" spans="1:10" x14ac:dyDescent="0.2">
      <c r="A357">
        <v>356</v>
      </c>
      <c r="B357">
        <f>'PASS ATTEMPTS'!B387</f>
        <v>525.91058406192815</v>
      </c>
      <c r="C357">
        <f t="shared" si="20"/>
        <v>334.31307086671114</v>
      </c>
      <c r="D357">
        <f>VLOOKUP(A357,'CMP %'!A384:B1383,2,FALSE)</f>
        <v>0.63568424176712213</v>
      </c>
      <c r="E357">
        <f t="shared" si="21"/>
        <v>4094.8537434915379</v>
      </c>
      <c r="F357">
        <f>YARDS!F381</f>
        <v>7.7862166451652017</v>
      </c>
      <c r="G357">
        <f t="shared" si="22"/>
        <v>23.834016188623792</v>
      </c>
      <c r="H357" s="7">
        <f>TOUCHDOWNS!B385</f>
        <v>4.5319521817832893E-2</v>
      </c>
      <c r="I357">
        <f t="shared" si="23"/>
        <v>10.34719595755144</v>
      </c>
      <c r="J357">
        <f>INTERCEPTIONS!B381</f>
        <v>1.9674819771896841E-2</v>
      </c>
    </row>
    <row r="358" spans="1:10" x14ac:dyDescent="0.2">
      <c r="A358">
        <v>357</v>
      </c>
      <c r="B358">
        <f>'PASS ATTEMPTS'!B388</f>
        <v>519.41740616241032</v>
      </c>
      <c r="C358">
        <f t="shared" si="20"/>
        <v>329.31543697967231</v>
      </c>
      <c r="D358">
        <f>VLOOKUP(A358,'CMP %'!A385:B1384,2,FALSE)</f>
        <v>0.63400924395803304</v>
      </c>
      <c r="E358">
        <f t="shared" si="21"/>
        <v>4108.3190222102539</v>
      </c>
      <c r="F358">
        <f>YARDS!F382</f>
        <v>7.9094750646952203</v>
      </c>
      <c r="G358">
        <f t="shared" si="22"/>
        <v>21.290152231571035</v>
      </c>
      <c r="H358" s="7">
        <f>TOUCHDOWNS!B386</f>
        <v>4.0988522870013477E-2</v>
      </c>
      <c r="I358">
        <f t="shared" si="23"/>
        <v>8.8314865376416574</v>
      </c>
      <c r="J358">
        <f>INTERCEPTIONS!B382</f>
        <v>1.7002677293568108E-2</v>
      </c>
    </row>
    <row r="359" spans="1:10" x14ac:dyDescent="0.2">
      <c r="A359">
        <v>358</v>
      </c>
      <c r="B359">
        <f>'PASS ATTEMPTS'!B389</f>
        <v>495.77744920581017</v>
      </c>
      <c r="C359">
        <f t="shared" si="20"/>
        <v>310.16554629454174</v>
      </c>
      <c r="D359">
        <f>VLOOKUP(A359,'CMP %'!A386:B1385,2,FALSE)</f>
        <v>0.62561447034631845</v>
      </c>
      <c r="E359">
        <f t="shared" si="21"/>
        <v>3955.3448274383868</v>
      </c>
      <c r="F359">
        <f>YARDS!F383</f>
        <v>7.9780652261906733</v>
      </c>
      <c r="G359">
        <f t="shared" si="22"/>
        <v>24.141177424943315</v>
      </c>
      <c r="H359" s="7">
        <f>TOUCHDOWNS!B387</f>
        <v>4.8693577054816146E-2</v>
      </c>
      <c r="I359">
        <f t="shared" si="23"/>
        <v>9.7825369282000452</v>
      </c>
      <c r="J359">
        <f>INTERCEPTIONS!B383</f>
        <v>1.9731710153155956E-2</v>
      </c>
    </row>
    <row r="360" spans="1:10" x14ac:dyDescent="0.2">
      <c r="A360">
        <v>359</v>
      </c>
      <c r="B360">
        <f>'PASS ATTEMPTS'!B390</f>
        <v>505.36235936576196</v>
      </c>
      <c r="C360">
        <f t="shared" si="20"/>
        <v>315.74043629680381</v>
      </c>
      <c r="D360">
        <f>VLOOKUP(A360,'CMP %'!A387:B1386,2,FALSE)</f>
        <v>0.62478027982349782</v>
      </c>
      <c r="E360">
        <f t="shared" si="21"/>
        <v>3969.6830539770453</v>
      </c>
      <c r="F360">
        <f>YARDS!F384</f>
        <v>7.8551221324814584</v>
      </c>
      <c r="G360">
        <f t="shared" si="22"/>
        <v>20.967178017001238</v>
      </c>
      <c r="H360" s="7">
        <f>TOUCHDOWNS!B388</f>
        <v>4.1489393953509694E-2</v>
      </c>
      <c r="I360">
        <f t="shared" si="23"/>
        <v>7.7841757759863022</v>
      </c>
      <c r="J360">
        <f>INTERCEPTIONS!B384</f>
        <v>1.5403157025298778E-2</v>
      </c>
    </row>
    <row r="361" spans="1:10" x14ac:dyDescent="0.2">
      <c r="A361">
        <v>360</v>
      </c>
      <c r="B361">
        <f>'PASS ATTEMPTS'!B391</f>
        <v>517.9186248435999</v>
      </c>
      <c r="C361">
        <f t="shared" si="20"/>
        <v>335.20316271335463</v>
      </c>
      <c r="D361">
        <f>VLOOKUP(A361,'CMP %'!A388:B1387,2,FALSE)</f>
        <v>0.64721202643480658</v>
      </c>
      <c r="E361">
        <f t="shared" si="21"/>
        <v>4172.6588090878022</v>
      </c>
      <c r="F361">
        <f>YARDS!F385</f>
        <v>8.0565915356835323</v>
      </c>
      <c r="G361">
        <f t="shared" si="22"/>
        <v>23.546235180710166</v>
      </c>
      <c r="H361" s="7">
        <f>TOUCHDOWNS!B389</f>
        <v>4.5463194508250433E-2</v>
      </c>
      <c r="I361">
        <f t="shared" si="23"/>
        <v>9.8597614840932319</v>
      </c>
      <c r="J361">
        <f>INTERCEPTIONS!B385</f>
        <v>1.9037279238742696E-2</v>
      </c>
    </row>
    <row r="362" spans="1:10" x14ac:dyDescent="0.2">
      <c r="A362">
        <v>361</v>
      </c>
      <c r="B362">
        <f>'PASS ATTEMPTS'!B392</f>
        <v>521.90561129092214</v>
      </c>
      <c r="C362">
        <f t="shared" si="20"/>
        <v>330.44708118762298</v>
      </c>
      <c r="D362">
        <f>VLOOKUP(A362,'CMP %'!A389:B1388,2,FALSE)</f>
        <v>0.63315487329264264</v>
      </c>
      <c r="E362">
        <f t="shared" si="21"/>
        <v>4112.4034492466899</v>
      </c>
      <c r="F362">
        <f>YARDS!F386</f>
        <v>7.8795923252764988</v>
      </c>
      <c r="G362">
        <f t="shared" si="22"/>
        <v>21.062574284042448</v>
      </c>
      <c r="H362" s="7">
        <f>TOUCHDOWNS!B390</f>
        <v>4.0357056579530981E-2</v>
      </c>
      <c r="I362">
        <f t="shared" si="23"/>
        <v>8.4563417864185944</v>
      </c>
      <c r="J362">
        <f>INTERCEPTIONS!B386</f>
        <v>1.6202818294101144E-2</v>
      </c>
    </row>
    <row r="363" spans="1:10" x14ac:dyDescent="0.2">
      <c r="A363">
        <v>362</v>
      </c>
      <c r="B363">
        <f>'PASS ATTEMPTS'!B393</f>
        <v>558.12597460842915</v>
      </c>
      <c r="C363">
        <f t="shared" si="20"/>
        <v>342.02384725579174</v>
      </c>
      <c r="D363">
        <f>VLOOKUP(A363,'CMP %'!A390:B1389,2,FALSE)</f>
        <v>0.61280761479655077</v>
      </c>
      <c r="E363">
        <f t="shared" si="21"/>
        <v>4261.6927768715877</v>
      </c>
      <c r="F363">
        <f>YARDS!F387</f>
        <v>7.6357184054397615</v>
      </c>
      <c r="G363">
        <f t="shared" si="22"/>
        <v>25.648546281461847</v>
      </c>
      <c r="H363" s="7">
        <f>TOUCHDOWNS!B391</f>
        <v>4.5954761914559508E-2</v>
      </c>
      <c r="I363">
        <f t="shared" si="23"/>
        <v>9.9955284439238916</v>
      </c>
      <c r="J363">
        <f>INTERCEPTIONS!B387</f>
        <v>1.7909090238877646E-2</v>
      </c>
    </row>
    <row r="364" spans="1:10" x14ac:dyDescent="0.2">
      <c r="A364">
        <v>363</v>
      </c>
      <c r="B364">
        <f>'PASS ATTEMPTS'!B394</f>
        <v>490.50249845958285</v>
      </c>
      <c r="C364">
        <f t="shared" si="20"/>
        <v>308.94996395427336</v>
      </c>
      <c r="D364">
        <f>VLOOKUP(A364,'CMP %'!A391:B1390,2,FALSE)</f>
        <v>0.62986420033440593</v>
      </c>
      <c r="E364">
        <f t="shared" si="21"/>
        <v>4103.4505784433904</v>
      </c>
      <c r="F364">
        <f>YARDS!F388</f>
        <v>8.3658097386460355</v>
      </c>
      <c r="G364">
        <f t="shared" si="22"/>
        <v>22.608005383601167</v>
      </c>
      <c r="H364" s="7">
        <f>TOUCHDOWNS!B392</f>
        <v>4.6091519318660623E-2</v>
      </c>
      <c r="I364">
        <f t="shared" si="23"/>
        <v>7.9161210135890689</v>
      </c>
      <c r="J364">
        <f>INTERCEPTIONS!B388</f>
        <v>1.6138798555460066E-2</v>
      </c>
    </row>
    <row r="365" spans="1:10" x14ac:dyDescent="0.2">
      <c r="A365">
        <v>364</v>
      </c>
      <c r="B365">
        <f>'PASS ATTEMPTS'!B395</f>
        <v>477.91085901052742</v>
      </c>
      <c r="C365">
        <f t="shared" si="20"/>
        <v>303.42030528600338</v>
      </c>
      <c r="D365">
        <f>VLOOKUP(A365,'CMP %'!A392:B1391,2,FALSE)</f>
        <v>0.63488891194941366</v>
      </c>
      <c r="E365">
        <f t="shared" si="21"/>
        <v>3704.8824168505744</v>
      </c>
      <c r="F365">
        <f>YARDS!F389</f>
        <v>7.7522457316019331</v>
      </c>
      <c r="G365">
        <f t="shared" si="22"/>
        <v>21.652007106048785</v>
      </c>
      <c r="H365" s="7">
        <f>TOUCHDOWNS!B393</f>
        <v>4.5305534908491867E-2</v>
      </c>
      <c r="I365">
        <f t="shared" si="23"/>
        <v>9.8579100219780766</v>
      </c>
      <c r="J365">
        <f>INTERCEPTIONS!B389</f>
        <v>2.0627089416607975E-2</v>
      </c>
    </row>
    <row r="366" spans="1:10" x14ac:dyDescent="0.2">
      <c r="A366">
        <v>365</v>
      </c>
      <c r="B366">
        <f>'PASS ATTEMPTS'!B396</f>
        <v>550.03919218308431</v>
      </c>
      <c r="C366">
        <f t="shared" si="20"/>
        <v>340.73787321148416</v>
      </c>
      <c r="D366">
        <f>VLOOKUP(A366,'CMP %'!A393:B1392,2,FALSE)</f>
        <v>0.61947926266691777</v>
      </c>
      <c r="E366">
        <f t="shared" si="21"/>
        <v>4567.0349158711888</v>
      </c>
      <c r="F366">
        <f>YARDS!F390</f>
        <v>8.3031081798822441</v>
      </c>
      <c r="G366">
        <f t="shared" si="22"/>
        <v>28.121400062181522</v>
      </c>
      <c r="H366" s="7">
        <f>TOUCHDOWNS!B394</f>
        <v>5.1126175119574242E-2</v>
      </c>
      <c r="I366">
        <f t="shared" si="23"/>
        <v>12.191659624015671</v>
      </c>
      <c r="J366">
        <f>INTERCEPTIONS!B390</f>
        <v>2.216507441156592E-2</v>
      </c>
    </row>
    <row r="367" spans="1:10" x14ac:dyDescent="0.2">
      <c r="A367">
        <v>366</v>
      </c>
      <c r="B367">
        <f>'PASS ATTEMPTS'!B397</f>
        <v>488.61063659585636</v>
      </c>
      <c r="C367">
        <f t="shared" si="20"/>
        <v>302.52170257611414</v>
      </c>
      <c r="D367">
        <f>VLOOKUP(A367,'CMP %'!A394:B1393,2,FALSE)</f>
        <v>0.61914678051992222</v>
      </c>
      <c r="E367">
        <f t="shared" si="21"/>
        <v>3970.9146936838406</v>
      </c>
      <c r="F367">
        <f>YARDS!F391</f>
        <v>8.126950983607621</v>
      </c>
      <c r="G367">
        <f t="shared" si="22"/>
        <v>22.620981479727767</v>
      </c>
      <c r="H367" s="7">
        <f>TOUCHDOWNS!B395</f>
        <v>4.6296539177550118E-2</v>
      </c>
      <c r="I367">
        <f t="shared" si="23"/>
        <v>9.0021079970684141</v>
      </c>
      <c r="J367">
        <f>INTERCEPTIONS!B391</f>
        <v>1.8423888722083451E-2</v>
      </c>
    </row>
    <row r="368" spans="1:10" x14ac:dyDescent="0.2">
      <c r="A368">
        <v>367</v>
      </c>
      <c r="B368">
        <f>'PASS ATTEMPTS'!B398</f>
        <v>519.13805042458171</v>
      </c>
      <c r="C368">
        <f t="shared" si="20"/>
        <v>327.32708100885054</v>
      </c>
      <c r="D368">
        <f>VLOOKUP(A368,'CMP %'!A395:B1394,2,FALSE)</f>
        <v>0.63052030330110298</v>
      </c>
      <c r="E368">
        <f t="shared" si="21"/>
        <v>4065.3788856979249</v>
      </c>
      <c r="F368">
        <f>YARDS!F392</f>
        <v>7.8310169758757198</v>
      </c>
      <c r="G368">
        <f t="shared" si="22"/>
        <v>26.551245097805744</v>
      </c>
      <c r="H368" s="7">
        <f>TOUCHDOWNS!B396</f>
        <v>5.1144864215001327E-2</v>
      </c>
      <c r="I368">
        <f t="shared" si="23"/>
        <v>9.9376536180040436</v>
      </c>
      <c r="J368">
        <f>INTERCEPTIONS!B392</f>
        <v>1.9142603031845663E-2</v>
      </c>
    </row>
    <row r="369" spans="1:10" x14ac:dyDescent="0.2">
      <c r="A369">
        <v>368</v>
      </c>
      <c r="B369">
        <f>'PASS ATTEMPTS'!B399</f>
        <v>513.16860451912635</v>
      </c>
      <c r="C369">
        <f t="shared" si="20"/>
        <v>317.63922048343289</v>
      </c>
      <c r="D369">
        <f>VLOOKUP(A369,'CMP %'!A396:B1395,2,FALSE)</f>
        <v>0.61897633192327173</v>
      </c>
      <c r="E369">
        <f t="shared" si="21"/>
        <v>3955.8719055143029</v>
      </c>
      <c r="F369">
        <f>YARDS!F393</f>
        <v>7.7087177015071333</v>
      </c>
      <c r="G369">
        <f t="shared" si="22"/>
        <v>24.319046864399873</v>
      </c>
      <c r="H369" s="7">
        <f>TOUCHDOWNS!B397</f>
        <v>4.7389974075262187E-2</v>
      </c>
      <c r="I369">
        <f t="shared" si="23"/>
        <v>9.1028443869971021</v>
      </c>
      <c r="J369">
        <f>INTERCEPTIONS!B393</f>
        <v>1.7738506032587639E-2</v>
      </c>
    </row>
    <row r="370" spans="1:10" x14ac:dyDescent="0.2">
      <c r="A370">
        <v>369</v>
      </c>
      <c r="B370">
        <f>'PASS ATTEMPTS'!B400</f>
        <v>463.86971964308191</v>
      </c>
      <c r="C370">
        <f t="shared" si="20"/>
        <v>286.43529344964497</v>
      </c>
      <c r="D370">
        <f>VLOOKUP(A370,'CMP %'!A397:B1396,2,FALSE)</f>
        <v>0.61749081977163467</v>
      </c>
      <c r="E370">
        <f t="shared" si="21"/>
        <v>3659.5024612150464</v>
      </c>
      <c r="F370">
        <f>YARDS!F394</f>
        <v>7.8890738201898571</v>
      </c>
      <c r="G370">
        <f t="shared" si="22"/>
        <v>20.628155599392148</v>
      </c>
      <c r="H370" s="7">
        <f>TOUCHDOWNS!B398</f>
        <v>4.4469717952842866E-2</v>
      </c>
      <c r="I370">
        <f t="shared" si="23"/>
        <v>8.6459804165235656</v>
      </c>
      <c r="J370">
        <f>INTERCEPTIONS!B394</f>
        <v>1.8638811826682922E-2</v>
      </c>
    </row>
    <row r="371" spans="1:10" x14ac:dyDescent="0.2">
      <c r="A371">
        <v>370</v>
      </c>
      <c r="B371">
        <f>'PASS ATTEMPTS'!B401</f>
        <v>548.7544571890096</v>
      </c>
      <c r="C371">
        <f t="shared" si="20"/>
        <v>343.07640004174823</v>
      </c>
      <c r="D371">
        <f>VLOOKUP(A371,'CMP %'!A398:B1397,2,FALSE)</f>
        <v>0.62519109511958115</v>
      </c>
      <c r="E371">
        <f t="shared" si="21"/>
        <v>4524.7022404229492</v>
      </c>
      <c r="F371">
        <f>YARDS!F395</f>
        <v>8.2454040803617357</v>
      </c>
      <c r="G371">
        <f t="shared" si="22"/>
        <v>24.070223218599526</v>
      </c>
      <c r="H371" s="7">
        <f>TOUCHDOWNS!B399</f>
        <v>4.3863376239163608E-2</v>
      </c>
      <c r="I371">
        <f t="shared" si="23"/>
        <v>11.543585772040842</v>
      </c>
      <c r="J371">
        <f>INTERCEPTIONS!B395</f>
        <v>2.1035976329327272E-2</v>
      </c>
    </row>
    <row r="372" spans="1:10" x14ac:dyDescent="0.2">
      <c r="A372">
        <v>371</v>
      </c>
      <c r="B372">
        <f>'PASS ATTEMPTS'!B402</f>
        <v>519.43173794026757</v>
      </c>
      <c r="C372">
        <f t="shared" si="20"/>
        <v>326.377765736909</v>
      </c>
      <c r="D372">
        <f>VLOOKUP(A372,'CMP %'!A399:B1398,2,FALSE)</f>
        <v>0.62833620261848733</v>
      </c>
      <c r="E372">
        <f t="shared" si="21"/>
        <v>4309.1011983921344</v>
      </c>
      <c r="F372">
        <f>YARDS!F396</f>
        <v>8.2957988194546228</v>
      </c>
      <c r="G372">
        <f t="shared" si="22"/>
        <v>24.564496502523138</v>
      </c>
      <c r="H372" s="7">
        <f>TOUCHDOWNS!B400</f>
        <v>4.7291096612482986E-2</v>
      </c>
      <c r="I372">
        <f t="shared" si="23"/>
        <v>9.089266044287287</v>
      </c>
      <c r="J372">
        <f>INTERCEPTIONS!B396</f>
        <v>1.7498480320685589E-2</v>
      </c>
    </row>
    <row r="373" spans="1:10" x14ac:dyDescent="0.2">
      <c r="A373">
        <v>372</v>
      </c>
      <c r="B373">
        <f>'PASS ATTEMPTS'!B403</f>
        <v>519.6518173181629</v>
      </c>
      <c r="C373">
        <f t="shared" si="20"/>
        <v>326.11294310803987</v>
      </c>
      <c r="D373">
        <f>VLOOKUP(A373,'CMP %'!A400:B1399,2,FALSE)</f>
        <v>0.62756047845854723</v>
      </c>
      <c r="E373">
        <f t="shared" si="21"/>
        <v>4168.5695041504259</v>
      </c>
      <c r="F373">
        <f>YARDS!F397</f>
        <v>8.0218511034248348</v>
      </c>
      <c r="G373">
        <f t="shared" si="22"/>
        <v>26.261155036120986</v>
      </c>
      <c r="H373" s="7">
        <f>TOUCHDOWNS!B401</f>
        <v>5.0536059263008956E-2</v>
      </c>
      <c r="I373">
        <f t="shared" si="23"/>
        <v>9.2359882144210417</v>
      </c>
      <c r="J373">
        <f>INTERCEPTIONS!B397</f>
        <v>1.777341655819939E-2</v>
      </c>
    </row>
    <row r="374" spans="1:10" x14ac:dyDescent="0.2">
      <c r="A374">
        <v>373</v>
      </c>
      <c r="B374">
        <f>'PASS ATTEMPTS'!B404</f>
        <v>506.30788156860939</v>
      </c>
      <c r="C374">
        <f t="shared" si="20"/>
        <v>324.30551825928137</v>
      </c>
      <c r="D374">
        <f>VLOOKUP(A374,'CMP %'!A401:B1400,2,FALSE)</f>
        <v>0.6405302584951662</v>
      </c>
      <c r="E374">
        <f t="shared" si="21"/>
        <v>4085.9731002930143</v>
      </c>
      <c r="F374">
        <f>YARDS!F398</f>
        <v>8.0701352853408572</v>
      </c>
      <c r="G374">
        <f t="shared" si="22"/>
        <v>24.195883907078027</v>
      </c>
      <c r="H374" s="7">
        <f>TOUCHDOWNS!B402</f>
        <v>4.7788874690466894E-2</v>
      </c>
      <c r="I374">
        <f t="shared" si="23"/>
        <v>10.968341856926468</v>
      </c>
      <c r="J374">
        <f>INTERCEPTIONS!B398</f>
        <v>2.1663383597634471E-2</v>
      </c>
    </row>
    <row r="375" spans="1:10" x14ac:dyDescent="0.2">
      <c r="A375">
        <v>374</v>
      </c>
      <c r="B375">
        <f>'PASS ATTEMPTS'!B405</f>
        <v>507.35221850389462</v>
      </c>
      <c r="C375">
        <f t="shared" si="20"/>
        <v>321.03275046868964</v>
      </c>
      <c r="D375">
        <f>VLOOKUP(A375,'CMP %'!A402:B1401,2,FALSE)</f>
        <v>0.63276110512607386</v>
      </c>
      <c r="E375">
        <f t="shared" si="21"/>
        <v>4084.9096928363701</v>
      </c>
      <c r="F375">
        <f>YARDS!F399</f>
        <v>8.0514276746086857</v>
      </c>
      <c r="G375">
        <f t="shared" si="22"/>
        <v>21.369228455541268</v>
      </c>
      <c r="H375" s="7">
        <f>TOUCHDOWNS!B403</f>
        <v>4.2119118979228883E-2</v>
      </c>
      <c r="I375">
        <f t="shared" si="23"/>
        <v>11.403478142740873</v>
      </c>
      <c r="J375">
        <f>INTERCEPTIONS!B399</f>
        <v>2.2476452702558422E-2</v>
      </c>
    </row>
    <row r="376" spans="1:10" x14ac:dyDescent="0.2">
      <c r="A376">
        <v>375</v>
      </c>
      <c r="B376">
        <f>'PASS ATTEMPTS'!B406</f>
        <v>533.33318208497155</v>
      </c>
      <c r="C376">
        <f t="shared" si="20"/>
        <v>332.59118112826161</v>
      </c>
      <c r="D376">
        <f>VLOOKUP(A376,'CMP %'!A403:B1402,2,FALSE)</f>
        <v>0.62360864146508821</v>
      </c>
      <c r="E376">
        <f t="shared" si="21"/>
        <v>4187.1127005837197</v>
      </c>
      <c r="F376">
        <f>YARDS!F400</f>
        <v>7.8508385400191019</v>
      </c>
      <c r="G376">
        <f t="shared" si="22"/>
        <v>25.232711920041332</v>
      </c>
      <c r="H376" s="7">
        <f>TOUCHDOWNS!B404</f>
        <v>4.7311348267134845E-2</v>
      </c>
      <c r="I376">
        <f t="shared" si="23"/>
        <v>9.9054063055749442</v>
      </c>
      <c r="J376">
        <f>INTERCEPTIONS!B400</f>
        <v>1.8572642089981189E-2</v>
      </c>
    </row>
    <row r="377" spans="1:10" x14ac:dyDescent="0.2">
      <c r="A377">
        <v>376</v>
      </c>
      <c r="B377">
        <f>'PASS ATTEMPTS'!B407</f>
        <v>505.21838612308557</v>
      </c>
      <c r="C377">
        <f t="shared" si="20"/>
        <v>306.79834704982022</v>
      </c>
      <c r="D377">
        <f>VLOOKUP(A377,'CMP %'!A404:B1403,2,FALSE)</f>
        <v>0.60725887156267389</v>
      </c>
      <c r="E377">
        <f t="shared" si="21"/>
        <v>4193.0998194001668</v>
      </c>
      <c r="F377">
        <f>YARDS!F401</f>
        <v>8.299578824866062</v>
      </c>
      <c r="G377">
        <f t="shared" si="22"/>
        <v>24.81400243782398</v>
      </c>
      <c r="H377" s="7">
        <f>TOUCHDOWNS!B405</f>
        <v>4.911539864619769E-2</v>
      </c>
      <c r="I377">
        <f t="shared" si="23"/>
        <v>10.972192799112966</v>
      </c>
      <c r="J377">
        <f>INTERCEPTIONS!B401</f>
        <v>2.1717722672982505E-2</v>
      </c>
    </row>
    <row r="378" spans="1:10" x14ac:dyDescent="0.2">
      <c r="A378">
        <v>377</v>
      </c>
      <c r="B378">
        <f>'PASS ATTEMPTS'!B408</f>
        <v>476.88321289506831</v>
      </c>
      <c r="C378">
        <f t="shared" si="20"/>
        <v>301.64588082356437</v>
      </c>
      <c r="D378">
        <f>VLOOKUP(A378,'CMP %'!A405:B1404,2,FALSE)</f>
        <v>0.63253616958401393</v>
      </c>
      <c r="E378">
        <f t="shared" si="21"/>
        <v>3857.7821880597176</v>
      </c>
      <c r="F378">
        <f>YARDS!F402</f>
        <v>8.0895743103219075</v>
      </c>
      <c r="G378">
        <f t="shared" si="22"/>
        <v>18.744027592749681</v>
      </c>
      <c r="H378" s="7">
        <f>TOUCHDOWNS!B406</f>
        <v>3.9305278705363135E-2</v>
      </c>
      <c r="I378">
        <f t="shared" si="23"/>
        <v>12.231278097697771</v>
      </c>
      <c r="J378">
        <f>INTERCEPTIONS!B402</f>
        <v>2.5648372110739611E-2</v>
      </c>
    </row>
    <row r="379" spans="1:10" x14ac:dyDescent="0.2">
      <c r="A379">
        <v>378</v>
      </c>
      <c r="B379">
        <f>'PASS ATTEMPTS'!B409</f>
        <v>541.92980633892989</v>
      </c>
      <c r="C379">
        <f t="shared" si="20"/>
        <v>331.25994353412801</v>
      </c>
      <c r="D379">
        <f>VLOOKUP(A379,'CMP %'!A406:B1405,2,FALSE)</f>
        <v>0.61125987103753021</v>
      </c>
      <c r="E379">
        <f t="shared" si="21"/>
        <v>4241.7930133986156</v>
      </c>
      <c r="F379">
        <f>YARDS!F403</f>
        <v>7.8272000613041444</v>
      </c>
      <c r="G379">
        <f t="shared" si="22"/>
        <v>24.875824073069616</v>
      </c>
      <c r="H379" s="7">
        <f>TOUCHDOWNS!B407</f>
        <v>4.5902299120842142E-2</v>
      </c>
      <c r="I379">
        <f t="shared" si="23"/>
        <v>8.9748749123765972</v>
      </c>
      <c r="J379">
        <f>INTERCEPTIONS!B403</f>
        <v>1.6560954587472154E-2</v>
      </c>
    </row>
    <row r="380" spans="1:10" x14ac:dyDescent="0.2">
      <c r="A380">
        <v>379</v>
      </c>
      <c r="B380">
        <f>'PASS ATTEMPTS'!B410</f>
        <v>536.09342502668665</v>
      </c>
      <c r="C380">
        <f t="shared" si="20"/>
        <v>329.16420073669917</v>
      </c>
      <c r="D380">
        <f>VLOOKUP(A380,'CMP %'!A407:B1406,2,FALSE)</f>
        <v>0.61400529342495369</v>
      </c>
      <c r="E380">
        <f t="shared" si="21"/>
        <v>4211.7129931425343</v>
      </c>
      <c r="F380">
        <f>YARDS!F404</f>
        <v>7.8563041375351244</v>
      </c>
      <c r="G380">
        <f t="shared" si="22"/>
        <v>25.022190202747733</v>
      </c>
      <c r="H380" s="7">
        <f>TOUCHDOWNS!B408</f>
        <v>4.6675055194907743E-2</v>
      </c>
      <c r="I380">
        <f t="shared" si="23"/>
        <v>10.147116080718446</v>
      </c>
      <c r="J380">
        <f>INTERCEPTIONS!B404</f>
        <v>1.8927887578948248E-2</v>
      </c>
    </row>
    <row r="381" spans="1:10" x14ac:dyDescent="0.2">
      <c r="A381">
        <v>380</v>
      </c>
      <c r="B381">
        <f>'PASS ATTEMPTS'!B411</f>
        <v>495.87191761013872</v>
      </c>
      <c r="C381">
        <f t="shared" si="20"/>
        <v>311.207709517517</v>
      </c>
      <c r="D381">
        <f>VLOOKUP(A381,'CMP %'!A408:B1407,2,FALSE)</f>
        <v>0.62759696297662249</v>
      </c>
      <c r="E381">
        <f t="shared" si="21"/>
        <v>3918.5701637699103</v>
      </c>
      <c r="F381">
        <f>YARDS!F405</f>
        <v>7.9023837095988636</v>
      </c>
      <c r="G381">
        <f t="shared" si="22"/>
        <v>24.821357346493233</v>
      </c>
      <c r="H381" s="7">
        <f>TOUCHDOWNS!B409</f>
        <v>5.0055985154634476E-2</v>
      </c>
      <c r="I381">
        <f t="shared" si="23"/>
        <v>8.2452656843259877</v>
      </c>
      <c r="J381">
        <f>INTERCEPTIONS!B405</f>
        <v>1.6627813335476135E-2</v>
      </c>
    </row>
    <row r="382" spans="1:10" x14ac:dyDescent="0.2">
      <c r="A382">
        <v>381</v>
      </c>
      <c r="B382">
        <f>'PASS ATTEMPTS'!B412</f>
        <v>492.4390915844092</v>
      </c>
      <c r="C382">
        <f t="shared" si="20"/>
        <v>311.76968217063381</v>
      </c>
      <c r="D382">
        <f>VLOOKUP(A382,'CMP %'!A409:B1408,2,FALSE)</f>
        <v>0.63311318597295652</v>
      </c>
      <c r="E382">
        <f t="shared" si="21"/>
        <v>3938.5369868188595</v>
      </c>
      <c r="F382">
        <f>YARDS!F406</f>
        <v>7.9980185450889474</v>
      </c>
      <c r="G382">
        <f t="shared" si="22"/>
        <v>24.595087737200004</v>
      </c>
      <c r="H382" s="7">
        <f>TOUCHDOWNS!B410</f>
        <v>4.9945441289126716E-2</v>
      </c>
      <c r="I382">
        <f t="shared" si="23"/>
        <v>10.265343664832928</v>
      </c>
      <c r="J382">
        <f>INTERCEPTIONS!B406</f>
        <v>2.0845915444698892E-2</v>
      </c>
    </row>
    <row r="383" spans="1:10" x14ac:dyDescent="0.2">
      <c r="A383">
        <v>382</v>
      </c>
      <c r="B383">
        <f>'PASS ATTEMPTS'!B413</f>
        <v>487.40785546357182</v>
      </c>
      <c r="C383">
        <f t="shared" si="20"/>
        <v>307.94616643814248</v>
      </c>
      <c r="D383">
        <f>VLOOKUP(A383,'CMP %'!A410:B1409,2,FALSE)</f>
        <v>0.63180386402524435</v>
      </c>
      <c r="E383">
        <f t="shared" si="21"/>
        <v>3929.3005221548024</v>
      </c>
      <c r="F383">
        <f>YARDS!F407</f>
        <v>8.0616273991268752</v>
      </c>
      <c r="G383">
        <f t="shared" si="22"/>
        <v>23.246487330532155</v>
      </c>
      <c r="H383" s="7">
        <f>TOUCHDOWNS!B411</f>
        <v>4.7694117093009317E-2</v>
      </c>
      <c r="I383">
        <f t="shared" si="23"/>
        <v>9.2379879906484561</v>
      </c>
      <c r="J383">
        <f>INTERCEPTIONS!B407</f>
        <v>1.8953301402707675E-2</v>
      </c>
    </row>
    <row r="384" spans="1:10" x14ac:dyDescent="0.2">
      <c r="A384">
        <v>383</v>
      </c>
      <c r="B384">
        <f>'PASS ATTEMPTS'!B414</f>
        <v>522.3233046950354</v>
      </c>
      <c r="C384">
        <f t="shared" si="20"/>
        <v>314.82507708388454</v>
      </c>
      <c r="D384">
        <f>VLOOKUP(A384,'CMP %'!A411:B1410,2,FALSE)</f>
        <v>0.60273986294312265</v>
      </c>
      <c r="E384">
        <f t="shared" si="21"/>
        <v>3948.5959877538594</v>
      </c>
      <c r="F384">
        <f>YARDS!F408</f>
        <v>7.5596779853797518</v>
      </c>
      <c r="G384">
        <f t="shared" si="22"/>
        <v>25.48691201231836</v>
      </c>
      <c r="H384" s="7">
        <f>TOUCHDOWNS!B412</f>
        <v>4.8795280209063603E-2</v>
      </c>
      <c r="I384">
        <f t="shared" si="23"/>
        <v>10.499802557122948</v>
      </c>
      <c r="J384">
        <f>INTERCEPTIONS!B408</f>
        <v>2.0102113887591862E-2</v>
      </c>
    </row>
    <row r="385" spans="1:10" x14ac:dyDescent="0.2">
      <c r="A385">
        <v>384</v>
      </c>
      <c r="B385">
        <f>'PASS ATTEMPTS'!B415</f>
        <v>518.56572968495607</v>
      </c>
      <c r="C385">
        <f t="shared" si="20"/>
        <v>319.37856437794431</v>
      </c>
      <c r="D385">
        <f>VLOOKUP(A385,'CMP %'!A412:B1411,2,FALSE)</f>
        <v>0.61588829746226426</v>
      </c>
      <c r="E385">
        <f t="shared" si="21"/>
        <v>4196.9719080375626</v>
      </c>
      <c r="F385">
        <f>YARDS!F409</f>
        <v>8.0934232013121008</v>
      </c>
      <c r="G385">
        <f t="shared" si="22"/>
        <v>21.232491245210689</v>
      </c>
      <c r="H385" s="7">
        <f>TOUCHDOWNS!B413</f>
        <v>4.0944647958340886E-2</v>
      </c>
      <c r="I385">
        <f t="shared" si="23"/>
        <v>7.8175410746652885</v>
      </c>
      <c r="J385">
        <f>INTERCEPTIONS!B409</f>
        <v>1.5075313749357626E-2</v>
      </c>
    </row>
    <row r="386" spans="1:10" x14ac:dyDescent="0.2">
      <c r="A386">
        <v>385</v>
      </c>
      <c r="B386">
        <f>'PASS ATTEMPTS'!B416</f>
        <v>487.64847283636345</v>
      </c>
      <c r="C386">
        <f t="shared" si="20"/>
        <v>302.44924659020097</v>
      </c>
      <c r="D386">
        <f>VLOOKUP(A386,'CMP %'!A413:B1412,2,FALSE)</f>
        <v>0.6202198170149742</v>
      </c>
      <c r="E386">
        <f t="shared" si="21"/>
        <v>4121.9904810457283</v>
      </c>
      <c r="F386">
        <f>YARDS!F410</f>
        <v>8.4527907102231694</v>
      </c>
      <c r="G386">
        <f t="shared" si="22"/>
        <v>22.791384402086532</v>
      </c>
      <c r="H386" s="7">
        <f>TOUCHDOWNS!B414</f>
        <v>4.6737323444329675E-2</v>
      </c>
      <c r="I386">
        <f t="shared" si="23"/>
        <v>11.102338895599079</v>
      </c>
      <c r="J386">
        <f>INTERCEPTIONS!B410</f>
        <v>2.2767094565114342E-2</v>
      </c>
    </row>
    <row r="387" spans="1:10" x14ac:dyDescent="0.2">
      <c r="A387">
        <v>386</v>
      </c>
      <c r="B387">
        <f>'PASS ATTEMPTS'!B417</f>
        <v>510.05347982693053</v>
      </c>
      <c r="C387">
        <f t="shared" ref="C387:C450" si="24">D387*B387</f>
        <v>327.01617042664935</v>
      </c>
      <c r="D387">
        <f>VLOOKUP(A387,'CMP %'!A414:B1413,2,FALSE)</f>
        <v>0.64114094572516456</v>
      </c>
      <c r="E387">
        <f t="shared" ref="E387:E450" si="25">F387*B387</f>
        <v>4138.0438388735456</v>
      </c>
      <c r="F387">
        <f>YARDS!F411</f>
        <v>8.1129607041944922</v>
      </c>
      <c r="G387">
        <f t="shared" ref="G387:G450" si="26">H387*B387</f>
        <v>26.364951496745348</v>
      </c>
      <c r="H387" s="7">
        <f>TOUCHDOWNS!B415</f>
        <v>5.1690562930168438E-2</v>
      </c>
      <c r="I387">
        <f t="shared" ref="I387:I450" si="27">J387*B387</f>
        <v>9.7333842594010527</v>
      </c>
      <c r="J387">
        <f>INTERCEPTIONS!B411</f>
        <v>1.9083066079078118E-2</v>
      </c>
    </row>
    <row r="388" spans="1:10" x14ac:dyDescent="0.2">
      <c r="A388">
        <v>387</v>
      </c>
      <c r="B388">
        <f>'PASS ATTEMPTS'!B418</f>
        <v>491.44954588389515</v>
      </c>
      <c r="C388">
        <f t="shared" si="24"/>
        <v>305.14887538499397</v>
      </c>
      <c r="D388">
        <f>VLOOKUP(A388,'CMP %'!A415:B1414,2,FALSE)</f>
        <v>0.62091597792845521</v>
      </c>
      <c r="E388">
        <f t="shared" si="25"/>
        <v>3883.9279908258554</v>
      </c>
      <c r="F388">
        <f>YARDS!F412</f>
        <v>7.9030045369976447</v>
      </c>
      <c r="G388">
        <f t="shared" si="26"/>
        <v>20.050352467940847</v>
      </c>
      <c r="H388" s="7">
        <f>TOUCHDOWNS!B416</f>
        <v>4.0798394536878335E-2</v>
      </c>
      <c r="I388">
        <f t="shared" si="27"/>
        <v>9.6808463856244291</v>
      </c>
      <c r="J388">
        <f>INTERCEPTIONS!B412</f>
        <v>1.9698555969184937E-2</v>
      </c>
    </row>
    <row r="389" spans="1:10" x14ac:dyDescent="0.2">
      <c r="A389">
        <v>388</v>
      </c>
      <c r="B389">
        <f>'PASS ATTEMPTS'!B419</f>
        <v>520.56849521913409</v>
      </c>
      <c r="C389">
        <f t="shared" si="24"/>
        <v>327.54469467453066</v>
      </c>
      <c r="D389">
        <f>VLOOKUP(A389,'CMP %'!A416:B1415,2,FALSE)</f>
        <v>0.62920575809461965</v>
      </c>
      <c r="E389">
        <f t="shared" si="25"/>
        <v>4009.1911396958794</v>
      </c>
      <c r="F389">
        <f>YARDS!F413</f>
        <v>7.7015631497411388</v>
      </c>
      <c r="G389">
        <f t="shared" si="26"/>
        <v>24.113952973194273</v>
      </c>
      <c r="H389" s="7">
        <f>TOUCHDOWNS!B417</f>
        <v>4.632234411927573E-2</v>
      </c>
      <c r="I389">
        <f t="shared" si="27"/>
        <v>9.677840866144729</v>
      </c>
      <c r="J389">
        <f>INTERCEPTIONS!B413</f>
        <v>1.8590907738415534E-2</v>
      </c>
    </row>
    <row r="390" spans="1:10" x14ac:dyDescent="0.2">
      <c r="A390">
        <v>389</v>
      </c>
      <c r="B390">
        <f>'PASS ATTEMPTS'!B420</f>
        <v>535.95669224134076</v>
      </c>
      <c r="C390">
        <f t="shared" si="24"/>
        <v>338.15741623685994</v>
      </c>
      <c r="D390">
        <f>VLOOKUP(A390,'CMP %'!A417:B1416,2,FALSE)</f>
        <v>0.63094168079645507</v>
      </c>
      <c r="E390">
        <f t="shared" si="25"/>
        <v>4250.542646444972</v>
      </c>
      <c r="F390">
        <f>YARDS!F414</f>
        <v>7.9307576675075024</v>
      </c>
      <c r="G390">
        <f t="shared" si="26"/>
        <v>24.875711421895748</v>
      </c>
      <c r="H390" s="7">
        <f>TOUCHDOWNS!B418</f>
        <v>4.6413659502723852E-2</v>
      </c>
      <c r="I390">
        <f t="shared" si="27"/>
        <v>10.841548063876512</v>
      </c>
      <c r="J390">
        <f>INTERCEPTIONS!B414</f>
        <v>2.0228403191567153E-2</v>
      </c>
    </row>
    <row r="391" spans="1:10" x14ac:dyDescent="0.2">
      <c r="A391">
        <v>390</v>
      </c>
      <c r="B391">
        <f>'PASS ATTEMPTS'!B421</f>
        <v>527.14753280314517</v>
      </c>
      <c r="C391">
        <f t="shared" si="24"/>
        <v>334.73072207491015</v>
      </c>
      <c r="D391">
        <f>VLOOKUP(A391,'CMP %'!A418:B1417,2,FALSE)</f>
        <v>0.63498489748202991</v>
      </c>
      <c r="E391">
        <f t="shared" si="25"/>
        <v>4270.8778839042361</v>
      </c>
      <c r="F391">
        <f>YARDS!F415</f>
        <v>8.1018645030804439</v>
      </c>
      <c r="G391">
        <f t="shared" si="26"/>
        <v>21.658120532893903</v>
      </c>
      <c r="H391" s="7">
        <f>TOUCHDOWNS!B419</f>
        <v>4.1085501088709037E-2</v>
      </c>
      <c r="I391">
        <f t="shared" si="27"/>
        <v>10.191526078244891</v>
      </c>
      <c r="J391">
        <f>INTERCEPTIONS!B415</f>
        <v>1.933334682237952E-2</v>
      </c>
    </row>
    <row r="392" spans="1:10" x14ac:dyDescent="0.2">
      <c r="A392">
        <v>391</v>
      </c>
      <c r="B392">
        <f>'PASS ATTEMPTS'!B422</f>
        <v>522.95557829624431</v>
      </c>
      <c r="C392">
        <f t="shared" si="24"/>
        <v>326.16494297299499</v>
      </c>
      <c r="D392">
        <f>VLOOKUP(A392,'CMP %'!A419:B1418,2,FALSE)</f>
        <v>0.6236953127751681</v>
      </c>
      <c r="E392">
        <f t="shared" si="25"/>
        <v>4042.0950968046254</v>
      </c>
      <c r="F392">
        <f>YARDS!F416</f>
        <v>7.7293278139866324</v>
      </c>
      <c r="G392">
        <f t="shared" si="26"/>
        <v>23.886626315306415</v>
      </c>
      <c r="H392" s="7">
        <f>TOUCHDOWNS!B420</f>
        <v>4.5676205220197691E-2</v>
      </c>
      <c r="I392">
        <f t="shared" si="27"/>
        <v>9.7178313635795011</v>
      </c>
      <c r="J392">
        <f>INTERCEPTIONS!B416</f>
        <v>1.8582517840692266E-2</v>
      </c>
    </row>
    <row r="393" spans="1:10" x14ac:dyDescent="0.2">
      <c r="A393">
        <v>392</v>
      </c>
      <c r="B393">
        <f>'PASS ATTEMPTS'!B423</f>
        <v>489.11362511143426</v>
      </c>
      <c r="C393">
        <f t="shared" si="24"/>
        <v>298.13913471038546</v>
      </c>
      <c r="D393">
        <f>VLOOKUP(A393,'CMP %'!A420:B1419,2,FALSE)</f>
        <v>0.6095498456876165</v>
      </c>
      <c r="E393">
        <f t="shared" si="25"/>
        <v>3768.6795267701964</v>
      </c>
      <c r="F393">
        <f>YARDS!F417</f>
        <v>7.7051207189568309</v>
      </c>
      <c r="G393">
        <f t="shared" si="26"/>
        <v>20.131843182922655</v>
      </c>
      <c r="H393" s="7">
        <f>TOUCHDOWNS!B421</f>
        <v>4.1159849469202654E-2</v>
      </c>
      <c r="I393">
        <f t="shared" si="27"/>
        <v>9.2778893846717683</v>
      </c>
      <c r="J393">
        <f>INTERCEPTIONS!B417</f>
        <v>1.8968781298124737E-2</v>
      </c>
    </row>
    <row r="394" spans="1:10" x14ac:dyDescent="0.2">
      <c r="A394">
        <v>393</v>
      </c>
      <c r="B394">
        <f>'PASS ATTEMPTS'!B424</f>
        <v>499.92023842078271</v>
      </c>
      <c r="C394">
        <f t="shared" si="24"/>
        <v>313.25769984707404</v>
      </c>
      <c r="D394">
        <f>VLOOKUP(A394,'CMP %'!A421:B1420,2,FALSE)</f>
        <v>0.62661535935539603</v>
      </c>
      <c r="E394">
        <f t="shared" si="25"/>
        <v>4168.886173023252</v>
      </c>
      <c r="F394">
        <f>YARDS!F418</f>
        <v>8.3391026260359187</v>
      </c>
      <c r="G394">
        <f t="shared" si="26"/>
        <v>25.395217654813838</v>
      </c>
      <c r="H394" s="7">
        <f>TOUCHDOWNS!B422</f>
        <v>5.0798538852989364E-2</v>
      </c>
      <c r="I394">
        <f t="shared" si="27"/>
        <v>8.53194854419527</v>
      </c>
      <c r="J394">
        <f>INTERCEPTIONS!B418</f>
        <v>1.7066619609454443E-2</v>
      </c>
    </row>
    <row r="395" spans="1:10" x14ac:dyDescent="0.2">
      <c r="A395">
        <v>394</v>
      </c>
      <c r="B395">
        <f>'PASS ATTEMPTS'!B425</f>
        <v>488.46742381297872</v>
      </c>
      <c r="C395">
        <f t="shared" si="24"/>
        <v>304.71393589080839</v>
      </c>
      <c r="D395">
        <f>VLOOKUP(A395,'CMP %'!A422:B1421,2,FALSE)</f>
        <v>0.62381628955357993</v>
      </c>
      <c r="E395">
        <f t="shared" si="25"/>
        <v>3943.6073603272039</v>
      </c>
      <c r="F395">
        <f>YARDS!F419</f>
        <v>8.0734296046671616</v>
      </c>
      <c r="G395">
        <f t="shared" si="26"/>
        <v>23.146883568595122</v>
      </c>
      <c r="H395" s="7">
        <f>TOUCHDOWNS!B423</f>
        <v>4.7386749740464681E-2</v>
      </c>
      <c r="I395">
        <f t="shared" si="27"/>
        <v>10.022272072620488</v>
      </c>
      <c r="J395">
        <f>INTERCEPTIONS!B419</f>
        <v>2.0517790100282617E-2</v>
      </c>
    </row>
    <row r="396" spans="1:10" x14ac:dyDescent="0.2">
      <c r="A396">
        <v>395</v>
      </c>
      <c r="B396">
        <f>'PASS ATTEMPTS'!B426</f>
        <v>521.11498434980945</v>
      </c>
      <c r="C396">
        <f t="shared" si="24"/>
        <v>325.30842875778961</v>
      </c>
      <c r="D396">
        <f>VLOOKUP(A396,'CMP %'!A423:B1422,2,FALSE)</f>
        <v>0.6242546050823583</v>
      </c>
      <c r="E396">
        <f t="shared" si="25"/>
        <v>4010.1337413027559</v>
      </c>
      <c r="F396">
        <f>YARDS!F420</f>
        <v>7.695295398780682</v>
      </c>
      <c r="G396">
        <f t="shared" si="26"/>
        <v>24.704176608064042</v>
      </c>
      <c r="H396" s="7">
        <f>TOUCHDOWNS!B424</f>
        <v>4.7406383139965209E-2</v>
      </c>
      <c r="I396">
        <f t="shared" si="27"/>
        <v>11.91411217965951</v>
      </c>
      <c r="J396">
        <f>INTERCEPTIONS!B420</f>
        <v>2.2862731906518947E-2</v>
      </c>
    </row>
    <row r="397" spans="1:10" x14ac:dyDescent="0.2">
      <c r="A397">
        <v>396</v>
      </c>
      <c r="B397">
        <f>'PASS ATTEMPTS'!B427</f>
        <v>523.33393229563865</v>
      </c>
      <c r="C397">
        <f t="shared" si="24"/>
        <v>335.18107022138588</v>
      </c>
      <c r="D397">
        <f>VLOOKUP(A397,'CMP %'!A424:B1423,2,FALSE)</f>
        <v>0.6404726495587475</v>
      </c>
      <c r="E397">
        <f t="shared" si="25"/>
        <v>4342.5246582577765</v>
      </c>
      <c r="F397">
        <f>YARDS!F421</f>
        <v>8.2978083213695069</v>
      </c>
      <c r="G397">
        <f t="shared" si="26"/>
        <v>24.480983512512644</v>
      </c>
      <c r="H397" s="7">
        <f>TOUCHDOWNS!B425</f>
        <v>4.6778895847867541E-2</v>
      </c>
      <c r="I397">
        <f t="shared" si="27"/>
        <v>7.0349947966443036</v>
      </c>
      <c r="J397">
        <f>INTERCEPTIONS!B421</f>
        <v>1.3442649831217398E-2</v>
      </c>
    </row>
    <row r="398" spans="1:10" x14ac:dyDescent="0.2">
      <c r="A398">
        <v>397</v>
      </c>
      <c r="B398">
        <f>'PASS ATTEMPTS'!B428</f>
        <v>541.44312437276142</v>
      </c>
      <c r="C398">
        <f t="shared" si="24"/>
        <v>343.88506591922527</v>
      </c>
      <c r="D398">
        <f>VLOOKUP(A398,'CMP %'!A425:B1424,2,FALSE)</f>
        <v>0.63512684978242417</v>
      </c>
      <c r="E398">
        <f t="shared" si="25"/>
        <v>4223.3449077379073</v>
      </c>
      <c r="F398">
        <f>YARDS!F422</f>
        <v>7.8001635215711174</v>
      </c>
      <c r="G398">
        <f t="shared" si="26"/>
        <v>20.997745777393963</v>
      </c>
      <c r="H398" s="7">
        <f>TOUCHDOWNS!B426</f>
        <v>3.8781073823255116E-2</v>
      </c>
      <c r="I398">
        <f t="shared" si="27"/>
        <v>9.8908266651324634</v>
      </c>
      <c r="J398">
        <f>INTERCEPTIONS!B422</f>
        <v>1.8267526578328169E-2</v>
      </c>
    </row>
    <row r="399" spans="1:10" x14ac:dyDescent="0.2">
      <c r="A399">
        <v>398</v>
      </c>
      <c r="B399">
        <f>'PASS ATTEMPTS'!B429</f>
        <v>525.13462106454585</v>
      </c>
      <c r="C399">
        <f t="shared" si="24"/>
        <v>331.08751131174745</v>
      </c>
      <c r="D399">
        <f>VLOOKUP(A399,'CMP %'!A426:B1425,2,FALSE)</f>
        <v>0.6304812100191971</v>
      </c>
      <c r="E399">
        <f t="shared" si="25"/>
        <v>4156.2770408072483</v>
      </c>
      <c r="F399">
        <f>YARDS!F423</f>
        <v>7.9146886799840006</v>
      </c>
      <c r="G399">
        <f t="shared" si="26"/>
        <v>18.756964495542789</v>
      </c>
      <c r="H399" s="7">
        <f>TOUCHDOWNS!B427</f>
        <v>3.5718392471475069E-2</v>
      </c>
      <c r="I399">
        <f t="shared" si="27"/>
        <v>10.043606128611227</v>
      </c>
      <c r="J399">
        <f>INTERCEPTIONS!B423</f>
        <v>1.9125774088653617E-2</v>
      </c>
    </row>
    <row r="400" spans="1:10" x14ac:dyDescent="0.2">
      <c r="A400">
        <v>399</v>
      </c>
      <c r="B400">
        <f>'PASS ATTEMPTS'!B430</f>
        <v>507.66753682284343</v>
      </c>
      <c r="C400">
        <f t="shared" si="24"/>
        <v>320.42510335836721</v>
      </c>
      <c r="D400">
        <f>VLOOKUP(A400,'CMP %'!A427:B1426,2,FALSE)</f>
        <v>0.6311711506386577</v>
      </c>
      <c r="E400">
        <f t="shared" si="25"/>
        <v>4133.4176986527555</v>
      </c>
      <c r="F400">
        <f>YARDS!F424</f>
        <v>8.1419775716231388</v>
      </c>
      <c r="G400">
        <f t="shared" si="26"/>
        <v>25.571336608499809</v>
      </c>
      <c r="H400" s="7">
        <f>TOUCHDOWNS!B428</f>
        <v>5.0370241848698767E-2</v>
      </c>
      <c r="I400">
        <f t="shared" si="27"/>
        <v>10.027005428628167</v>
      </c>
      <c r="J400">
        <f>INTERCEPTIONS!B424</f>
        <v>1.9751125887191027E-2</v>
      </c>
    </row>
    <row r="401" spans="1:10" x14ac:dyDescent="0.2">
      <c r="A401">
        <v>400</v>
      </c>
      <c r="B401">
        <f>'PASS ATTEMPTS'!B431</f>
        <v>536.9821688389585</v>
      </c>
      <c r="C401">
        <f t="shared" si="24"/>
        <v>346.58719285223441</v>
      </c>
      <c r="D401">
        <f>VLOOKUP(A401,'CMP %'!A428:B1427,2,FALSE)</f>
        <v>0.64543519871732702</v>
      </c>
      <c r="E401">
        <f t="shared" si="25"/>
        <v>4158.9849355946453</v>
      </c>
      <c r="F401">
        <f>YARDS!F425</f>
        <v>7.7451080816836759</v>
      </c>
      <c r="G401">
        <f t="shared" si="26"/>
        <v>25.918783512572674</v>
      </c>
      <c r="H401" s="7">
        <f>TOUCHDOWNS!B429</f>
        <v>4.8267493813832288E-2</v>
      </c>
      <c r="I401">
        <f t="shared" si="27"/>
        <v>9.3028836875585679</v>
      </c>
      <c r="J401">
        <f>INTERCEPTIONS!B425</f>
        <v>1.7324381008168098E-2</v>
      </c>
    </row>
    <row r="402" spans="1:10" x14ac:dyDescent="0.2">
      <c r="A402">
        <v>401</v>
      </c>
      <c r="B402">
        <f>'PASS ATTEMPTS'!B432</f>
        <v>493.37603976037059</v>
      </c>
      <c r="C402">
        <f t="shared" si="24"/>
        <v>307.80210617682627</v>
      </c>
      <c r="D402">
        <f>VLOOKUP(A402,'CMP %'!A429:B1428,2,FALSE)</f>
        <v>0.62386918166176797</v>
      </c>
      <c r="E402">
        <f t="shared" si="25"/>
        <v>3742.4152308777047</v>
      </c>
      <c r="F402">
        <f>YARDS!F426</f>
        <v>7.5853201803139259</v>
      </c>
      <c r="G402">
        <f t="shared" si="26"/>
        <v>21.839475217498336</v>
      </c>
      <c r="H402" s="7">
        <f>TOUCHDOWNS!B430</f>
        <v>4.4265374597650953E-2</v>
      </c>
      <c r="I402">
        <f t="shared" si="27"/>
        <v>8.929808621509272</v>
      </c>
      <c r="J402">
        <f>INTERCEPTIONS!B426</f>
        <v>1.80993966100308E-2</v>
      </c>
    </row>
    <row r="403" spans="1:10" x14ac:dyDescent="0.2">
      <c r="A403">
        <v>402</v>
      </c>
      <c r="B403">
        <f>'PASS ATTEMPTS'!B433</f>
        <v>467.66887212354533</v>
      </c>
      <c r="C403">
        <f t="shared" si="24"/>
        <v>295.79553153436603</v>
      </c>
      <c r="D403">
        <f>VLOOKUP(A403,'CMP %'!A430:B1429,2,FALSE)</f>
        <v>0.63248924434770792</v>
      </c>
      <c r="E403">
        <f t="shared" si="25"/>
        <v>3759.2834326687594</v>
      </c>
      <c r="F403">
        <f>YARDS!F427</f>
        <v>8.0383443430796895</v>
      </c>
      <c r="G403">
        <f t="shared" si="26"/>
        <v>21.091747461080978</v>
      </c>
      <c r="H403" s="7">
        <f>TOUCHDOWNS!B431</f>
        <v>4.5099746248471961E-2</v>
      </c>
      <c r="I403">
        <f t="shared" si="27"/>
        <v>9.5362215766013883</v>
      </c>
      <c r="J403">
        <f>INTERCEPTIONS!B427</f>
        <v>2.0390969219953085E-2</v>
      </c>
    </row>
    <row r="404" spans="1:10" x14ac:dyDescent="0.2">
      <c r="A404">
        <v>403</v>
      </c>
      <c r="B404">
        <f>'PASS ATTEMPTS'!B434</f>
        <v>534.27693487745239</v>
      </c>
      <c r="C404">
        <f t="shared" si="24"/>
        <v>339.28170094470761</v>
      </c>
      <c r="D404">
        <f>VLOOKUP(A404,'CMP %'!A431:B1430,2,FALSE)</f>
        <v>0.63502966120468773</v>
      </c>
      <c r="E404">
        <f t="shared" si="25"/>
        <v>4374.1383264873457</v>
      </c>
      <c r="F404">
        <f>YARDS!F428</f>
        <v>8.1870244454603789</v>
      </c>
      <c r="G404">
        <f t="shared" si="26"/>
        <v>23.645034364324818</v>
      </c>
      <c r="H404" s="7">
        <f>TOUCHDOWNS!B432</f>
        <v>4.4256139130820431E-2</v>
      </c>
      <c r="I404">
        <f t="shared" si="27"/>
        <v>9.5983183843456157</v>
      </c>
      <c r="J404">
        <f>INTERCEPTIONS!B428</f>
        <v>1.7965062232280702E-2</v>
      </c>
    </row>
    <row r="405" spans="1:10" x14ac:dyDescent="0.2">
      <c r="A405">
        <v>404</v>
      </c>
      <c r="B405">
        <f>'PASS ATTEMPTS'!B435</f>
        <v>531.01338274435727</v>
      </c>
      <c r="C405">
        <f t="shared" si="24"/>
        <v>333.37470446749029</v>
      </c>
      <c r="D405">
        <f>VLOOKUP(A405,'CMP %'!A432:B1431,2,FALSE)</f>
        <v>0.62780847959906305</v>
      </c>
      <c r="E405">
        <f t="shared" si="25"/>
        <v>4267.2657254966025</v>
      </c>
      <c r="F405">
        <f>YARDS!F429</f>
        <v>8.0360794363462738</v>
      </c>
      <c r="G405">
        <f t="shared" si="26"/>
        <v>25.942156549223714</v>
      </c>
      <c r="H405" s="7">
        <f>TOUCHDOWNS!B433</f>
        <v>4.8854054139183339E-2</v>
      </c>
      <c r="I405">
        <f t="shared" si="27"/>
        <v>11.205519261645573</v>
      </c>
      <c r="J405">
        <f>INTERCEPTIONS!B429</f>
        <v>2.1102140973799491E-2</v>
      </c>
    </row>
    <row r="406" spans="1:10" x14ac:dyDescent="0.2">
      <c r="A406">
        <v>405</v>
      </c>
      <c r="B406">
        <f>'PASS ATTEMPTS'!B436</f>
        <v>519.37369157652438</v>
      </c>
      <c r="C406">
        <f t="shared" si="24"/>
        <v>330.80407807817755</v>
      </c>
      <c r="D406">
        <f>VLOOKUP(A406,'CMP %'!A433:B1432,2,FALSE)</f>
        <v>0.63692883071155126</v>
      </c>
      <c r="E406">
        <f t="shared" si="25"/>
        <v>4212.5105769487136</v>
      </c>
      <c r="F406">
        <f>YARDS!F430</f>
        <v>8.110750785550799</v>
      </c>
      <c r="G406">
        <f t="shared" si="26"/>
        <v>24.187906343843586</v>
      </c>
      <c r="H406" s="7">
        <f>TOUCHDOWNS!B434</f>
        <v>4.6571296806395414E-2</v>
      </c>
      <c r="I406">
        <f t="shared" si="27"/>
        <v>9.8673081628499784</v>
      </c>
      <c r="J406">
        <f>INTERCEPTIONS!B430</f>
        <v>1.8998475130494998E-2</v>
      </c>
    </row>
    <row r="407" spans="1:10" x14ac:dyDescent="0.2">
      <c r="A407">
        <v>406</v>
      </c>
      <c r="B407">
        <f>'PASS ATTEMPTS'!B437</f>
        <v>514.0686675684218</v>
      </c>
      <c r="C407">
        <f t="shared" si="24"/>
        <v>322.63115448965334</v>
      </c>
      <c r="D407">
        <f>VLOOKUP(A407,'CMP %'!A434:B1433,2,FALSE)</f>
        <v>0.62760322665786983</v>
      </c>
      <c r="E407">
        <f t="shared" si="25"/>
        <v>4227.2579730567777</v>
      </c>
      <c r="F407">
        <f>YARDS!F431</f>
        <v>8.2231387356323093</v>
      </c>
      <c r="G407">
        <f t="shared" si="26"/>
        <v>26.024661006183223</v>
      </c>
      <c r="H407" s="7">
        <f>TOUCHDOWNS!B435</f>
        <v>5.0624872994655679E-2</v>
      </c>
      <c r="I407">
        <f t="shared" si="27"/>
        <v>9.2465514885022859</v>
      </c>
      <c r="J407">
        <f>INTERCEPTIONS!B431</f>
        <v>1.7986996819392E-2</v>
      </c>
    </row>
    <row r="408" spans="1:10" x14ac:dyDescent="0.2">
      <c r="A408">
        <v>407</v>
      </c>
      <c r="B408">
        <f>'PASS ATTEMPTS'!B438</f>
        <v>491.74446735244169</v>
      </c>
      <c r="C408">
        <f t="shared" si="24"/>
        <v>307.72717832173618</v>
      </c>
      <c r="D408">
        <f>VLOOKUP(A408,'CMP %'!A435:B1434,2,FALSE)</f>
        <v>0.6257867627439575</v>
      </c>
      <c r="E408">
        <f t="shared" si="25"/>
        <v>3908.0465018870163</v>
      </c>
      <c r="F408">
        <f>YARDS!F432</f>
        <v>7.947311584262426</v>
      </c>
      <c r="G408">
        <f t="shared" si="26"/>
        <v>21.943741877642406</v>
      </c>
      <c r="H408" s="7">
        <f>TOUCHDOWNS!B436</f>
        <v>4.4624278125156722E-2</v>
      </c>
      <c r="I408">
        <f t="shared" si="27"/>
        <v>9.4228679199754115</v>
      </c>
      <c r="J408">
        <f>INTERCEPTIONS!B432</f>
        <v>1.9162122902385153E-2</v>
      </c>
    </row>
    <row r="409" spans="1:10" x14ac:dyDescent="0.2">
      <c r="A409">
        <v>408</v>
      </c>
      <c r="B409">
        <f>'PASS ATTEMPTS'!B439</f>
        <v>483.90397327501705</v>
      </c>
      <c r="C409">
        <f t="shared" si="24"/>
        <v>304.48218701343285</v>
      </c>
      <c r="D409">
        <f>VLOOKUP(A409,'CMP %'!A436:B1435,2,FALSE)</f>
        <v>0.62922026647709828</v>
      </c>
      <c r="E409">
        <f t="shared" si="25"/>
        <v>3808.523245350847</v>
      </c>
      <c r="F409">
        <f>YARDS!F433</f>
        <v>7.8704111883502756</v>
      </c>
      <c r="G409">
        <f t="shared" si="26"/>
        <v>22.010872756092773</v>
      </c>
      <c r="H409" s="7">
        <f>TOUCHDOWNS!B437</f>
        <v>4.5486034361580531E-2</v>
      </c>
      <c r="I409">
        <f t="shared" si="27"/>
        <v>8.8235430399872321</v>
      </c>
      <c r="J409">
        <f>INTERCEPTIONS!B433</f>
        <v>1.8234078509978571E-2</v>
      </c>
    </row>
    <row r="410" spans="1:10" x14ac:dyDescent="0.2">
      <c r="A410">
        <v>409</v>
      </c>
      <c r="B410">
        <f>'PASS ATTEMPTS'!B440</f>
        <v>508.89654324366336</v>
      </c>
      <c r="C410">
        <f t="shared" si="24"/>
        <v>320.33656139050214</v>
      </c>
      <c r="D410">
        <f>VLOOKUP(A410,'CMP %'!A437:B1436,2,FALSE)</f>
        <v>0.62947285778108075</v>
      </c>
      <c r="E410">
        <f t="shared" si="25"/>
        <v>4240.273093044234</v>
      </c>
      <c r="F410">
        <f>YARDS!F434</f>
        <v>8.3322890464476203</v>
      </c>
      <c r="G410">
        <f t="shared" si="26"/>
        <v>26.147604981473197</v>
      </c>
      <c r="H410" s="7">
        <f>TOUCHDOWNS!B438</f>
        <v>5.1380983676584994E-2</v>
      </c>
      <c r="I410">
        <f t="shared" si="27"/>
        <v>9.1420103257296557</v>
      </c>
      <c r="J410">
        <f>INTERCEPTIONS!B434</f>
        <v>1.7964378903930569E-2</v>
      </c>
    </row>
    <row r="411" spans="1:10" x14ac:dyDescent="0.2">
      <c r="A411">
        <v>410</v>
      </c>
      <c r="B411">
        <f>'PASS ATTEMPTS'!B441</f>
        <v>537.25104282853567</v>
      </c>
      <c r="C411">
        <f t="shared" si="24"/>
        <v>342.26708282436584</v>
      </c>
      <c r="D411">
        <f>VLOOKUP(A411,'CMP %'!A438:B1437,2,FALSE)</f>
        <v>0.6370710441479791</v>
      </c>
      <c r="E411">
        <f t="shared" si="25"/>
        <v>4357.8148662079184</v>
      </c>
      <c r="F411">
        <f>YARDS!F435</f>
        <v>8.1113195113866361</v>
      </c>
      <c r="G411">
        <f t="shared" si="26"/>
        <v>23.886383813699041</v>
      </c>
      <c r="H411" s="7">
        <f>TOUCHDOWNS!B439</f>
        <v>4.4460376824847617E-2</v>
      </c>
      <c r="I411">
        <f t="shared" si="27"/>
        <v>9.9703544304448872</v>
      </c>
      <c r="J411">
        <f>INTERCEPTIONS!B435</f>
        <v>1.8558092280198585E-2</v>
      </c>
    </row>
    <row r="412" spans="1:10" x14ac:dyDescent="0.2">
      <c r="A412">
        <v>411</v>
      </c>
      <c r="B412">
        <f>'PASS ATTEMPTS'!B442</f>
        <v>508.15986203137174</v>
      </c>
      <c r="C412">
        <f t="shared" si="24"/>
        <v>319.51006908816009</v>
      </c>
      <c r="D412">
        <f>VLOOKUP(A412,'CMP %'!A439:B1438,2,FALSE)</f>
        <v>0.62875896535967424</v>
      </c>
      <c r="E412">
        <f t="shared" si="25"/>
        <v>4115.4381099141419</v>
      </c>
      <c r="F412">
        <f>YARDS!F436</f>
        <v>8.0987075473900205</v>
      </c>
      <c r="G412">
        <f t="shared" si="26"/>
        <v>23.924935596750061</v>
      </c>
      <c r="H412" s="7">
        <f>TOUCHDOWNS!B440</f>
        <v>4.7081513878546019E-2</v>
      </c>
      <c r="I412">
        <f t="shared" si="27"/>
        <v>9.7957917560163121</v>
      </c>
      <c r="J412">
        <f>INTERCEPTIONS!B436</f>
        <v>1.9276988380895695E-2</v>
      </c>
    </row>
    <row r="413" spans="1:10" x14ac:dyDescent="0.2">
      <c r="A413">
        <v>412</v>
      </c>
      <c r="B413">
        <f>'PASS ATTEMPTS'!B443</f>
        <v>521.66503758615249</v>
      </c>
      <c r="C413">
        <f t="shared" si="24"/>
        <v>325.56019464635972</v>
      </c>
      <c r="D413">
        <f>VLOOKUP(A413,'CMP %'!A440:B1439,2,FALSE)</f>
        <v>0.62407899933794919</v>
      </c>
      <c r="E413">
        <f t="shared" si="25"/>
        <v>4324.3057163363801</v>
      </c>
      <c r="F413">
        <f>YARDS!F437</f>
        <v>8.2894298156261339</v>
      </c>
      <c r="G413">
        <f t="shared" si="26"/>
        <v>23.476084211241364</v>
      </c>
      <c r="H413" s="7">
        <f>TOUCHDOWNS!B441</f>
        <v>4.5002218894848421E-2</v>
      </c>
      <c r="I413">
        <f t="shared" si="27"/>
        <v>10.23771954850692</v>
      </c>
      <c r="J413">
        <f>INTERCEPTIONS!B437</f>
        <v>1.9625082784690492E-2</v>
      </c>
    </row>
    <row r="414" spans="1:10" x14ac:dyDescent="0.2">
      <c r="A414">
        <v>413</v>
      </c>
      <c r="B414">
        <f>'PASS ATTEMPTS'!B444</f>
        <v>512.41419260987016</v>
      </c>
      <c r="C414">
        <f t="shared" si="24"/>
        <v>323.5514762710381</v>
      </c>
      <c r="D414">
        <f>VLOOKUP(A414,'CMP %'!A441:B1440,2,FALSE)</f>
        <v>0.63142567270258276</v>
      </c>
      <c r="E414">
        <f t="shared" si="25"/>
        <v>4185.4646536246555</v>
      </c>
      <c r="F414">
        <f>YARDS!F438</f>
        <v>8.1681278816788865</v>
      </c>
      <c r="G414">
        <f t="shared" si="26"/>
        <v>24.532273561465058</v>
      </c>
      <c r="H414" s="7">
        <f>TOUCHDOWNS!B442</f>
        <v>4.7875866662699683E-2</v>
      </c>
      <c r="I414">
        <f t="shared" si="27"/>
        <v>10.434116890465868</v>
      </c>
      <c r="J414">
        <f>INTERCEPTIONS!B438</f>
        <v>2.0362661770397038E-2</v>
      </c>
    </row>
    <row r="415" spans="1:10" x14ac:dyDescent="0.2">
      <c r="A415">
        <v>414</v>
      </c>
      <c r="B415">
        <f>'PASS ATTEMPTS'!B445</f>
        <v>490.66289016842921</v>
      </c>
      <c r="C415">
        <f t="shared" si="24"/>
        <v>310.5666341436953</v>
      </c>
      <c r="D415">
        <f>VLOOKUP(A415,'CMP %'!A442:B1441,2,FALSE)</f>
        <v>0.63295317491218361</v>
      </c>
      <c r="E415">
        <f t="shared" si="25"/>
        <v>3800.17473683861</v>
      </c>
      <c r="F415">
        <f>YARDS!F439</f>
        <v>7.7449809492096069</v>
      </c>
      <c r="G415">
        <f t="shared" si="26"/>
        <v>22.816775456049537</v>
      </c>
      <c r="H415" s="7">
        <f>TOUCHDOWNS!B443</f>
        <v>4.6501938323106631E-2</v>
      </c>
      <c r="I415">
        <f t="shared" si="27"/>
        <v>9.6012868449078024</v>
      </c>
      <c r="J415">
        <f>INTERCEPTIONS!B439</f>
        <v>1.9567990645495893E-2</v>
      </c>
    </row>
    <row r="416" spans="1:10" x14ac:dyDescent="0.2">
      <c r="A416">
        <v>415</v>
      </c>
      <c r="B416">
        <f>'PASS ATTEMPTS'!B446</f>
        <v>503.18732089101076</v>
      </c>
      <c r="C416">
        <f t="shared" si="24"/>
        <v>317.00971239403555</v>
      </c>
      <c r="D416">
        <f>VLOOKUP(A416,'CMP %'!A443:B1442,2,FALSE)</f>
        <v>0.63000337892595493</v>
      </c>
      <c r="E416">
        <f t="shared" si="25"/>
        <v>4017.1726288457735</v>
      </c>
      <c r="F416">
        <f>YARDS!F440</f>
        <v>7.9834536008030375</v>
      </c>
      <c r="G416">
        <f t="shared" si="26"/>
        <v>22.024990798960701</v>
      </c>
      <c r="H416" s="7">
        <f>TOUCHDOWNS!B444</f>
        <v>4.3770957423888E-2</v>
      </c>
      <c r="I416">
        <f t="shared" si="27"/>
        <v>8.6972201022956437</v>
      </c>
      <c r="J416">
        <f>INTERCEPTIONS!B440</f>
        <v>1.7284259243446721E-2</v>
      </c>
    </row>
    <row r="417" spans="1:10" x14ac:dyDescent="0.2">
      <c r="A417">
        <v>416</v>
      </c>
      <c r="B417">
        <f>'PASS ATTEMPTS'!B447</f>
        <v>508.49825206769475</v>
      </c>
      <c r="C417">
        <f t="shared" si="24"/>
        <v>319.60743016438147</v>
      </c>
      <c r="D417">
        <f>VLOOKUP(A417,'CMP %'!A444:B1443,2,FALSE)</f>
        <v>0.62853201336439035</v>
      </c>
      <c r="E417">
        <f t="shared" si="25"/>
        <v>4065.638080370712</v>
      </c>
      <c r="F417">
        <f>YARDS!F441</f>
        <v>7.9953826071942258</v>
      </c>
      <c r="G417">
        <f t="shared" si="26"/>
        <v>20.941540735947946</v>
      </c>
      <c r="H417" s="7">
        <f>TOUCHDOWNS!B445</f>
        <v>4.118311252948037E-2</v>
      </c>
      <c r="I417">
        <f t="shared" si="27"/>
        <v>7.0099486100467674</v>
      </c>
      <c r="J417">
        <f>INTERCEPTIONS!B441</f>
        <v>1.3785590376254736E-2</v>
      </c>
    </row>
    <row r="418" spans="1:10" x14ac:dyDescent="0.2">
      <c r="A418">
        <v>417</v>
      </c>
      <c r="B418">
        <f>'PASS ATTEMPTS'!B448</f>
        <v>520.55990388902796</v>
      </c>
      <c r="C418">
        <f t="shared" si="24"/>
        <v>330.01194715690787</v>
      </c>
      <c r="D418">
        <f>VLOOKUP(A418,'CMP %'!A445:B1444,2,FALSE)</f>
        <v>0.6339557555075529</v>
      </c>
      <c r="E418">
        <f t="shared" si="25"/>
        <v>4239.8939450124208</v>
      </c>
      <c r="F418">
        <f>YARDS!F442</f>
        <v>8.1448723064085122</v>
      </c>
      <c r="G418">
        <f t="shared" si="26"/>
        <v>22.719791575858952</v>
      </c>
      <c r="H418" s="7">
        <f>TOUCHDOWNS!B446</f>
        <v>4.3644912729779349E-2</v>
      </c>
      <c r="I418">
        <f t="shared" si="27"/>
        <v>11.11236698340611</v>
      </c>
      <c r="J418">
        <f>INTERCEPTIONS!B442</f>
        <v>2.1346951427467269E-2</v>
      </c>
    </row>
    <row r="419" spans="1:10" x14ac:dyDescent="0.2">
      <c r="A419">
        <v>418</v>
      </c>
      <c r="B419">
        <f>'PASS ATTEMPTS'!B449</f>
        <v>520.00491375942863</v>
      </c>
      <c r="C419">
        <f t="shared" si="24"/>
        <v>320.15030743168126</v>
      </c>
      <c r="D419">
        <f>VLOOKUP(A419,'CMP %'!A446:B1445,2,FALSE)</f>
        <v>0.61566785036149352</v>
      </c>
      <c r="E419">
        <f t="shared" si="25"/>
        <v>4205.9769466050939</v>
      </c>
      <c r="F419">
        <f>YARDS!F443</f>
        <v>8.0883407739314492</v>
      </c>
      <c r="G419">
        <f t="shared" si="26"/>
        <v>19.573260601614134</v>
      </c>
      <c r="H419" s="7">
        <f>TOUCHDOWNS!B447</f>
        <v>3.7640530086739461E-2</v>
      </c>
      <c r="I419">
        <f t="shared" si="27"/>
        <v>10.176328308040002</v>
      </c>
      <c r="J419">
        <f>INTERCEPTIONS!B443</f>
        <v>1.9569677206450219E-2</v>
      </c>
    </row>
    <row r="420" spans="1:10" x14ac:dyDescent="0.2">
      <c r="A420">
        <v>419</v>
      </c>
      <c r="B420">
        <f>'PASS ATTEMPTS'!B450</f>
        <v>518.36402037720677</v>
      </c>
      <c r="C420">
        <f t="shared" si="24"/>
        <v>323.6806661454653</v>
      </c>
      <c r="D420">
        <f>VLOOKUP(A420,'CMP %'!A447:B1446,2,FALSE)</f>
        <v>0.62442733951698093</v>
      </c>
      <c r="E420">
        <f t="shared" si="25"/>
        <v>4171.5292593677359</v>
      </c>
      <c r="F420">
        <f>YARDS!F444</f>
        <v>8.0474899788225436</v>
      </c>
      <c r="G420">
        <f t="shared" si="26"/>
        <v>24.46168177981054</v>
      </c>
      <c r="H420" s="7">
        <f>TOUCHDOWNS!B448</f>
        <v>4.7190161388921424E-2</v>
      </c>
      <c r="I420">
        <f t="shared" si="27"/>
        <v>9.3875919161080255</v>
      </c>
      <c r="J420">
        <f>INTERCEPTIONS!B444</f>
        <v>1.8110037632003851E-2</v>
      </c>
    </row>
    <row r="421" spans="1:10" x14ac:dyDescent="0.2">
      <c r="A421">
        <v>420</v>
      </c>
      <c r="B421">
        <f>'PASS ATTEMPTS'!B451</f>
        <v>511.49556625370235</v>
      </c>
      <c r="C421">
        <f t="shared" si="24"/>
        <v>333.99714645195394</v>
      </c>
      <c r="D421">
        <f>VLOOKUP(A421,'CMP %'!A448:B1447,2,FALSE)</f>
        <v>0.6529815085167151</v>
      </c>
      <c r="E421">
        <f t="shared" si="25"/>
        <v>4266.5881010348958</v>
      </c>
      <c r="F421">
        <f>YARDS!F445</f>
        <v>8.3413980150097018</v>
      </c>
      <c r="G421">
        <f t="shared" si="26"/>
        <v>26.43441456909898</v>
      </c>
      <c r="H421" s="7">
        <f>TOUCHDOWNS!B449</f>
        <v>5.1680632860046108E-2</v>
      </c>
      <c r="I421">
        <f t="shared" si="27"/>
        <v>10.904995629042652</v>
      </c>
      <c r="J421">
        <f>INTERCEPTIONS!B445</f>
        <v>2.1319824351387951E-2</v>
      </c>
    </row>
    <row r="422" spans="1:10" x14ac:dyDescent="0.2">
      <c r="A422">
        <v>421</v>
      </c>
      <c r="B422">
        <f>'PASS ATTEMPTS'!B452</f>
        <v>499.72596586869474</v>
      </c>
      <c r="C422">
        <f t="shared" si="24"/>
        <v>310.20983776138144</v>
      </c>
      <c r="D422">
        <f>VLOOKUP(A422,'CMP %'!A449:B1448,2,FALSE)</f>
        <v>0.62075989431954082</v>
      </c>
      <c r="E422">
        <f t="shared" si="25"/>
        <v>4145.5341614400868</v>
      </c>
      <c r="F422">
        <f>YARDS!F446</f>
        <v>8.2956148861180949</v>
      </c>
      <c r="G422">
        <f t="shared" si="26"/>
        <v>25.0679891884005</v>
      </c>
      <c r="H422" s="7">
        <f>TOUCHDOWNS!B450</f>
        <v>5.0163471383408618E-2</v>
      </c>
      <c r="I422">
        <f t="shared" si="27"/>
        <v>11.240337273521851</v>
      </c>
      <c r="J422">
        <f>INTERCEPTIONS!B446</f>
        <v>2.2493002247706496E-2</v>
      </c>
    </row>
    <row r="423" spans="1:10" x14ac:dyDescent="0.2">
      <c r="A423">
        <v>422</v>
      </c>
      <c r="B423">
        <f>'PASS ATTEMPTS'!B453</f>
        <v>502.43993300844141</v>
      </c>
      <c r="C423">
        <f t="shared" si="24"/>
        <v>308.82565280642734</v>
      </c>
      <c r="D423">
        <f>VLOOKUP(A423,'CMP %'!A450:B1449,2,FALSE)</f>
        <v>0.61465188675844917</v>
      </c>
      <c r="E423">
        <f t="shared" si="25"/>
        <v>3940.5082522871626</v>
      </c>
      <c r="F423">
        <f>YARDS!F447</f>
        <v>7.8427449599651125</v>
      </c>
      <c r="G423">
        <f t="shared" si="26"/>
        <v>20.429631735883472</v>
      </c>
      <c r="H423" s="7">
        <f>TOUCHDOWNS!B451</f>
        <v>4.0660844000909135E-2</v>
      </c>
      <c r="I423">
        <f t="shared" si="27"/>
        <v>10.357397691196109</v>
      </c>
      <c r="J423">
        <f>INTERCEPTIONS!B447</f>
        <v>2.0614200844227278E-2</v>
      </c>
    </row>
    <row r="424" spans="1:10" x14ac:dyDescent="0.2">
      <c r="A424">
        <v>423</v>
      </c>
      <c r="B424">
        <f>'PASS ATTEMPTS'!B454</f>
        <v>516.75210981717134</v>
      </c>
      <c r="C424">
        <f t="shared" si="24"/>
        <v>324.20345164249932</v>
      </c>
      <c r="D424">
        <f>VLOOKUP(A424,'CMP %'!A451:B1450,2,FALSE)</f>
        <v>0.62738679820234033</v>
      </c>
      <c r="E424">
        <f t="shared" si="25"/>
        <v>4307.4518783659296</v>
      </c>
      <c r="F424">
        <f>YARDS!F448</f>
        <v>8.335625141211171</v>
      </c>
      <c r="G424">
        <f t="shared" si="26"/>
        <v>25.597080477260484</v>
      </c>
      <c r="H424" s="7">
        <f>TOUCHDOWNS!B452</f>
        <v>4.9534544689748473E-2</v>
      </c>
      <c r="I424">
        <f t="shared" si="27"/>
        <v>9.6361431816178538</v>
      </c>
      <c r="J424">
        <f>INTERCEPTIONS!B448</f>
        <v>1.8647515895052955E-2</v>
      </c>
    </row>
    <row r="425" spans="1:10" x14ac:dyDescent="0.2">
      <c r="A425">
        <v>424</v>
      </c>
      <c r="B425">
        <f>'PASS ATTEMPTS'!B455</f>
        <v>515.97345093362946</v>
      </c>
      <c r="C425">
        <f t="shared" si="24"/>
        <v>323.32184912440101</v>
      </c>
      <c r="D425">
        <f>VLOOKUP(A425,'CMP %'!A452:B1451,2,FALSE)</f>
        <v>0.62662497176815102</v>
      </c>
      <c r="E425">
        <f t="shared" si="25"/>
        <v>4063.1975387067514</v>
      </c>
      <c r="F425">
        <f>YARDS!F449</f>
        <v>7.8748190073628566</v>
      </c>
      <c r="G425">
        <f t="shared" si="26"/>
        <v>24.126314837199448</v>
      </c>
      <c r="H425" s="7">
        <f>TOUCHDOWNS!B453</f>
        <v>4.6758829923407935E-2</v>
      </c>
      <c r="I425">
        <f t="shared" si="27"/>
        <v>8.3146853918579904</v>
      </c>
      <c r="J425">
        <f>INTERCEPTIONS!B449</f>
        <v>1.6114560500764066E-2</v>
      </c>
    </row>
    <row r="426" spans="1:10" x14ac:dyDescent="0.2">
      <c r="A426">
        <v>425</v>
      </c>
      <c r="B426">
        <f>'PASS ATTEMPTS'!B456</f>
        <v>550.23881255648894</v>
      </c>
      <c r="C426">
        <f t="shared" si="24"/>
        <v>342.84279048030265</v>
      </c>
      <c r="D426">
        <f>VLOOKUP(A426,'CMP %'!A453:B1452,2,FALSE)</f>
        <v>0.62307998392080988</v>
      </c>
      <c r="E426">
        <f t="shared" si="25"/>
        <v>4308.9328877202779</v>
      </c>
      <c r="F426">
        <f>YARDS!F450</f>
        <v>7.8310231655603388</v>
      </c>
      <c r="G426">
        <f t="shared" si="26"/>
        <v>26.50828689362389</v>
      </c>
      <c r="H426" s="7">
        <f>TOUCHDOWNS!B454</f>
        <v>4.8175967032319224E-2</v>
      </c>
      <c r="I426">
        <f t="shared" si="27"/>
        <v>9.7728209033386602</v>
      </c>
      <c r="J426">
        <f>INTERCEPTIONS!B450</f>
        <v>1.7761053346878101E-2</v>
      </c>
    </row>
    <row r="427" spans="1:10" x14ac:dyDescent="0.2">
      <c r="A427">
        <v>426</v>
      </c>
      <c r="B427">
        <f>'PASS ATTEMPTS'!B457</f>
        <v>493.40977694506216</v>
      </c>
      <c r="C427">
        <f t="shared" si="24"/>
        <v>318.84463083421923</v>
      </c>
      <c r="D427">
        <f>VLOOKUP(A427,'CMP %'!A454:B1453,2,FALSE)</f>
        <v>0.646206552306969</v>
      </c>
      <c r="E427">
        <f t="shared" si="25"/>
        <v>3761.3608694270674</v>
      </c>
      <c r="F427">
        <f>YARDS!F451</f>
        <v>7.6231989011556811</v>
      </c>
      <c r="G427">
        <f t="shared" si="26"/>
        <v>21.760018897094266</v>
      </c>
      <c r="H427" s="7">
        <f>TOUCHDOWNS!B455</f>
        <v>4.4101312770535347E-2</v>
      </c>
      <c r="I427">
        <f t="shared" si="27"/>
        <v>9.9638228664750628</v>
      </c>
      <c r="J427">
        <f>INTERCEPTIONS!B451</f>
        <v>2.0193809146154124E-2</v>
      </c>
    </row>
    <row r="428" spans="1:10" x14ac:dyDescent="0.2">
      <c r="A428">
        <v>427</v>
      </c>
      <c r="B428">
        <f>'PASS ATTEMPTS'!B458</f>
        <v>502.58577346441325</v>
      </c>
      <c r="C428">
        <f t="shared" si="24"/>
        <v>310.71971574138729</v>
      </c>
      <c r="D428">
        <f>VLOOKUP(A428,'CMP %'!A455:B1454,2,FALSE)</f>
        <v>0.61824216312280578</v>
      </c>
      <c r="E428">
        <f t="shared" si="25"/>
        <v>4004.1046436003016</v>
      </c>
      <c r="F428">
        <f>YARDS!F452</f>
        <v>7.9670075338569477</v>
      </c>
      <c r="G428">
        <f t="shared" si="26"/>
        <v>23.410694255271132</v>
      </c>
      <c r="H428" s="7">
        <f>TOUCHDOWNS!B456</f>
        <v>4.6580495293165672E-2</v>
      </c>
      <c r="I428">
        <f t="shared" si="27"/>
        <v>9.2548834681549721</v>
      </c>
      <c r="J428">
        <f>INTERCEPTIONS!B452</f>
        <v>1.8414535302818884E-2</v>
      </c>
    </row>
    <row r="429" spans="1:10" x14ac:dyDescent="0.2">
      <c r="A429">
        <v>428</v>
      </c>
      <c r="B429">
        <f>'PASS ATTEMPTS'!B459</f>
        <v>512.89944537521046</v>
      </c>
      <c r="C429">
        <f t="shared" si="24"/>
        <v>321.41626296546025</v>
      </c>
      <c r="D429">
        <f>VLOOKUP(A429,'CMP %'!A456:B1455,2,FALSE)</f>
        <v>0.62666525741771639</v>
      </c>
      <c r="E429">
        <f t="shared" si="25"/>
        <v>4125.7447183668673</v>
      </c>
      <c r="F429">
        <f>YARDS!F453</f>
        <v>8.0439640860767323</v>
      </c>
      <c r="G429">
        <f t="shared" si="26"/>
        <v>24.40995061923682</v>
      </c>
      <c r="H429" s="7">
        <f>TOUCHDOWNS!B457</f>
        <v>4.7592078407064323E-2</v>
      </c>
      <c r="I429">
        <f t="shared" si="27"/>
        <v>10.507051924217198</v>
      </c>
      <c r="J429">
        <f>INTERCEPTIONS!B453</f>
        <v>2.0485598140061911E-2</v>
      </c>
    </row>
    <row r="430" spans="1:10" x14ac:dyDescent="0.2">
      <c r="A430">
        <v>429</v>
      </c>
      <c r="B430">
        <f>'PASS ATTEMPTS'!B460</f>
        <v>525.54103107501203</v>
      </c>
      <c r="C430">
        <f t="shared" si="24"/>
        <v>328.5228938470342</v>
      </c>
      <c r="D430">
        <f>VLOOKUP(A430,'CMP %'!A457:B1456,2,FALSE)</f>
        <v>0.62511369126598826</v>
      </c>
      <c r="E430">
        <f t="shared" si="25"/>
        <v>4121.6795552274943</v>
      </c>
      <c r="F430">
        <f>YARDS!F454</f>
        <v>7.8427359835186579</v>
      </c>
      <c r="G430">
        <f t="shared" si="26"/>
        <v>24.548083418642484</v>
      </c>
      <c r="H430" s="7">
        <f>TOUCHDOWNS!B458</f>
        <v>4.6710117701806358E-2</v>
      </c>
      <c r="I430">
        <f t="shared" si="27"/>
        <v>10.8519714849738</v>
      </c>
      <c r="J430">
        <f>INTERCEPTIONS!B454</f>
        <v>2.0649142204512031E-2</v>
      </c>
    </row>
    <row r="431" spans="1:10" x14ac:dyDescent="0.2">
      <c r="A431">
        <v>430</v>
      </c>
      <c r="B431">
        <f>'PASS ATTEMPTS'!B461</f>
        <v>513.9487481217659</v>
      </c>
      <c r="C431">
        <f t="shared" si="24"/>
        <v>317.77665380529993</v>
      </c>
      <c r="D431">
        <f>VLOOKUP(A431,'CMP %'!A458:B1457,2,FALSE)</f>
        <v>0.61830416936828803</v>
      </c>
      <c r="E431">
        <f t="shared" si="25"/>
        <v>4094.7046134820835</v>
      </c>
      <c r="F431">
        <f>YARDS!F455</f>
        <v>7.9671458067487242</v>
      </c>
      <c r="G431">
        <f t="shared" si="26"/>
        <v>24.903237718416232</v>
      </c>
      <c r="H431" s="7">
        <f>TOUCHDOWNS!B459</f>
        <v>4.8454710337218487E-2</v>
      </c>
      <c r="I431">
        <f t="shared" si="27"/>
        <v>9.7455500042811103</v>
      </c>
      <c r="J431">
        <f>INTERCEPTIONS!B455</f>
        <v>1.8962104762189579E-2</v>
      </c>
    </row>
    <row r="432" spans="1:10" x14ac:dyDescent="0.2">
      <c r="A432">
        <v>431</v>
      </c>
      <c r="B432">
        <f>'PASS ATTEMPTS'!B462</f>
        <v>478.19764366856589</v>
      </c>
      <c r="C432">
        <f t="shared" si="24"/>
        <v>303.32436049585056</v>
      </c>
      <c r="D432">
        <f>VLOOKUP(A432,'CMP %'!A459:B1458,2,FALSE)</f>
        <v>0.63430751805644969</v>
      </c>
      <c r="E432">
        <f t="shared" si="25"/>
        <v>3715.413934585838</v>
      </c>
      <c r="F432">
        <f>YARDS!F456</f>
        <v>7.7696199129767249</v>
      </c>
      <c r="G432">
        <f t="shared" si="26"/>
        <v>20.401354467219985</v>
      </c>
      <c r="H432" s="7">
        <f>TOUCHDOWNS!B460</f>
        <v>4.2663017556313944E-2</v>
      </c>
      <c r="I432">
        <f t="shared" si="27"/>
        <v>9.7311392222646553</v>
      </c>
      <c r="J432">
        <f>INTERCEPTIONS!B456</f>
        <v>2.0349617676094642E-2</v>
      </c>
    </row>
    <row r="433" spans="1:10" x14ac:dyDescent="0.2">
      <c r="A433">
        <v>432</v>
      </c>
      <c r="B433">
        <f>'PASS ATTEMPTS'!B463</f>
        <v>541.58726345264222</v>
      </c>
      <c r="C433">
        <f t="shared" si="24"/>
        <v>337.4424752110163</v>
      </c>
      <c r="D433">
        <f>VLOOKUP(A433,'CMP %'!A460:B1459,2,FALSE)</f>
        <v>0.62306205847568485</v>
      </c>
      <c r="E433">
        <f t="shared" si="25"/>
        <v>4316.1585228196764</v>
      </c>
      <c r="F433">
        <f>YARDS!F457</f>
        <v>7.9694609051623164</v>
      </c>
      <c r="G433">
        <f t="shared" si="26"/>
        <v>28.182833128539379</v>
      </c>
      <c r="H433" s="7">
        <f>TOUCHDOWNS!B461</f>
        <v>5.2037473977642308E-2</v>
      </c>
      <c r="I433">
        <f t="shared" si="27"/>
        <v>9.7537394094076255</v>
      </c>
      <c r="J433">
        <f>INTERCEPTIONS!B457</f>
        <v>1.8009543553936469E-2</v>
      </c>
    </row>
    <row r="434" spans="1:10" x14ac:dyDescent="0.2">
      <c r="A434">
        <v>433</v>
      </c>
      <c r="B434">
        <f>'PASS ATTEMPTS'!B464</f>
        <v>525.36237799232015</v>
      </c>
      <c r="C434">
        <f t="shared" si="24"/>
        <v>324.79883708803044</v>
      </c>
      <c r="D434">
        <f>VLOOKUP(A434,'CMP %'!A461:B1460,2,FALSE)</f>
        <v>0.61823771684842344</v>
      </c>
      <c r="E434">
        <f t="shared" si="25"/>
        <v>4216.9056464538889</v>
      </c>
      <c r="F434">
        <f>YARDS!F458</f>
        <v>8.0266608784756421</v>
      </c>
      <c r="G434">
        <f t="shared" si="26"/>
        <v>26.089149170825877</v>
      </c>
      <c r="H434" s="7">
        <f>TOUCHDOWNS!B462</f>
        <v>4.9659340416658565E-2</v>
      </c>
      <c r="I434">
        <f t="shared" si="27"/>
        <v>9.2760672830303665</v>
      </c>
      <c r="J434">
        <f>INTERCEPTIONS!B458</f>
        <v>1.7656512288677751E-2</v>
      </c>
    </row>
    <row r="435" spans="1:10" x14ac:dyDescent="0.2">
      <c r="A435">
        <v>434</v>
      </c>
      <c r="B435">
        <f>'PASS ATTEMPTS'!B465</f>
        <v>482.39661211142078</v>
      </c>
      <c r="C435">
        <f t="shared" si="24"/>
        <v>311.75121151496063</v>
      </c>
      <c r="D435">
        <f>VLOOKUP(A435,'CMP %'!A462:B1461,2,FALSE)</f>
        <v>0.64625497710368329</v>
      </c>
      <c r="E435">
        <f t="shared" si="25"/>
        <v>3758.1980247846241</v>
      </c>
      <c r="F435">
        <f>YARDS!F459</f>
        <v>7.790680801706336</v>
      </c>
      <c r="G435">
        <f t="shared" si="26"/>
        <v>21.523379194215817</v>
      </c>
      <c r="H435" s="7">
        <f>TOUCHDOWNS!B463</f>
        <v>4.4617600235642804E-2</v>
      </c>
      <c r="I435">
        <f t="shared" si="27"/>
        <v>9.7283548953225676</v>
      </c>
      <c r="J435">
        <f>INTERCEPTIONS!B459</f>
        <v>2.0166714796652795E-2</v>
      </c>
    </row>
    <row r="436" spans="1:10" x14ac:dyDescent="0.2">
      <c r="A436">
        <v>435</v>
      </c>
      <c r="B436">
        <f>'PASS ATTEMPTS'!B466</f>
        <v>509.78370777349772</v>
      </c>
      <c r="C436">
        <f t="shared" si="24"/>
        <v>324.35557941959081</v>
      </c>
      <c r="D436">
        <f>VLOOKUP(A436,'CMP %'!A463:B1462,2,FALSE)</f>
        <v>0.63626117208850741</v>
      </c>
      <c r="E436">
        <f t="shared" si="25"/>
        <v>4280.2857451268892</v>
      </c>
      <c r="F436">
        <f>YARDS!F460</f>
        <v>8.3962780290119934</v>
      </c>
      <c r="G436">
        <f t="shared" si="26"/>
        <v>25.346354437122386</v>
      </c>
      <c r="H436" s="7">
        <f>TOUCHDOWNS!B464</f>
        <v>4.9719820485875629E-2</v>
      </c>
      <c r="I436">
        <f t="shared" si="27"/>
        <v>9.8266661769398151</v>
      </c>
      <c r="J436">
        <f>INTERCEPTIONS!B460</f>
        <v>1.9276147956666177E-2</v>
      </c>
    </row>
    <row r="437" spans="1:10" x14ac:dyDescent="0.2">
      <c r="A437">
        <v>436</v>
      </c>
      <c r="B437">
        <f>'PASS ATTEMPTS'!B467</f>
        <v>538.34600087558169</v>
      </c>
      <c r="C437">
        <f t="shared" si="24"/>
        <v>339.21596419716639</v>
      </c>
      <c r="D437">
        <f>VLOOKUP(A437,'CMP %'!A464:B1463,2,FALSE)</f>
        <v>0.630107707023839</v>
      </c>
      <c r="E437">
        <f t="shared" si="25"/>
        <v>4283.2388984364543</v>
      </c>
      <c r="F437">
        <f>YARDS!F461</f>
        <v>7.9562937060367673</v>
      </c>
      <c r="G437">
        <f t="shared" si="26"/>
        <v>25.215441895645966</v>
      </c>
      <c r="H437" s="7">
        <f>TOUCHDOWNS!B465</f>
        <v>4.6838727982811863E-2</v>
      </c>
      <c r="I437">
        <f t="shared" si="27"/>
        <v>9.9677859240006299</v>
      </c>
      <c r="J437">
        <f>INTERCEPTIONS!B461</f>
        <v>1.8515575313624938E-2</v>
      </c>
    </row>
    <row r="438" spans="1:10" x14ac:dyDescent="0.2">
      <c r="A438">
        <v>437</v>
      </c>
      <c r="B438">
        <f>'PASS ATTEMPTS'!B468</f>
        <v>515.19761275921348</v>
      </c>
      <c r="C438">
        <f t="shared" si="24"/>
        <v>336.2929716067955</v>
      </c>
      <c r="D438">
        <f>VLOOKUP(A438,'CMP %'!A465:B1464,2,FALSE)</f>
        <v>0.65274559368730589</v>
      </c>
      <c r="E438">
        <f t="shared" si="25"/>
        <v>4132.6656922269276</v>
      </c>
      <c r="F438">
        <f>YARDS!F462</f>
        <v>8.0215156085329156</v>
      </c>
      <c r="G438">
        <f t="shared" si="26"/>
        <v>25.700768467605958</v>
      </c>
      <c r="H438" s="7">
        <f>TOUCHDOWNS!B466</f>
        <v>4.9885263112850749E-2</v>
      </c>
      <c r="I438">
        <f t="shared" si="27"/>
        <v>8.8750545946048849</v>
      </c>
      <c r="J438">
        <f>INTERCEPTIONS!B462</f>
        <v>1.7226505664638618E-2</v>
      </c>
    </row>
    <row r="439" spans="1:10" x14ac:dyDescent="0.2">
      <c r="A439">
        <v>438</v>
      </c>
      <c r="B439">
        <f>'PASS ATTEMPTS'!B469</f>
        <v>527.02043530012372</v>
      </c>
      <c r="C439">
        <f t="shared" si="24"/>
        <v>329.84673064531103</v>
      </c>
      <c r="D439">
        <f>VLOOKUP(A439,'CMP %'!A466:B1465,2,FALSE)</f>
        <v>0.62587085538243381</v>
      </c>
      <c r="E439">
        <f t="shared" si="25"/>
        <v>4327.0118138260204</v>
      </c>
      <c r="F439">
        <f>YARDS!F463</f>
        <v>8.2103302338967286</v>
      </c>
      <c r="G439">
        <f t="shared" si="26"/>
        <v>25.823461385346985</v>
      </c>
      <c r="H439" s="7">
        <f>TOUCHDOWNS!B467</f>
        <v>4.8998975477376375E-2</v>
      </c>
      <c r="I439">
        <f t="shared" si="27"/>
        <v>9.8174807258585606</v>
      </c>
      <c r="J439">
        <f>INTERCEPTIONS!B463</f>
        <v>1.8628273342508578E-2</v>
      </c>
    </row>
    <row r="440" spans="1:10" x14ac:dyDescent="0.2">
      <c r="A440">
        <v>439</v>
      </c>
      <c r="B440">
        <f>'PASS ATTEMPTS'!B470</f>
        <v>513.08507700858331</v>
      </c>
      <c r="C440">
        <f t="shared" si="24"/>
        <v>324.22198157094078</v>
      </c>
      <c r="D440">
        <f>VLOOKUP(A440,'CMP %'!A467:B1466,2,FALSE)</f>
        <v>0.63190686320724332</v>
      </c>
      <c r="E440">
        <f t="shared" si="25"/>
        <v>4318.0131272558947</v>
      </c>
      <c r="F440">
        <f>YARDS!F464</f>
        <v>8.4157838938349396</v>
      </c>
      <c r="G440">
        <f t="shared" si="26"/>
        <v>25.428462715617211</v>
      </c>
      <c r="H440" s="7">
        <f>TOUCHDOWNS!B468</f>
        <v>4.9559934317075886E-2</v>
      </c>
      <c r="I440">
        <f t="shared" si="27"/>
        <v>9.0772735924362351</v>
      </c>
      <c r="J440">
        <f>INTERCEPTIONS!B464</f>
        <v>1.7691556428339434E-2</v>
      </c>
    </row>
    <row r="441" spans="1:10" x14ac:dyDescent="0.2">
      <c r="A441">
        <v>440</v>
      </c>
      <c r="B441">
        <f>'PASS ATTEMPTS'!B471</f>
        <v>525.58993400298914</v>
      </c>
      <c r="C441">
        <f t="shared" si="24"/>
        <v>326.44458758622216</v>
      </c>
      <c r="D441">
        <f>VLOOKUP(A441,'CMP %'!A468:B1467,2,FALSE)</f>
        <v>0.62110129297941541</v>
      </c>
      <c r="E441">
        <f t="shared" si="25"/>
        <v>4200.7258239924322</v>
      </c>
      <c r="F441">
        <f>YARDS!F465</f>
        <v>7.9924015895794183</v>
      </c>
      <c r="G441">
        <f t="shared" si="26"/>
        <v>22.839080651490473</v>
      </c>
      <c r="H441" s="7">
        <f>TOUCHDOWNS!B469</f>
        <v>4.3454182003722662E-2</v>
      </c>
      <c r="I441">
        <f t="shared" si="27"/>
        <v>9.1035211972151675</v>
      </c>
      <c r="J441">
        <f>INTERCEPTIONS!B465</f>
        <v>1.7320577523015107E-2</v>
      </c>
    </row>
    <row r="442" spans="1:10" x14ac:dyDescent="0.2">
      <c r="A442">
        <v>441</v>
      </c>
      <c r="B442">
        <f>'PASS ATTEMPTS'!B472</f>
        <v>521.02038406083375</v>
      </c>
      <c r="C442">
        <f t="shared" si="24"/>
        <v>322.22332268242542</v>
      </c>
      <c r="D442">
        <f>VLOOKUP(A442,'CMP %'!A469:B1468,2,FALSE)</f>
        <v>0.61844667222233474</v>
      </c>
      <c r="E442">
        <f t="shared" si="25"/>
        <v>4146.1798313953313</v>
      </c>
      <c r="F442">
        <f>YARDS!F466</f>
        <v>7.9578073300702723</v>
      </c>
      <c r="G442">
        <f t="shared" si="26"/>
        <v>24.977098455692527</v>
      </c>
      <c r="H442" s="7">
        <f>TOUCHDOWNS!B470</f>
        <v>4.7938812414633339E-2</v>
      </c>
      <c r="I442">
        <f t="shared" si="27"/>
        <v>10.477978373834318</v>
      </c>
      <c r="J442">
        <f>INTERCEPTIONS!B466</f>
        <v>2.0110496046563356E-2</v>
      </c>
    </row>
    <row r="443" spans="1:10" x14ac:dyDescent="0.2">
      <c r="A443">
        <v>442</v>
      </c>
      <c r="B443">
        <f>'PASS ATTEMPTS'!B473</f>
        <v>515.39971962295408</v>
      </c>
      <c r="C443">
        <f t="shared" si="24"/>
        <v>320.51320197787726</v>
      </c>
      <c r="D443">
        <f>VLOOKUP(A443,'CMP %'!A470:B1469,2,FALSE)</f>
        <v>0.6218730623531421</v>
      </c>
      <c r="E443">
        <f t="shared" si="25"/>
        <v>4198.7721019165638</v>
      </c>
      <c r="F443">
        <f>YARDS!F467</f>
        <v>8.1466324913568418</v>
      </c>
      <c r="G443">
        <f t="shared" si="26"/>
        <v>24.127053346807383</v>
      </c>
      <c r="H443" s="7">
        <f>TOUCHDOWNS!B471</f>
        <v>4.681231368239349E-2</v>
      </c>
      <c r="I443">
        <f t="shared" si="27"/>
        <v>8.0454359982646562</v>
      </c>
      <c r="J443">
        <f>INTERCEPTIONS!B467</f>
        <v>1.5610089978609954E-2</v>
      </c>
    </row>
    <row r="444" spans="1:10" x14ac:dyDescent="0.2">
      <c r="A444">
        <v>443</v>
      </c>
      <c r="B444">
        <f>'PASS ATTEMPTS'!B474</f>
        <v>519.94277562637728</v>
      </c>
      <c r="C444">
        <f t="shared" si="24"/>
        <v>324.52493761074732</v>
      </c>
      <c r="D444">
        <f>VLOOKUP(A444,'CMP %'!A471:B1470,2,FALSE)</f>
        <v>0.62415510479935166</v>
      </c>
      <c r="E444">
        <f t="shared" si="25"/>
        <v>4065.8855763658471</v>
      </c>
      <c r="F444">
        <f>YARDS!F468</f>
        <v>7.8198712761566069</v>
      </c>
      <c r="G444">
        <f t="shared" si="26"/>
        <v>26.168026524959117</v>
      </c>
      <c r="H444" s="7">
        <f>TOUCHDOWNS!B472</f>
        <v>5.0328666444945568E-2</v>
      </c>
      <c r="I444">
        <f t="shared" si="27"/>
        <v>7.3060847613783197</v>
      </c>
      <c r="J444">
        <f>INTERCEPTIONS!B468</f>
        <v>1.4051709349315697E-2</v>
      </c>
    </row>
    <row r="445" spans="1:10" x14ac:dyDescent="0.2">
      <c r="A445">
        <v>444</v>
      </c>
      <c r="B445">
        <f>'PASS ATTEMPTS'!B475</f>
        <v>465.74349999735216</v>
      </c>
      <c r="C445">
        <f t="shared" si="24"/>
        <v>286.27895667078116</v>
      </c>
      <c r="D445">
        <f>VLOOKUP(A445,'CMP %'!A472:B1471,2,FALSE)</f>
        <v>0.61467085782712738</v>
      </c>
      <c r="E445">
        <f t="shared" si="25"/>
        <v>3653.1855789394954</v>
      </c>
      <c r="F445">
        <f>YARDS!F469</f>
        <v>7.8437714728391583</v>
      </c>
      <c r="G445">
        <f t="shared" si="26"/>
        <v>24.060955280051306</v>
      </c>
      <c r="H445" s="7">
        <f>TOUCHDOWNS!B473</f>
        <v>5.1661387180257153E-2</v>
      </c>
      <c r="I445">
        <f t="shared" si="27"/>
        <v>9.5297975799173678</v>
      </c>
      <c r="J445">
        <f>INTERCEPTIONS!B469</f>
        <v>2.046147199042294E-2</v>
      </c>
    </row>
    <row r="446" spans="1:10" x14ac:dyDescent="0.2">
      <c r="A446">
        <v>445</v>
      </c>
      <c r="B446">
        <f>'PASS ATTEMPTS'!B476</f>
        <v>523.18347804365635</v>
      </c>
      <c r="C446">
        <f t="shared" si="24"/>
        <v>329.42074223354177</v>
      </c>
      <c r="D446">
        <f>VLOOKUP(A446,'CMP %'!A473:B1472,2,FALSE)</f>
        <v>0.62964668430537418</v>
      </c>
      <c r="E446">
        <f t="shared" si="25"/>
        <v>4128.6998165807199</v>
      </c>
      <c r="F446">
        <f>YARDS!F470</f>
        <v>7.8914950296580386</v>
      </c>
      <c r="G446">
        <f t="shared" si="26"/>
        <v>23.284752966260079</v>
      </c>
      <c r="H446" s="7">
        <f>TOUCHDOWNS!B474</f>
        <v>4.4505902696562433E-2</v>
      </c>
      <c r="I446">
        <f t="shared" si="27"/>
        <v>12.780310073649794</v>
      </c>
      <c r="J446">
        <f>INTERCEPTIONS!B470</f>
        <v>2.44279695556123E-2</v>
      </c>
    </row>
    <row r="447" spans="1:10" x14ac:dyDescent="0.2">
      <c r="A447">
        <v>446</v>
      </c>
      <c r="B447">
        <f>'PASS ATTEMPTS'!B477</f>
        <v>501.90132002889754</v>
      </c>
      <c r="C447">
        <f t="shared" si="24"/>
        <v>318.8403090949227</v>
      </c>
      <c r="D447">
        <f>VLOOKUP(A447,'CMP %'!A474:B1473,2,FALSE)</f>
        <v>0.63526493430335096</v>
      </c>
      <c r="E447">
        <f t="shared" si="25"/>
        <v>4096.8934814667291</v>
      </c>
      <c r="F447">
        <f>YARDS!F471</f>
        <v>8.1627469743073124</v>
      </c>
      <c r="G447">
        <f t="shared" si="26"/>
        <v>24.002049856676919</v>
      </c>
      <c r="H447" s="7">
        <f>TOUCHDOWNS!B475</f>
        <v>4.7822248913979688E-2</v>
      </c>
      <c r="I447">
        <f t="shared" si="27"/>
        <v>8.7579876889461623</v>
      </c>
      <c r="J447">
        <f>INTERCEPTIONS!B471</f>
        <v>1.7449620751031122E-2</v>
      </c>
    </row>
    <row r="448" spans="1:10" x14ac:dyDescent="0.2">
      <c r="A448">
        <v>447</v>
      </c>
      <c r="B448">
        <f>'PASS ATTEMPTS'!B478</f>
        <v>488.85011654899176</v>
      </c>
      <c r="C448">
        <f t="shared" si="24"/>
        <v>303.53941067335057</v>
      </c>
      <c r="D448">
        <f>VLOOKUP(A448,'CMP %'!A475:B1474,2,FALSE)</f>
        <v>0.62092531104660242</v>
      </c>
      <c r="E448">
        <f t="shared" si="25"/>
        <v>3919.6354369615447</v>
      </c>
      <c r="F448">
        <f>YARDS!F472</f>
        <v>8.0180720107667707</v>
      </c>
      <c r="G448">
        <f t="shared" si="26"/>
        <v>22.880609277303265</v>
      </c>
      <c r="H448" s="7">
        <f>TOUCHDOWNS!B476</f>
        <v>4.6804958212606274E-2</v>
      </c>
      <c r="I448">
        <f t="shared" si="27"/>
        <v>8.9585686619372087</v>
      </c>
      <c r="J448">
        <f>INTERCEPTIONS!B472</f>
        <v>1.8325798355495318E-2</v>
      </c>
    </row>
    <row r="449" spans="1:10" x14ac:dyDescent="0.2">
      <c r="A449">
        <v>448</v>
      </c>
      <c r="B449">
        <f>'PASS ATTEMPTS'!B479</f>
        <v>494.59429108874451</v>
      </c>
      <c r="C449">
        <f t="shared" si="24"/>
        <v>306.50916781054582</v>
      </c>
      <c r="D449">
        <f>VLOOKUP(A449,'CMP %'!A476:B1475,2,FALSE)</f>
        <v>0.61971836984982342</v>
      </c>
      <c r="E449">
        <f t="shared" si="25"/>
        <v>3801.5038677652788</v>
      </c>
      <c r="F449">
        <f>YARDS!F473</f>
        <v>7.6861054327923473</v>
      </c>
      <c r="G449">
        <f t="shared" si="26"/>
        <v>22.71078426122968</v>
      </c>
      <c r="H449" s="7">
        <f>TOUCHDOWNS!B477</f>
        <v>4.5918007284792353E-2</v>
      </c>
      <c r="I449">
        <f t="shared" si="27"/>
        <v>9.6215782098979101</v>
      </c>
      <c r="J449">
        <f>INTERCEPTIONS!B473</f>
        <v>1.9453476077772845E-2</v>
      </c>
    </row>
    <row r="450" spans="1:10" x14ac:dyDescent="0.2">
      <c r="A450">
        <v>449</v>
      </c>
      <c r="B450">
        <f>'PASS ATTEMPTS'!B480</f>
        <v>465.14116766221753</v>
      </c>
      <c r="C450">
        <f t="shared" si="24"/>
        <v>298.79606512308061</v>
      </c>
      <c r="D450">
        <f>VLOOKUP(A450,'CMP %'!A477:B1476,2,FALSE)</f>
        <v>0.64237716610812734</v>
      </c>
      <c r="E450">
        <f t="shared" si="25"/>
        <v>3735.2090144944459</v>
      </c>
      <c r="F450">
        <f>YARDS!F474</f>
        <v>8.0302696776281266</v>
      </c>
      <c r="G450">
        <f t="shared" si="26"/>
        <v>20.834138425707707</v>
      </c>
      <c r="H450" s="7">
        <f>TOUCHDOWNS!B478</f>
        <v>4.4791000827596752E-2</v>
      </c>
      <c r="I450">
        <f t="shared" si="27"/>
        <v>8.3028451316854301</v>
      </c>
      <c r="J450">
        <f>INTERCEPTIONS!B474</f>
        <v>1.7850161862505581E-2</v>
      </c>
    </row>
    <row r="451" spans="1:10" x14ac:dyDescent="0.2">
      <c r="A451">
        <v>450</v>
      </c>
      <c r="B451">
        <f>'PASS ATTEMPTS'!B481</f>
        <v>505.0529791360338</v>
      </c>
      <c r="C451">
        <f t="shared" ref="C451:C514" si="28">D451*B451</f>
        <v>318.50894024155957</v>
      </c>
      <c r="D451">
        <f>VLOOKUP(A451,'CMP %'!A478:B1477,2,FALSE)</f>
        <v>0.6306446123462438</v>
      </c>
      <c r="E451">
        <f t="shared" ref="E451:E514" si="29">F451*B451</f>
        <v>4003.5763525814655</v>
      </c>
      <c r="F451">
        <f>YARDS!F475</f>
        <v>7.9270423459934083</v>
      </c>
      <c r="G451">
        <f t="shared" ref="G451:G514" si="30">H451*B451</f>
        <v>24.918651104513074</v>
      </c>
      <c r="H451" s="7">
        <f>TOUCHDOWNS!B479</f>
        <v>4.933868749203308E-2</v>
      </c>
      <c r="I451">
        <f t="shared" ref="I451:I514" si="31">J451*B451</f>
        <v>8.8230689587471272</v>
      </c>
      <c r="J451">
        <f>INTERCEPTIONS!B475</f>
        <v>1.7469590960220181E-2</v>
      </c>
    </row>
    <row r="452" spans="1:10" x14ac:dyDescent="0.2">
      <c r="A452">
        <v>451</v>
      </c>
      <c r="B452">
        <f>'PASS ATTEMPTS'!B482</f>
        <v>511.6601589411664</v>
      </c>
      <c r="C452">
        <f t="shared" si="28"/>
        <v>317.56588209787304</v>
      </c>
      <c r="D452">
        <f>VLOOKUP(A452,'CMP %'!A479:B1478,2,FALSE)</f>
        <v>0.62065782638821521</v>
      </c>
      <c r="E452">
        <f t="shared" si="29"/>
        <v>4019.4967464508168</v>
      </c>
      <c r="F452">
        <f>YARDS!F476</f>
        <v>7.8557938823472115</v>
      </c>
      <c r="G452">
        <f t="shared" si="30"/>
        <v>22.964346482473445</v>
      </c>
      <c r="H452" s="7">
        <f>TOUCHDOWNS!B480</f>
        <v>4.4882029763654151E-2</v>
      </c>
      <c r="I452">
        <f t="shared" si="31"/>
        <v>10.125282578609225</v>
      </c>
      <c r="J452">
        <f>INTERCEPTIONS!B476</f>
        <v>1.978907757751271E-2</v>
      </c>
    </row>
    <row r="453" spans="1:10" x14ac:dyDescent="0.2">
      <c r="A453">
        <v>452</v>
      </c>
      <c r="B453">
        <f>'PASS ATTEMPTS'!B483</f>
        <v>497.202866486034</v>
      </c>
      <c r="C453">
        <f t="shared" si="28"/>
        <v>319.54563843265862</v>
      </c>
      <c r="D453">
        <f>VLOOKUP(A453,'CMP %'!A480:B1479,2,FALSE)</f>
        <v>0.64268663753094912</v>
      </c>
      <c r="E453">
        <f t="shared" si="29"/>
        <v>3725.0023591707245</v>
      </c>
      <c r="F453">
        <f>YARDS!F477</f>
        <v>7.4919164997922563</v>
      </c>
      <c r="G453">
        <f t="shared" si="30"/>
        <v>27.361045108706172</v>
      </c>
      <c r="H453" s="7">
        <f>TOUCHDOWNS!B481</f>
        <v>5.5029942409784399E-2</v>
      </c>
      <c r="I453">
        <f t="shared" si="31"/>
        <v>10.199419544794265</v>
      </c>
      <c r="J453">
        <f>INTERCEPTIONS!B477</f>
        <v>2.0513597632447998E-2</v>
      </c>
    </row>
    <row r="454" spans="1:10" x14ac:dyDescent="0.2">
      <c r="A454">
        <v>453</v>
      </c>
      <c r="B454">
        <f>'PASS ATTEMPTS'!B484</f>
        <v>499.02289138592732</v>
      </c>
      <c r="C454">
        <f t="shared" si="28"/>
        <v>314.1021645597254</v>
      </c>
      <c r="D454">
        <f>VLOOKUP(A454,'CMP %'!A481:B1480,2,FALSE)</f>
        <v>0.62943438063006507</v>
      </c>
      <c r="E454">
        <f t="shared" si="29"/>
        <v>3795.2766835400048</v>
      </c>
      <c r="F454">
        <f>YARDS!F478</f>
        <v>7.6054160020584449</v>
      </c>
      <c r="G454">
        <f t="shared" si="30"/>
        <v>18.630687586309023</v>
      </c>
      <c r="H454" s="7">
        <f>TOUCHDOWNS!B482</f>
        <v>3.7334334572440848E-2</v>
      </c>
      <c r="I454">
        <f t="shared" si="31"/>
        <v>10.001684416438374</v>
      </c>
      <c r="J454">
        <f>INTERCEPTIONS!B478</f>
        <v>2.0042536302615047E-2</v>
      </c>
    </row>
    <row r="455" spans="1:10" x14ac:dyDescent="0.2">
      <c r="A455">
        <v>454</v>
      </c>
      <c r="B455">
        <f>'PASS ATTEMPTS'!B485</f>
        <v>524.17655044950254</v>
      </c>
      <c r="C455">
        <f t="shared" si="28"/>
        <v>326.85570924507482</v>
      </c>
      <c r="D455">
        <f>VLOOKUP(A455,'CMP %'!A482:B1481,2,FALSE)</f>
        <v>0.62356034234034863</v>
      </c>
      <c r="E455">
        <f t="shared" si="29"/>
        <v>4234.9968648740232</v>
      </c>
      <c r="F455">
        <f>YARDS!F479</f>
        <v>8.0793329294153704</v>
      </c>
      <c r="G455">
        <f t="shared" si="30"/>
        <v>23.674077318885281</v>
      </c>
      <c r="H455" s="7">
        <f>TOUCHDOWNS!B483</f>
        <v>4.5164319728884864E-2</v>
      </c>
      <c r="I455">
        <f t="shared" si="31"/>
        <v>9.430983788678498</v>
      </c>
      <c r="J455">
        <f>INTERCEPTIONS!B479</f>
        <v>1.7991998651200724E-2</v>
      </c>
    </row>
    <row r="456" spans="1:10" x14ac:dyDescent="0.2">
      <c r="A456">
        <v>455</v>
      </c>
      <c r="B456">
        <f>'PASS ATTEMPTS'!B486</f>
        <v>514.51907524881665</v>
      </c>
      <c r="C456">
        <f t="shared" si="28"/>
        <v>322.72284021447467</v>
      </c>
      <c r="D456">
        <f>VLOOKUP(A456,'CMP %'!A483:B1482,2,FALSE)</f>
        <v>0.62723202256089128</v>
      </c>
      <c r="E456">
        <f t="shared" si="29"/>
        <v>4150.4719300202041</v>
      </c>
      <c r="F456">
        <f>YARDS!F480</f>
        <v>8.0667017603051434</v>
      </c>
      <c r="G456">
        <f t="shared" si="30"/>
        <v>22.624845775879528</v>
      </c>
      <c r="H456" s="7">
        <f>TOUCHDOWNS!B484</f>
        <v>4.3972802689459786E-2</v>
      </c>
      <c r="I456">
        <f t="shared" si="31"/>
        <v>12.181408320326032</v>
      </c>
      <c r="J456">
        <f>INTERCEPTIONS!B480</f>
        <v>2.3675328877622692E-2</v>
      </c>
    </row>
    <row r="457" spans="1:10" x14ac:dyDescent="0.2">
      <c r="A457">
        <v>456</v>
      </c>
      <c r="B457">
        <f>'PASS ATTEMPTS'!B487</f>
        <v>507.24149612619306</v>
      </c>
      <c r="C457">
        <f t="shared" si="28"/>
        <v>309.77893617209787</v>
      </c>
      <c r="D457">
        <f>VLOOKUP(A457,'CMP %'!A484:B1483,2,FALSE)</f>
        <v>0.61071292182891546</v>
      </c>
      <c r="E457">
        <f t="shared" si="29"/>
        <v>4075.2670529265542</v>
      </c>
      <c r="F457">
        <f>YARDS!F481</f>
        <v>8.034175208553318</v>
      </c>
      <c r="G457">
        <f t="shared" si="30"/>
        <v>23.006633056943311</v>
      </c>
      <c r="H457" s="7">
        <f>TOUCHDOWNS!B485</f>
        <v>4.5356370156316335E-2</v>
      </c>
      <c r="I457">
        <f t="shared" si="31"/>
        <v>9.8800328248468521</v>
      </c>
      <c r="J457">
        <f>INTERCEPTIONS!B481</f>
        <v>1.9477966413041389E-2</v>
      </c>
    </row>
    <row r="458" spans="1:10" x14ac:dyDescent="0.2">
      <c r="A458">
        <v>457</v>
      </c>
      <c r="B458">
        <f>'PASS ATTEMPTS'!B488</f>
        <v>514.81772435002699</v>
      </c>
      <c r="C458">
        <f t="shared" si="28"/>
        <v>323.67766135130466</v>
      </c>
      <c r="D458">
        <f>VLOOKUP(A458,'CMP %'!A485:B1484,2,FALSE)</f>
        <v>0.62872283925336392</v>
      </c>
      <c r="E458">
        <f t="shared" si="29"/>
        <v>4118.3959536027251</v>
      </c>
      <c r="F458">
        <f>YARDS!F482</f>
        <v>7.9997167129440321</v>
      </c>
      <c r="G458">
        <f t="shared" si="30"/>
        <v>26.40461776673472</v>
      </c>
      <c r="H458" s="7">
        <f>TOUCHDOWNS!B486</f>
        <v>5.1289255435156882E-2</v>
      </c>
      <c r="I458">
        <f t="shared" si="31"/>
        <v>8.3571333841731175</v>
      </c>
      <c r="J458">
        <f>INTERCEPTIONS!B482</f>
        <v>1.6233188930556443E-2</v>
      </c>
    </row>
    <row r="459" spans="1:10" x14ac:dyDescent="0.2">
      <c r="A459">
        <v>458</v>
      </c>
      <c r="B459">
        <f>'PASS ATTEMPTS'!B489</f>
        <v>508.83650868290465</v>
      </c>
      <c r="C459">
        <f t="shared" si="28"/>
        <v>320.45095321172715</v>
      </c>
      <c r="D459">
        <f>VLOOKUP(A459,'CMP %'!A486:B1485,2,FALSE)</f>
        <v>0.62977193606094983</v>
      </c>
      <c r="E459">
        <f t="shared" si="29"/>
        <v>4309.7886343200216</v>
      </c>
      <c r="F459">
        <f>YARDS!F483</f>
        <v>8.4698887771942157</v>
      </c>
      <c r="G459">
        <f t="shared" si="30"/>
        <v>21.185281542631934</v>
      </c>
      <c r="H459" s="7">
        <f>TOUCHDOWNS!B487</f>
        <v>4.1634751400737482E-2</v>
      </c>
      <c r="I459">
        <f t="shared" si="31"/>
        <v>8.5204663499989124</v>
      </c>
      <c r="J459">
        <f>INTERCEPTIONS!B483</f>
        <v>1.6744998058519173E-2</v>
      </c>
    </row>
    <row r="460" spans="1:10" x14ac:dyDescent="0.2">
      <c r="A460">
        <v>459</v>
      </c>
      <c r="B460">
        <f>'PASS ATTEMPTS'!B490</f>
        <v>542.99500846549608</v>
      </c>
      <c r="C460">
        <f t="shared" si="28"/>
        <v>339.36159081912746</v>
      </c>
      <c r="D460">
        <f>VLOOKUP(A460,'CMP %'!A487:B1486,2,FALSE)</f>
        <v>0.62498105052229358</v>
      </c>
      <c r="E460">
        <f t="shared" si="29"/>
        <v>4345.3103058446941</v>
      </c>
      <c r="F460">
        <f>YARDS!F484</f>
        <v>8.0024866492318978</v>
      </c>
      <c r="G460">
        <f t="shared" si="30"/>
        <v>26.343994108108799</v>
      </c>
      <c r="H460" s="7">
        <f>TOUCHDOWNS!B488</f>
        <v>4.8516088909467008E-2</v>
      </c>
      <c r="I460">
        <f t="shared" si="31"/>
        <v>10.634147876106654</v>
      </c>
      <c r="J460">
        <f>INTERCEPTIONS!B484</f>
        <v>1.9584246098612871E-2</v>
      </c>
    </row>
    <row r="461" spans="1:10" x14ac:dyDescent="0.2">
      <c r="A461">
        <v>460</v>
      </c>
      <c r="B461">
        <f>'PASS ATTEMPTS'!B491</f>
        <v>506.45091258402681</v>
      </c>
      <c r="C461">
        <f t="shared" si="28"/>
        <v>316.10258406435543</v>
      </c>
      <c r="D461">
        <f>VLOOKUP(A461,'CMP %'!A488:B1487,2,FALSE)</f>
        <v>0.62415246218341025</v>
      </c>
      <c r="E461">
        <f t="shared" si="29"/>
        <v>3989.0725446870993</v>
      </c>
      <c r="F461">
        <f>YARDS!F485</f>
        <v>7.8765235594777607</v>
      </c>
      <c r="G461">
        <f t="shared" si="30"/>
        <v>22.289787046660305</v>
      </c>
      <c r="H461" s="7">
        <f>TOUCHDOWNS!B489</f>
        <v>4.4011742288966926E-2</v>
      </c>
      <c r="I461">
        <f t="shared" si="31"/>
        <v>10.900461443270851</v>
      </c>
      <c r="J461">
        <f>INTERCEPTIONS!B485</f>
        <v>2.152323388589476E-2</v>
      </c>
    </row>
    <row r="462" spans="1:10" x14ac:dyDescent="0.2">
      <c r="A462">
        <v>461</v>
      </c>
      <c r="B462">
        <f>'PASS ATTEMPTS'!B492</f>
        <v>530.39013957400118</v>
      </c>
      <c r="C462">
        <f t="shared" si="28"/>
        <v>330.36054981714528</v>
      </c>
      <c r="D462">
        <f>VLOOKUP(A462,'CMP %'!A489:B1488,2,FALSE)</f>
        <v>0.6228632947107281</v>
      </c>
      <c r="E462">
        <f t="shared" si="29"/>
        <v>4367.4833622721781</v>
      </c>
      <c r="F462">
        <f>YARDS!F486</f>
        <v>8.2344731479737803</v>
      </c>
      <c r="G462">
        <f t="shared" si="30"/>
        <v>23.411549647319653</v>
      </c>
      <c r="H462" s="7">
        <f>TOUCHDOWNS!B490</f>
        <v>4.4140243003241625E-2</v>
      </c>
      <c r="I462">
        <f t="shared" si="31"/>
        <v>8.90673696901999</v>
      </c>
      <c r="J462">
        <f>INTERCEPTIONS!B486</f>
        <v>1.6792802702127352E-2</v>
      </c>
    </row>
    <row r="463" spans="1:10" x14ac:dyDescent="0.2">
      <c r="A463">
        <v>462</v>
      </c>
      <c r="B463">
        <f>'PASS ATTEMPTS'!B493</f>
        <v>490.79566997865663</v>
      </c>
      <c r="C463">
        <f t="shared" si="28"/>
        <v>309.18941064375088</v>
      </c>
      <c r="D463">
        <f>VLOOKUP(A463,'CMP %'!A490:B1489,2,FALSE)</f>
        <v>0.62997583221790987</v>
      </c>
      <c r="E463">
        <f t="shared" si="29"/>
        <v>3829.6852699191495</v>
      </c>
      <c r="F463">
        <f>YARDS!F487</f>
        <v>7.8030135638435691</v>
      </c>
      <c r="G463">
        <f t="shared" si="30"/>
        <v>24.148104970320894</v>
      </c>
      <c r="H463" s="7">
        <f>TOUCHDOWNS!B491</f>
        <v>4.9201951947479547E-2</v>
      </c>
      <c r="I463">
        <f t="shared" si="31"/>
        <v>9.7343115892903747</v>
      </c>
      <c r="J463">
        <f>INTERCEPTIONS!B487</f>
        <v>1.9833735676017056E-2</v>
      </c>
    </row>
    <row r="464" spans="1:10" x14ac:dyDescent="0.2">
      <c r="A464">
        <v>463</v>
      </c>
      <c r="B464">
        <f>'PASS ATTEMPTS'!B494</f>
        <v>500.59891069756236</v>
      </c>
      <c r="C464">
        <f t="shared" si="28"/>
        <v>319.56980761332335</v>
      </c>
      <c r="D464">
        <f>VLOOKUP(A464,'CMP %'!A491:B1490,2,FALSE)</f>
        <v>0.63837495604618277</v>
      </c>
      <c r="E464">
        <f t="shared" si="29"/>
        <v>4053.3659827138686</v>
      </c>
      <c r="F464">
        <f>YARDS!F488</f>
        <v>8.0970331658646302</v>
      </c>
      <c r="G464">
        <f t="shared" si="30"/>
        <v>20.377033364847424</v>
      </c>
      <c r="H464" s="7">
        <f>TOUCHDOWNS!B492</f>
        <v>4.0705309039632015E-2</v>
      </c>
      <c r="I464">
        <f t="shared" si="31"/>
        <v>8.3784727925511522</v>
      </c>
      <c r="J464">
        <f>INTERCEPTIONS!B488</f>
        <v>1.6736897770864349E-2</v>
      </c>
    </row>
    <row r="465" spans="1:10" x14ac:dyDescent="0.2">
      <c r="A465">
        <v>464</v>
      </c>
      <c r="B465">
        <f>'PASS ATTEMPTS'!B495</f>
        <v>509.78798717310264</v>
      </c>
      <c r="C465">
        <f t="shared" si="28"/>
        <v>308.40941210750049</v>
      </c>
      <c r="D465">
        <f>VLOOKUP(A465,'CMP %'!A492:B1491,2,FALSE)</f>
        <v>0.60497583283141898</v>
      </c>
      <c r="E465">
        <f t="shared" si="29"/>
        <v>4045.5985152066755</v>
      </c>
      <c r="F465">
        <f>YARDS!F489</f>
        <v>7.9358451297381389</v>
      </c>
      <c r="G465">
        <f t="shared" si="30"/>
        <v>20.443426236428522</v>
      </c>
      <c r="H465" s="7">
        <f>TOUCHDOWNS!B493</f>
        <v>4.0101820268053492E-2</v>
      </c>
      <c r="I465">
        <f t="shared" si="31"/>
        <v>10.636698036583345</v>
      </c>
      <c r="J465">
        <f>INTERCEPTIONS!B489</f>
        <v>2.0864944455765623E-2</v>
      </c>
    </row>
    <row r="466" spans="1:10" x14ac:dyDescent="0.2">
      <c r="A466">
        <v>465</v>
      </c>
      <c r="B466">
        <f>'PASS ATTEMPTS'!B496</f>
        <v>509.24594755054693</v>
      </c>
      <c r="C466">
        <f t="shared" si="28"/>
        <v>317.12297328933488</v>
      </c>
      <c r="D466">
        <f>VLOOKUP(A466,'CMP %'!A493:B1492,2,FALSE)</f>
        <v>0.62273047986868424</v>
      </c>
      <c r="E466">
        <f t="shared" si="29"/>
        <v>3908.3766966659541</v>
      </c>
      <c r="F466">
        <f>YARDS!F490</f>
        <v>7.6748312195022717</v>
      </c>
      <c r="G466">
        <f t="shared" si="30"/>
        <v>20.92783779631382</v>
      </c>
      <c r="H466" s="7">
        <f>TOUCHDOWNS!B494</f>
        <v>4.1095737525209383E-2</v>
      </c>
      <c r="I466">
        <f t="shared" si="31"/>
        <v>8.8287869689447973</v>
      </c>
      <c r="J466">
        <f>INTERCEPTIONS!B490</f>
        <v>1.7336980316507017E-2</v>
      </c>
    </row>
    <row r="467" spans="1:10" x14ac:dyDescent="0.2">
      <c r="A467">
        <v>466</v>
      </c>
      <c r="B467">
        <f>'PASS ATTEMPTS'!B497</f>
        <v>510.97126516298948</v>
      </c>
      <c r="C467">
        <f t="shared" si="28"/>
        <v>330.22664073204868</v>
      </c>
      <c r="D467">
        <f>VLOOKUP(A467,'CMP %'!A494:B1493,2,FALSE)</f>
        <v>0.64627242908994709</v>
      </c>
      <c r="E467">
        <f t="shared" si="29"/>
        <v>4098.7869502762114</v>
      </c>
      <c r="F467">
        <f>YARDS!F491</f>
        <v>8.0215605646019679</v>
      </c>
      <c r="G467">
        <f t="shared" si="30"/>
        <v>28.479646161632768</v>
      </c>
      <c r="H467" s="7">
        <f>TOUCHDOWNS!B495</f>
        <v>5.5736296937457602E-2</v>
      </c>
      <c r="I467">
        <f t="shared" si="31"/>
        <v>8.4444981650501649</v>
      </c>
      <c r="J467">
        <f>INTERCEPTIONS!B491</f>
        <v>1.6526366042044539E-2</v>
      </c>
    </row>
    <row r="468" spans="1:10" x14ac:dyDescent="0.2">
      <c r="A468">
        <v>467</v>
      </c>
      <c r="B468">
        <f>'PASS ATTEMPTS'!B498</f>
        <v>509.97239994173196</v>
      </c>
      <c r="C468">
        <f t="shared" si="28"/>
        <v>311.80163529304969</v>
      </c>
      <c r="D468">
        <f>VLOOKUP(A468,'CMP %'!A495:B1494,2,FALSE)</f>
        <v>0.61140884355442626</v>
      </c>
      <c r="E468">
        <f t="shared" si="29"/>
        <v>4215.4701468478352</v>
      </c>
      <c r="F468">
        <f>YARDS!F492</f>
        <v>8.2660750803954937</v>
      </c>
      <c r="G468">
        <f t="shared" si="30"/>
        <v>21.123250116036932</v>
      </c>
      <c r="H468" s="7">
        <f>TOUCHDOWNS!B496</f>
        <v>4.1420379060612723E-2</v>
      </c>
      <c r="I468">
        <f t="shared" si="31"/>
        <v>10.087770720346752</v>
      </c>
      <c r="J468">
        <f>INTERCEPTIONS!B492</f>
        <v>1.9781013093060237E-2</v>
      </c>
    </row>
    <row r="469" spans="1:10" x14ac:dyDescent="0.2">
      <c r="A469">
        <v>468</v>
      </c>
      <c r="B469">
        <f>'PASS ATTEMPTS'!B499</f>
        <v>519.09767470566578</v>
      </c>
      <c r="C469">
        <f t="shared" si="28"/>
        <v>328.10239165846332</v>
      </c>
      <c r="D469">
        <f>VLOOKUP(A469,'CMP %'!A496:B1495,2,FALSE)</f>
        <v>0.63206291926562963</v>
      </c>
      <c r="E469">
        <f t="shared" si="29"/>
        <v>4102.6327698159339</v>
      </c>
      <c r="F469">
        <f>YARDS!F493</f>
        <v>7.9033926941440695</v>
      </c>
      <c r="G469">
        <f t="shared" si="30"/>
        <v>22.038947615714065</v>
      </c>
      <c r="H469" s="7">
        <f>TOUCHDOWNS!B497</f>
        <v>4.245626341557087E-2</v>
      </c>
      <c r="I469">
        <f t="shared" si="31"/>
        <v>10.799461605335946</v>
      </c>
      <c r="J469">
        <f>INTERCEPTIONS!B493</f>
        <v>2.0804295861004119E-2</v>
      </c>
    </row>
    <row r="470" spans="1:10" x14ac:dyDescent="0.2">
      <c r="A470">
        <v>469</v>
      </c>
      <c r="B470">
        <f>'PASS ATTEMPTS'!B500</f>
        <v>534.43963755919947</v>
      </c>
      <c r="C470">
        <f t="shared" si="28"/>
        <v>341.90404213179863</v>
      </c>
      <c r="D470">
        <f>VLOOKUP(A470,'CMP %'!A497:B1496,2,FALSE)</f>
        <v>0.6397430469290859</v>
      </c>
      <c r="E470">
        <f t="shared" si="29"/>
        <v>4306.7212954937586</v>
      </c>
      <c r="F470">
        <f>YARDS!F494</f>
        <v>8.0583867528289499</v>
      </c>
      <c r="G470">
        <f t="shared" si="30"/>
        <v>26.917482398916512</v>
      </c>
      <c r="H470" s="7">
        <f>TOUCHDOWNS!B498</f>
        <v>5.0365804680673379E-2</v>
      </c>
      <c r="I470">
        <f t="shared" si="31"/>
        <v>10.70618475177074</v>
      </c>
      <c r="J470">
        <f>INTERCEPTIONS!B494</f>
        <v>2.0032542497532894E-2</v>
      </c>
    </row>
    <row r="471" spans="1:10" x14ac:dyDescent="0.2">
      <c r="A471">
        <v>470</v>
      </c>
      <c r="B471">
        <f>'PASS ATTEMPTS'!B501</f>
        <v>502.55908072884773</v>
      </c>
      <c r="C471">
        <f t="shared" si="28"/>
        <v>323.64175040800427</v>
      </c>
      <c r="D471">
        <f>VLOOKUP(A471,'CMP %'!A498:B1497,2,FALSE)</f>
        <v>0.64398746897307169</v>
      </c>
      <c r="E471">
        <f t="shared" si="29"/>
        <v>3973.8754042819223</v>
      </c>
      <c r="F471">
        <f>YARDS!F495</f>
        <v>7.9072800724617673</v>
      </c>
      <c r="G471">
        <f t="shared" si="30"/>
        <v>27.446741099828767</v>
      </c>
      <c r="H471" s="7">
        <f>TOUCHDOWNS!B499</f>
        <v>5.4613959138940453E-2</v>
      </c>
      <c r="I471">
        <f t="shared" si="31"/>
        <v>11.487800553048766</v>
      </c>
      <c r="J471">
        <f>INTERCEPTIONS!B495</f>
        <v>2.285860706444369E-2</v>
      </c>
    </row>
    <row r="472" spans="1:10" x14ac:dyDescent="0.2">
      <c r="A472">
        <v>471</v>
      </c>
      <c r="B472">
        <f>'PASS ATTEMPTS'!B502</f>
        <v>508.41481487629181</v>
      </c>
      <c r="C472">
        <f t="shared" si="28"/>
        <v>320.44878982877049</v>
      </c>
      <c r="D472">
        <f>VLOOKUP(A472,'CMP %'!A499:B1498,2,FALSE)</f>
        <v>0.63029003178584109</v>
      </c>
      <c r="E472">
        <f t="shared" si="29"/>
        <v>4035.926061518996</v>
      </c>
      <c r="F472">
        <f>YARDS!F496</f>
        <v>7.9382542432423477</v>
      </c>
      <c r="G472">
        <f t="shared" si="30"/>
        <v>26.780349032759105</v>
      </c>
      <c r="H472" s="7">
        <f>TOUCHDOWNS!B500</f>
        <v>5.2674210603550833E-2</v>
      </c>
      <c r="I472">
        <f t="shared" si="31"/>
        <v>10.807784846030339</v>
      </c>
      <c r="J472">
        <f>INTERCEPTIONS!B496</f>
        <v>2.1257808643243614E-2</v>
      </c>
    </row>
    <row r="473" spans="1:10" x14ac:dyDescent="0.2">
      <c r="A473">
        <v>472</v>
      </c>
      <c r="B473">
        <f>'PASS ATTEMPTS'!B503</f>
        <v>499.10840952558442</v>
      </c>
      <c r="C473">
        <f t="shared" si="28"/>
        <v>311.14165473637024</v>
      </c>
      <c r="D473">
        <f>VLOOKUP(A473,'CMP %'!A500:B1499,2,FALSE)</f>
        <v>0.62339493544522429</v>
      </c>
      <c r="E473">
        <f t="shared" si="29"/>
        <v>4026.6768378718102</v>
      </c>
      <c r="F473">
        <f>YARDS!F497</f>
        <v>8.0677399158617096</v>
      </c>
      <c r="G473">
        <f t="shared" si="30"/>
        <v>26.333969988904137</v>
      </c>
      <c r="H473" s="7">
        <f>TOUCHDOWNS!B501</f>
        <v>5.2762024214208822E-2</v>
      </c>
      <c r="I473">
        <f t="shared" si="31"/>
        <v>11.074472803785079</v>
      </c>
      <c r="J473">
        <f>INTERCEPTIONS!B497</f>
        <v>2.2188511738986037E-2</v>
      </c>
    </row>
    <row r="474" spans="1:10" x14ac:dyDescent="0.2">
      <c r="A474">
        <v>473</v>
      </c>
      <c r="B474">
        <f>'PASS ATTEMPTS'!B504</f>
        <v>488.54460798924947</v>
      </c>
      <c r="C474">
        <f t="shared" si="28"/>
        <v>311.05124272324122</v>
      </c>
      <c r="D474">
        <f>VLOOKUP(A474,'CMP %'!A501:B1500,2,FALSE)</f>
        <v>0.63668954203274308</v>
      </c>
      <c r="E474">
        <f t="shared" si="29"/>
        <v>3845.8551237431816</v>
      </c>
      <c r="F474">
        <f>YARDS!F498</f>
        <v>7.8720654385521547</v>
      </c>
      <c r="G474">
        <f t="shared" si="30"/>
        <v>20.041531781036202</v>
      </c>
      <c r="H474" s="7">
        <f>TOUCHDOWNS!B502</f>
        <v>4.1022931075880835E-2</v>
      </c>
      <c r="I474">
        <f t="shared" si="31"/>
        <v>7.6797472228574195</v>
      </c>
      <c r="J474">
        <f>INTERCEPTIONS!B498</f>
        <v>1.5719643809939284E-2</v>
      </c>
    </row>
    <row r="475" spans="1:10" x14ac:dyDescent="0.2">
      <c r="A475">
        <v>474</v>
      </c>
      <c r="B475">
        <f>'PASS ATTEMPTS'!B505</f>
        <v>509.19219090439645</v>
      </c>
      <c r="C475">
        <f t="shared" si="28"/>
        <v>317.48851821931942</v>
      </c>
      <c r="D475">
        <f>VLOOKUP(A475,'CMP %'!A502:B1501,2,FALSE)</f>
        <v>0.62351411488737774</v>
      </c>
      <c r="E475">
        <f t="shared" si="29"/>
        <v>3973.7441087337925</v>
      </c>
      <c r="F475">
        <f>YARDS!F499</f>
        <v>7.8040162039324832</v>
      </c>
      <c r="G475">
        <f t="shared" si="30"/>
        <v>22.232016425964723</v>
      </c>
      <c r="H475" s="7">
        <f>TOUCHDOWNS!B503</f>
        <v>4.3661345996837769E-2</v>
      </c>
      <c r="I475">
        <f t="shared" si="31"/>
        <v>9.3235921256336116</v>
      </c>
      <c r="J475">
        <f>INTERCEPTIONS!B499</f>
        <v>1.8310555998656636E-2</v>
      </c>
    </row>
    <row r="476" spans="1:10" x14ac:dyDescent="0.2">
      <c r="A476">
        <v>475</v>
      </c>
      <c r="B476">
        <f>'PASS ATTEMPTS'!B506</f>
        <v>501.43413412556629</v>
      </c>
      <c r="C476">
        <f t="shared" si="28"/>
        <v>312.51590756556419</v>
      </c>
      <c r="D476">
        <f>VLOOKUP(A476,'CMP %'!A503:B1502,2,FALSE)</f>
        <v>0.62324418362652934</v>
      </c>
      <c r="E476">
        <f t="shared" si="29"/>
        <v>3906.44631764526</v>
      </c>
      <c r="F476">
        <f>YARDS!F500</f>
        <v>7.7905472559373665</v>
      </c>
      <c r="G476">
        <f t="shared" si="30"/>
        <v>19.312360141586865</v>
      </c>
      <c r="H476" s="7">
        <f>TOUCHDOWNS!B504</f>
        <v>3.8514251079586004E-2</v>
      </c>
      <c r="I476">
        <f t="shared" si="31"/>
        <v>9.5040277349827047</v>
      </c>
      <c r="J476">
        <f>INTERCEPTIONS!B500</f>
        <v>1.8953691199256811E-2</v>
      </c>
    </row>
    <row r="477" spans="1:10" x14ac:dyDescent="0.2">
      <c r="A477">
        <v>476</v>
      </c>
      <c r="B477">
        <f>'PASS ATTEMPTS'!B507</f>
        <v>532.33070649486899</v>
      </c>
      <c r="C477">
        <f t="shared" si="28"/>
        <v>335.64731101172674</v>
      </c>
      <c r="D477">
        <f>VLOOKUP(A477,'CMP %'!A504:B1503,2,FALSE)</f>
        <v>0.63052404626777236</v>
      </c>
      <c r="E477">
        <f t="shared" si="29"/>
        <v>4204.379073574848</v>
      </c>
      <c r="F477">
        <f>YARDS!F501</f>
        <v>7.8980585231661316</v>
      </c>
      <c r="G477">
        <f t="shared" si="30"/>
        <v>27.718684133770893</v>
      </c>
      <c r="H477" s="7">
        <f>TOUCHDOWNS!B505</f>
        <v>5.2070421254269812E-2</v>
      </c>
      <c r="I477">
        <f t="shared" si="31"/>
        <v>10.819570158885641</v>
      </c>
      <c r="J477">
        <f>INTERCEPTIONS!B501</f>
        <v>2.0324903348384861E-2</v>
      </c>
    </row>
    <row r="478" spans="1:10" x14ac:dyDescent="0.2">
      <c r="A478">
        <v>477</v>
      </c>
      <c r="B478">
        <f>'PASS ATTEMPTS'!B508</f>
        <v>516.83947345621959</v>
      </c>
      <c r="C478">
        <f t="shared" si="28"/>
        <v>329.0134554455658</v>
      </c>
      <c r="D478">
        <f>VLOOKUP(A478,'CMP %'!A505:B1504,2,FALSE)</f>
        <v>0.63658732032478138</v>
      </c>
      <c r="E478">
        <f t="shared" si="29"/>
        <v>4143.7124951928427</v>
      </c>
      <c r="F478">
        <f>YARDS!F502</f>
        <v>8.0174071602598822</v>
      </c>
      <c r="G478">
        <f t="shared" si="30"/>
        <v>24.248438183455352</v>
      </c>
      <c r="H478" s="7">
        <f>TOUCHDOWNS!B506</f>
        <v>4.6916768994637148E-2</v>
      </c>
      <c r="I478">
        <f t="shared" si="31"/>
        <v>8.6979855498939642</v>
      </c>
      <c r="J478">
        <f>INTERCEPTIONS!B502</f>
        <v>1.6829181973521904E-2</v>
      </c>
    </row>
    <row r="479" spans="1:10" x14ac:dyDescent="0.2">
      <c r="A479">
        <v>478</v>
      </c>
      <c r="B479">
        <f>'PASS ATTEMPTS'!B509</f>
        <v>539.47454006860301</v>
      </c>
      <c r="C479">
        <f t="shared" si="28"/>
        <v>328.52243767396033</v>
      </c>
      <c r="D479">
        <f>VLOOKUP(A479,'CMP %'!A506:B1505,2,FALSE)</f>
        <v>0.60896745494640647</v>
      </c>
      <c r="E479">
        <f t="shared" si="29"/>
        <v>4392.3233585886701</v>
      </c>
      <c r="F479">
        <f>YARDS!F503</f>
        <v>8.1418547722940069</v>
      </c>
      <c r="G479">
        <f t="shared" si="30"/>
        <v>25.158061052409163</v>
      </c>
      <c r="H479" s="7">
        <f>TOUCHDOWNS!B507</f>
        <v>4.6634380649752082E-2</v>
      </c>
      <c r="I479">
        <f t="shared" si="31"/>
        <v>10.938412669888567</v>
      </c>
      <c r="J479">
        <f>INTERCEPTIONS!B503</f>
        <v>2.0276049854915431E-2</v>
      </c>
    </row>
    <row r="480" spans="1:10" x14ac:dyDescent="0.2">
      <c r="A480">
        <v>479</v>
      </c>
      <c r="B480">
        <f>'PASS ATTEMPTS'!B510</f>
        <v>517.75808319236728</v>
      </c>
      <c r="C480">
        <f t="shared" si="28"/>
        <v>316.46676612532809</v>
      </c>
      <c r="D480">
        <f>VLOOKUP(A480,'CMP %'!A507:B1506,2,FALSE)</f>
        <v>0.61122515784605991</v>
      </c>
      <c r="E480">
        <f t="shared" si="29"/>
        <v>4089.2711616216884</v>
      </c>
      <c r="F480">
        <f>YARDS!F504</f>
        <v>7.8980344187159028</v>
      </c>
      <c r="G480">
        <f t="shared" si="30"/>
        <v>22.796533171097469</v>
      </c>
      <c r="H480" s="7">
        <f>TOUCHDOWNS!B508</f>
        <v>4.4029313903782494E-2</v>
      </c>
      <c r="I480">
        <f t="shared" si="31"/>
        <v>10.280944261737856</v>
      </c>
      <c r="J480">
        <f>INTERCEPTIONS!B504</f>
        <v>1.9856656217413577E-2</v>
      </c>
    </row>
    <row r="481" spans="1:10" x14ac:dyDescent="0.2">
      <c r="A481">
        <v>480</v>
      </c>
      <c r="B481">
        <f>'PASS ATTEMPTS'!B511</f>
        <v>494.58482829160698</v>
      </c>
      <c r="C481">
        <f t="shared" si="28"/>
        <v>305.32572257995162</v>
      </c>
      <c r="D481">
        <f>VLOOKUP(A481,'CMP %'!A508:B1507,2,FALSE)</f>
        <v>0.6173374214381111</v>
      </c>
      <c r="E481">
        <f t="shared" si="29"/>
        <v>4088.4126374237662</v>
      </c>
      <c r="F481">
        <f>YARDS!F505</f>
        <v>8.2663527135394457</v>
      </c>
      <c r="G481">
        <f t="shared" si="30"/>
        <v>23.141418594236093</v>
      </c>
      <c r="H481" s="7">
        <f>TOUCHDOWNS!B509</f>
        <v>4.678958445646441E-2</v>
      </c>
      <c r="I481">
        <f t="shared" si="31"/>
        <v>10.609631254897387</v>
      </c>
      <c r="J481">
        <f>INTERCEPTIONS!B505</f>
        <v>2.145159060286005E-2</v>
      </c>
    </row>
    <row r="482" spans="1:10" x14ac:dyDescent="0.2">
      <c r="A482">
        <v>481</v>
      </c>
      <c r="B482">
        <f>'PASS ATTEMPTS'!B512</f>
        <v>533.6934251681389</v>
      </c>
      <c r="C482">
        <f t="shared" si="28"/>
        <v>335.64430845657597</v>
      </c>
      <c r="D482">
        <f>VLOOKUP(A482,'CMP %'!A509:B1508,2,FALSE)</f>
        <v>0.62890845685579133</v>
      </c>
      <c r="E482">
        <f t="shared" si="29"/>
        <v>4320.3357702145886</v>
      </c>
      <c r="F482">
        <f>YARDS!F506</f>
        <v>8.0951639395847472</v>
      </c>
      <c r="G482">
        <f t="shared" si="30"/>
        <v>28.606116921918353</v>
      </c>
      <c r="H482" s="7">
        <f>TOUCHDOWNS!B510</f>
        <v>5.3600279810278831E-2</v>
      </c>
      <c r="I482">
        <f t="shared" si="31"/>
        <v>9.1095435280571486</v>
      </c>
      <c r="J482">
        <f>INTERCEPTIONS!B506</f>
        <v>1.7068869688973979E-2</v>
      </c>
    </row>
    <row r="483" spans="1:10" x14ac:dyDescent="0.2">
      <c r="A483">
        <v>482</v>
      </c>
      <c r="B483">
        <f>'PASS ATTEMPTS'!B513</f>
        <v>531.91107337393248</v>
      </c>
      <c r="C483">
        <f t="shared" si="28"/>
        <v>336.7295042151668</v>
      </c>
      <c r="D483">
        <f>VLOOKUP(A483,'CMP %'!A510:B1509,2,FALSE)</f>
        <v>0.63305601456889882</v>
      </c>
      <c r="E483">
        <f t="shared" si="29"/>
        <v>4254.9363480962274</v>
      </c>
      <c r="F483">
        <f>YARDS!F507</f>
        <v>7.999337786120905</v>
      </c>
      <c r="G483">
        <f t="shared" si="30"/>
        <v>25.040961647090732</v>
      </c>
      <c r="H483" s="7">
        <f>TOUCHDOWNS!B511</f>
        <v>4.7077346008713349E-2</v>
      </c>
      <c r="I483">
        <f t="shared" si="31"/>
        <v>9.8775783288271999</v>
      </c>
      <c r="J483">
        <f>INTERCEPTIONS!B507</f>
        <v>1.8569980628854631E-2</v>
      </c>
    </row>
    <row r="484" spans="1:10" x14ac:dyDescent="0.2">
      <c r="A484">
        <v>483</v>
      </c>
      <c r="B484">
        <f>'PASS ATTEMPTS'!B514</f>
        <v>539.24098581800615</v>
      </c>
      <c r="C484">
        <f t="shared" si="28"/>
        <v>339.50189220488176</v>
      </c>
      <c r="D484">
        <f>VLOOKUP(A484,'CMP %'!A511:B1510,2,FALSE)</f>
        <v>0.62959215106743327</v>
      </c>
      <c r="E484">
        <f t="shared" si="29"/>
        <v>4295.7737796048486</v>
      </c>
      <c r="F484">
        <f>YARDS!F508</f>
        <v>7.966333963076524</v>
      </c>
      <c r="G484">
        <f t="shared" si="30"/>
        <v>32.093138526092595</v>
      </c>
      <c r="H484" s="7">
        <f>TOUCHDOWNS!B512</f>
        <v>5.9515391763867199E-2</v>
      </c>
      <c r="I484">
        <f t="shared" si="31"/>
        <v>10.250079622023836</v>
      </c>
      <c r="J484">
        <f>INTERCEPTIONS!B508</f>
        <v>1.9008346716217966E-2</v>
      </c>
    </row>
    <row r="485" spans="1:10" x14ac:dyDescent="0.2">
      <c r="A485">
        <v>484</v>
      </c>
      <c r="B485">
        <f>'PASS ATTEMPTS'!B515</f>
        <v>501.45869453535079</v>
      </c>
      <c r="C485">
        <f t="shared" si="28"/>
        <v>322.34962816511103</v>
      </c>
      <c r="D485">
        <f>VLOOKUP(A485,'CMP %'!A512:B1511,2,FALSE)</f>
        <v>0.64282388894223608</v>
      </c>
      <c r="E485">
        <f t="shared" si="29"/>
        <v>4045.6397558753201</v>
      </c>
      <c r="F485">
        <f>YARDS!F509</f>
        <v>8.0677427671764477</v>
      </c>
      <c r="G485">
        <f t="shared" si="30"/>
        <v>22.593712887622633</v>
      </c>
      <c r="H485" s="7">
        <f>TOUCHDOWNS!B513</f>
        <v>4.505597995176424E-2</v>
      </c>
      <c r="I485">
        <f t="shared" si="31"/>
        <v>9.1338633870556016</v>
      </c>
      <c r="J485">
        <f>INTERCEPTIONS!B509</f>
        <v>1.8214587734925996E-2</v>
      </c>
    </row>
    <row r="486" spans="1:10" x14ac:dyDescent="0.2">
      <c r="A486">
        <v>485</v>
      </c>
      <c r="B486">
        <f>'PASS ATTEMPTS'!B516</f>
        <v>506.10341593617392</v>
      </c>
      <c r="C486">
        <f t="shared" si="28"/>
        <v>302.24443249056162</v>
      </c>
      <c r="D486">
        <f>VLOOKUP(A486,'CMP %'!A513:B1512,2,FALSE)</f>
        <v>0.59719895771001574</v>
      </c>
      <c r="E486">
        <f t="shared" si="29"/>
        <v>3970.2564565987686</v>
      </c>
      <c r="F486">
        <f>YARDS!F510</f>
        <v>7.8447533282396744</v>
      </c>
      <c r="G486">
        <f t="shared" si="30"/>
        <v>21.805497738151935</v>
      </c>
      <c r="H486" s="7">
        <f>TOUCHDOWNS!B514</f>
        <v>4.3085063351759489E-2</v>
      </c>
      <c r="I486">
        <f t="shared" si="31"/>
        <v>7.388872521034922</v>
      </c>
      <c r="J486">
        <f>INTERCEPTIONS!B510</f>
        <v>1.4599531021475565E-2</v>
      </c>
    </row>
    <row r="487" spans="1:10" x14ac:dyDescent="0.2">
      <c r="A487">
        <v>486</v>
      </c>
      <c r="B487">
        <f>'PASS ATTEMPTS'!B517</f>
        <v>498.09291168063965</v>
      </c>
      <c r="C487">
        <f t="shared" si="28"/>
        <v>311.1729721641068</v>
      </c>
      <c r="D487">
        <f>VLOOKUP(A487,'CMP %'!A514:B1513,2,FALSE)</f>
        <v>0.6247287702090818</v>
      </c>
      <c r="E487">
        <f t="shared" si="29"/>
        <v>4048.2782960101645</v>
      </c>
      <c r="F487">
        <f>YARDS!F511</f>
        <v>8.1275565282603015</v>
      </c>
      <c r="G487">
        <f t="shared" si="30"/>
        <v>22.428764370151104</v>
      </c>
      <c r="H487" s="7">
        <f>TOUCHDOWNS!B515</f>
        <v>4.5029278361888574E-2</v>
      </c>
      <c r="I487">
        <f t="shared" si="31"/>
        <v>8.4367952259424328</v>
      </c>
      <c r="J487">
        <f>INTERCEPTIONS!B511</f>
        <v>1.6938195722310982E-2</v>
      </c>
    </row>
    <row r="488" spans="1:10" x14ac:dyDescent="0.2">
      <c r="A488">
        <v>487</v>
      </c>
      <c r="B488">
        <f>'PASS ATTEMPTS'!B518</f>
        <v>500.49290358522563</v>
      </c>
      <c r="C488">
        <f t="shared" si="28"/>
        <v>312.45679338547689</v>
      </c>
      <c r="D488">
        <f>VLOOKUP(A488,'CMP %'!A515:B1514,2,FALSE)</f>
        <v>0.62429814917899362</v>
      </c>
      <c r="E488">
        <f t="shared" si="29"/>
        <v>4003.9206286687258</v>
      </c>
      <c r="F488">
        <f>YARDS!F512</f>
        <v>7.9999548444884683</v>
      </c>
      <c r="G488">
        <f t="shared" si="30"/>
        <v>23.396963845571804</v>
      </c>
      <c r="H488" s="7">
        <f>TOUCHDOWNS!B516</f>
        <v>4.6747843331983806E-2</v>
      </c>
      <c r="I488">
        <f t="shared" si="31"/>
        <v>8.0292040659240467</v>
      </c>
      <c r="J488">
        <f>INTERCEPTIONS!B512</f>
        <v>1.6042593228410892E-2</v>
      </c>
    </row>
    <row r="489" spans="1:10" x14ac:dyDescent="0.2">
      <c r="A489">
        <v>488</v>
      </c>
      <c r="B489">
        <f>'PASS ATTEMPTS'!B519</f>
        <v>529.25781933955409</v>
      </c>
      <c r="C489">
        <f t="shared" si="28"/>
        <v>343.9810744836667</v>
      </c>
      <c r="D489">
        <f>VLOOKUP(A489,'CMP %'!A516:B1515,2,FALSE)</f>
        <v>0.64993102022169646</v>
      </c>
      <c r="E489">
        <f t="shared" si="29"/>
        <v>4114.0051740860399</v>
      </c>
      <c r="F489">
        <f>YARDS!F513</f>
        <v>7.7731589855768046</v>
      </c>
      <c r="G489">
        <f t="shared" si="30"/>
        <v>26.518244694469477</v>
      </c>
      <c r="H489" s="7">
        <f>TOUCHDOWNS!B517</f>
        <v>5.0104587453352785E-2</v>
      </c>
      <c r="I489">
        <f t="shared" si="31"/>
        <v>10.56278682628526</v>
      </c>
      <c r="J489">
        <f>INTERCEPTIONS!B513</f>
        <v>1.9957734095390908E-2</v>
      </c>
    </row>
    <row r="490" spans="1:10" x14ac:dyDescent="0.2">
      <c r="A490">
        <v>489</v>
      </c>
      <c r="B490">
        <f>'PASS ATTEMPTS'!B520</f>
        <v>489.1041263223363</v>
      </c>
      <c r="C490">
        <f t="shared" si="28"/>
        <v>299.79485535187769</v>
      </c>
      <c r="D490">
        <f>VLOOKUP(A490,'CMP %'!A517:B1516,2,FALSE)</f>
        <v>0.61294689457251206</v>
      </c>
      <c r="E490">
        <f t="shared" si="29"/>
        <v>3993.2126558776727</v>
      </c>
      <c r="F490">
        <f>YARDS!F514</f>
        <v>8.1643405585296769</v>
      </c>
      <c r="G490">
        <f t="shared" si="30"/>
        <v>24.140120686301906</v>
      </c>
      <c r="H490" s="7">
        <f>TOUCHDOWNS!B518</f>
        <v>4.9355790285017437E-2</v>
      </c>
      <c r="I490">
        <f t="shared" si="31"/>
        <v>9.4572928241880785</v>
      </c>
      <c r="J490">
        <f>INTERCEPTIONS!B514</f>
        <v>1.9335949780876313E-2</v>
      </c>
    </row>
    <row r="491" spans="1:10" x14ac:dyDescent="0.2">
      <c r="A491">
        <v>490</v>
      </c>
      <c r="B491">
        <f>'PASS ATTEMPTS'!B521</f>
        <v>502.49253551587327</v>
      </c>
      <c r="C491">
        <f t="shared" si="28"/>
        <v>314.19199111940037</v>
      </c>
      <c r="D491">
        <f>VLOOKUP(A491,'CMP %'!A518:B1517,2,FALSE)</f>
        <v>0.6252669819201232</v>
      </c>
      <c r="E491">
        <f t="shared" si="29"/>
        <v>4037.4456684926913</v>
      </c>
      <c r="F491">
        <f>YARDS!F515</f>
        <v>8.034837103296935</v>
      </c>
      <c r="G491">
        <f t="shared" si="30"/>
        <v>25.198237052909587</v>
      </c>
      <c r="H491" s="7">
        <f>TOUCHDOWNS!B519</f>
        <v>5.0146490289732074E-2</v>
      </c>
      <c r="I491">
        <f t="shared" si="31"/>
        <v>8.7039166868864477</v>
      </c>
      <c r="J491">
        <f>INTERCEPTIONS!B515</f>
        <v>1.7321484542950984E-2</v>
      </c>
    </row>
    <row r="492" spans="1:10" x14ac:dyDescent="0.2">
      <c r="A492">
        <v>491</v>
      </c>
      <c r="B492">
        <f>'PASS ATTEMPTS'!B522</f>
        <v>562.98745178256638</v>
      </c>
      <c r="C492">
        <f t="shared" si="28"/>
        <v>353.17297234059214</v>
      </c>
      <c r="D492">
        <f>VLOOKUP(A492,'CMP %'!A519:B1518,2,FALSE)</f>
        <v>0.62731943886556196</v>
      </c>
      <c r="E492">
        <f t="shared" si="29"/>
        <v>4587.7466358059555</v>
      </c>
      <c r="F492">
        <f>YARDS!F516</f>
        <v>8.1489323097343345</v>
      </c>
      <c r="G492">
        <f t="shared" si="30"/>
        <v>24.746648514185317</v>
      </c>
      <c r="H492" s="7">
        <f>TOUCHDOWNS!B520</f>
        <v>4.3955950413869647E-2</v>
      </c>
      <c r="I492">
        <f t="shared" si="31"/>
        <v>11.590163787354504</v>
      </c>
      <c r="J492">
        <f>INTERCEPTIONS!B516</f>
        <v>2.0586895410647246E-2</v>
      </c>
    </row>
    <row r="493" spans="1:10" x14ac:dyDescent="0.2">
      <c r="A493">
        <v>492</v>
      </c>
      <c r="B493">
        <f>'PASS ATTEMPTS'!B523</f>
        <v>496.87049975699341</v>
      </c>
      <c r="C493">
        <f t="shared" si="28"/>
        <v>315.44381344486078</v>
      </c>
      <c r="D493">
        <f>VLOOKUP(A493,'CMP %'!A520:B1519,2,FALSE)</f>
        <v>0.63486122359676467</v>
      </c>
      <c r="E493">
        <f t="shared" si="29"/>
        <v>4019.0521950039974</v>
      </c>
      <c r="F493">
        <f>YARDS!F517</f>
        <v>8.0887317660630131</v>
      </c>
      <c r="G493">
        <f t="shared" si="30"/>
        <v>17.368211669105339</v>
      </c>
      <c r="H493" s="7">
        <f>TOUCHDOWNS!B521</f>
        <v>3.4955208002084417E-2</v>
      </c>
      <c r="I493">
        <f t="shared" si="31"/>
        <v>10.286472567493155</v>
      </c>
      <c r="J493">
        <f>INTERCEPTIONS!B517</f>
        <v>2.0702522231696194E-2</v>
      </c>
    </row>
    <row r="494" spans="1:10" x14ac:dyDescent="0.2">
      <c r="A494">
        <v>493</v>
      </c>
      <c r="B494">
        <f>'PASS ATTEMPTS'!B524</f>
        <v>535.01475700334788</v>
      </c>
      <c r="C494">
        <f t="shared" si="28"/>
        <v>338.23758495605466</v>
      </c>
      <c r="D494">
        <f>VLOOKUP(A494,'CMP %'!A521:B1520,2,FALSE)</f>
        <v>0.63220234681103971</v>
      </c>
      <c r="E494">
        <f t="shared" si="29"/>
        <v>4067.743369315423</v>
      </c>
      <c r="F494">
        <f>YARDS!F518</f>
        <v>7.6030489179384801</v>
      </c>
      <c r="G494">
        <f t="shared" si="30"/>
        <v>24.314414699274746</v>
      </c>
      <c r="H494" s="7">
        <f>TOUCHDOWNS!B522</f>
        <v>4.5446250558510475E-2</v>
      </c>
      <c r="I494">
        <f t="shared" si="31"/>
        <v>10.137488620861296</v>
      </c>
      <c r="J494">
        <f>INTERCEPTIONS!B518</f>
        <v>1.8948054213760425E-2</v>
      </c>
    </row>
    <row r="495" spans="1:10" x14ac:dyDescent="0.2">
      <c r="A495">
        <v>494</v>
      </c>
      <c r="B495">
        <f>'PASS ATTEMPTS'!B525</f>
        <v>521.56433868146303</v>
      </c>
      <c r="C495">
        <f t="shared" si="28"/>
        <v>333.1549490945892</v>
      </c>
      <c r="D495">
        <f>VLOOKUP(A495,'CMP %'!A522:B1521,2,FALSE)</f>
        <v>0.63876098188925101</v>
      </c>
      <c r="E495">
        <f t="shared" si="29"/>
        <v>3919.413739669767</v>
      </c>
      <c r="F495">
        <f>YARDS!F519</f>
        <v>7.5147272330355497</v>
      </c>
      <c r="G495">
        <f t="shared" si="30"/>
        <v>27.264117010308951</v>
      </c>
      <c r="H495" s="7">
        <f>TOUCHDOWNS!B523</f>
        <v>5.227373688782827E-2</v>
      </c>
      <c r="I495">
        <f t="shared" si="31"/>
        <v>10.427095124597743</v>
      </c>
      <c r="J495">
        <f>INTERCEPTIONS!B519</f>
        <v>1.9991963313592119E-2</v>
      </c>
    </row>
    <row r="496" spans="1:10" x14ac:dyDescent="0.2">
      <c r="A496">
        <v>495</v>
      </c>
      <c r="B496">
        <f>'PASS ATTEMPTS'!B526</f>
        <v>525.61929910038225</v>
      </c>
      <c r="C496">
        <f t="shared" si="28"/>
        <v>328.06698871196369</v>
      </c>
      <c r="D496">
        <f>VLOOKUP(A496,'CMP %'!A523:B1522,2,FALSE)</f>
        <v>0.62415324032710184</v>
      </c>
      <c r="E496">
        <f t="shared" si="29"/>
        <v>4167.895219543163</v>
      </c>
      <c r="F496">
        <f>YARDS!F520</f>
        <v>7.9294942683358025</v>
      </c>
      <c r="G496">
        <f t="shared" si="30"/>
        <v>23.355865952962375</v>
      </c>
      <c r="H496" s="7">
        <f>TOUCHDOWNS!B524</f>
        <v>4.4434947485636166E-2</v>
      </c>
      <c r="I496">
        <f t="shared" si="31"/>
        <v>9.4779284035924469</v>
      </c>
      <c r="J496">
        <f>INTERCEPTIONS!B520</f>
        <v>1.8031926186527564E-2</v>
      </c>
    </row>
    <row r="497" spans="1:10" x14ac:dyDescent="0.2">
      <c r="A497">
        <v>496</v>
      </c>
      <c r="B497">
        <f>'PASS ATTEMPTS'!B527</f>
        <v>554.92156679591983</v>
      </c>
      <c r="C497">
        <f t="shared" si="28"/>
        <v>342.80957579608202</v>
      </c>
      <c r="D497">
        <f>VLOOKUP(A497,'CMP %'!A524:B1523,2,FALSE)</f>
        <v>0.61776221417279142</v>
      </c>
      <c r="E497">
        <f t="shared" si="29"/>
        <v>4410.7243454085801</v>
      </c>
      <c r="F497">
        <f>YARDS!F521</f>
        <v>7.948374345722061</v>
      </c>
      <c r="G497">
        <f t="shared" si="30"/>
        <v>28.989056177897432</v>
      </c>
      <c r="H497" s="7">
        <f>TOUCHDOWNS!B525</f>
        <v>5.2239916255694137E-2</v>
      </c>
      <c r="I497">
        <f t="shared" si="31"/>
        <v>9.0411426845573537</v>
      </c>
      <c r="J497">
        <f>INTERCEPTIONS!B521</f>
        <v>1.6292649674368054E-2</v>
      </c>
    </row>
    <row r="498" spans="1:10" x14ac:dyDescent="0.2">
      <c r="A498">
        <v>497</v>
      </c>
      <c r="B498">
        <f>'PASS ATTEMPTS'!B528</f>
        <v>492.76584169859336</v>
      </c>
      <c r="C498">
        <f t="shared" si="28"/>
        <v>310.37289786841274</v>
      </c>
      <c r="D498">
        <f>VLOOKUP(A498,'CMP %'!A525:B1524,2,FALSE)</f>
        <v>0.62985879215681584</v>
      </c>
      <c r="E498">
        <f t="shared" si="29"/>
        <v>3749.0216067067977</v>
      </c>
      <c r="F498">
        <f>YARDS!F522</f>
        <v>7.6081199008918627</v>
      </c>
      <c r="G498">
        <f t="shared" si="30"/>
        <v>26.241537464358135</v>
      </c>
      <c r="H498" s="7">
        <f>TOUCHDOWNS!B526</f>
        <v>5.3253564358077224E-2</v>
      </c>
      <c r="I498">
        <f t="shared" si="31"/>
        <v>8.0228103084100777</v>
      </c>
      <c r="J498">
        <f>INTERCEPTIONS!B522</f>
        <v>1.6281181911382028E-2</v>
      </c>
    </row>
    <row r="499" spans="1:10" x14ac:dyDescent="0.2">
      <c r="A499">
        <v>498</v>
      </c>
      <c r="B499">
        <f>'PASS ATTEMPTS'!B529</f>
        <v>467.91296663187148</v>
      </c>
      <c r="C499">
        <f t="shared" si="28"/>
        <v>293.2413682776255</v>
      </c>
      <c r="D499">
        <f>VLOOKUP(A499,'CMP %'!A526:B1525,2,FALSE)</f>
        <v>0.62670066698179772</v>
      </c>
      <c r="E499">
        <f t="shared" si="29"/>
        <v>3819.0956185701862</v>
      </c>
      <c r="F499">
        <f>YARDS!F523</f>
        <v>8.1619785962778053</v>
      </c>
      <c r="G499">
        <f t="shared" si="30"/>
        <v>21.829122096336611</v>
      </c>
      <c r="H499" s="7">
        <f>TOUCHDOWNS!B527</f>
        <v>4.6652099114642784E-2</v>
      </c>
      <c r="I499">
        <f t="shared" si="31"/>
        <v>9.5509177318021141</v>
      </c>
      <c r="J499">
        <f>INTERCEPTIONS!B523</f>
        <v>2.0411739816811398E-2</v>
      </c>
    </row>
    <row r="500" spans="1:10" x14ac:dyDescent="0.2">
      <c r="A500">
        <v>499</v>
      </c>
      <c r="B500">
        <f>'PASS ATTEMPTS'!B530</f>
        <v>498.64701967525303</v>
      </c>
      <c r="C500">
        <f t="shared" si="28"/>
        <v>312.98325978330394</v>
      </c>
      <c r="D500">
        <f>VLOOKUP(A500,'CMP %'!A527:B1526,2,FALSE)</f>
        <v>0.62766495623925767</v>
      </c>
      <c r="E500">
        <f t="shared" si="29"/>
        <v>3992.9944868166726</v>
      </c>
      <c r="F500">
        <f>YARDS!F524</f>
        <v>8.0076573793966226</v>
      </c>
      <c r="G500">
        <f t="shared" si="30"/>
        <v>22.110573824463586</v>
      </c>
      <c r="H500" s="7">
        <f>TOUCHDOWNS!B528</f>
        <v>4.4341133010006223E-2</v>
      </c>
      <c r="I500">
        <f t="shared" si="31"/>
        <v>9.710894339477731</v>
      </c>
      <c r="J500">
        <f>INTERCEPTIONS!B524</f>
        <v>1.9474485871392576E-2</v>
      </c>
    </row>
    <row r="501" spans="1:10" x14ac:dyDescent="0.2">
      <c r="A501">
        <v>500</v>
      </c>
      <c r="B501">
        <f>'PASS ATTEMPTS'!B531</f>
        <v>525.60630918608797</v>
      </c>
      <c r="C501">
        <f t="shared" si="28"/>
        <v>332.54474409414036</v>
      </c>
      <c r="D501">
        <f>VLOOKUP(A501,'CMP %'!A528:B1527,2,FALSE)</f>
        <v>0.63268788498580364</v>
      </c>
      <c r="E501">
        <f t="shared" si="29"/>
        <v>4167.9965827102669</v>
      </c>
      <c r="F501">
        <f>YARDS!F525</f>
        <v>7.9298830890452852</v>
      </c>
      <c r="G501">
        <f t="shared" si="30"/>
        <v>25.284053400099104</v>
      </c>
      <c r="H501" s="7">
        <f>TOUCHDOWNS!B529</f>
        <v>4.8104546993075432E-2</v>
      </c>
      <c r="I501">
        <f t="shared" si="31"/>
        <v>10.379301495622943</v>
      </c>
      <c r="J501">
        <f>INTERCEPTIONS!B525</f>
        <v>1.9747292439650319E-2</v>
      </c>
    </row>
    <row r="502" spans="1:10" x14ac:dyDescent="0.2">
      <c r="A502">
        <v>501</v>
      </c>
      <c r="B502">
        <f>'PASS ATTEMPTS'!B532</f>
        <v>484.56371755519262</v>
      </c>
      <c r="C502">
        <f t="shared" si="28"/>
        <v>308.75153625399622</v>
      </c>
      <c r="D502">
        <f>VLOOKUP(A502,'CMP %'!A529:B1528,2,FALSE)</f>
        <v>0.63717427671176985</v>
      </c>
      <c r="E502">
        <f t="shared" si="29"/>
        <v>3889.8449112188769</v>
      </c>
      <c r="F502">
        <f>YARDS!F526</f>
        <v>8.0275199530922716</v>
      </c>
      <c r="G502">
        <f t="shared" si="30"/>
        <v>20.179148516853083</v>
      </c>
      <c r="H502" s="7">
        <f>TOUCHDOWNS!B530</f>
        <v>4.1643952664604203E-2</v>
      </c>
      <c r="I502">
        <f t="shared" si="31"/>
        <v>9.8135628460483719</v>
      </c>
      <c r="J502">
        <f>INTERCEPTIONS!B526</f>
        <v>2.0252368244905977E-2</v>
      </c>
    </row>
    <row r="503" spans="1:10" x14ac:dyDescent="0.2">
      <c r="A503">
        <v>502</v>
      </c>
      <c r="B503">
        <f>'PASS ATTEMPTS'!B533</f>
        <v>557.9267328094885</v>
      </c>
      <c r="C503">
        <f t="shared" si="28"/>
        <v>350.28181298435322</v>
      </c>
      <c r="D503">
        <f>VLOOKUP(A503,'CMP %'!A530:B1529,2,FALSE)</f>
        <v>0.62782762034089812</v>
      </c>
      <c r="E503">
        <f t="shared" si="29"/>
        <v>4496.8692631127797</v>
      </c>
      <c r="F503">
        <f>YARDS!F527</f>
        <v>8.0599637885576918</v>
      </c>
      <c r="G503">
        <f t="shared" si="30"/>
        <v>27.386072421928013</v>
      </c>
      <c r="H503" s="7">
        <f>TOUCHDOWNS!B531</f>
        <v>4.9085427909186331E-2</v>
      </c>
      <c r="I503">
        <f t="shared" si="31"/>
        <v>10.172717912104037</v>
      </c>
      <c r="J503">
        <f>INTERCEPTIONS!B527</f>
        <v>1.8233071322606164E-2</v>
      </c>
    </row>
    <row r="504" spans="1:10" x14ac:dyDescent="0.2">
      <c r="A504">
        <v>503</v>
      </c>
      <c r="B504">
        <f>'PASS ATTEMPTS'!B534</f>
        <v>526.09928353417115</v>
      </c>
      <c r="C504">
        <f t="shared" si="28"/>
        <v>328.49618652137997</v>
      </c>
      <c r="D504">
        <f>VLOOKUP(A504,'CMP %'!A531:B1530,2,FALSE)</f>
        <v>0.62439960821585783</v>
      </c>
      <c r="E504">
        <f t="shared" si="29"/>
        <v>4223.9224994914848</v>
      </c>
      <c r="F504">
        <f>YARDS!F528</f>
        <v>8.0287554682007709</v>
      </c>
      <c r="G504">
        <f t="shared" si="30"/>
        <v>25.524985909990203</v>
      </c>
      <c r="H504" s="7">
        <f>TOUCHDOWNS!B532</f>
        <v>4.8517431421919638E-2</v>
      </c>
      <c r="I504">
        <f t="shared" si="31"/>
        <v>8.6902911658014599</v>
      </c>
      <c r="J504">
        <f>INTERCEPTIONS!B528</f>
        <v>1.65183482239755E-2</v>
      </c>
    </row>
    <row r="505" spans="1:10" x14ac:dyDescent="0.2">
      <c r="A505">
        <v>504</v>
      </c>
      <c r="B505">
        <f>'PASS ATTEMPTS'!B535</f>
        <v>480.60591195885661</v>
      </c>
      <c r="C505">
        <f t="shared" si="28"/>
        <v>296.57472974034522</v>
      </c>
      <c r="D505">
        <f>VLOOKUP(A505,'CMP %'!A532:B1531,2,FALSE)</f>
        <v>0.61708506358476545</v>
      </c>
      <c r="E505">
        <f t="shared" si="29"/>
        <v>3729.1177423697345</v>
      </c>
      <c r="F505">
        <f>YARDS!F529</f>
        <v>7.7592007288686338</v>
      </c>
      <c r="G505">
        <f t="shared" si="30"/>
        <v>19.143340724754491</v>
      </c>
      <c r="H505" s="7">
        <f>TOUCHDOWNS!B533</f>
        <v>3.983167965356469E-2</v>
      </c>
      <c r="I505">
        <f t="shared" si="31"/>
        <v>10.26433331010994</v>
      </c>
      <c r="J505">
        <f>INTERCEPTIONS!B529</f>
        <v>2.1357068347899646E-2</v>
      </c>
    </row>
    <row r="506" spans="1:10" x14ac:dyDescent="0.2">
      <c r="A506">
        <v>505</v>
      </c>
      <c r="B506">
        <f>'PASS ATTEMPTS'!B536</f>
        <v>544.36223027237747</v>
      </c>
      <c r="C506">
        <f t="shared" si="28"/>
        <v>349.02950183864976</v>
      </c>
      <c r="D506">
        <f>VLOOKUP(A506,'CMP %'!A533:B1532,2,FALSE)</f>
        <v>0.64117141570238834</v>
      </c>
      <c r="E506">
        <f t="shared" si="29"/>
        <v>4445.7298986034702</v>
      </c>
      <c r="F506">
        <f>YARDS!F530</f>
        <v>8.1668595860866429</v>
      </c>
      <c r="G506">
        <f t="shared" si="30"/>
        <v>26.420036418578519</v>
      </c>
      <c r="H506" s="7">
        <f>TOUCHDOWNS!B534</f>
        <v>4.8533926399263537E-2</v>
      </c>
      <c r="I506">
        <f t="shared" si="31"/>
        <v>9.8851203756707502</v>
      </c>
      <c r="J506">
        <f>INTERCEPTIONS!B530</f>
        <v>1.8159085671180061E-2</v>
      </c>
    </row>
    <row r="507" spans="1:10" x14ac:dyDescent="0.2">
      <c r="A507">
        <v>506</v>
      </c>
      <c r="B507">
        <f>'PASS ATTEMPTS'!B537</f>
        <v>493.56506822540177</v>
      </c>
      <c r="C507">
        <f t="shared" si="28"/>
        <v>305.4525110177575</v>
      </c>
      <c r="D507">
        <f>VLOOKUP(A507,'CMP %'!A534:B1533,2,FALSE)</f>
        <v>0.61886979181084012</v>
      </c>
      <c r="E507">
        <f t="shared" si="29"/>
        <v>3831.053135435377</v>
      </c>
      <c r="F507">
        <f>YARDS!F531</f>
        <v>7.7620021797932583</v>
      </c>
      <c r="G507">
        <f t="shared" si="30"/>
        <v>23.646946471562391</v>
      </c>
      <c r="H507" s="7">
        <f>TOUCHDOWNS!B535</f>
        <v>4.7910494469522058E-2</v>
      </c>
      <c r="I507">
        <f t="shared" si="31"/>
        <v>10.564274190665802</v>
      </c>
      <c r="J507">
        <f>INTERCEPTIONS!B531</f>
        <v>2.1404015135530821E-2</v>
      </c>
    </row>
    <row r="508" spans="1:10" x14ac:dyDescent="0.2">
      <c r="A508">
        <v>507</v>
      </c>
      <c r="B508">
        <f>'PASS ATTEMPTS'!B538</f>
        <v>511.31055753568137</v>
      </c>
      <c r="C508">
        <f t="shared" si="28"/>
        <v>321.70471696064442</v>
      </c>
      <c r="D508">
        <f>VLOOKUP(A508,'CMP %'!A535:B1534,2,FALSE)</f>
        <v>0.62917675416509378</v>
      </c>
      <c r="E508">
        <f t="shared" si="29"/>
        <v>4060.2488766083966</v>
      </c>
      <c r="F508">
        <f>YARDS!F532</f>
        <v>7.940866498390375</v>
      </c>
      <c r="G508">
        <f t="shared" si="30"/>
        <v>25.243108224917524</v>
      </c>
      <c r="H508" s="7">
        <f>TOUCHDOWNS!B536</f>
        <v>4.9369425005772453E-2</v>
      </c>
      <c r="I508">
        <f t="shared" si="31"/>
        <v>8.1600223740140194</v>
      </c>
      <c r="J508">
        <f>INTERCEPTIONS!B532</f>
        <v>1.5959033612257419E-2</v>
      </c>
    </row>
    <row r="509" spans="1:10" x14ac:dyDescent="0.2">
      <c r="A509">
        <v>508</v>
      </c>
      <c r="B509">
        <f>'PASS ATTEMPTS'!B539</f>
        <v>537.54103245481497</v>
      </c>
      <c r="C509">
        <f t="shared" si="28"/>
        <v>338.15869433053513</v>
      </c>
      <c r="D509">
        <f>VLOOKUP(A509,'CMP %'!A536:B1535,2,FALSE)</f>
        <v>0.62908443060848629</v>
      </c>
      <c r="E509">
        <f t="shared" si="29"/>
        <v>4245.2827959485239</v>
      </c>
      <c r="F509">
        <f>YARDS!F533</f>
        <v>7.8975976523343396</v>
      </c>
      <c r="G509">
        <f t="shared" si="30"/>
        <v>23.166574724962835</v>
      </c>
      <c r="H509" s="7">
        <f>TOUCHDOWNS!B537</f>
        <v>4.3097314114174508E-2</v>
      </c>
      <c r="I509">
        <f t="shared" si="31"/>
        <v>11.972254373043461</v>
      </c>
      <c r="J509">
        <f>INTERCEPTIONS!B533</f>
        <v>2.2272261372065272E-2</v>
      </c>
    </row>
    <row r="510" spans="1:10" x14ac:dyDescent="0.2">
      <c r="A510">
        <v>509</v>
      </c>
      <c r="B510">
        <f>'PASS ATTEMPTS'!B540</f>
        <v>510.62191278491122</v>
      </c>
      <c r="C510">
        <f t="shared" si="28"/>
        <v>322.07236583267354</v>
      </c>
      <c r="D510">
        <f>VLOOKUP(A510,'CMP %'!A537:B1536,2,FALSE)</f>
        <v>0.63074528877169389</v>
      </c>
      <c r="E510">
        <f t="shared" si="29"/>
        <v>4017.1384751194314</v>
      </c>
      <c r="F510">
        <f>YARDS!F534</f>
        <v>7.8671486172814653</v>
      </c>
      <c r="G510">
        <f t="shared" si="30"/>
        <v>21.951683460197017</v>
      </c>
      <c r="H510" s="7">
        <f>TOUCHDOWNS!B538</f>
        <v>4.2990092885895607E-2</v>
      </c>
      <c r="I510">
        <f t="shared" si="31"/>
        <v>10.870895342897402</v>
      </c>
      <c r="J510">
        <f>INTERCEPTIONS!B534</f>
        <v>2.1289519839851719E-2</v>
      </c>
    </row>
    <row r="511" spans="1:10" x14ac:dyDescent="0.2">
      <c r="A511">
        <v>510</v>
      </c>
      <c r="B511">
        <f>'PASS ATTEMPTS'!B541</f>
        <v>476.71201993438785</v>
      </c>
      <c r="C511">
        <f t="shared" si="28"/>
        <v>289.84251290639611</v>
      </c>
      <c r="D511">
        <f>VLOOKUP(A511,'CMP %'!A538:B1537,2,FALSE)</f>
        <v>0.60800336636422236</v>
      </c>
      <c r="E511">
        <f t="shared" si="29"/>
        <v>3912.4922747918831</v>
      </c>
      <c r="F511">
        <f>YARDS!F535</f>
        <v>8.2072448589200206</v>
      </c>
      <c r="G511">
        <f t="shared" si="30"/>
        <v>24.156105274444194</v>
      </c>
      <c r="H511" s="7">
        <f>TOUCHDOWNS!B539</f>
        <v>5.067232262733571E-2</v>
      </c>
      <c r="I511">
        <f t="shared" si="31"/>
        <v>8.6821655953317194</v>
      </c>
      <c r="J511">
        <f>INTERCEPTIONS!B535</f>
        <v>1.8212600547657026E-2</v>
      </c>
    </row>
    <row r="512" spans="1:10" x14ac:dyDescent="0.2">
      <c r="A512">
        <v>511</v>
      </c>
      <c r="B512">
        <f>'PASS ATTEMPTS'!B542</f>
        <v>515.95719985197979</v>
      </c>
      <c r="C512">
        <f t="shared" si="28"/>
        <v>321.74750384579534</v>
      </c>
      <c r="D512">
        <f>VLOOKUP(A512,'CMP %'!A539:B1538,2,FALSE)</f>
        <v>0.62359339871233455</v>
      </c>
      <c r="E512">
        <f t="shared" si="29"/>
        <v>4114.8275153247369</v>
      </c>
      <c r="F512">
        <f>YARDS!F536</f>
        <v>7.9751334345275495</v>
      </c>
      <c r="G512">
        <f t="shared" si="30"/>
        <v>24.226846099407108</v>
      </c>
      <c r="H512" s="7">
        <f>TOUCHDOWNS!B540</f>
        <v>4.6955146873340306E-2</v>
      </c>
      <c r="I512">
        <f t="shared" si="31"/>
        <v>8.8491910910657694</v>
      </c>
      <c r="J512">
        <f>INTERCEPTIONS!B536</f>
        <v>1.7151017746441889E-2</v>
      </c>
    </row>
    <row r="513" spans="1:10" x14ac:dyDescent="0.2">
      <c r="A513">
        <v>512</v>
      </c>
      <c r="B513">
        <f>'PASS ATTEMPTS'!B543</f>
        <v>546.8019010228727</v>
      </c>
      <c r="C513">
        <f t="shared" si="28"/>
        <v>343.19113068125216</v>
      </c>
      <c r="D513">
        <f>VLOOKUP(A513,'CMP %'!A540:B1539,2,FALSE)</f>
        <v>0.62763338978753203</v>
      </c>
      <c r="E513">
        <f t="shared" si="29"/>
        <v>4365.9030992666212</v>
      </c>
      <c r="F513">
        <f>YARDS!F537</f>
        <v>7.9844329200384321</v>
      </c>
      <c r="G513">
        <f t="shared" si="30"/>
        <v>27.124352506755091</v>
      </c>
      <c r="H513" s="7">
        <f>TOUCHDOWNS!B541</f>
        <v>4.9605446608753614E-2</v>
      </c>
      <c r="I513">
        <f t="shared" si="31"/>
        <v>9.2095009643257235</v>
      </c>
      <c r="J513">
        <f>INTERCEPTIONS!B537</f>
        <v>1.6842481613721549E-2</v>
      </c>
    </row>
    <row r="514" spans="1:10" x14ac:dyDescent="0.2">
      <c r="A514">
        <v>513</v>
      </c>
      <c r="B514">
        <f>'PASS ATTEMPTS'!B544</f>
        <v>538.93194921375641</v>
      </c>
      <c r="C514">
        <f t="shared" si="28"/>
        <v>340.18384819088203</v>
      </c>
      <c r="D514">
        <f>VLOOKUP(A514,'CMP %'!A541:B1540,2,FALSE)</f>
        <v>0.631218558645806</v>
      </c>
      <c r="E514">
        <f t="shared" si="29"/>
        <v>4500.6287063606951</v>
      </c>
      <c r="F514">
        <f>YARDS!F538</f>
        <v>8.3510148413480163</v>
      </c>
      <c r="G514">
        <f t="shared" si="30"/>
        <v>24.456800813922989</v>
      </c>
      <c r="H514" s="7">
        <f>TOUCHDOWNS!B542</f>
        <v>4.5380127954193147E-2</v>
      </c>
      <c r="I514">
        <f t="shared" si="31"/>
        <v>11.039202503305328</v>
      </c>
      <c r="J514">
        <f>INTERCEPTIONS!B538</f>
        <v>2.0483481299281538E-2</v>
      </c>
    </row>
    <row r="515" spans="1:10" x14ac:dyDescent="0.2">
      <c r="A515">
        <v>514</v>
      </c>
      <c r="B515">
        <f>'PASS ATTEMPTS'!B545</f>
        <v>511.83966376354402</v>
      </c>
      <c r="C515">
        <f t="shared" ref="C515:C578" si="32">D515*B515</f>
        <v>319.02954904679478</v>
      </c>
      <c r="D515">
        <f>VLOOKUP(A515,'CMP %'!A542:B1541,2,FALSE)</f>
        <v>0.62329977849113649</v>
      </c>
      <c r="E515">
        <f t="shared" ref="E515:E578" si="33">F515*B515</f>
        <v>4109.5681678005822</v>
      </c>
      <c r="F515">
        <f>YARDS!F539</f>
        <v>8.0290146675680276</v>
      </c>
      <c r="G515">
        <f t="shared" ref="G515:G578" si="34">H515*B515</f>
        <v>28.221089517279019</v>
      </c>
      <c r="H515" s="7">
        <f>TOUCHDOWNS!B543</f>
        <v>5.513658185411046E-2</v>
      </c>
      <c r="I515">
        <f t="shared" ref="I515:I578" si="35">J515*B515</f>
        <v>10.57814234804453</v>
      </c>
      <c r="J515">
        <f>INTERCEPTIONS!B539</f>
        <v>2.0666906253930611E-2</v>
      </c>
    </row>
    <row r="516" spans="1:10" x14ac:dyDescent="0.2">
      <c r="A516">
        <v>515</v>
      </c>
      <c r="B516">
        <f>'PASS ATTEMPTS'!B546</f>
        <v>527.71614215357624</v>
      </c>
      <c r="C516">
        <f t="shared" si="32"/>
        <v>333.03506716018143</v>
      </c>
      <c r="D516">
        <f>VLOOKUP(A516,'CMP %'!A543:B1542,2,FALSE)</f>
        <v>0.6310875119360313</v>
      </c>
      <c r="E516">
        <f t="shared" si="33"/>
        <v>4296.8362834973805</v>
      </c>
      <c r="F516">
        <f>YARDS!F540</f>
        <v>8.1423248983104113</v>
      </c>
      <c r="G516">
        <f t="shared" si="34"/>
        <v>25.686770537917347</v>
      </c>
      <c r="H516" s="7">
        <f>TOUCHDOWNS!B544</f>
        <v>4.8675354960891017E-2</v>
      </c>
      <c r="I516">
        <f t="shared" si="35"/>
        <v>8.9050610739656477</v>
      </c>
      <c r="J516">
        <f>INTERCEPTIONS!B540</f>
        <v>1.6874717983089652E-2</v>
      </c>
    </row>
    <row r="517" spans="1:10" x14ac:dyDescent="0.2">
      <c r="A517">
        <v>516</v>
      </c>
      <c r="B517">
        <f>'PASS ATTEMPTS'!B547</f>
        <v>526.60643825009493</v>
      </c>
      <c r="C517">
        <f t="shared" si="32"/>
        <v>333.73104204700309</v>
      </c>
      <c r="D517">
        <f>VLOOKUP(A517,'CMP %'!A544:B1543,2,FALSE)</f>
        <v>0.63373900850127507</v>
      </c>
      <c r="E517">
        <f t="shared" si="33"/>
        <v>4257.8750724076899</v>
      </c>
      <c r="F517">
        <f>YARDS!F541</f>
        <v>8.0854975616259903</v>
      </c>
      <c r="G517">
        <f t="shared" si="34"/>
        <v>23.704654356889272</v>
      </c>
      <c r="H517" s="7">
        <f>TOUCHDOWNS!B545</f>
        <v>4.5013985084685772E-2</v>
      </c>
      <c r="I517">
        <f t="shared" si="35"/>
        <v>9.9631225442858096</v>
      </c>
      <c r="J517">
        <f>INTERCEPTIONS!B541</f>
        <v>1.8919484876396712E-2</v>
      </c>
    </row>
    <row r="518" spans="1:10" x14ac:dyDescent="0.2">
      <c r="A518">
        <v>517</v>
      </c>
      <c r="B518">
        <f>'PASS ATTEMPTS'!B548</f>
        <v>520.20176858360003</v>
      </c>
      <c r="C518">
        <f t="shared" si="32"/>
        <v>323.91000274754157</v>
      </c>
      <c r="D518">
        <f>VLOOKUP(A518,'CMP %'!A545:B1544,2,FALSE)</f>
        <v>0.62266224820703775</v>
      </c>
      <c r="E518">
        <f t="shared" si="33"/>
        <v>4005.4562077062187</v>
      </c>
      <c r="F518">
        <f>YARDS!F542</f>
        <v>7.6998127449897629</v>
      </c>
      <c r="G518">
        <f t="shared" si="34"/>
        <v>23.161654255415815</v>
      </c>
      <c r="H518" s="7">
        <f>TOUCHDOWNS!B546</f>
        <v>4.4524366609671719E-2</v>
      </c>
      <c r="I518">
        <f t="shared" si="35"/>
        <v>9.7552636830343751</v>
      </c>
      <c r="J518">
        <f>INTERCEPTIONS!B542</f>
        <v>1.8752846053553231E-2</v>
      </c>
    </row>
    <row r="519" spans="1:10" x14ac:dyDescent="0.2">
      <c r="A519">
        <v>518</v>
      </c>
      <c r="B519">
        <f>'PASS ATTEMPTS'!B549</f>
        <v>509.5846774465258</v>
      </c>
      <c r="C519">
        <f t="shared" si="32"/>
        <v>318.38673192209552</v>
      </c>
      <c r="D519">
        <f>VLOOKUP(A519,'CMP %'!A546:B1545,2,FALSE)</f>
        <v>0.6247965176612007</v>
      </c>
      <c r="E519">
        <f t="shared" si="33"/>
        <v>4249.2761769525523</v>
      </c>
      <c r="F519">
        <f>YARDS!F543</f>
        <v>8.3387047629556292</v>
      </c>
      <c r="G519">
        <f t="shared" si="34"/>
        <v>26.959252644549757</v>
      </c>
      <c r="H519" s="7">
        <f>TOUCHDOWNS!B547</f>
        <v>5.2904362783511627E-2</v>
      </c>
      <c r="I519">
        <f t="shared" si="35"/>
        <v>11.026623262990347</v>
      </c>
      <c r="J519">
        <f>INTERCEPTIONS!B543</f>
        <v>2.1638451372289241E-2</v>
      </c>
    </row>
    <row r="520" spans="1:10" x14ac:dyDescent="0.2">
      <c r="A520">
        <v>519</v>
      </c>
      <c r="B520">
        <f>'PASS ATTEMPTS'!B550</f>
        <v>539.71504871315517</v>
      </c>
      <c r="C520">
        <f t="shared" si="32"/>
        <v>327.25396165028326</v>
      </c>
      <c r="D520">
        <f>VLOOKUP(A520,'CMP %'!A547:B1546,2,FALSE)</f>
        <v>0.60634581605711424</v>
      </c>
      <c r="E520">
        <f t="shared" si="33"/>
        <v>4408.757044202116</v>
      </c>
      <c r="F520">
        <f>YARDS!F544</f>
        <v>8.1686754051307879</v>
      </c>
      <c r="G520">
        <f t="shared" si="34"/>
        <v>25.761333021695034</v>
      </c>
      <c r="H520" s="7">
        <f>TOUCHDOWNS!B548</f>
        <v>4.7731359507425054E-2</v>
      </c>
      <c r="I520">
        <f t="shared" si="35"/>
        <v>12.962419124937581</v>
      </c>
      <c r="J520">
        <f>INTERCEPTIONS!B544</f>
        <v>2.4017153414276536E-2</v>
      </c>
    </row>
    <row r="521" spans="1:10" x14ac:dyDescent="0.2">
      <c r="A521">
        <v>520</v>
      </c>
      <c r="B521">
        <f>'PASS ATTEMPTS'!B551</f>
        <v>495.32846927057926</v>
      </c>
      <c r="C521">
        <f t="shared" si="32"/>
        <v>308.391733716273</v>
      </c>
      <c r="D521">
        <f>VLOOKUP(A521,'CMP %'!A548:B1547,2,FALSE)</f>
        <v>0.62260046181155437</v>
      </c>
      <c r="E521">
        <f t="shared" si="33"/>
        <v>3883.3213953950531</v>
      </c>
      <c r="F521">
        <f>YARDS!F545</f>
        <v>7.8398913777631893</v>
      </c>
      <c r="G521">
        <f t="shared" si="34"/>
        <v>23.755112664670442</v>
      </c>
      <c r="H521" s="7">
        <f>TOUCHDOWNS!B549</f>
        <v>4.7958302698918605E-2</v>
      </c>
      <c r="I521">
        <f t="shared" si="35"/>
        <v>9.1105063904694656</v>
      </c>
      <c r="J521">
        <f>INTERCEPTIONS!B545</f>
        <v>1.839285838725482E-2</v>
      </c>
    </row>
    <row r="522" spans="1:10" x14ac:dyDescent="0.2">
      <c r="A522">
        <v>521</v>
      </c>
      <c r="B522">
        <f>'PASS ATTEMPTS'!B552</f>
        <v>522.38824658799911</v>
      </c>
      <c r="C522">
        <f t="shared" si="32"/>
        <v>320.55879648195577</v>
      </c>
      <c r="D522">
        <f>VLOOKUP(A522,'CMP %'!A549:B1548,2,FALSE)</f>
        <v>0.6136409051614371</v>
      </c>
      <c r="E522">
        <f t="shared" si="33"/>
        <v>4101.2954668210032</v>
      </c>
      <c r="F522">
        <f>YARDS!F546</f>
        <v>7.851048513454864</v>
      </c>
      <c r="G522">
        <f t="shared" si="34"/>
        <v>28.31376577568399</v>
      </c>
      <c r="H522" s="7">
        <f>TOUCHDOWNS!B550</f>
        <v>5.4200617951526565E-2</v>
      </c>
      <c r="I522">
        <f t="shared" si="35"/>
        <v>11.137068341369066</v>
      </c>
      <c r="J522">
        <f>INTERCEPTIONS!B546</f>
        <v>2.1319523197758178E-2</v>
      </c>
    </row>
    <row r="523" spans="1:10" x14ac:dyDescent="0.2">
      <c r="A523">
        <v>522</v>
      </c>
      <c r="B523">
        <f>'PASS ATTEMPTS'!B553</f>
        <v>494.82620572066298</v>
      </c>
      <c r="C523">
        <f t="shared" si="32"/>
        <v>311.34580919443789</v>
      </c>
      <c r="D523">
        <f>VLOOKUP(A523,'CMP %'!A550:B1549,2,FALSE)</f>
        <v>0.62920234537901054</v>
      </c>
      <c r="E523">
        <f t="shared" si="33"/>
        <v>4054.6357096955207</v>
      </c>
      <c r="F523">
        <f>YARDS!F547</f>
        <v>8.1940601827875401</v>
      </c>
      <c r="G523">
        <f t="shared" si="34"/>
        <v>25.756957160764031</v>
      </c>
      <c r="H523" s="7">
        <f>TOUCHDOWNS!B551</f>
        <v>5.2052532511392961E-2</v>
      </c>
      <c r="I523">
        <f t="shared" si="35"/>
        <v>9.9119239455035935</v>
      </c>
      <c r="J523">
        <f>INTERCEPTIONS!B547</f>
        <v>2.0031121696693299E-2</v>
      </c>
    </row>
    <row r="524" spans="1:10" x14ac:dyDescent="0.2">
      <c r="A524">
        <v>523</v>
      </c>
      <c r="B524">
        <f>'PASS ATTEMPTS'!B554</f>
        <v>502.17497637085881</v>
      </c>
      <c r="C524">
        <f t="shared" si="32"/>
        <v>314.71058040412242</v>
      </c>
      <c r="D524">
        <f>VLOOKUP(A524,'CMP %'!A551:B1550,2,FALSE)</f>
        <v>0.62669506688383259</v>
      </c>
      <c r="E524">
        <f t="shared" si="33"/>
        <v>4121.4814878003926</v>
      </c>
      <c r="F524">
        <f>YARDS!F548</f>
        <v>8.2072617747417524</v>
      </c>
      <c r="G524">
        <f t="shared" si="34"/>
        <v>21.324688015036699</v>
      </c>
      <c r="H524" s="7">
        <f>TOUCHDOWNS!B552</f>
        <v>4.246465677988763E-2</v>
      </c>
      <c r="I524">
        <f t="shared" si="35"/>
        <v>9.7320178145028695</v>
      </c>
      <c r="J524">
        <f>INTERCEPTIONS!B548</f>
        <v>1.9379734698918419E-2</v>
      </c>
    </row>
    <row r="525" spans="1:10" x14ac:dyDescent="0.2">
      <c r="A525">
        <v>524</v>
      </c>
      <c r="B525">
        <f>'PASS ATTEMPTS'!B555</f>
        <v>483.43817023989004</v>
      </c>
      <c r="C525">
        <f t="shared" si="32"/>
        <v>301.04904749589309</v>
      </c>
      <c r="D525">
        <f>VLOOKUP(A525,'CMP %'!A552:B1551,2,FALSE)</f>
        <v>0.62272502675266117</v>
      </c>
      <c r="E525">
        <f t="shared" si="33"/>
        <v>3775.0835129433931</v>
      </c>
      <c r="F525">
        <f>YARDS!F549</f>
        <v>7.8088238482909489</v>
      </c>
      <c r="G525">
        <f t="shared" si="34"/>
        <v>21.833150514948947</v>
      </c>
      <c r="H525" s="7">
        <f>TOUCHDOWNS!B553</f>
        <v>4.5162239680236617E-2</v>
      </c>
      <c r="I525">
        <f t="shared" si="35"/>
        <v>7.3925313396261956</v>
      </c>
      <c r="J525">
        <f>INTERCEPTIONS!B549</f>
        <v>1.5291575623740878E-2</v>
      </c>
    </row>
    <row r="526" spans="1:10" x14ac:dyDescent="0.2">
      <c r="A526">
        <v>525</v>
      </c>
      <c r="B526">
        <f>'PASS ATTEMPTS'!B556</f>
        <v>527.43709470263934</v>
      </c>
      <c r="C526">
        <f t="shared" si="32"/>
        <v>334.37722634155011</v>
      </c>
      <c r="D526">
        <f>VLOOKUP(A526,'CMP %'!A553:B1552,2,FALSE)</f>
        <v>0.63396607804020055</v>
      </c>
      <c r="E526">
        <f t="shared" si="33"/>
        <v>4222.7774420014839</v>
      </c>
      <c r="F526">
        <f>YARDS!F550</f>
        <v>8.0062200486338924</v>
      </c>
      <c r="G526">
        <f t="shared" si="34"/>
        <v>22.936024141721937</v>
      </c>
      <c r="H526" s="7">
        <f>TOUCHDOWNS!B554</f>
        <v>4.3485800244392941E-2</v>
      </c>
      <c r="I526">
        <f t="shared" si="35"/>
        <v>10.059469021396561</v>
      </c>
      <c r="J526">
        <f>INTERCEPTIONS!B550</f>
        <v>1.9072357864908858E-2</v>
      </c>
    </row>
    <row r="527" spans="1:10" x14ac:dyDescent="0.2">
      <c r="A527">
        <v>526</v>
      </c>
      <c r="B527">
        <f>'PASS ATTEMPTS'!B557</f>
        <v>505.65058474974052</v>
      </c>
      <c r="C527">
        <f t="shared" si="32"/>
        <v>313.13123090853389</v>
      </c>
      <c r="D527">
        <f>VLOOKUP(A527,'CMP %'!A554:B1553,2,FALSE)</f>
        <v>0.6192640537803602</v>
      </c>
      <c r="E527">
        <f t="shared" si="33"/>
        <v>4131.1135297457586</v>
      </c>
      <c r="F527">
        <f>YARDS!F551</f>
        <v>8.1698976612285588</v>
      </c>
      <c r="G527">
        <f t="shared" si="34"/>
        <v>29.552460216444157</v>
      </c>
      <c r="H527" s="7">
        <f>TOUCHDOWNS!B555</f>
        <v>5.8444430022898973E-2</v>
      </c>
      <c r="I527">
        <f t="shared" si="35"/>
        <v>10.13091136577876</v>
      </c>
      <c r="J527">
        <f>INTERCEPTIONS!B551</f>
        <v>2.0035399288211658E-2</v>
      </c>
    </row>
    <row r="528" spans="1:10" x14ac:dyDescent="0.2">
      <c r="A528">
        <v>527</v>
      </c>
      <c r="B528">
        <f>'PASS ATTEMPTS'!B558</f>
        <v>513.00861034731486</v>
      </c>
      <c r="C528">
        <f t="shared" si="32"/>
        <v>322.66643629285619</v>
      </c>
      <c r="D528">
        <f>VLOOKUP(A528,'CMP %'!A555:B1554,2,FALSE)</f>
        <v>0.62896885117465373</v>
      </c>
      <c r="E528">
        <f t="shared" si="33"/>
        <v>3862.6000783076279</v>
      </c>
      <c r="F528">
        <f>YARDS!F552</f>
        <v>7.5293084763091738</v>
      </c>
      <c r="G528">
        <f t="shared" si="34"/>
        <v>23.174862443654497</v>
      </c>
      <c r="H528" s="7">
        <f>TOUCHDOWNS!B556</f>
        <v>4.5174412234455001E-2</v>
      </c>
      <c r="I528">
        <f t="shared" si="35"/>
        <v>10.824038722378468</v>
      </c>
      <c r="J528">
        <f>INTERCEPTIONS!B552</f>
        <v>2.1099136552601767E-2</v>
      </c>
    </row>
    <row r="529" spans="1:10" x14ac:dyDescent="0.2">
      <c r="A529">
        <v>528</v>
      </c>
      <c r="B529">
        <f>'PASS ATTEMPTS'!B559</f>
        <v>580.90473562401337</v>
      </c>
      <c r="C529">
        <f t="shared" si="32"/>
        <v>354.77771723945693</v>
      </c>
      <c r="D529">
        <f>VLOOKUP(A529,'CMP %'!A556:B1555,2,FALSE)</f>
        <v>0.6107330436174726</v>
      </c>
      <c r="E529">
        <f t="shared" si="33"/>
        <v>4696.7670286741668</v>
      </c>
      <c r="F529">
        <f>YARDS!F553</f>
        <v>8.0852620759389318</v>
      </c>
      <c r="G529">
        <f t="shared" si="34"/>
        <v>28.177574514356191</v>
      </c>
      <c r="H529" s="7">
        <f>TOUCHDOWNS!B557</f>
        <v>4.8506360486263854E-2</v>
      </c>
      <c r="I529">
        <f t="shared" si="35"/>
        <v>12.496840762023899</v>
      </c>
      <c r="J529">
        <f>INTERCEPTIONS!B553</f>
        <v>2.1512719720901696E-2</v>
      </c>
    </row>
    <row r="530" spans="1:10" x14ac:dyDescent="0.2">
      <c r="A530">
        <v>529</v>
      </c>
      <c r="B530">
        <f>'PASS ATTEMPTS'!B560</f>
        <v>518.50074485734933</v>
      </c>
      <c r="C530">
        <f t="shared" si="32"/>
        <v>320.45616277418475</v>
      </c>
      <c r="D530">
        <f>VLOOKUP(A530,'CMP %'!A557:B1556,2,FALSE)</f>
        <v>0.61804378480179256</v>
      </c>
      <c r="E530">
        <f t="shared" si="33"/>
        <v>3958.050658086665</v>
      </c>
      <c r="F530">
        <f>YARDS!F554</f>
        <v>7.6336450763934955</v>
      </c>
      <c r="G530">
        <f t="shared" si="34"/>
        <v>26.550583807840585</v>
      </c>
      <c r="H530" s="7">
        <f>TOUCHDOWNS!B558</f>
        <v>5.1206452586958613E-2</v>
      </c>
      <c r="I530">
        <f t="shared" si="35"/>
        <v>8.9643442252323382</v>
      </c>
      <c r="J530">
        <f>INTERCEPTIONS!B554</f>
        <v>1.7288970776114548E-2</v>
      </c>
    </row>
    <row r="531" spans="1:10" x14ac:dyDescent="0.2">
      <c r="A531">
        <v>530</v>
      </c>
      <c r="B531">
        <f>'PASS ATTEMPTS'!B561</f>
        <v>508.10602770361527</v>
      </c>
      <c r="C531">
        <f t="shared" si="32"/>
        <v>312.16463223068348</v>
      </c>
      <c r="D531">
        <f>VLOOKUP(A531,'CMP %'!A558:B1557,2,FALSE)</f>
        <v>0.61436907891353154</v>
      </c>
      <c r="E531">
        <f t="shared" si="33"/>
        <v>3951.0903887866393</v>
      </c>
      <c r="F531">
        <f>YARDS!F555</f>
        <v>7.776113986766874</v>
      </c>
      <c r="G531">
        <f t="shared" si="34"/>
        <v>22.769789791490371</v>
      </c>
      <c r="H531" s="7">
        <f>TOUCHDOWNS!B559</f>
        <v>4.4813067647314513E-2</v>
      </c>
      <c r="I531">
        <f t="shared" si="35"/>
        <v>9.4265005868814526</v>
      </c>
      <c r="J531">
        <f>INTERCEPTIONS!B555</f>
        <v>1.8552231370850911E-2</v>
      </c>
    </row>
    <row r="532" spans="1:10" x14ac:dyDescent="0.2">
      <c r="A532">
        <v>531</v>
      </c>
      <c r="B532">
        <f>'PASS ATTEMPTS'!B562</f>
        <v>523.59378601269452</v>
      </c>
      <c r="C532">
        <f t="shared" si="32"/>
        <v>326.20877676546456</v>
      </c>
      <c r="D532">
        <f>VLOOKUP(A532,'CMP %'!A559:B1558,2,FALSE)</f>
        <v>0.62301880862573045</v>
      </c>
      <c r="E532">
        <f t="shared" si="33"/>
        <v>4235.9285980820214</v>
      </c>
      <c r="F532">
        <f>YARDS!F556</f>
        <v>8.0901047935265638</v>
      </c>
      <c r="G532">
        <f t="shared" si="34"/>
        <v>23.166599840314422</v>
      </c>
      <c r="H532" s="7">
        <f>TOUCHDOWNS!B560</f>
        <v>4.4245368182717029E-2</v>
      </c>
      <c r="I532">
        <f t="shared" si="35"/>
        <v>10.048494232866716</v>
      </c>
      <c r="J532">
        <f>INTERCEPTIONS!B556</f>
        <v>1.9191393216082001E-2</v>
      </c>
    </row>
    <row r="533" spans="1:10" x14ac:dyDescent="0.2">
      <c r="A533">
        <v>532</v>
      </c>
      <c r="B533">
        <f>'PASS ATTEMPTS'!B563</f>
        <v>493.52071620978006</v>
      </c>
      <c r="C533">
        <f t="shared" si="32"/>
        <v>301.81104211030947</v>
      </c>
      <c r="D533">
        <f>VLOOKUP(A533,'CMP %'!A560:B1559,2,FALSE)</f>
        <v>0.61154685547590903</v>
      </c>
      <c r="E533">
        <f t="shared" si="33"/>
        <v>4008.5575786506283</v>
      </c>
      <c r="F533">
        <f>YARDS!F557</f>
        <v>8.1223694304794236</v>
      </c>
      <c r="G533">
        <f t="shared" si="34"/>
        <v>23.461120371706151</v>
      </c>
      <c r="H533" s="7">
        <f>TOUCHDOWNS!B561</f>
        <v>4.7538268609850151E-2</v>
      </c>
      <c r="I533">
        <f t="shared" si="35"/>
        <v>8.5179269575635388</v>
      </c>
      <c r="J533">
        <f>INTERCEPTIONS!B557</f>
        <v>1.7259512473925893E-2</v>
      </c>
    </row>
    <row r="534" spans="1:10" x14ac:dyDescent="0.2">
      <c r="A534">
        <v>533</v>
      </c>
      <c r="B534">
        <f>'PASS ATTEMPTS'!B564</f>
        <v>577.72439462785303</v>
      </c>
      <c r="C534">
        <f t="shared" si="32"/>
        <v>363.85070063555833</v>
      </c>
      <c r="D534">
        <f>VLOOKUP(A534,'CMP %'!A561:B1560,2,FALSE)</f>
        <v>0.62979978692077976</v>
      </c>
      <c r="E534">
        <f t="shared" si="33"/>
        <v>4742.2775016179767</v>
      </c>
      <c r="F534">
        <f>YARDS!F558</f>
        <v>8.2085464032945374</v>
      </c>
      <c r="G534">
        <f t="shared" si="34"/>
        <v>28.855986558817367</v>
      </c>
      <c r="H534" s="7">
        <f>TOUCHDOWNS!B562</f>
        <v>4.9947668520047936E-2</v>
      </c>
      <c r="I534">
        <f t="shared" si="35"/>
        <v>10.911863902120121</v>
      </c>
      <c r="J534">
        <f>INTERCEPTIONS!B558</f>
        <v>1.8887663397265938E-2</v>
      </c>
    </row>
    <row r="535" spans="1:10" x14ac:dyDescent="0.2">
      <c r="A535">
        <v>534</v>
      </c>
      <c r="B535">
        <f>'PASS ATTEMPTS'!B565</f>
        <v>475.48845040814626</v>
      </c>
      <c r="C535">
        <f t="shared" si="32"/>
        <v>301.66713722947037</v>
      </c>
      <c r="D535">
        <f>VLOOKUP(A535,'CMP %'!A562:B1561,2,FALSE)</f>
        <v>0.63443630853815181</v>
      </c>
      <c r="E535">
        <f t="shared" si="33"/>
        <v>3719.9847910378694</v>
      </c>
      <c r="F535">
        <f>YARDS!F559</f>
        <v>7.8235018912546384</v>
      </c>
      <c r="G535">
        <f t="shared" si="34"/>
        <v>24.4317112719378</v>
      </c>
      <c r="H535" s="7">
        <f>TOUCHDOWNS!B563</f>
        <v>5.1382344305032621E-2</v>
      </c>
      <c r="I535">
        <f t="shared" si="35"/>
        <v>7.9434435582396752</v>
      </c>
      <c r="J535">
        <f>INTERCEPTIONS!B559</f>
        <v>1.6705860155848667E-2</v>
      </c>
    </row>
    <row r="536" spans="1:10" x14ac:dyDescent="0.2">
      <c r="A536">
        <v>535</v>
      </c>
      <c r="B536">
        <f>'PASS ATTEMPTS'!B566</f>
        <v>519.16588394864516</v>
      </c>
      <c r="C536">
        <f t="shared" si="32"/>
        <v>327.43506016048303</v>
      </c>
      <c r="D536">
        <f>VLOOKUP(A536,'CMP %'!A563:B1562,2,FALSE)</f>
        <v>0.63069448568171371</v>
      </c>
      <c r="E536">
        <f t="shared" si="33"/>
        <v>4172.9367167264163</v>
      </c>
      <c r="F536">
        <f>YARDS!F560</f>
        <v>8.0377714440481132</v>
      </c>
      <c r="G536">
        <f t="shared" si="34"/>
        <v>26.209859669895703</v>
      </c>
      <c r="H536" s="7">
        <f>TOUCHDOWNS!B564</f>
        <v>5.0484557017788034E-2</v>
      </c>
      <c r="I536">
        <f t="shared" si="35"/>
        <v>8.9125754715444199</v>
      </c>
      <c r="J536">
        <f>INTERCEPTIONS!B560</f>
        <v>1.7167105441824513E-2</v>
      </c>
    </row>
    <row r="537" spans="1:10" x14ac:dyDescent="0.2">
      <c r="A537">
        <v>536</v>
      </c>
      <c r="B537">
        <f>'PASS ATTEMPTS'!B567</f>
        <v>496.06082657752245</v>
      </c>
      <c r="C537">
        <f t="shared" si="32"/>
        <v>319.73569771676188</v>
      </c>
      <c r="D537">
        <f>VLOOKUP(A537,'CMP %'!A564:B1563,2,FALSE)</f>
        <v>0.6445493789999861</v>
      </c>
      <c r="E537">
        <f t="shared" si="33"/>
        <v>3984.4614913031241</v>
      </c>
      <c r="F537">
        <f>YARDS!F561</f>
        <v>8.0322034674520868</v>
      </c>
      <c r="G537">
        <f t="shared" si="34"/>
        <v>21.22823610564404</v>
      </c>
      <c r="H537" s="7">
        <f>TOUCHDOWNS!B565</f>
        <v>4.2793615154222572E-2</v>
      </c>
      <c r="I537">
        <f t="shared" si="35"/>
        <v>9.6523013188777931</v>
      </c>
      <c r="J537">
        <f>INTERCEPTIONS!B561</f>
        <v>1.9457898712688149E-2</v>
      </c>
    </row>
    <row r="538" spans="1:10" x14ac:dyDescent="0.2">
      <c r="A538">
        <v>537</v>
      </c>
      <c r="B538">
        <f>'PASS ATTEMPTS'!B568</f>
        <v>487.44898904095658</v>
      </c>
      <c r="C538">
        <f t="shared" si="32"/>
        <v>306.63663450992647</v>
      </c>
      <c r="D538">
        <f>VLOOKUP(A538,'CMP %'!A565:B1564,2,FALSE)</f>
        <v>0.62906404855454967</v>
      </c>
      <c r="E538">
        <f t="shared" si="33"/>
        <v>4101.3294839629034</v>
      </c>
      <c r="F538">
        <f>YARDS!F562</f>
        <v>8.4138639656062555</v>
      </c>
      <c r="G538">
        <f t="shared" si="34"/>
        <v>22.18116239281175</v>
      </c>
      <c r="H538" s="7">
        <f>TOUCHDOWNS!B566</f>
        <v>4.5504581795220503E-2</v>
      </c>
      <c r="I538">
        <f t="shared" si="35"/>
        <v>9.590128932848895</v>
      </c>
      <c r="J538">
        <f>INTERCEPTIONS!B562</f>
        <v>1.9674118007131841E-2</v>
      </c>
    </row>
    <row r="539" spans="1:10" x14ac:dyDescent="0.2">
      <c r="A539">
        <v>538</v>
      </c>
      <c r="B539">
        <f>'PASS ATTEMPTS'!B569</f>
        <v>500.20547982182467</v>
      </c>
      <c r="C539">
        <f t="shared" si="32"/>
        <v>303.40291187197766</v>
      </c>
      <c r="D539">
        <f>VLOOKUP(A539,'CMP %'!A566:B1565,2,FALSE)</f>
        <v>0.60655655347888449</v>
      </c>
      <c r="E539">
        <f t="shared" si="33"/>
        <v>4053.5201616631975</v>
      </c>
      <c r="F539">
        <f>YARDS!F563</f>
        <v>8.1037100255420604</v>
      </c>
      <c r="G539">
        <f t="shared" si="34"/>
        <v>21.71478638711945</v>
      </c>
      <c r="H539" s="7">
        <f>TOUCHDOWNS!B567</f>
        <v>4.3411732304200965E-2</v>
      </c>
      <c r="I539">
        <f t="shared" si="35"/>
        <v>9.4719262318414401</v>
      </c>
      <c r="J539">
        <f>INTERCEPTIONS!B563</f>
        <v>1.893607050289689E-2</v>
      </c>
    </row>
    <row r="540" spans="1:10" x14ac:dyDescent="0.2">
      <c r="A540">
        <v>539</v>
      </c>
      <c r="B540">
        <f>'PASS ATTEMPTS'!B570</f>
        <v>508.64013937763406</v>
      </c>
      <c r="C540">
        <f t="shared" si="32"/>
        <v>321.96314703536274</v>
      </c>
      <c r="D540">
        <f>VLOOKUP(A540,'CMP %'!A567:B1566,2,FALSE)</f>
        <v>0.63298808353841862</v>
      </c>
      <c r="E540">
        <f t="shared" si="33"/>
        <v>4112.2820945249478</v>
      </c>
      <c r="F540">
        <f>YARDS!F564</f>
        <v>8.0848556300662526</v>
      </c>
      <c r="G540">
        <f t="shared" si="34"/>
        <v>22.408864422202033</v>
      </c>
      <c r="H540" s="7">
        <f>TOUCHDOWNS!B568</f>
        <v>4.4056421598227084E-2</v>
      </c>
      <c r="I540">
        <f t="shared" si="35"/>
        <v>10.617387619263836</v>
      </c>
      <c r="J540">
        <f>INTERCEPTIONS!B564</f>
        <v>2.0874065566778004E-2</v>
      </c>
    </row>
    <row r="541" spans="1:10" x14ac:dyDescent="0.2">
      <c r="A541">
        <v>540</v>
      </c>
      <c r="B541">
        <f>'PASS ATTEMPTS'!B571</f>
        <v>497.4436743908031</v>
      </c>
      <c r="C541">
        <f t="shared" si="32"/>
        <v>310.64083299434424</v>
      </c>
      <c r="D541">
        <f>VLOOKUP(A541,'CMP %'!A568:B1567,2,FALSE)</f>
        <v>0.62447438571768377</v>
      </c>
      <c r="E541">
        <f t="shared" si="33"/>
        <v>4078.8692414828524</v>
      </c>
      <c r="F541">
        <f>YARDS!F565</f>
        <v>8.1996604871457262</v>
      </c>
      <c r="G541">
        <f t="shared" si="34"/>
        <v>24.802975716298384</v>
      </c>
      <c r="H541" s="7">
        <f>TOUCHDOWNS!B569</f>
        <v>4.9860872684075186E-2</v>
      </c>
      <c r="I541">
        <f t="shared" si="35"/>
        <v>9.7569061633702887</v>
      </c>
      <c r="J541">
        <f>INTERCEPTIONS!B565</f>
        <v>1.9614092339839545E-2</v>
      </c>
    </row>
    <row r="542" spans="1:10" x14ac:dyDescent="0.2">
      <c r="A542">
        <v>541</v>
      </c>
      <c r="B542">
        <f>'PASS ATTEMPTS'!B572</f>
        <v>514.78067603917702</v>
      </c>
      <c r="C542">
        <f t="shared" si="32"/>
        <v>329.00269594803069</v>
      </c>
      <c r="D542">
        <f>VLOOKUP(A542,'CMP %'!A569:B1568,2,FALSE)</f>
        <v>0.63911236622058476</v>
      </c>
      <c r="E542">
        <f t="shared" si="33"/>
        <v>4035.4599864600159</v>
      </c>
      <c r="F542">
        <f>YARDS!F566</f>
        <v>7.8391831206828364</v>
      </c>
      <c r="G542">
        <f t="shared" si="34"/>
        <v>24.659363734210892</v>
      </c>
      <c r="H542" s="7">
        <f>TOUCHDOWNS!B570</f>
        <v>4.7902660068642917E-2</v>
      </c>
      <c r="I542">
        <f t="shared" si="35"/>
        <v>8.6393749122846621</v>
      </c>
      <c r="J542">
        <f>INTERCEPTIONS!B566</f>
        <v>1.6782632515963302E-2</v>
      </c>
    </row>
    <row r="543" spans="1:10" x14ac:dyDescent="0.2">
      <c r="A543">
        <v>542</v>
      </c>
      <c r="B543">
        <f>'PASS ATTEMPTS'!B573</f>
        <v>527.37247876116703</v>
      </c>
      <c r="C543">
        <f t="shared" si="32"/>
        <v>329.56551472597789</v>
      </c>
      <c r="D543">
        <f>VLOOKUP(A543,'CMP %'!A570:B1569,2,FALSE)</f>
        <v>0.62491982042777272</v>
      </c>
      <c r="E543">
        <f t="shared" si="33"/>
        <v>4403.7283600107821</v>
      </c>
      <c r="F543">
        <f>YARDS!F567</f>
        <v>8.3503188682796505</v>
      </c>
      <c r="G543">
        <f t="shared" si="34"/>
        <v>25.72735148208443</v>
      </c>
      <c r="H543" s="7">
        <f>TOUCHDOWNS!B571</f>
        <v>4.8784023661074781E-2</v>
      </c>
      <c r="I543">
        <f t="shared" si="35"/>
        <v>9.6374951509354112</v>
      </c>
      <c r="J543">
        <f>INTERCEPTIONS!B567</f>
        <v>1.8274550794866139E-2</v>
      </c>
    </row>
    <row r="544" spans="1:10" x14ac:dyDescent="0.2">
      <c r="A544">
        <v>543</v>
      </c>
      <c r="B544">
        <f>'PASS ATTEMPTS'!B574</f>
        <v>491.02759375248917</v>
      </c>
      <c r="C544">
        <f t="shared" si="32"/>
        <v>310.38961373527434</v>
      </c>
      <c r="D544">
        <f>VLOOKUP(A544,'CMP %'!A571:B1570,2,FALSE)</f>
        <v>0.63212254806953172</v>
      </c>
      <c r="E544">
        <f t="shared" si="33"/>
        <v>3931.8239658679986</v>
      </c>
      <c r="F544">
        <f>YARDS!F568</f>
        <v>8.007338112753601</v>
      </c>
      <c r="G544">
        <f t="shared" si="34"/>
        <v>20.474012503236736</v>
      </c>
      <c r="H544" s="7">
        <f>TOUCHDOWNS!B572</f>
        <v>4.1696256511313319E-2</v>
      </c>
      <c r="I544">
        <f t="shared" si="35"/>
        <v>11.026833763647968</v>
      </c>
      <c r="J544">
        <f>INTERCEPTIONS!B568</f>
        <v>2.245664786245441E-2</v>
      </c>
    </row>
    <row r="545" spans="1:10" x14ac:dyDescent="0.2">
      <c r="A545">
        <v>544</v>
      </c>
      <c r="B545">
        <f>'PASS ATTEMPTS'!B575</f>
        <v>489.25942209578693</v>
      </c>
      <c r="C545">
        <f t="shared" si="32"/>
        <v>309.86743068989296</v>
      </c>
      <c r="D545">
        <f>VLOOKUP(A545,'CMP %'!A572:B1571,2,FALSE)</f>
        <v>0.63333973081713546</v>
      </c>
      <c r="E545">
        <f t="shared" si="33"/>
        <v>3878.0862265263281</v>
      </c>
      <c r="F545">
        <f>YARDS!F569</f>
        <v>7.9264415796310992</v>
      </c>
      <c r="G545">
        <f t="shared" si="34"/>
        <v>21.660399912937738</v>
      </c>
      <c r="H545" s="7">
        <f>TOUCHDOWNS!B573</f>
        <v>4.4271809462868301E-2</v>
      </c>
      <c r="I545">
        <f t="shared" si="35"/>
        <v>10.178629715453885</v>
      </c>
      <c r="J545">
        <f>INTERCEPTIONS!B569</f>
        <v>2.0804156763814186E-2</v>
      </c>
    </row>
    <row r="546" spans="1:10" x14ac:dyDescent="0.2">
      <c r="A546">
        <v>545</v>
      </c>
      <c r="B546">
        <f>'PASS ATTEMPTS'!B576</f>
        <v>530.15031164092738</v>
      </c>
      <c r="C546">
        <f t="shared" si="32"/>
        <v>322.17961375473419</v>
      </c>
      <c r="D546">
        <f>VLOOKUP(A546,'CMP %'!A573:B1572,2,FALSE)</f>
        <v>0.60771371190468626</v>
      </c>
      <c r="E546">
        <f t="shared" si="33"/>
        <v>4029.4507642452922</v>
      </c>
      <c r="F546">
        <f>YARDS!F570</f>
        <v>7.6005817138412866</v>
      </c>
      <c r="G546">
        <f t="shared" si="34"/>
        <v>23.704450897054027</v>
      </c>
      <c r="H546" s="7">
        <f>TOUCHDOWNS!B574</f>
        <v>4.4712698222667713E-2</v>
      </c>
      <c r="I546">
        <f t="shared" si="35"/>
        <v>10.88295830949912</v>
      </c>
      <c r="J546">
        <f>INTERCEPTIONS!B570</f>
        <v>2.0528061703508314E-2</v>
      </c>
    </row>
    <row r="547" spans="1:10" x14ac:dyDescent="0.2">
      <c r="A547">
        <v>546</v>
      </c>
      <c r="B547">
        <f>'PASS ATTEMPTS'!B577</f>
        <v>514.64465314831978</v>
      </c>
      <c r="C547">
        <f t="shared" si="32"/>
        <v>313.98779718267872</v>
      </c>
      <c r="D547">
        <f>VLOOKUP(A547,'CMP %'!A574:B1573,2,FALSE)</f>
        <v>0.6101060124920562</v>
      </c>
      <c r="E547">
        <f t="shared" si="33"/>
        <v>4015.0909996746141</v>
      </c>
      <c r="F547">
        <f>YARDS!F571</f>
        <v>7.8016763122135675</v>
      </c>
      <c r="G547">
        <f t="shared" si="34"/>
        <v>21.458653636808901</v>
      </c>
      <c r="H547" s="7">
        <f>TOUCHDOWNS!B575</f>
        <v>4.169605864072691E-2</v>
      </c>
      <c r="I547">
        <f t="shared" si="35"/>
        <v>9.1746694490424989</v>
      </c>
      <c r="J547">
        <f>INTERCEPTIONS!B571</f>
        <v>1.7827192788104948E-2</v>
      </c>
    </row>
    <row r="548" spans="1:10" x14ac:dyDescent="0.2">
      <c r="A548">
        <v>547</v>
      </c>
      <c r="B548">
        <f>'PASS ATTEMPTS'!B578</f>
        <v>524.9388799578611</v>
      </c>
      <c r="C548">
        <f t="shared" si="32"/>
        <v>326.47250212392964</v>
      </c>
      <c r="D548">
        <f>VLOOKUP(A548,'CMP %'!A575:B1574,2,FALSE)</f>
        <v>0.62192478893949876</v>
      </c>
      <c r="E548">
        <f t="shared" si="33"/>
        <v>4384.334363554578</v>
      </c>
      <c r="F548">
        <f>YARDS!F572</f>
        <v>8.3520854159374238</v>
      </c>
      <c r="G548">
        <f t="shared" si="34"/>
        <v>23.297170335530922</v>
      </c>
      <c r="H548" s="7">
        <f>TOUCHDOWNS!B576</f>
        <v>4.4380729309669492E-2</v>
      </c>
      <c r="I548">
        <f t="shared" si="35"/>
        <v>10.768919992915077</v>
      </c>
      <c r="J548">
        <f>INTERCEPTIONS!B572</f>
        <v>2.0514616851736226E-2</v>
      </c>
    </row>
    <row r="549" spans="1:10" x14ac:dyDescent="0.2">
      <c r="A549">
        <v>548</v>
      </c>
      <c r="B549">
        <f>'PASS ATTEMPTS'!B579</f>
        <v>493.4916307313232</v>
      </c>
      <c r="C549">
        <f t="shared" si="32"/>
        <v>306.86779358579935</v>
      </c>
      <c r="D549">
        <f>VLOOKUP(A549,'CMP %'!A576:B1575,2,FALSE)</f>
        <v>0.62182978286995627</v>
      </c>
      <c r="E549">
        <f t="shared" si="33"/>
        <v>3938.3208560031794</v>
      </c>
      <c r="F549">
        <f>YARDS!F573</f>
        <v>7.9805220813306166</v>
      </c>
      <c r="G549">
        <f t="shared" si="34"/>
        <v>21.250075608723034</v>
      </c>
      <c r="H549" s="7">
        <f>TOUCHDOWNS!B577</f>
        <v>4.3060660577428182E-2</v>
      </c>
      <c r="I549">
        <f t="shared" si="35"/>
        <v>10.880900991778637</v>
      </c>
      <c r="J549">
        <f>INTERCEPTIONS!B573</f>
        <v>2.2048805520073024E-2</v>
      </c>
    </row>
    <row r="550" spans="1:10" x14ac:dyDescent="0.2">
      <c r="A550">
        <v>549</v>
      </c>
      <c r="B550">
        <f>'PASS ATTEMPTS'!B580</f>
        <v>496.52801507192765</v>
      </c>
      <c r="C550">
        <f t="shared" si="32"/>
        <v>309.88603254976709</v>
      </c>
      <c r="D550">
        <f>VLOOKUP(A550,'CMP %'!A577:B1576,2,FALSE)</f>
        <v>0.62410583722023549</v>
      </c>
      <c r="E550">
        <f t="shared" si="33"/>
        <v>3870.4522922063461</v>
      </c>
      <c r="F550">
        <f>YARDS!F574</f>
        <v>7.795033059002054</v>
      </c>
      <c r="G550">
        <f t="shared" si="34"/>
        <v>18.183338567033683</v>
      </c>
      <c r="H550" s="7">
        <f>TOUCHDOWNS!B578</f>
        <v>3.6620972060155806E-2</v>
      </c>
      <c r="I550">
        <f t="shared" si="35"/>
        <v>9.836078526884064</v>
      </c>
      <c r="J550">
        <f>INTERCEPTIONS!B574</f>
        <v>1.9809715118409173E-2</v>
      </c>
    </row>
    <row r="551" spans="1:10" x14ac:dyDescent="0.2">
      <c r="A551">
        <v>550</v>
      </c>
      <c r="B551">
        <f>'PASS ATTEMPTS'!B581</f>
        <v>505.64168691046814</v>
      </c>
      <c r="C551">
        <f t="shared" si="32"/>
        <v>315.1849372136121</v>
      </c>
      <c r="D551">
        <f>VLOOKUP(A551,'CMP %'!A578:B1577,2,FALSE)</f>
        <v>0.62333653528337463</v>
      </c>
      <c r="E551">
        <f t="shared" si="33"/>
        <v>4038.8153164613818</v>
      </c>
      <c r="F551">
        <f>YARDS!F575</f>
        <v>7.9875046322605083</v>
      </c>
      <c r="G551">
        <f t="shared" si="34"/>
        <v>22.249774410874107</v>
      </c>
      <c r="H551" s="7">
        <f>TOUCHDOWNS!B579</f>
        <v>4.4003046004420482E-2</v>
      </c>
      <c r="I551">
        <f t="shared" si="35"/>
        <v>10.490182254051222</v>
      </c>
      <c r="J551">
        <f>INTERCEPTIONS!B575</f>
        <v>2.0746276514793518E-2</v>
      </c>
    </row>
    <row r="552" spans="1:10" x14ac:dyDescent="0.2">
      <c r="A552">
        <v>551</v>
      </c>
      <c r="B552">
        <f>'PASS ATTEMPTS'!B582</f>
        <v>516.15351036163702</v>
      </c>
      <c r="C552">
        <f t="shared" si="32"/>
        <v>324.72077450087119</v>
      </c>
      <c r="D552">
        <f>VLOOKUP(A552,'CMP %'!A579:B1578,2,FALSE)</f>
        <v>0.62911666390365018</v>
      </c>
      <c r="E552">
        <f t="shared" si="33"/>
        <v>4204.5542204574513</v>
      </c>
      <c r="F552">
        <f>YARDS!F576</f>
        <v>8.1459374702529459</v>
      </c>
      <c r="G552">
        <f t="shared" si="34"/>
        <v>25.283704466815177</v>
      </c>
      <c r="H552" s="7">
        <f>TOUCHDOWNS!B580</f>
        <v>4.8984854232804576E-2</v>
      </c>
      <c r="I552">
        <f t="shared" si="35"/>
        <v>11.2671438725573</v>
      </c>
      <c r="J552">
        <f>INTERCEPTIONS!B576</f>
        <v>2.18290559811617E-2</v>
      </c>
    </row>
    <row r="553" spans="1:10" x14ac:dyDescent="0.2">
      <c r="A553">
        <v>552</v>
      </c>
      <c r="B553">
        <f>'PASS ATTEMPTS'!B583</f>
        <v>503.17874070718926</v>
      </c>
      <c r="C553">
        <f t="shared" si="32"/>
        <v>305.47039735700571</v>
      </c>
      <c r="D553">
        <f>VLOOKUP(A553,'CMP %'!A580:B1579,2,FALSE)</f>
        <v>0.60708128671669304</v>
      </c>
      <c r="E553">
        <f t="shared" si="33"/>
        <v>4114.6385593411751</v>
      </c>
      <c r="F553">
        <f>YARDS!F577</f>
        <v>8.1772901485430083</v>
      </c>
      <c r="G553">
        <f t="shared" si="34"/>
        <v>23.644749059193796</v>
      </c>
      <c r="H553" s="7">
        <f>TOUCHDOWNS!B581</f>
        <v>4.6990755265141841E-2</v>
      </c>
      <c r="I553">
        <f t="shared" si="35"/>
        <v>9.6973181364955483</v>
      </c>
      <c r="J553">
        <f>INTERCEPTIONS!B577</f>
        <v>1.9272114165368982E-2</v>
      </c>
    </row>
    <row r="554" spans="1:10" x14ac:dyDescent="0.2">
      <c r="A554">
        <v>553</v>
      </c>
      <c r="B554">
        <f>'PASS ATTEMPTS'!B584</f>
        <v>572.98653863618858</v>
      </c>
      <c r="C554">
        <f t="shared" si="32"/>
        <v>360.61211425430605</v>
      </c>
      <c r="D554">
        <f>VLOOKUP(A554,'CMP %'!A581:B1580,2,FALSE)</f>
        <v>0.62935529883935493</v>
      </c>
      <c r="E554">
        <f t="shared" si="33"/>
        <v>4616.4384871614839</v>
      </c>
      <c r="F554">
        <f>YARDS!F578</f>
        <v>8.0568009471032962</v>
      </c>
      <c r="G554">
        <f t="shared" si="34"/>
        <v>22.005321258131584</v>
      </c>
      <c r="H554" s="7">
        <f>TOUCHDOWNS!B582</f>
        <v>3.8404604252149137E-2</v>
      </c>
      <c r="I554">
        <f t="shared" si="35"/>
        <v>12.713900729773759</v>
      </c>
      <c r="J554">
        <f>INTERCEPTIONS!B578</f>
        <v>2.2188829706253025E-2</v>
      </c>
    </row>
    <row r="555" spans="1:10" x14ac:dyDescent="0.2">
      <c r="A555">
        <v>554</v>
      </c>
      <c r="B555">
        <f>'PASS ATTEMPTS'!B585</f>
        <v>542.24850428319871</v>
      </c>
      <c r="C555">
        <f t="shared" si="32"/>
        <v>339.97499505136699</v>
      </c>
      <c r="D555">
        <f>VLOOKUP(A555,'CMP %'!A582:B1581,2,FALSE)</f>
        <v>0.62697267464256412</v>
      </c>
      <c r="E555">
        <f t="shared" si="33"/>
        <v>4392.7320133618787</v>
      </c>
      <c r="F555">
        <f>YARDS!F579</f>
        <v>8.1009573630242748</v>
      </c>
      <c r="G555">
        <f t="shared" si="34"/>
        <v>29.875298420821643</v>
      </c>
      <c r="H555" s="7">
        <f>TOUCHDOWNS!B583</f>
        <v>5.5095215910856157E-2</v>
      </c>
      <c r="I555">
        <f t="shared" si="35"/>
        <v>8.4312937005078652</v>
      </c>
      <c r="J555">
        <f>INTERCEPTIONS!B579</f>
        <v>1.5548763406278528E-2</v>
      </c>
    </row>
    <row r="556" spans="1:10" x14ac:dyDescent="0.2">
      <c r="A556">
        <v>555</v>
      </c>
      <c r="B556">
        <f>'PASS ATTEMPTS'!B586</f>
        <v>514.6282781975068</v>
      </c>
      <c r="C556">
        <f t="shared" si="32"/>
        <v>325.70046844097772</v>
      </c>
      <c r="D556">
        <f>VLOOKUP(A556,'CMP %'!A583:B1582,2,FALSE)</f>
        <v>0.63288490399662534</v>
      </c>
      <c r="E556">
        <f t="shared" si="33"/>
        <v>4219.1403374600213</v>
      </c>
      <c r="F556">
        <f>YARDS!F580</f>
        <v>8.1984230486471183</v>
      </c>
      <c r="G556">
        <f t="shared" si="34"/>
        <v>24.546349249232538</v>
      </c>
      <c r="H556" s="7">
        <f>TOUCHDOWNS!B584</f>
        <v>4.7697241463695875E-2</v>
      </c>
      <c r="I556">
        <f t="shared" si="35"/>
        <v>10.542518621760154</v>
      </c>
      <c r="J556">
        <f>INTERCEPTIONS!B580</f>
        <v>2.0485696314018115E-2</v>
      </c>
    </row>
    <row r="557" spans="1:10" x14ac:dyDescent="0.2">
      <c r="A557">
        <v>556</v>
      </c>
      <c r="B557">
        <f>'PASS ATTEMPTS'!B587</f>
        <v>549.32676325469515</v>
      </c>
      <c r="C557">
        <f t="shared" si="32"/>
        <v>340.29645124863413</v>
      </c>
      <c r="D557">
        <f>VLOOKUP(A557,'CMP %'!A584:B1583,2,FALSE)</f>
        <v>0.6194791042628589</v>
      </c>
      <c r="E557">
        <f t="shared" si="33"/>
        <v>4534.9744601952061</v>
      </c>
      <c r="F557">
        <f>YARDS!F581</f>
        <v>8.2555134094068645</v>
      </c>
      <c r="G557">
        <f t="shared" si="34"/>
        <v>23.375246012367857</v>
      </c>
      <c r="H557" s="7">
        <f>TOUCHDOWNS!B585</f>
        <v>4.2552534440288926E-2</v>
      </c>
      <c r="I557">
        <f t="shared" si="35"/>
        <v>9.1013558504464029</v>
      </c>
      <c r="J557">
        <f>INTERCEPTIONS!B581</f>
        <v>1.6568200312182063E-2</v>
      </c>
    </row>
    <row r="558" spans="1:10" x14ac:dyDescent="0.2">
      <c r="A558">
        <v>557</v>
      </c>
      <c r="B558">
        <f>'PASS ATTEMPTS'!B588</f>
        <v>526.37023285841838</v>
      </c>
      <c r="C558">
        <f t="shared" si="32"/>
        <v>328.4282939057656</v>
      </c>
      <c r="D558">
        <f>VLOOKUP(A558,'CMP %'!A585:B1584,2,FALSE)</f>
        <v>0.6239492155972759</v>
      </c>
      <c r="E558">
        <f t="shared" si="33"/>
        <v>4156.7145534749989</v>
      </c>
      <c r="F558">
        <f>YARDS!F582</f>
        <v>7.8969407728515311</v>
      </c>
      <c r="G558">
        <f t="shared" si="34"/>
        <v>23.992072598971117</v>
      </c>
      <c r="H558" s="7">
        <f>TOUCHDOWNS!B586</f>
        <v>4.5580223008971785E-2</v>
      </c>
      <c r="I558">
        <f t="shared" si="35"/>
        <v>10.180127698861273</v>
      </c>
      <c r="J558">
        <f>INTERCEPTIONS!B582</f>
        <v>1.93402420261852E-2</v>
      </c>
    </row>
    <row r="559" spans="1:10" x14ac:dyDescent="0.2">
      <c r="A559">
        <v>558</v>
      </c>
      <c r="B559">
        <f>'PASS ATTEMPTS'!B589</f>
        <v>504.45727453986854</v>
      </c>
      <c r="C559">
        <f t="shared" si="32"/>
        <v>312.23381693118182</v>
      </c>
      <c r="D559">
        <f>VLOOKUP(A559,'CMP %'!A586:B1585,2,FALSE)</f>
        <v>0.61894997394175788</v>
      </c>
      <c r="E559">
        <f t="shared" si="33"/>
        <v>4063.7301029456034</v>
      </c>
      <c r="F559">
        <f>YARDS!F583</f>
        <v>8.0556477387550025</v>
      </c>
      <c r="G559">
        <f t="shared" si="34"/>
        <v>24.186634996966571</v>
      </c>
      <c r="H559" s="7">
        <f>TOUCHDOWNS!B587</f>
        <v>4.7945854322406133E-2</v>
      </c>
      <c r="I559">
        <f t="shared" si="35"/>
        <v>10.151662169380188</v>
      </c>
      <c r="J559">
        <f>INTERCEPTIONS!B583</f>
        <v>2.0123928589670634E-2</v>
      </c>
    </row>
    <row r="560" spans="1:10" x14ac:dyDescent="0.2">
      <c r="A560">
        <v>559</v>
      </c>
      <c r="B560">
        <f>'PASS ATTEMPTS'!B590</f>
        <v>523.60888839865288</v>
      </c>
      <c r="C560">
        <f t="shared" si="32"/>
        <v>324.32320593075696</v>
      </c>
      <c r="D560">
        <f>VLOOKUP(A560,'CMP %'!A587:B1586,2,FALSE)</f>
        <v>0.61939973349694455</v>
      </c>
      <c r="E560">
        <f t="shared" si="33"/>
        <v>4078.9927599776561</v>
      </c>
      <c r="F560">
        <f>YARDS!F584</f>
        <v>7.7901518678424146</v>
      </c>
      <c r="G560">
        <f t="shared" si="34"/>
        <v>26.698644177523644</v>
      </c>
      <c r="H560" s="7">
        <f>TOUCHDOWNS!B588</f>
        <v>5.0989669520652724E-2</v>
      </c>
      <c r="I560">
        <f t="shared" si="35"/>
        <v>10.604167860051787</v>
      </c>
      <c r="J560">
        <f>INTERCEPTIONS!B584</f>
        <v>2.0252077638487753E-2</v>
      </c>
    </row>
    <row r="561" spans="1:10" x14ac:dyDescent="0.2">
      <c r="A561">
        <v>560</v>
      </c>
      <c r="B561">
        <f>'PASS ATTEMPTS'!B591</f>
        <v>524.77850003408173</v>
      </c>
      <c r="C561">
        <f t="shared" si="32"/>
        <v>321.47777357071789</v>
      </c>
      <c r="D561">
        <f>VLOOKUP(A561,'CMP %'!A588:B1587,2,FALSE)</f>
        <v>0.61259707390801932</v>
      </c>
      <c r="E561">
        <f t="shared" si="33"/>
        <v>4296.5295004995141</v>
      </c>
      <c r="F561">
        <f>YARDS!F585</f>
        <v>8.1873199839941542</v>
      </c>
      <c r="G561">
        <f t="shared" si="34"/>
        <v>24.540125628265287</v>
      </c>
      <c r="H561" s="7">
        <f>TOUCHDOWNS!B589</f>
        <v>4.6762825890678691E-2</v>
      </c>
      <c r="I561">
        <f t="shared" si="35"/>
        <v>10.486969030227641</v>
      </c>
      <c r="J561">
        <f>INTERCEPTIONS!B585</f>
        <v>1.9983610284237188E-2</v>
      </c>
    </row>
    <row r="562" spans="1:10" x14ac:dyDescent="0.2">
      <c r="A562">
        <v>561</v>
      </c>
      <c r="B562">
        <f>'PASS ATTEMPTS'!B592</f>
        <v>513.4008189112335</v>
      </c>
      <c r="C562">
        <f t="shared" si="32"/>
        <v>324.33829338756226</v>
      </c>
      <c r="D562">
        <f>VLOOKUP(A562,'CMP %'!A589:B1588,2,FALSE)</f>
        <v>0.63174479167248865</v>
      </c>
      <c r="E562">
        <f t="shared" si="33"/>
        <v>4037.3854549898406</v>
      </c>
      <c r="F562">
        <f>YARDS!F586</f>
        <v>7.8640027562712174</v>
      </c>
      <c r="G562">
        <f t="shared" si="34"/>
        <v>24.296757163838542</v>
      </c>
      <c r="H562" s="7">
        <f>TOUCHDOWNS!B590</f>
        <v>4.732512350752488E-2</v>
      </c>
      <c r="I562">
        <f t="shared" si="35"/>
        <v>10.101998286010328</v>
      </c>
      <c r="J562">
        <f>INTERCEPTIONS!B586</f>
        <v>1.9676630643935444E-2</v>
      </c>
    </row>
    <row r="563" spans="1:10" x14ac:dyDescent="0.2">
      <c r="A563">
        <v>562</v>
      </c>
      <c r="B563">
        <f>'PASS ATTEMPTS'!B593</f>
        <v>516.56638647622515</v>
      </c>
      <c r="C563">
        <f t="shared" si="32"/>
        <v>330.98816101647111</v>
      </c>
      <c r="D563">
        <f>VLOOKUP(A563,'CMP %'!A590:B1589,2,FALSE)</f>
        <v>0.64074661008107381</v>
      </c>
      <c r="E563">
        <f t="shared" si="33"/>
        <v>4101.496784567189</v>
      </c>
      <c r="F563">
        <f>YARDS!F587</f>
        <v>7.9399219382927448</v>
      </c>
      <c r="G563">
        <f t="shared" si="34"/>
        <v>22.265212373073929</v>
      </c>
      <c r="H563" s="7">
        <f>TOUCHDOWNS!B591</f>
        <v>4.3102325191843815E-2</v>
      </c>
      <c r="I563">
        <f t="shared" si="35"/>
        <v>9.5157338717564901</v>
      </c>
      <c r="J563">
        <f>INTERCEPTIONS!B587</f>
        <v>1.8421124798050425E-2</v>
      </c>
    </row>
    <row r="564" spans="1:10" x14ac:dyDescent="0.2">
      <c r="A564">
        <v>563</v>
      </c>
      <c r="B564">
        <f>'PASS ATTEMPTS'!B594</f>
        <v>474.7339557925452</v>
      </c>
      <c r="C564">
        <f t="shared" si="32"/>
        <v>294.79188888423158</v>
      </c>
      <c r="D564">
        <f>VLOOKUP(A564,'CMP %'!A591:B1590,2,FALSE)</f>
        <v>0.62096229959386595</v>
      </c>
      <c r="E564">
        <f t="shared" si="33"/>
        <v>3743.3108602795851</v>
      </c>
      <c r="F564">
        <f>YARDS!F588</f>
        <v>7.8850708162012761</v>
      </c>
      <c r="G564">
        <f t="shared" si="34"/>
        <v>23.645065319401311</v>
      </c>
      <c r="H564" s="7">
        <f>TOUCHDOWNS!B592</f>
        <v>4.9806981428002189E-2</v>
      </c>
      <c r="I564">
        <f t="shared" si="35"/>
        <v>9.0535924361314333</v>
      </c>
      <c r="J564">
        <f>INTERCEPTIONS!B588</f>
        <v>1.9070876067874484E-2</v>
      </c>
    </row>
    <row r="565" spans="1:10" x14ac:dyDescent="0.2">
      <c r="A565">
        <v>564</v>
      </c>
      <c r="B565">
        <f>'PASS ATTEMPTS'!B595</f>
        <v>536.91580438922119</v>
      </c>
      <c r="C565">
        <f t="shared" si="32"/>
        <v>341.66353270071954</v>
      </c>
      <c r="D565">
        <f>VLOOKUP(A565,'CMP %'!A592:B1591,2,FALSE)</f>
        <v>0.6363447116059201</v>
      </c>
      <c r="E565">
        <f t="shared" si="33"/>
        <v>4152.6499083404333</v>
      </c>
      <c r="F565">
        <f>YARDS!F589</f>
        <v>7.7342664797590732</v>
      </c>
      <c r="G565">
        <f t="shared" si="34"/>
        <v>23.933281618527712</v>
      </c>
      <c r="H565" s="7">
        <f>TOUCHDOWNS!B593</f>
        <v>4.4575483572798669E-2</v>
      </c>
      <c r="I565">
        <f t="shared" si="35"/>
        <v>10.987493496494899</v>
      </c>
      <c r="J565">
        <f>INTERCEPTIONS!B589</f>
        <v>2.0464090285056764E-2</v>
      </c>
    </row>
    <row r="566" spans="1:10" x14ac:dyDescent="0.2">
      <c r="A566">
        <v>565</v>
      </c>
      <c r="B566">
        <f>'PASS ATTEMPTS'!B596</f>
        <v>554.83174572699204</v>
      </c>
      <c r="C566">
        <f t="shared" si="32"/>
        <v>340.59891672117635</v>
      </c>
      <c r="D566">
        <f>VLOOKUP(A566,'CMP %'!A593:B1592,2,FALSE)</f>
        <v>0.61387784557080827</v>
      </c>
      <c r="E566">
        <f t="shared" si="33"/>
        <v>4272.3575732138452</v>
      </c>
      <c r="F566">
        <f>YARDS!F590</f>
        <v>7.7002759955917917</v>
      </c>
      <c r="G566">
        <f t="shared" si="34"/>
        <v>22.743822891266646</v>
      </c>
      <c r="H566" s="7">
        <f>TOUCHDOWNS!B594</f>
        <v>4.099228832240949E-2</v>
      </c>
      <c r="I566">
        <f t="shared" si="35"/>
        <v>11.682779222389962</v>
      </c>
      <c r="J566">
        <f>INTERCEPTIONS!B590</f>
        <v>2.1056436140080813E-2</v>
      </c>
    </row>
    <row r="567" spans="1:10" x14ac:dyDescent="0.2">
      <c r="A567">
        <v>566</v>
      </c>
      <c r="B567">
        <f>'PASS ATTEMPTS'!B597</f>
        <v>490.49489360480646</v>
      </c>
      <c r="C567">
        <f t="shared" si="32"/>
        <v>304.48359230540029</v>
      </c>
      <c r="D567">
        <f>VLOOKUP(A567,'CMP %'!A594:B1593,2,FALSE)</f>
        <v>0.62076811863962811</v>
      </c>
      <c r="E567">
        <f t="shared" si="33"/>
        <v>3996.4763048343589</v>
      </c>
      <c r="F567">
        <f>YARDS!F591</f>
        <v>8.1478448745163377</v>
      </c>
      <c r="G567">
        <f t="shared" si="34"/>
        <v>23.841407954390736</v>
      </c>
      <c r="H567" s="7">
        <f>TOUCHDOWNS!B595</f>
        <v>4.8606842324437828E-2</v>
      </c>
      <c r="I567">
        <f t="shared" si="35"/>
        <v>8.010893594320164</v>
      </c>
      <c r="J567">
        <f>INTERCEPTIONS!B591</f>
        <v>1.6332267060815867E-2</v>
      </c>
    </row>
    <row r="568" spans="1:10" x14ac:dyDescent="0.2">
      <c r="A568">
        <v>567</v>
      </c>
      <c r="B568">
        <f>'PASS ATTEMPTS'!B598</f>
        <v>524.36521293510634</v>
      </c>
      <c r="C568">
        <f t="shared" si="32"/>
        <v>328.00085138186006</v>
      </c>
      <c r="D568">
        <f>VLOOKUP(A568,'CMP %'!A595:B1594,2,FALSE)</f>
        <v>0.62551985389322984</v>
      </c>
      <c r="E568">
        <f t="shared" si="33"/>
        <v>4387.9548404160223</v>
      </c>
      <c r="F568">
        <f>YARDS!F592</f>
        <v>8.3681272749858415</v>
      </c>
      <c r="G568">
        <f t="shared" si="34"/>
        <v>26.179343668055381</v>
      </c>
      <c r="H568" s="7">
        <f>TOUCHDOWNS!B596</f>
        <v>4.992578268401502E-2</v>
      </c>
      <c r="I568">
        <f t="shared" si="35"/>
        <v>10.544867802810574</v>
      </c>
      <c r="J568">
        <f>INTERCEPTIONS!B592</f>
        <v>2.0109777579992841E-2</v>
      </c>
    </row>
    <row r="569" spans="1:10" x14ac:dyDescent="0.2">
      <c r="A569">
        <v>568</v>
      </c>
      <c r="B569">
        <f>'PASS ATTEMPTS'!B599</f>
        <v>500.65283884638245</v>
      </c>
      <c r="C569">
        <f t="shared" si="32"/>
        <v>311.57125243025479</v>
      </c>
      <c r="D569">
        <f>VLOOKUP(A569,'CMP %'!A596:B1595,2,FALSE)</f>
        <v>0.62232994253699936</v>
      </c>
      <c r="E569">
        <f t="shared" si="33"/>
        <v>3976.5664089940401</v>
      </c>
      <c r="F569">
        <f>YARDS!F593</f>
        <v>7.9427621306551464</v>
      </c>
      <c r="G569">
        <f t="shared" si="34"/>
        <v>25.981878363927894</v>
      </c>
      <c r="H569" s="7">
        <f>TOUCHDOWNS!B597</f>
        <v>5.1895997281861075E-2</v>
      </c>
      <c r="I569">
        <f t="shared" si="35"/>
        <v>10.854106611750696</v>
      </c>
      <c r="J569">
        <f>INTERCEPTIONS!B593</f>
        <v>2.1679906253524929E-2</v>
      </c>
    </row>
    <row r="570" spans="1:10" x14ac:dyDescent="0.2">
      <c r="A570">
        <v>569</v>
      </c>
      <c r="B570">
        <f>'PASS ATTEMPTS'!B600</f>
        <v>506.59248922992384</v>
      </c>
      <c r="C570">
        <f t="shared" si="32"/>
        <v>317.60981554294659</v>
      </c>
      <c r="D570">
        <f>VLOOKUP(A570,'CMP %'!A597:B1596,2,FALSE)</f>
        <v>0.62695326578123645</v>
      </c>
      <c r="E570">
        <f t="shared" si="33"/>
        <v>4114.2093889942435</v>
      </c>
      <c r="F570">
        <f>YARDS!F594</f>
        <v>8.1213390969303418</v>
      </c>
      <c r="G570">
        <f t="shared" si="34"/>
        <v>20.637731861506101</v>
      </c>
      <c r="H570" s="7">
        <f>TOUCHDOWNS!B598</f>
        <v>4.0738329723122656E-2</v>
      </c>
      <c r="I570">
        <f t="shared" si="35"/>
        <v>8.7441891474757476</v>
      </c>
      <c r="J570">
        <f>INTERCEPTIONS!B594</f>
        <v>1.7260795083574719E-2</v>
      </c>
    </row>
    <row r="571" spans="1:10" x14ac:dyDescent="0.2">
      <c r="A571">
        <v>570</v>
      </c>
      <c r="B571">
        <f>'PASS ATTEMPTS'!B601</f>
        <v>548.82179032303679</v>
      </c>
      <c r="C571">
        <f t="shared" si="32"/>
        <v>352.33556873608183</v>
      </c>
      <c r="D571">
        <f>VLOOKUP(A571,'CMP %'!A598:B1597,2,FALSE)</f>
        <v>0.64198538569085772</v>
      </c>
      <c r="E571">
        <f t="shared" si="33"/>
        <v>4313.03635650459</v>
      </c>
      <c r="F571">
        <f>YARDS!F595</f>
        <v>7.8587192282688605</v>
      </c>
      <c r="G571">
        <f t="shared" si="34"/>
        <v>24.626360119076324</v>
      </c>
      <c r="H571" s="7">
        <f>TOUCHDOWNS!B599</f>
        <v>4.4871323539433877E-2</v>
      </c>
      <c r="I571">
        <f t="shared" si="35"/>
        <v>8.3891370947290174</v>
      </c>
      <c r="J571">
        <f>INTERCEPTIONS!B595</f>
        <v>1.5285721599703917E-2</v>
      </c>
    </row>
    <row r="572" spans="1:10" x14ac:dyDescent="0.2">
      <c r="A572">
        <v>571</v>
      </c>
      <c r="B572">
        <f>'PASS ATTEMPTS'!B602</f>
        <v>506.35108019934273</v>
      </c>
      <c r="C572">
        <f t="shared" si="32"/>
        <v>315.23766204855281</v>
      </c>
      <c r="D572">
        <f>VLOOKUP(A572,'CMP %'!A599:B1598,2,FALSE)</f>
        <v>0.62256737346042301</v>
      </c>
      <c r="E572">
        <f t="shared" si="33"/>
        <v>3978.5442731767093</v>
      </c>
      <c r="F572">
        <f>YARDS!F596</f>
        <v>7.8572840638760306</v>
      </c>
      <c r="G572">
        <f t="shared" si="34"/>
        <v>22.811067538199342</v>
      </c>
      <c r="H572" s="7">
        <f>TOUCHDOWNS!B600</f>
        <v>4.5049903970223529E-2</v>
      </c>
      <c r="I572">
        <f t="shared" si="35"/>
        <v>8.6490025556975798</v>
      </c>
      <c r="J572">
        <f>INTERCEPTIONS!B596</f>
        <v>1.7081039014062334E-2</v>
      </c>
    </row>
    <row r="573" spans="1:10" x14ac:dyDescent="0.2">
      <c r="A573">
        <v>572</v>
      </c>
      <c r="B573">
        <f>'PASS ATTEMPTS'!B603</f>
        <v>504.9480571245868</v>
      </c>
      <c r="C573">
        <f t="shared" si="32"/>
        <v>316.6935497331358</v>
      </c>
      <c r="D573">
        <f>VLOOKUP(A573,'CMP %'!A600:B1599,2,FALSE)</f>
        <v>0.62718045007745693</v>
      </c>
      <c r="E573">
        <f t="shared" si="33"/>
        <v>3825.6923321254476</v>
      </c>
      <c r="F573">
        <f>YARDS!F597</f>
        <v>7.5764076683664259</v>
      </c>
      <c r="G573">
        <f t="shared" si="34"/>
        <v>20.226515522875797</v>
      </c>
      <c r="H573" s="7">
        <f>TOUCHDOWNS!B601</f>
        <v>4.0056626097454751E-2</v>
      </c>
      <c r="I573">
        <f t="shared" si="35"/>
        <v>8.9606990190342231</v>
      </c>
      <c r="J573">
        <f>INTERCEPTIONS!B597</f>
        <v>1.774578373478786E-2</v>
      </c>
    </row>
    <row r="574" spans="1:10" x14ac:dyDescent="0.2">
      <c r="A574">
        <v>573</v>
      </c>
      <c r="B574">
        <f>'PASS ATTEMPTS'!B604</f>
        <v>484.12852426505191</v>
      </c>
      <c r="C574">
        <f t="shared" si="32"/>
        <v>303.38593748859063</v>
      </c>
      <c r="D574">
        <f>VLOOKUP(A574,'CMP %'!A601:B1600,2,FALSE)</f>
        <v>0.62666404122573893</v>
      </c>
      <c r="E574">
        <f t="shared" si="33"/>
        <v>3747.779447166004</v>
      </c>
      <c r="F574">
        <f>YARDS!F598</f>
        <v>7.7412902965291099</v>
      </c>
      <c r="G574">
        <f t="shared" si="34"/>
        <v>20.821523282847124</v>
      </c>
      <c r="H574" s="7">
        <f>TOUCHDOWNS!B602</f>
        <v>4.3008255533912118E-2</v>
      </c>
      <c r="I574">
        <f t="shared" si="35"/>
        <v>9.9799797154576062</v>
      </c>
      <c r="J574">
        <f>INTERCEPTIONS!B598</f>
        <v>2.0614318750600494E-2</v>
      </c>
    </row>
    <row r="575" spans="1:10" x14ac:dyDescent="0.2">
      <c r="A575">
        <v>574</v>
      </c>
      <c r="B575">
        <f>'PASS ATTEMPTS'!B605</f>
        <v>489.1868143764986</v>
      </c>
      <c r="C575">
        <f t="shared" si="32"/>
        <v>307.86650833355861</v>
      </c>
      <c r="D575">
        <f>VLOOKUP(A575,'CMP %'!A602:B1601,2,FALSE)</f>
        <v>0.62934343135547333</v>
      </c>
      <c r="E575">
        <f t="shared" si="33"/>
        <v>3943.5343083021812</v>
      </c>
      <c r="F575">
        <f>YARDS!F599</f>
        <v>8.0614076103594083</v>
      </c>
      <c r="G575">
        <f t="shared" si="34"/>
        <v>22.599624037918058</v>
      </c>
      <c r="H575" s="7">
        <f>TOUCHDOWNS!B603</f>
        <v>4.6198350760379335E-2</v>
      </c>
      <c r="I575">
        <f t="shared" si="35"/>
        <v>9.6896724697690271</v>
      </c>
      <c r="J575">
        <f>INTERCEPTIONS!B599</f>
        <v>1.9807713914200987E-2</v>
      </c>
    </row>
    <row r="576" spans="1:10" x14ac:dyDescent="0.2">
      <c r="A576">
        <v>575</v>
      </c>
      <c r="B576">
        <f>'PASS ATTEMPTS'!B606</f>
        <v>541.84601450228206</v>
      </c>
      <c r="C576">
        <f t="shared" si="32"/>
        <v>351.74454872523086</v>
      </c>
      <c r="D576">
        <f>VLOOKUP(A576,'CMP %'!A603:B1602,2,FALSE)</f>
        <v>0.64915961234545438</v>
      </c>
      <c r="E576">
        <f t="shared" si="33"/>
        <v>4132.5086604777689</v>
      </c>
      <c r="F576">
        <f>YARDS!F600</f>
        <v>7.6267215221168048</v>
      </c>
      <c r="G576">
        <f t="shared" si="34"/>
        <v>24.323257926339888</v>
      </c>
      <c r="H576" s="7">
        <f>TOUCHDOWNS!B604</f>
        <v>4.4889613054886549E-2</v>
      </c>
      <c r="I576">
        <f t="shared" si="35"/>
        <v>10.467440262684965</v>
      </c>
      <c r="J576">
        <f>INTERCEPTIONS!B600</f>
        <v>1.9318108803106977E-2</v>
      </c>
    </row>
    <row r="577" spans="1:10" x14ac:dyDescent="0.2">
      <c r="A577">
        <v>576</v>
      </c>
      <c r="B577">
        <f>'PASS ATTEMPTS'!B607</f>
        <v>507.05849053467557</v>
      </c>
      <c r="C577">
        <f t="shared" si="32"/>
        <v>323.11041680017905</v>
      </c>
      <c r="D577">
        <f>VLOOKUP(A577,'CMP %'!A604:B1603,2,FALSE)</f>
        <v>0.63722513838486428</v>
      </c>
      <c r="E577">
        <f t="shared" si="33"/>
        <v>4108.1109967082502</v>
      </c>
      <c r="F577">
        <f>YARDS!F601</f>
        <v>8.101848353582227</v>
      </c>
      <c r="G577">
        <f t="shared" si="34"/>
        <v>21.901769170271653</v>
      </c>
      <c r="H577" s="7">
        <f>TOUCHDOWNS!B605</f>
        <v>4.3193772669454754E-2</v>
      </c>
      <c r="I577">
        <f t="shared" si="35"/>
        <v>9.9562957853443805</v>
      </c>
      <c r="J577">
        <f>INTERCEPTIONS!B601</f>
        <v>1.9635399014511744E-2</v>
      </c>
    </row>
    <row r="578" spans="1:10" x14ac:dyDescent="0.2">
      <c r="A578">
        <v>577</v>
      </c>
      <c r="B578">
        <f>'PASS ATTEMPTS'!B608</f>
        <v>490.80621568432588</v>
      </c>
      <c r="C578">
        <f t="shared" si="32"/>
        <v>304.39072672876813</v>
      </c>
      <c r="D578">
        <f>VLOOKUP(A578,'CMP %'!A605:B1604,2,FALSE)</f>
        <v>0.62018515047605782</v>
      </c>
      <c r="E578">
        <f t="shared" si="33"/>
        <v>3793.514335153784</v>
      </c>
      <c r="F578">
        <f>YARDS!F602</f>
        <v>7.7291489266584108</v>
      </c>
      <c r="G578">
        <f t="shared" si="34"/>
        <v>24.575949463432007</v>
      </c>
      <c r="H578" s="7">
        <f>TOUCHDOWNS!B606</f>
        <v>5.0072612526241178E-2</v>
      </c>
      <c r="I578">
        <f t="shared" si="35"/>
        <v>9.7833905414718902</v>
      </c>
      <c r="J578">
        <f>INTERCEPTIONS!B602</f>
        <v>1.9933306117223909E-2</v>
      </c>
    </row>
    <row r="579" spans="1:10" x14ac:dyDescent="0.2">
      <c r="A579">
        <v>578</v>
      </c>
      <c r="B579">
        <f>'PASS ATTEMPTS'!B609</f>
        <v>503.24523779264393</v>
      </c>
      <c r="C579">
        <f t="shared" ref="C579:C642" si="36">D579*B579</f>
        <v>319.20620277674243</v>
      </c>
      <c r="D579">
        <f>VLOOKUP(A579,'CMP %'!A606:B1605,2,FALSE)</f>
        <v>0.63429552592858807</v>
      </c>
      <c r="E579">
        <f t="shared" ref="E579:E642" si="37">F579*B579</f>
        <v>3841.9630645025782</v>
      </c>
      <c r="F579">
        <f>YARDS!F603</f>
        <v>7.634375401850523</v>
      </c>
      <c r="G579">
        <f t="shared" ref="G579:G642" si="38">H579*B579</f>
        <v>20.445839902630183</v>
      </c>
      <c r="H579" s="7">
        <f>TOUCHDOWNS!B607</f>
        <v>4.062798486143776E-2</v>
      </c>
      <c r="I579">
        <f t="shared" ref="I579:I642" si="39">J579*B579</f>
        <v>8.911655771413983</v>
      </c>
      <c r="J579">
        <f>INTERCEPTIONS!B603</f>
        <v>1.7708375762287735E-2</v>
      </c>
    </row>
    <row r="580" spans="1:10" x14ac:dyDescent="0.2">
      <c r="A580">
        <v>579</v>
      </c>
      <c r="B580">
        <f>'PASS ATTEMPTS'!B610</f>
        <v>507.43188297634794</v>
      </c>
      <c r="C580">
        <f t="shared" si="36"/>
        <v>318.9441701650818</v>
      </c>
      <c r="D580">
        <f>VLOOKUP(A580,'CMP %'!A607:B1606,2,FALSE)</f>
        <v>0.62854578292225327</v>
      </c>
      <c r="E580">
        <f t="shared" si="37"/>
        <v>3967.9820199870728</v>
      </c>
      <c r="F580">
        <f>YARDS!F604</f>
        <v>7.8197333535938371</v>
      </c>
      <c r="G580">
        <f t="shared" si="38"/>
        <v>25.134927129346963</v>
      </c>
      <c r="H580" s="7">
        <f>TOUCHDOWNS!B608</f>
        <v>4.9533598444618299E-2</v>
      </c>
      <c r="I580">
        <f t="shared" si="39"/>
        <v>9.7847958884930293</v>
      </c>
      <c r="J580">
        <f>INTERCEPTIONS!B604</f>
        <v>1.9282974162167715E-2</v>
      </c>
    </row>
    <row r="581" spans="1:10" x14ac:dyDescent="0.2">
      <c r="A581">
        <v>580</v>
      </c>
      <c r="B581">
        <f>'PASS ATTEMPTS'!B611</f>
        <v>482.71620926351221</v>
      </c>
      <c r="C581">
        <f t="shared" si="36"/>
        <v>299.31438894570363</v>
      </c>
      <c r="D581">
        <f>VLOOKUP(A581,'CMP %'!A608:B1607,2,FALSE)</f>
        <v>0.62006285101213476</v>
      </c>
      <c r="E581">
        <f t="shared" si="37"/>
        <v>3531.9337555773586</v>
      </c>
      <c r="F581">
        <f>YARDS!F605</f>
        <v>7.3167912901994443</v>
      </c>
      <c r="G581">
        <f t="shared" si="38"/>
        <v>22.217820749572454</v>
      </c>
      <c r="H581" s="7">
        <f>TOUCHDOWNS!B609</f>
        <v>4.6026672241793028E-2</v>
      </c>
      <c r="I581">
        <f t="shared" si="39"/>
        <v>10.282991414934845</v>
      </c>
      <c r="J581">
        <f>INTERCEPTIONS!B605</f>
        <v>2.1302353676135651E-2</v>
      </c>
    </row>
    <row r="582" spans="1:10" x14ac:dyDescent="0.2">
      <c r="A582">
        <v>581</v>
      </c>
      <c r="B582">
        <f>'PASS ATTEMPTS'!B612</f>
        <v>508.79264289558961</v>
      </c>
      <c r="C582">
        <f t="shared" si="36"/>
        <v>316.94868529905881</v>
      </c>
      <c r="D582">
        <f>VLOOKUP(A582,'CMP %'!A609:B1608,2,FALSE)</f>
        <v>0.62294274440619324</v>
      </c>
      <c r="E582">
        <f t="shared" si="37"/>
        <v>4195.0823887609949</v>
      </c>
      <c r="F582">
        <f>YARDS!F606</f>
        <v>8.2451710875502506</v>
      </c>
      <c r="G582">
        <f t="shared" si="38"/>
        <v>23.505956906723647</v>
      </c>
      <c r="H582" s="7">
        <f>TOUCHDOWNS!B610</f>
        <v>4.6199482706646276E-2</v>
      </c>
      <c r="I582">
        <f t="shared" si="39"/>
        <v>10.014866245978773</v>
      </c>
      <c r="J582">
        <f>INTERCEPTIONS!B606</f>
        <v>1.9683590920228665E-2</v>
      </c>
    </row>
    <row r="583" spans="1:10" x14ac:dyDescent="0.2">
      <c r="A583">
        <v>582</v>
      </c>
      <c r="B583">
        <f>'PASS ATTEMPTS'!B613</f>
        <v>477.12132860911339</v>
      </c>
      <c r="C583">
        <f t="shared" si="36"/>
        <v>303.8557751747889</v>
      </c>
      <c r="D583">
        <f>VLOOKUP(A583,'CMP %'!A610:B1609,2,FALSE)</f>
        <v>0.63685221547437021</v>
      </c>
      <c r="E583">
        <f t="shared" si="37"/>
        <v>3814.1492174926034</v>
      </c>
      <c r="F583">
        <f>YARDS!F607</f>
        <v>7.9940865955656841</v>
      </c>
      <c r="G583">
        <f t="shared" si="38"/>
        <v>23.808855322478749</v>
      </c>
      <c r="H583" s="7">
        <f>TOUCHDOWNS!B611</f>
        <v>4.9901050099532232E-2</v>
      </c>
      <c r="I583">
        <f t="shared" si="39"/>
        <v>9.2807526031310559</v>
      </c>
      <c r="J583">
        <f>INTERCEPTIONS!B607</f>
        <v>1.9451556756404007E-2</v>
      </c>
    </row>
    <row r="584" spans="1:10" x14ac:dyDescent="0.2">
      <c r="A584">
        <v>583</v>
      </c>
      <c r="B584">
        <f>'PASS ATTEMPTS'!B614</f>
        <v>485.58659057631968</v>
      </c>
      <c r="C584">
        <f t="shared" si="36"/>
        <v>305.67965891041609</v>
      </c>
      <c r="D584">
        <f>VLOOKUP(A584,'CMP %'!A611:B1610,2,FALSE)</f>
        <v>0.62950597245203865</v>
      </c>
      <c r="E584">
        <f t="shared" si="37"/>
        <v>3780.44989254033</v>
      </c>
      <c r="F584">
        <f>YARDS!F608</f>
        <v>7.7853259663811833</v>
      </c>
      <c r="G584">
        <f t="shared" si="38"/>
        <v>21.96657009399253</v>
      </c>
      <c r="H584" s="7">
        <f>TOUCHDOWNS!B612</f>
        <v>4.5237184305113226E-2</v>
      </c>
      <c r="I584">
        <f t="shared" si="39"/>
        <v>9.7711340012532055</v>
      </c>
      <c r="J584">
        <f>INTERCEPTIONS!B608</f>
        <v>2.0122330786886661E-2</v>
      </c>
    </row>
    <row r="585" spans="1:10" x14ac:dyDescent="0.2">
      <c r="A585">
        <v>584</v>
      </c>
      <c r="B585">
        <f>'PASS ATTEMPTS'!B615</f>
        <v>523.25221910230403</v>
      </c>
      <c r="C585">
        <f t="shared" si="36"/>
        <v>324.89936452823611</v>
      </c>
      <c r="D585">
        <f>VLOOKUP(A585,'CMP %'!A612:B1611,2,FALSE)</f>
        <v>0.6209230513835875</v>
      </c>
      <c r="E585">
        <f t="shared" si="37"/>
        <v>4191.4605581281694</v>
      </c>
      <c r="F585">
        <f>YARDS!F609</f>
        <v>8.0104018771656147</v>
      </c>
      <c r="G585">
        <f t="shared" si="38"/>
        <v>24.780066730662369</v>
      </c>
      <c r="H585" s="7">
        <f>TOUCHDOWNS!B613</f>
        <v>4.735778621861416E-2</v>
      </c>
      <c r="I585">
        <f t="shared" si="39"/>
        <v>9.56809402919448</v>
      </c>
      <c r="J585">
        <f>INTERCEPTIONS!B609</f>
        <v>1.8285816437834862E-2</v>
      </c>
    </row>
    <row r="586" spans="1:10" x14ac:dyDescent="0.2">
      <c r="A586">
        <v>585</v>
      </c>
      <c r="B586">
        <f>'PASS ATTEMPTS'!B616</f>
        <v>508.01086953136041</v>
      </c>
      <c r="C586">
        <f t="shared" si="36"/>
        <v>316.19592742447878</v>
      </c>
      <c r="D586">
        <f>VLOOKUP(A586,'CMP %'!A613:B1612,2,FALSE)</f>
        <v>0.6224196102657592</v>
      </c>
      <c r="E586">
        <f t="shared" si="37"/>
        <v>3959.8189927368007</v>
      </c>
      <c r="F586">
        <f>YARDS!F610</f>
        <v>7.7947524949411617</v>
      </c>
      <c r="G586">
        <f t="shared" si="38"/>
        <v>24.5363876996214</v>
      </c>
      <c r="H586" s="7">
        <f>TOUCHDOWNS!B614</f>
        <v>4.8298942347938731E-2</v>
      </c>
      <c r="I586">
        <f t="shared" si="39"/>
        <v>9.7598110421742188</v>
      </c>
      <c r="J586">
        <f>INTERCEPTIONS!B610</f>
        <v>1.9211815391229004E-2</v>
      </c>
    </row>
    <row r="587" spans="1:10" x14ac:dyDescent="0.2">
      <c r="A587">
        <v>586</v>
      </c>
      <c r="B587">
        <f>'PASS ATTEMPTS'!B617</f>
        <v>513.54501266246177</v>
      </c>
      <c r="C587">
        <f t="shared" si="36"/>
        <v>327.48126452202359</v>
      </c>
      <c r="D587">
        <f>VLOOKUP(A587,'CMP %'!A614:B1613,2,FALSE)</f>
        <v>0.63768755697617396</v>
      </c>
      <c r="E587">
        <f t="shared" si="37"/>
        <v>4028.4624878380846</v>
      </c>
      <c r="F587">
        <f>YARDS!F611</f>
        <v>7.8444194540077756</v>
      </c>
      <c r="G587">
        <f t="shared" si="38"/>
        <v>24.476373374661044</v>
      </c>
      <c r="H587" s="7">
        <f>TOUCHDOWNS!B615</f>
        <v>4.766159298824435E-2</v>
      </c>
      <c r="I587">
        <f t="shared" si="39"/>
        <v>10.076244450920576</v>
      </c>
      <c r="J587">
        <f>INTERCEPTIONS!B611</f>
        <v>1.962095668825704E-2</v>
      </c>
    </row>
    <row r="588" spans="1:10" x14ac:dyDescent="0.2">
      <c r="A588">
        <v>587</v>
      </c>
      <c r="B588">
        <f>'PASS ATTEMPTS'!B618</f>
        <v>552.975396815208</v>
      </c>
      <c r="C588">
        <f t="shared" si="36"/>
        <v>350.22924072342522</v>
      </c>
      <c r="D588">
        <f>VLOOKUP(A588,'CMP %'!A615:B1614,2,FALSE)</f>
        <v>0.63335411076247938</v>
      </c>
      <c r="E588">
        <f t="shared" si="37"/>
        <v>4709.2499269341824</v>
      </c>
      <c r="F588">
        <f>YARDS!F612</f>
        <v>8.5162015417982655</v>
      </c>
      <c r="G588">
        <f t="shared" si="38"/>
        <v>23.158507212681481</v>
      </c>
      <c r="H588" s="7">
        <f>TOUCHDOWNS!B616</f>
        <v>4.1879814809230177E-2</v>
      </c>
      <c r="I588">
        <f t="shared" si="39"/>
        <v>11.091946381247217</v>
      </c>
      <c r="J588">
        <f>INTERCEPTIONS!B612</f>
        <v>2.005866164232601E-2</v>
      </c>
    </row>
    <row r="589" spans="1:10" x14ac:dyDescent="0.2">
      <c r="A589">
        <v>588</v>
      </c>
      <c r="B589">
        <f>'PASS ATTEMPTS'!B619</f>
        <v>457.25453027790684</v>
      </c>
      <c r="C589">
        <f t="shared" si="36"/>
        <v>285.45670564851906</v>
      </c>
      <c r="D589">
        <f>VLOOKUP(A589,'CMP %'!A616:B1615,2,FALSE)</f>
        <v>0.62428404038999086</v>
      </c>
      <c r="E589">
        <f t="shared" si="37"/>
        <v>3764.5160134945154</v>
      </c>
      <c r="F589">
        <f>YARDS!F613</f>
        <v>8.2328676135948733</v>
      </c>
      <c r="G589">
        <f t="shared" si="38"/>
        <v>23.148794226108439</v>
      </c>
      <c r="H589" s="7">
        <f>TOUCHDOWNS!B617</f>
        <v>5.062562029082409E-2</v>
      </c>
      <c r="I589">
        <f t="shared" si="39"/>
        <v>9.0113192452012676</v>
      </c>
      <c r="J589">
        <f>INTERCEPTIONS!B613</f>
        <v>1.9707446615617855E-2</v>
      </c>
    </row>
    <row r="590" spans="1:10" x14ac:dyDescent="0.2">
      <c r="A590">
        <v>589</v>
      </c>
      <c r="B590">
        <f>'PASS ATTEMPTS'!B620</f>
        <v>555.23683099314485</v>
      </c>
      <c r="C590">
        <f t="shared" si="36"/>
        <v>356.72581258779019</v>
      </c>
      <c r="D590">
        <f>VLOOKUP(A590,'CMP %'!A617:B1616,2,FALSE)</f>
        <v>0.64247505330242483</v>
      </c>
      <c r="E590">
        <f t="shared" si="37"/>
        <v>4666.1777484477725</v>
      </c>
      <c r="F590">
        <f>YARDS!F614</f>
        <v>8.4039413237436751</v>
      </c>
      <c r="G590">
        <f t="shared" si="38"/>
        <v>28.845411684409676</v>
      </c>
      <c r="H590" s="7">
        <f>TOUCHDOWNS!B618</f>
        <v>5.1951545852630607E-2</v>
      </c>
      <c r="I590">
        <f t="shared" si="39"/>
        <v>13.081106978571741</v>
      </c>
      <c r="J590">
        <f>INTERCEPTIONS!B614</f>
        <v>2.3559508750840136E-2</v>
      </c>
    </row>
    <row r="591" spans="1:10" x14ac:dyDescent="0.2">
      <c r="A591">
        <v>590</v>
      </c>
      <c r="B591">
        <f>'PASS ATTEMPTS'!B621</f>
        <v>534.72290044809915</v>
      </c>
      <c r="C591">
        <f t="shared" si="36"/>
        <v>336.14123362847084</v>
      </c>
      <c r="D591">
        <f>VLOOKUP(A591,'CMP %'!A618:B1617,2,FALSE)</f>
        <v>0.62862696425902764</v>
      </c>
      <c r="E591">
        <f t="shared" si="37"/>
        <v>4167.7419369869021</v>
      </c>
      <c r="F591">
        <f>YARDS!F615</f>
        <v>7.7942088014078399</v>
      </c>
      <c r="G591">
        <f t="shared" si="38"/>
        <v>26.784370273314885</v>
      </c>
      <c r="H591" s="7">
        <f>TOUCHDOWNS!B619</f>
        <v>5.009018736783017E-2</v>
      </c>
      <c r="I591">
        <f t="shared" si="39"/>
        <v>11.193228091823173</v>
      </c>
      <c r="J591">
        <f>INTERCEPTIONS!B615</f>
        <v>2.0932763647195995E-2</v>
      </c>
    </row>
    <row r="592" spans="1:10" x14ac:dyDescent="0.2">
      <c r="A592">
        <v>591</v>
      </c>
      <c r="B592">
        <f>'PASS ATTEMPTS'!B622</f>
        <v>494.4757848158668</v>
      </c>
      <c r="C592">
        <f t="shared" si="36"/>
        <v>312.51388762824422</v>
      </c>
      <c r="D592">
        <f>VLOOKUP(A592,'CMP %'!A619:B1618,2,FALSE)</f>
        <v>0.6320104992494594</v>
      </c>
      <c r="E592">
        <f t="shared" si="37"/>
        <v>3936.4859984791951</v>
      </c>
      <c r="F592">
        <f>YARDS!F616</f>
        <v>7.9609277529031397</v>
      </c>
      <c r="G592">
        <f t="shared" si="38"/>
        <v>25.108363147914158</v>
      </c>
      <c r="H592" s="7">
        <f>TOUCHDOWNS!B620</f>
        <v>5.0777740627408127E-2</v>
      </c>
      <c r="I592">
        <f t="shared" si="39"/>
        <v>8.1084546602879648</v>
      </c>
      <c r="J592">
        <f>INTERCEPTIONS!B616</f>
        <v>1.6398082392057676E-2</v>
      </c>
    </row>
    <row r="593" spans="1:10" x14ac:dyDescent="0.2">
      <c r="A593">
        <v>592</v>
      </c>
      <c r="B593">
        <f>'PASS ATTEMPTS'!B623</f>
        <v>509.89078241849592</v>
      </c>
      <c r="C593">
        <f t="shared" si="36"/>
        <v>316.21411031457029</v>
      </c>
      <c r="D593">
        <f>VLOOKUP(A593,'CMP %'!A620:B1619,2,FALSE)</f>
        <v>0.62016047596450896</v>
      </c>
      <c r="E593">
        <f t="shared" si="37"/>
        <v>4037.6941344086517</v>
      </c>
      <c r="F593">
        <f>YARDS!F617</f>
        <v>7.9187431380053663</v>
      </c>
      <c r="G593">
        <f t="shared" si="38"/>
        <v>21.306209878753698</v>
      </c>
      <c r="H593" s="7">
        <f>TOUCHDOWNS!B621</f>
        <v>4.1785830639445645E-2</v>
      </c>
      <c r="I593">
        <f t="shared" si="39"/>
        <v>10.386972303193065</v>
      </c>
      <c r="J593">
        <f>INTERCEPTIONS!B617</f>
        <v>2.0370974846664114E-2</v>
      </c>
    </row>
    <row r="594" spans="1:10" x14ac:dyDescent="0.2">
      <c r="A594">
        <v>593</v>
      </c>
      <c r="B594">
        <f>'PASS ATTEMPTS'!B624</f>
        <v>518.23272125524443</v>
      </c>
      <c r="C594">
        <f t="shared" si="36"/>
        <v>337.71916977980413</v>
      </c>
      <c r="D594">
        <f>VLOOKUP(A594,'CMP %'!A621:B1620,2,FALSE)</f>
        <v>0.65167473208135729</v>
      </c>
      <c r="E594">
        <f t="shared" si="37"/>
        <v>4092.8017212683003</v>
      </c>
      <c r="F594">
        <f>YARDS!F618</f>
        <v>7.897613472485614</v>
      </c>
      <c r="G594">
        <f t="shared" si="38"/>
        <v>22.875102070397109</v>
      </c>
      <c r="H594" s="7">
        <f>TOUCHDOWNS!B622</f>
        <v>4.4140597712529359E-2</v>
      </c>
      <c r="I594">
        <f t="shared" si="39"/>
        <v>8.451372417901597</v>
      </c>
      <c r="J594">
        <f>INTERCEPTIONS!B618</f>
        <v>1.6308064063247474E-2</v>
      </c>
    </row>
    <row r="595" spans="1:10" x14ac:dyDescent="0.2">
      <c r="A595">
        <v>594</v>
      </c>
      <c r="B595">
        <f>'PASS ATTEMPTS'!B625</f>
        <v>520.93492070305922</v>
      </c>
      <c r="C595">
        <f t="shared" si="36"/>
        <v>320.73452087067398</v>
      </c>
      <c r="D595">
        <f>VLOOKUP(A595,'CMP %'!A622:B1621,2,FALSE)</f>
        <v>0.61569019108530354</v>
      </c>
      <c r="E595">
        <f t="shared" si="37"/>
        <v>4262.6590223068133</v>
      </c>
      <c r="F595">
        <f>YARDS!F619</f>
        <v>8.1827093037915066</v>
      </c>
      <c r="G595">
        <f t="shared" si="38"/>
        <v>27.806602996162585</v>
      </c>
      <c r="H595" s="7">
        <f>TOUCHDOWNS!B623</f>
        <v>5.337826644187052E-2</v>
      </c>
      <c r="I595">
        <f t="shared" si="39"/>
        <v>9.6795239196310199</v>
      </c>
      <c r="J595">
        <f>INTERCEPTIONS!B619</f>
        <v>1.8581061731410581E-2</v>
      </c>
    </row>
    <row r="596" spans="1:10" x14ac:dyDescent="0.2">
      <c r="A596">
        <v>595</v>
      </c>
      <c r="B596">
        <f>'PASS ATTEMPTS'!B626</f>
        <v>493.62669611458335</v>
      </c>
      <c r="C596">
        <f t="shared" si="36"/>
        <v>301.5806585572812</v>
      </c>
      <c r="D596">
        <f>VLOOKUP(A596,'CMP %'!A623:B1622,2,FALSE)</f>
        <v>0.6109488423763787</v>
      </c>
      <c r="E596">
        <f t="shared" si="37"/>
        <v>3914.4079716216274</v>
      </c>
      <c r="F596">
        <f>YARDS!F620</f>
        <v>7.929895207112124</v>
      </c>
      <c r="G596">
        <f t="shared" si="38"/>
        <v>25.628600956648373</v>
      </c>
      <c r="H596" s="7">
        <f>TOUCHDOWNS!B624</f>
        <v>5.1918992952316584E-2</v>
      </c>
      <c r="I596">
        <f t="shared" si="39"/>
        <v>9.3438254152703202</v>
      </c>
      <c r="J596">
        <f>INTERCEPTIONS!B620</f>
        <v>1.8928930482927892E-2</v>
      </c>
    </row>
    <row r="597" spans="1:10" x14ac:dyDescent="0.2">
      <c r="A597">
        <v>596</v>
      </c>
      <c r="B597">
        <f>'PASS ATTEMPTS'!B627</f>
        <v>488.40428494811118</v>
      </c>
      <c r="C597">
        <f t="shared" si="36"/>
        <v>303.00066566087611</v>
      </c>
      <c r="D597">
        <f>VLOOKUP(A597,'CMP %'!A624:B1623,2,FALSE)</f>
        <v>0.62038904038908538</v>
      </c>
      <c r="E597">
        <f t="shared" si="37"/>
        <v>4030.0201429805998</v>
      </c>
      <c r="F597">
        <f>YARDS!F621</f>
        <v>8.2514021010457661</v>
      </c>
      <c r="G597">
        <f t="shared" si="38"/>
        <v>22.445199893740753</v>
      </c>
      <c r="H597" s="7">
        <f>TOUCHDOWNS!B625</f>
        <v>4.5956189545153903E-2</v>
      </c>
      <c r="I597">
        <f t="shared" si="39"/>
        <v>9.7247364797684597</v>
      </c>
      <c r="J597">
        <f>INTERCEPTIONS!B621</f>
        <v>1.9911243163645936E-2</v>
      </c>
    </row>
    <row r="598" spans="1:10" x14ac:dyDescent="0.2">
      <c r="A598">
        <v>597</v>
      </c>
      <c r="B598">
        <f>'PASS ATTEMPTS'!B628</f>
        <v>504.09318330442443</v>
      </c>
      <c r="C598">
        <f t="shared" si="36"/>
        <v>315.33045195991087</v>
      </c>
      <c r="D598">
        <f>VLOOKUP(A598,'CMP %'!A625:B1624,2,FALSE)</f>
        <v>0.62554000411761412</v>
      </c>
      <c r="E598">
        <f t="shared" si="37"/>
        <v>4117.6549951193165</v>
      </c>
      <c r="F598">
        <f>YARDS!F622</f>
        <v>8.1684401445925605</v>
      </c>
      <c r="G598">
        <f t="shared" si="38"/>
        <v>25.526171887258624</v>
      </c>
      <c r="H598" s="7">
        <f>TOUCHDOWNS!B626</f>
        <v>5.0637804145514977E-2</v>
      </c>
      <c r="I598">
        <f t="shared" si="39"/>
        <v>11.012196927462162</v>
      </c>
      <c r="J598">
        <f>INTERCEPTIONS!B622</f>
        <v>2.184555810748157E-2</v>
      </c>
    </row>
    <row r="599" spans="1:10" x14ac:dyDescent="0.2">
      <c r="A599">
        <v>598</v>
      </c>
      <c r="B599">
        <f>'PASS ATTEMPTS'!B629</f>
        <v>502.54691515186516</v>
      </c>
      <c r="C599">
        <f t="shared" si="36"/>
        <v>319.85839370644277</v>
      </c>
      <c r="D599">
        <f>VLOOKUP(A599,'CMP %'!A626:B1625,2,FALSE)</f>
        <v>0.63647469333243134</v>
      </c>
      <c r="E599">
        <f t="shared" si="37"/>
        <v>4004.1687657905909</v>
      </c>
      <c r="F599">
        <f>YARDS!F623</f>
        <v>7.967751159273492</v>
      </c>
      <c r="G599">
        <f t="shared" si="38"/>
        <v>20.703631128605892</v>
      </c>
      <c r="H599" s="7">
        <f>TOUCHDOWNS!B627</f>
        <v>4.1197409643534355E-2</v>
      </c>
      <c r="I599">
        <f t="shared" si="39"/>
        <v>9.7671665107556525</v>
      </c>
      <c r="J599">
        <f>INTERCEPTIONS!B623</f>
        <v>1.9435332734664388E-2</v>
      </c>
    </row>
    <row r="600" spans="1:10" x14ac:dyDescent="0.2">
      <c r="A600">
        <v>599</v>
      </c>
      <c r="B600">
        <f>'PASS ATTEMPTS'!B630</f>
        <v>501.46017349088464</v>
      </c>
      <c r="C600">
        <f t="shared" si="36"/>
        <v>311.29666212470232</v>
      </c>
      <c r="D600">
        <f>VLOOKUP(A600,'CMP %'!A627:B1626,2,FALSE)</f>
        <v>0.62078042999432925</v>
      </c>
      <c r="E600">
        <f t="shared" si="37"/>
        <v>3921.8102448663753</v>
      </c>
      <c r="F600">
        <f>YARDS!F624</f>
        <v>7.8207810952661116</v>
      </c>
      <c r="G600">
        <f t="shared" si="38"/>
        <v>24.796027162120545</v>
      </c>
      <c r="H600" s="7">
        <f>TOUCHDOWNS!B628</f>
        <v>4.9447650028724123E-2</v>
      </c>
      <c r="I600">
        <f t="shared" si="39"/>
        <v>9.5717412015342536</v>
      </c>
      <c r="J600">
        <f>INTERCEPTIONS!B624</f>
        <v>1.9087739580396099E-2</v>
      </c>
    </row>
    <row r="601" spans="1:10" x14ac:dyDescent="0.2">
      <c r="A601">
        <v>600</v>
      </c>
      <c r="B601">
        <f>'PASS ATTEMPTS'!B631</f>
        <v>525.97089908484077</v>
      </c>
      <c r="C601">
        <f t="shared" si="36"/>
        <v>329.72128313813278</v>
      </c>
      <c r="D601">
        <f>VLOOKUP(A601,'CMP %'!A628:B1627,2,FALSE)</f>
        <v>0.62688122805240543</v>
      </c>
      <c r="E601">
        <f t="shared" si="37"/>
        <v>4294.4328637836607</v>
      </c>
      <c r="F601">
        <f>YARDS!F625</f>
        <v>8.164772749320786</v>
      </c>
      <c r="G601">
        <f t="shared" si="38"/>
        <v>24.142605657287461</v>
      </c>
      <c r="H601" s="7">
        <f>TOUCHDOWNS!B629</f>
        <v>4.5901029314158279E-2</v>
      </c>
      <c r="I601">
        <f t="shared" si="39"/>
        <v>10.080757671585527</v>
      </c>
      <c r="J601">
        <f>INTERCEPTIONS!B625</f>
        <v>1.9165998896755444E-2</v>
      </c>
    </row>
    <row r="602" spans="1:10" x14ac:dyDescent="0.2">
      <c r="A602">
        <v>601</v>
      </c>
      <c r="B602">
        <f>'PASS ATTEMPTS'!B632</f>
        <v>492.47777553963073</v>
      </c>
      <c r="C602">
        <f t="shared" si="36"/>
        <v>306.63476729660687</v>
      </c>
      <c r="D602">
        <f>VLOOKUP(A602,'CMP %'!A629:B1628,2,FALSE)</f>
        <v>0.62263676154850423</v>
      </c>
      <c r="E602">
        <f t="shared" si="37"/>
        <v>4104.8184547237524</v>
      </c>
      <c r="F602">
        <f>YARDS!F626</f>
        <v>8.3350328859528986</v>
      </c>
      <c r="G602">
        <f t="shared" si="38"/>
        <v>20.889380943407701</v>
      </c>
      <c r="H602" s="7">
        <f>TOUCHDOWNS!B630</f>
        <v>4.2416900784036878E-2</v>
      </c>
      <c r="I602">
        <f t="shared" si="39"/>
        <v>9.054916717728565</v>
      </c>
      <c r="J602">
        <f>INTERCEPTIONS!B626</f>
        <v>1.8386447404264431E-2</v>
      </c>
    </row>
    <row r="603" spans="1:10" x14ac:dyDescent="0.2">
      <c r="A603">
        <v>602</v>
      </c>
      <c r="B603">
        <f>'PASS ATTEMPTS'!B633</f>
        <v>538.35560095089193</v>
      </c>
      <c r="C603">
        <f t="shared" si="36"/>
        <v>331.10339710907476</v>
      </c>
      <c r="D603">
        <f>VLOOKUP(A603,'CMP %'!A630:B1629,2,FALSE)</f>
        <v>0.61502731006095279</v>
      </c>
      <c r="E603">
        <f t="shared" si="37"/>
        <v>4348.251346934755</v>
      </c>
      <c r="F603">
        <f>YARDS!F627</f>
        <v>8.0769129906970107</v>
      </c>
      <c r="G603">
        <f t="shared" si="38"/>
        <v>25.730161917686093</v>
      </c>
      <c r="H603" s="7">
        <f>TOUCHDOWNS!B631</f>
        <v>4.7793989460199124E-2</v>
      </c>
      <c r="I603">
        <f t="shared" si="39"/>
        <v>9.0773777601141283</v>
      </c>
      <c r="J603">
        <f>INTERCEPTIONS!B627</f>
        <v>1.6861304580245567E-2</v>
      </c>
    </row>
    <row r="604" spans="1:10" x14ac:dyDescent="0.2">
      <c r="A604">
        <v>603</v>
      </c>
      <c r="B604">
        <f>'PASS ATTEMPTS'!B634</f>
        <v>509.13757325544668</v>
      </c>
      <c r="C604">
        <f t="shared" si="36"/>
        <v>328.85963422446815</v>
      </c>
      <c r="D604">
        <f>VLOOKUP(A604,'CMP %'!A631:B1630,2,FALSE)</f>
        <v>0.64591507580500507</v>
      </c>
      <c r="E604">
        <f t="shared" si="37"/>
        <v>4280.9833646936631</v>
      </c>
      <c r="F604">
        <f>YARDS!F628</f>
        <v>8.4083037465117307</v>
      </c>
      <c r="G604">
        <f t="shared" si="38"/>
        <v>23.061523150930626</v>
      </c>
      <c r="H604" s="7">
        <f>TOUCHDOWNS!B632</f>
        <v>4.5295268631372641E-2</v>
      </c>
      <c r="I604">
        <f t="shared" si="39"/>
        <v>10.359766974901733</v>
      </c>
      <c r="J604">
        <f>INTERCEPTIONS!B628</f>
        <v>2.0347677168394692E-2</v>
      </c>
    </row>
    <row r="605" spans="1:10" x14ac:dyDescent="0.2">
      <c r="A605">
        <v>604</v>
      </c>
      <c r="B605">
        <f>'PASS ATTEMPTS'!B635</f>
        <v>518.66928279420154</v>
      </c>
      <c r="C605">
        <f t="shared" si="36"/>
        <v>320.66180473823584</v>
      </c>
      <c r="D605">
        <f>VLOOKUP(A605,'CMP %'!A632:B1631,2,FALSE)</f>
        <v>0.61823943575518925</v>
      </c>
      <c r="E605">
        <f t="shared" si="37"/>
        <v>4224.6870457064979</v>
      </c>
      <c r="F605">
        <f>YARDS!F629</f>
        <v>8.1452424229695062</v>
      </c>
      <c r="G605">
        <f t="shared" si="38"/>
        <v>27.309213439504951</v>
      </c>
      <c r="H605" s="7">
        <f>TOUCHDOWNS!B633</f>
        <v>5.2652459564181957E-2</v>
      </c>
      <c r="I605">
        <f t="shared" si="39"/>
        <v>8.9248818094633489</v>
      </c>
      <c r="J605">
        <f>INTERCEPTIONS!B629</f>
        <v>1.720726888120841E-2</v>
      </c>
    </row>
    <row r="606" spans="1:10" x14ac:dyDescent="0.2">
      <c r="A606">
        <v>605</v>
      </c>
      <c r="B606">
        <f>'PASS ATTEMPTS'!B636</f>
        <v>526.52930967681675</v>
      </c>
      <c r="C606">
        <f t="shared" si="36"/>
        <v>331.3833039988366</v>
      </c>
      <c r="D606">
        <f>VLOOKUP(A606,'CMP %'!A633:B1632,2,FALSE)</f>
        <v>0.62937294830223101</v>
      </c>
      <c r="E606">
        <f t="shared" si="37"/>
        <v>4124.6952389165781</v>
      </c>
      <c r="F606">
        <f>YARDS!F630</f>
        <v>7.8337428954302899</v>
      </c>
      <c r="G606">
        <f t="shared" si="38"/>
        <v>25.029428890869152</v>
      </c>
      <c r="H606" s="7">
        <f>TOUCHDOWNS!B634</f>
        <v>4.7536629834020433E-2</v>
      </c>
      <c r="I606">
        <f t="shared" si="39"/>
        <v>10.471325587600994</v>
      </c>
      <c r="J606">
        <f>INTERCEPTIONS!B630</f>
        <v>1.9887450508744298E-2</v>
      </c>
    </row>
    <row r="607" spans="1:10" x14ac:dyDescent="0.2">
      <c r="A607">
        <v>606</v>
      </c>
      <c r="B607">
        <f>'PASS ATTEMPTS'!B637</f>
        <v>541.45691779872357</v>
      </c>
      <c r="C607">
        <f t="shared" si="36"/>
        <v>338.63019336920968</v>
      </c>
      <c r="D607">
        <f>VLOOKUP(A607,'CMP %'!A634:B1633,2,FALSE)</f>
        <v>0.62540560890033559</v>
      </c>
      <c r="E607">
        <f t="shared" si="37"/>
        <v>4492.5767865798289</v>
      </c>
      <c r="F607">
        <f>YARDS!F631</f>
        <v>8.2972008278041063</v>
      </c>
      <c r="G607">
        <f t="shared" si="38"/>
        <v>21.633846434083814</v>
      </c>
      <c r="H607" s="7">
        <f>TOUCHDOWNS!B635</f>
        <v>3.9954880476983382E-2</v>
      </c>
      <c r="I607">
        <f t="shared" si="39"/>
        <v>9.8620681790936597</v>
      </c>
      <c r="J607">
        <f>INTERCEPTIONS!B631</f>
        <v>1.8213948062918088E-2</v>
      </c>
    </row>
    <row r="608" spans="1:10" x14ac:dyDescent="0.2">
      <c r="A608">
        <v>607</v>
      </c>
      <c r="B608">
        <f>'PASS ATTEMPTS'!B638</f>
        <v>507.75291636818997</v>
      </c>
      <c r="C608">
        <f t="shared" si="36"/>
        <v>320.14981965517001</v>
      </c>
      <c r="D608">
        <f>VLOOKUP(A608,'CMP %'!A635:B1634,2,FALSE)</f>
        <v>0.63052285734784008</v>
      </c>
      <c r="E608">
        <f t="shared" si="37"/>
        <v>4193.8667430862761</v>
      </c>
      <c r="F608">
        <f>YARDS!F632</f>
        <v>8.2596605709008912</v>
      </c>
      <c r="G608">
        <f t="shared" si="38"/>
        <v>21.587353072274563</v>
      </c>
      <c r="H608" s="7">
        <f>TOUCHDOWNS!B636</f>
        <v>4.2515468402786673E-2</v>
      </c>
      <c r="I608">
        <f t="shared" si="39"/>
        <v>9.3756962133901318</v>
      </c>
      <c r="J608">
        <f>INTERCEPTIONS!B632</f>
        <v>1.8465076046144214E-2</v>
      </c>
    </row>
    <row r="609" spans="1:10" x14ac:dyDescent="0.2">
      <c r="A609">
        <v>608</v>
      </c>
      <c r="B609">
        <f>'PASS ATTEMPTS'!B639</f>
        <v>511.67260789830391</v>
      </c>
      <c r="C609">
        <f t="shared" si="36"/>
        <v>314.87978170358019</v>
      </c>
      <c r="D609">
        <f>VLOOKUP(A609,'CMP %'!A636:B1635,2,FALSE)</f>
        <v>0.61539307917410202</v>
      </c>
      <c r="E609">
        <f t="shared" si="37"/>
        <v>4270.7952074009781</v>
      </c>
      <c r="F609">
        <f>YARDS!F633</f>
        <v>8.3467341059027493</v>
      </c>
      <c r="G609">
        <f t="shared" si="38"/>
        <v>22.212241102717922</v>
      </c>
      <c r="H609" s="7">
        <f>TOUCHDOWNS!B637</f>
        <v>4.3411042060576076E-2</v>
      </c>
      <c r="I609">
        <f t="shared" si="39"/>
        <v>9.8641546538541984</v>
      </c>
      <c r="J609">
        <f>INTERCEPTIONS!B633</f>
        <v>1.9278254300872641E-2</v>
      </c>
    </row>
    <row r="610" spans="1:10" x14ac:dyDescent="0.2">
      <c r="A610">
        <v>609</v>
      </c>
      <c r="B610">
        <f>'PASS ATTEMPTS'!B640</f>
        <v>491.37533000771964</v>
      </c>
      <c r="C610">
        <f t="shared" si="36"/>
        <v>309.86858189587304</v>
      </c>
      <c r="D610">
        <f>VLOOKUP(A610,'CMP %'!A637:B1636,2,FALSE)</f>
        <v>0.63061485380433102</v>
      </c>
      <c r="E610">
        <f t="shared" si="37"/>
        <v>3874.6793374669769</v>
      </c>
      <c r="F610">
        <f>YARDS!F634</f>
        <v>7.8853762100879274</v>
      </c>
      <c r="G610">
        <f t="shared" si="38"/>
        <v>23.987007480865632</v>
      </c>
      <c r="H610" s="7">
        <f>TOUCHDOWNS!B638</f>
        <v>4.8816059773470498E-2</v>
      </c>
      <c r="I610">
        <f t="shared" si="39"/>
        <v>11.74504493522001</v>
      </c>
      <c r="J610">
        <f>INTERCEPTIONS!B634</f>
        <v>2.3902390327645247E-2</v>
      </c>
    </row>
    <row r="611" spans="1:10" x14ac:dyDescent="0.2">
      <c r="A611">
        <v>610</v>
      </c>
      <c r="B611">
        <f>'PASS ATTEMPTS'!B641</f>
        <v>536.51956647299301</v>
      </c>
      <c r="C611">
        <f t="shared" si="36"/>
        <v>332.07341975785096</v>
      </c>
      <c r="D611">
        <f>VLOOKUP(A611,'CMP %'!A638:B1637,2,FALSE)</f>
        <v>0.6189399986674422</v>
      </c>
      <c r="E611">
        <f t="shared" si="37"/>
        <v>4292.9518689983634</v>
      </c>
      <c r="F611">
        <f>YARDS!F635</f>
        <v>8.0014824011352417</v>
      </c>
      <c r="G611">
        <f t="shared" si="38"/>
        <v>23.169800018068663</v>
      </c>
      <c r="H611" s="7">
        <f>TOUCHDOWNS!B639</f>
        <v>4.3185377507075448E-2</v>
      </c>
      <c r="I611">
        <f t="shared" si="39"/>
        <v>10.336765397939462</v>
      </c>
      <c r="J611">
        <f>INTERCEPTIONS!B635</f>
        <v>1.9266334433787679E-2</v>
      </c>
    </row>
    <row r="612" spans="1:10" x14ac:dyDescent="0.2">
      <c r="A612">
        <v>611</v>
      </c>
      <c r="B612">
        <f>'PASS ATTEMPTS'!B642</f>
        <v>520.42883102147471</v>
      </c>
      <c r="C612">
        <f t="shared" si="36"/>
        <v>324.61896936983817</v>
      </c>
      <c r="D612">
        <f>VLOOKUP(A612,'CMP %'!A639:B1638,2,FALSE)</f>
        <v>0.62375285537638336</v>
      </c>
      <c r="E612">
        <f t="shared" si="37"/>
        <v>4147.4436979441889</v>
      </c>
      <c r="F612">
        <f>YARDS!F636</f>
        <v>7.9692811979762341</v>
      </c>
      <c r="G612">
        <f t="shared" si="38"/>
        <v>25.669091260264238</v>
      </c>
      <c r="H612" s="7">
        <f>TOUCHDOWNS!B640</f>
        <v>4.9322961623555865E-2</v>
      </c>
      <c r="I612">
        <f t="shared" si="39"/>
        <v>10.472136287985414</v>
      </c>
      <c r="J612">
        <f>INTERCEPTIONS!B636</f>
        <v>2.0122129412836656E-2</v>
      </c>
    </row>
    <row r="613" spans="1:10" x14ac:dyDescent="0.2">
      <c r="A613">
        <v>612</v>
      </c>
      <c r="B613">
        <f>'PASS ATTEMPTS'!B643</f>
        <v>533.23468413082253</v>
      </c>
      <c r="C613">
        <f t="shared" si="36"/>
        <v>341.7217062806597</v>
      </c>
      <c r="D613">
        <f>VLOOKUP(A613,'CMP %'!A640:B1639,2,FALSE)</f>
        <v>0.64084673493748678</v>
      </c>
      <c r="E613">
        <f t="shared" si="37"/>
        <v>4272.0476694161416</v>
      </c>
      <c r="F613">
        <f>YARDS!F637</f>
        <v>8.0115712584968453</v>
      </c>
      <c r="G613">
        <f t="shared" si="38"/>
        <v>24.704796572828947</v>
      </c>
      <c r="H613" s="7">
        <f>TOUCHDOWNS!B641</f>
        <v>4.6330063118639769E-2</v>
      </c>
      <c r="I613">
        <f t="shared" si="39"/>
        <v>7.6309687231352088</v>
      </c>
      <c r="J613">
        <f>INTERCEPTIONS!B637</f>
        <v>1.4310713369243335E-2</v>
      </c>
    </row>
    <row r="614" spans="1:10" x14ac:dyDescent="0.2">
      <c r="A614">
        <v>613</v>
      </c>
      <c r="B614">
        <f>'PASS ATTEMPTS'!B644</f>
        <v>508.76026030172727</v>
      </c>
      <c r="C614">
        <f t="shared" si="36"/>
        <v>321.47788194259192</v>
      </c>
      <c r="D614">
        <f>VLOOKUP(A614,'CMP %'!A641:B1640,2,FALSE)</f>
        <v>0.63188481300000721</v>
      </c>
      <c r="E614">
        <f t="shared" si="37"/>
        <v>4209.8579561394754</v>
      </c>
      <c r="F614">
        <f>YARDS!F638</f>
        <v>8.2747381913099129</v>
      </c>
      <c r="G614">
        <f t="shared" si="38"/>
        <v>23.641732898394501</v>
      </c>
      <c r="H614" s="7">
        <f>TOUCHDOWNS!B642</f>
        <v>4.646929947785907E-2</v>
      </c>
      <c r="I614">
        <f t="shared" si="39"/>
        <v>8.016193776576614</v>
      </c>
      <c r="J614">
        <f>INTERCEPTIONS!B638</f>
        <v>1.5756328475464064E-2</v>
      </c>
    </row>
    <row r="615" spans="1:10" x14ac:dyDescent="0.2">
      <c r="A615">
        <v>614</v>
      </c>
      <c r="B615">
        <f>'PASS ATTEMPTS'!B645</f>
        <v>474.93385398782777</v>
      </c>
      <c r="C615">
        <f t="shared" si="36"/>
        <v>296.3673928978335</v>
      </c>
      <c r="D615">
        <f>VLOOKUP(A615,'CMP %'!A642:B1641,2,FALSE)</f>
        <v>0.62401825098243935</v>
      </c>
      <c r="E615">
        <f t="shared" si="37"/>
        <v>3667.4121736568895</v>
      </c>
      <c r="F615">
        <f>YARDS!F639</f>
        <v>7.7219430513599114</v>
      </c>
      <c r="G615">
        <f t="shared" si="38"/>
        <v>23.519736505505147</v>
      </c>
      <c r="H615" s="7">
        <f>TOUCHDOWNS!B643</f>
        <v>4.952213094101298E-2</v>
      </c>
      <c r="I615">
        <f t="shared" si="39"/>
        <v>7.9899724772713077</v>
      </c>
      <c r="J615">
        <f>INTERCEPTIONS!B639</f>
        <v>1.6823337418848405E-2</v>
      </c>
    </row>
    <row r="616" spans="1:10" x14ac:dyDescent="0.2">
      <c r="A616">
        <v>615</v>
      </c>
      <c r="B616">
        <f>'PASS ATTEMPTS'!B646</f>
        <v>467.68742125535158</v>
      </c>
      <c r="C616">
        <f t="shared" si="36"/>
        <v>286.71123779282397</v>
      </c>
      <c r="D616">
        <f>VLOOKUP(A616,'CMP %'!A643:B1642,2,FALSE)</f>
        <v>0.61304030162548062</v>
      </c>
      <c r="E616">
        <f t="shared" si="37"/>
        <v>3867.9008673467297</v>
      </c>
      <c r="F616">
        <f>YARDS!F640</f>
        <v>8.2702691831322603</v>
      </c>
      <c r="G616">
        <f t="shared" si="38"/>
        <v>21.204095243741623</v>
      </c>
      <c r="H616" s="7">
        <f>TOUCHDOWNS!B644</f>
        <v>4.5338177338244995E-2</v>
      </c>
      <c r="I616">
        <f t="shared" si="39"/>
        <v>9.6068407911061087</v>
      </c>
      <c r="J616">
        <f>INTERCEPTIONS!B640</f>
        <v>2.0541157094453675E-2</v>
      </c>
    </row>
    <row r="617" spans="1:10" x14ac:dyDescent="0.2">
      <c r="A617">
        <v>616</v>
      </c>
      <c r="B617">
        <f>'PASS ATTEMPTS'!B647</f>
        <v>525.98229855858585</v>
      </c>
      <c r="C617">
        <f t="shared" si="36"/>
        <v>327.19298816183488</v>
      </c>
      <c r="D617">
        <f>VLOOKUP(A617,'CMP %'!A644:B1643,2,FALSE)</f>
        <v>0.62206083561838899</v>
      </c>
      <c r="E617">
        <f t="shared" si="37"/>
        <v>4218.9909871820173</v>
      </c>
      <c r="F617">
        <f>YARDS!F641</f>
        <v>8.0211653486131347</v>
      </c>
      <c r="G617">
        <f t="shared" si="38"/>
        <v>21.875449627104857</v>
      </c>
      <c r="H617" s="7">
        <f>TOUCHDOWNS!B645</f>
        <v>4.1589706891377996E-2</v>
      </c>
      <c r="I617">
        <f t="shared" si="39"/>
        <v>10.539633118122044</v>
      </c>
      <c r="J617">
        <f>INTERCEPTIONS!B641</f>
        <v>2.0037999657032377E-2</v>
      </c>
    </row>
    <row r="618" spans="1:10" x14ac:dyDescent="0.2">
      <c r="A618">
        <v>617</v>
      </c>
      <c r="B618">
        <f>'PASS ATTEMPTS'!B648</f>
        <v>511.43225478744648</v>
      </c>
      <c r="C618">
        <f t="shared" si="36"/>
        <v>312.09332880783359</v>
      </c>
      <c r="D618">
        <f>VLOOKUP(A618,'CMP %'!A645:B1644,2,FALSE)</f>
        <v>0.61023395745256814</v>
      </c>
      <c r="E618">
        <f t="shared" si="37"/>
        <v>4240.414643474237</v>
      </c>
      <c r="F618">
        <f>YARDS!F642</f>
        <v>8.2912538342670086</v>
      </c>
      <c r="G618">
        <f t="shared" si="38"/>
        <v>23.08878642776244</v>
      </c>
      <c r="H618" s="7">
        <f>TOUCHDOWNS!B646</f>
        <v>4.5145346644900684E-2</v>
      </c>
      <c r="I618">
        <f t="shared" si="39"/>
        <v>9.1105114841079633</v>
      </c>
      <c r="J618">
        <f>INTERCEPTIONS!B642</f>
        <v>1.7813720974431565E-2</v>
      </c>
    </row>
    <row r="619" spans="1:10" x14ac:dyDescent="0.2">
      <c r="A619">
        <v>618</v>
      </c>
      <c r="B619">
        <f>'PASS ATTEMPTS'!B649</f>
        <v>523.40305604774062</v>
      </c>
      <c r="C619">
        <f t="shared" si="36"/>
        <v>330.97670136444282</v>
      </c>
      <c r="D619">
        <f>VLOOKUP(A619,'CMP %'!A646:B1645,2,FALSE)</f>
        <v>0.6323553092404065</v>
      </c>
      <c r="E619">
        <f t="shared" si="37"/>
        <v>4178.1770319292391</v>
      </c>
      <c r="F619">
        <f>YARDS!F643</f>
        <v>7.9827142460324865</v>
      </c>
      <c r="G619">
        <f t="shared" si="38"/>
        <v>23.061929021732478</v>
      </c>
      <c r="H619" s="7">
        <f>TOUCHDOWNS!B647</f>
        <v>4.4061510064299196E-2</v>
      </c>
      <c r="I619">
        <f t="shared" si="39"/>
        <v>9.879849497818082</v>
      </c>
      <c r="J619">
        <f>INTERCEPTIONS!B643</f>
        <v>1.8876178470224526E-2</v>
      </c>
    </row>
    <row r="620" spans="1:10" x14ac:dyDescent="0.2">
      <c r="A620">
        <v>619</v>
      </c>
      <c r="B620">
        <f>'PASS ATTEMPTS'!B650</f>
        <v>519.71574856337975</v>
      </c>
      <c r="C620">
        <f t="shared" si="36"/>
        <v>323.42843474998955</v>
      </c>
      <c r="D620">
        <f>VLOOKUP(A620,'CMP %'!A647:B1646,2,FALSE)</f>
        <v>0.62231794138242702</v>
      </c>
      <c r="E620">
        <f t="shared" si="37"/>
        <v>4149.3730534845772</v>
      </c>
      <c r="F620">
        <f>YARDS!F644</f>
        <v>7.983927877795602</v>
      </c>
      <c r="G620">
        <f t="shared" si="38"/>
        <v>22.859204112166545</v>
      </c>
      <c r="H620" s="7">
        <f>TOUCHDOWNS!B648</f>
        <v>4.3984051234458303E-2</v>
      </c>
      <c r="I620">
        <f t="shared" si="39"/>
        <v>11.555031477970994</v>
      </c>
      <c r="J620">
        <f>INTERCEPTIONS!B644</f>
        <v>2.2233367970687631E-2</v>
      </c>
    </row>
    <row r="621" spans="1:10" x14ac:dyDescent="0.2">
      <c r="A621">
        <v>620</v>
      </c>
      <c r="B621">
        <f>'PASS ATTEMPTS'!B651</f>
        <v>515.29702040538768</v>
      </c>
      <c r="C621">
        <f t="shared" si="36"/>
        <v>318.53533376318319</v>
      </c>
      <c r="D621">
        <f>VLOOKUP(A621,'CMP %'!A648:B1647,2,FALSE)</f>
        <v>0.6181586951785385</v>
      </c>
      <c r="E621">
        <f t="shared" si="37"/>
        <v>4178.9961361822279</v>
      </c>
      <c r="F621">
        <f>YARDS!F645</f>
        <v>8.1098783239510741</v>
      </c>
      <c r="G621">
        <f t="shared" si="38"/>
        <v>24.781632519712108</v>
      </c>
      <c r="H621" s="7">
        <f>TOUCHDOWNS!B649</f>
        <v>4.8091938315917737E-2</v>
      </c>
      <c r="I621">
        <f t="shared" si="39"/>
        <v>10.739464171165473</v>
      </c>
      <c r="J621">
        <f>INTERCEPTIONS!B645</f>
        <v>2.084130849954588E-2</v>
      </c>
    </row>
    <row r="622" spans="1:10" x14ac:dyDescent="0.2">
      <c r="A622">
        <v>621</v>
      </c>
      <c r="B622">
        <f>'PASS ATTEMPTS'!B652</f>
        <v>484.45010115516908</v>
      </c>
      <c r="C622">
        <f t="shared" si="36"/>
        <v>299.89451018555792</v>
      </c>
      <c r="D622">
        <f>VLOOKUP(A622,'CMP %'!A649:B1648,2,FALSE)</f>
        <v>0.61904107248705453</v>
      </c>
      <c r="E622">
        <f t="shared" si="37"/>
        <v>3896.9511723343608</v>
      </c>
      <c r="F622">
        <f>YARDS!F646</f>
        <v>8.0440713358137366</v>
      </c>
      <c r="G622">
        <f t="shared" si="38"/>
        <v>22.216113338001097</v>
      </c>
      <c r="H622" s="7">
        <f>TOUCHDOWNS!B650</f>
        <v>4.5858414076138852E-2</v>
      </c>
      <c r="I622">
        <f t="shared" si="39"/>
        <v>8.9254802188446511</v>
      </c>
      <c r="J622">
        <f>INTERCEPTIONS!B646</f>
        <v>1.8423941284276511E-2</v>
      </c>
    </row>
    <row r="623" spans="1:10" x14ac:dyDescent="0.2">
      <c r="A623">
        <v>622</v>
      </c>
      <c r="B623">
        <f>'PASS ATTEMPTS'!B653</f>
        <v>506.46661492092659</v>
      </c>
      <c r="C623">
        <f t="shared" si="36"/>
        <v>316.8121076047579</v>
      </c>
      <c r="D623">
        <f>VLOOKUP(A623,'CMP %'!A650:B1649,2,FALSE)</f>
        <v>0.62553403970017063</v>
      </c>
      <c r="E623">
        <f t="shared" si="37"/>
        <v>4061.1452556240852</v>
      </c>
      <c r="F623">
        <f>YARDS!F647</f>
        <v>8.0185843172666811</v>
      </c>
      <c r="G623">
        <f t="shared" si="38"/>
        <v>24.038673288247015</v>
      </c>
      <c r="H623" s="7">
        <f>TOUCHDOWNS!B651</f>
        <v>4.746349034674302E-2</v>
      </c>
      <c r="I623">
        <f t="shared" si="39"/>
        <v>10.149341798187628</v>
      </c>
      <c r="J623">
        <f>INTERCEPTIONS!B647</f>
        <v>2.003950803306595E-2</v>
      </c>
    </row>
    <row r="624" spans="1:10" x14ac:dyDescent="0.2">
      <c r="A624">
        <v>623</v>
      </c>
      <c r="B624">
        <f>'PASS ATTEMPTS'!B654</f>
        <v>542.3255625271197</v>
      </c>
      <c r="C624">
        <f t="shared" si="36"/>
        <v>347.11278944428307</v>
      </c>
      <c r="D624">
        <f>VLOOKUP(A624,'CMP %'!A651:B1650,2,FALSE)</f>
        <v>0.64004504568586551</v>
      </c>
      <c r="E624">
        <f t="shared" si="37"/>
        <v>4492.9540746696293</v>
      </c>
      <c r="F624">
        <f>YARDS!F648</f>
        <v>8.2846068581636398</v>
      </c>
      <c r="G624">
        <f t="shared" si="38"/>
        <v>23.096174530167524</v>
      </c>
      <c r="H624" s="7">
        <f>TOUCHDOWNS!B652</f>
        <v>4.2587287279147144E-2</v>
      </c>
      <c r="I624">
        <f t="shared" si="39"/>
        <v>9.2963389122541233</v>
      </c>
      <c r="J624">
        <f>INTERCEPTIONS!B648</f>
        <v>1.7141620374549922E-2</v>
      </c>
    </row>
    <row r="625" spans="1:10" x14ac:dyDescent="0.2">
      <c r="A625">
        <v>624</v>
      </c>
      <c r="B625">
        <f>'PASS ATTEMPTS'!B655</f>
        <v>549.74114179381604</v>
      </c>
      <c r="C625">
        <f t="shared" si="36"/>
        <v>346.66551851675763</v>
      </c>
      <c r="D625">
        <f>VLOOKUP(A625,'CMP %'!A652:B1651,2,FALSE)</f>
        <v>0.63059773439110145</v>
      </c>
      <c r="E625">
        <f t="shared" si="37"/>
        <v>4342.7068916118515</v>
      </c>
      <c r="F625">
        <f>YARDS!F649</f>
        <v>7.8995486447339829</v>
      </c>
      <c r="G625">
        <f t="shared" si="38"/>
        <v>25.386209692164247</v>
      </c>
      <c r="H625" s="7">
        <f>TOUCHDOWNS!B653</f>
        <v>4.6178478855209107E-2</v>
      </c>
      <c r="I625">
        <f t="shared" si="39"/>
        <v>10.015308577502969</v>
      </c>
      <c r="J625">
        <f>INTERCEPTIONS!B649</f>
        <v>1.8218226390738779E-2</v>
      </c>
    </row>
    <row r="626" spans="1:10" x14ac:dyDescent="0.2">
      <c r="A626">
        <v>625</v>
      </c>
      <c r="B626">
        <f>'PASS ATTEMPTS'!B656</f>
        <v>491.93039017883149</v>
      </c>
      <c r="C626">
        <f t="shared" si="36"/>
        <v>307.86981010413456</v>
      </c>
      <c r="D626">
        <f>VLOOKUP(A626,'CMP %'!A653:B1652,2,FALSE)</f>
        <v>0.62584019253662015</v>
      </c>
      <c r="E626">
        <f t="shared" si="37"/>
        <v>3927.5536051873833</v>
      </c>
      <c r="F626">
        <f>YARDS!F650</f>
        <v>7.9839621287873666</v>
      </c>
      <c r="G626">
        <f t="shared" si="38"/>
        <v>22.312652174696499</v>
      </c>
      <c r="H626" s="7">
        <f>TOUCHDOWNS!B654</f>
        <v>4.5357336363352506E-2</v>
      </c>
      <c r="I626">
        <f t="shared" si="39"/>
        <v>9.5139172702268073</v>
      </c>
      <c r="J626">
        <f>INTERCEPTIONS!B650</f>
        <v>1.9339966507798415E-2</v>
      </c>
    </row>
    <row r="627" spans="1:10" x14ac:dyDescent="0.2">
      <c r="A627">
        <v>626</v>
      </c>
      <c r="B627">
        <f>'PASS ATTEMPTS'!B657</f>
        <v>537.14741647396102</v>
      </c>
      <c r="C627">
        <f t="shared" si="36"/>
        <v>338.23025027397159</v>
      </c>
      <c r="D627">
        <f>VLOOKUP(A627,'CMP %'!A654:B1653,2,FALSE)</f>
        <v>0.62967863178835148</v>
      </c>
      <c r="E627">
        <f t="shared" si="37"/>
        <v>4307.9738062865817</v>
      </c>
      <c r="F627">
        <f>YARDS!F651</f>
        <v>8.0200959255575555</v>
      </c>
      <c r="G627">
        <f t="shared" si="38"/>
        <v>24.829477802501923</v>
      </c>
      <c r="H627" s="7">
        <f>TOUCHDOWNS!B655</f>
        <v>4.6224699292965077E-2</v>
      </c>
      <c r="I627">
        <f t="shared" si="39"/>
        <v>10.575637930781996</v>
      </c>
      <c r="J627">
        <f>INTERCEPTIONS!B651</f>
        <v>1.9688520518639906E-2</v>
      </c>
    </row>
    <row r="628" spans="1:10" x14ac:dyDescent="0.2">
      <c r="A628">
        <v>627</v>
      </c>
      <c r="B628">
        <f>'PASS ATTEMPTS'!B658</f>
        <v>502.01064281275802</v>
      </c>
      <c r="C628">
        <f t="shared" si="36"/>
        <v>315.41058085119437</v>
      </c>
      <c r="D628">
        <f>VLOOKUP(A628,'CMP %'!A655:B1654,2,FALSE)</f>
        <v>0.62829460962013406</v>
      </c>
      <c r="E628">
        <f t="shared" si="37"/>
        <v>3822.2992590653162</v>
      </c>
      <c r="F628">
        <f>YARDS!F652</f>
        <v>7.613980527681707</v>
      </c>
      <c r="G628">
        <f t="shared" si="38"/>
        <v>22.180204083782662</v>
      </c>
      <c r="H628" s="7">
        <f>TOUCHDOWNS!B656</f>
        <v>4.4182736763323016E-2</v>
      </c>
      <c r="I628">
        <f t="shared" si="39"/>
        <v>9.6402045321044767</v>
      </c>
      <c r="J628">
        <f>INTERCEPTIONS!B652</f>
        <v>1.9203187562101386E-2</v>
      </c>
    </row>
    <row r="629" spans="1:10" x14ac:dyDescent="0.2">
      <c r="A629">
        <v>628</v>
      </c>
      <c r="B629">
        <f>'PASS ATTEMPTS'!B659</f>
        <v>515.19968692999726</v>
      </c>
      <c r="C629">
        <f t="shared" si="36"/>
        <v>319.55619839292831</v>
      </c>
      <c r="D629">
        <f>VLOOKUP(A629,'CMP %'!A656:B1655,2,FALSE)</f>
        <v>0.62025697316921702</v>
      </c>
      <c r="E629">
        <f t="shared" si="37"/>
        <v>4194.0774324361555</v>
      </c>
      <c r="F629">
        <f>YARDS!F653</f>
        <v>8.1406831930121601</v>
      </c>
      <c r="G629">
        <f t="shared" si="38"/>
        <v>26.330930747426748</v>
      </c>
      <c r="H629" s="7">
        <f>TOUCHDOWNS!B657</f>
        <v>5.1108204091367126E-2</v>
      </c>
      <c r="I629">
        <f t="shared" si="39"/>
        <v>9.917088385279575</v>
      </c>
      <c r="J629">
        <f>INTERCEPTIONS!B653</f>
        <v>1.9249018655997475E-2</v>
      </c>
    </row>
    <row r="630" spans="1:10" x14ac:dyDescent="0.2">
      <c r="A630">
        <v>629</v>
      </c>
      <c r="B630">
        <f>'PASS ATTEMPTS'!B660</f>
        <v>543.74810924737676</v>
      </c>
      <c r="C630">
        <f t="shared" si="36"/>
        <v>342.97106395331792</v>
      </c>
      <c r="D630">
        <f>VLOOKUP(A630,'CMP %'!A657:B1656,2,FALSE)</f>
        <v>0.63075357526858844</v>
      </c>
      <c r="E630">
        <f t="shared" si="37"/>
        <v>4491.3488145783276</v>
      </c>
      <c r="F630">
        <f>YARDS!F654</f>
        <v>8.2599805648887337</v>
      </c>
      <c r="G630">
        <f t="shared" si="38"/>
        <v>24.07093978578677</v>
      </c>
      <c r="H630" s="7">
        <f>TOUCHDOWNS!B658</f>
        <v>4.426854894098723E-2</v>
      </c>
      <c r="I630">
        <f t="shared" si="39"/>
        <v>10.312140618667964</v>
      </c>
      <c r="J630">
        <f>INTERCEPTIONS!B654</f>
        <v>1.8964922255897874E-2</v>
      </c>
    </row>
    <row r="631" spans="1:10" x14ac:dyDescent="0.2">
      <c r="A631">
        <v>630</v>
      </c>
      <c r="B631">
        <f>'PASS ATTEMPTS'!B661</f>
        <v>503.162216872763</v>
      </c>
      <c r="C631">
        <f t="shared" si="36"/>
        <v>313.38456181790406</v>
      </c>
      <c r="D631">
        <f>VLOOKUP(A631,'CMP %'!A658:B1657,2,FALSE)</f>
        <v>0.62283007608488827</v>
      </c>
      <c r="E631">
        <f t="shared" si="37"/>
        <v>4123.5748884145123</v>
      </c>
      <c r="F631">
        <f>YARDS!F655</f>
        <v>8.1953190246342764</v>
      </c>
      <c r="G631">
        <f t="shared" si="38"/>
        <v>23.811030028367089</v>
      </c>
      <c r="H631" s="7">
        <f>TOUCHDOWNS!B659</f>
        <v>4.7322770331120263E-2</v>
      </c>
      <c r="I631">
        <f t="shared" si="39"/>
        <v>8.9541809744185574</v>
      </c>
      <c r="J631">
        <f>INTERCEPTIONS!B655</f>
        <v>1.7795813505374635E-2</v>
      </c>
    </row>
    <row r="632" spans="1:10" x14ac:dyDescent="0.2">
      <c r="A632">
        <v>631</v>
      </c>
      <c r="B632">
        <f>'PASS ATTEMPTS'!B662</f>
        <v>511.22593311579664</v>
      </c>
      <c r="C632">
        <f t="shared" si="36"/>
        <v>319.2397147652768</v>
      </c>
      <c r="D632">
        <f>VLOOKUP(A632,'CMP %'!A659:B1658,2,FALSE)</f>
        <v>0.62445915609090696</v>
      </c>
      <c r="E632">
        <f t="shared" si="37"/>
        <v>4136.4995400177631</v>
      </c>
      <c r="F632">
        <f>YARDS!F656</f>
        <v>8.091333541721589</v>
      </c>
      <c r="G632">
        <f t="shared" si="38"/>
        <v>26.741689535224602</v>
      </c>
      <c r="H632" s="7">
        <f>TOUCHDOWNS!B660</f>
        <v>5.2308945620658492E-2</v>
      </c>
      <c r="I632">
        <f t="shared" si="39"/>
        <v>8.396458346211892</v>
      </c>
      <c r="J632">
        <f>INTERCEPTIONS!B656</f>
        <v>1.6424163569006639E-2</v>
      </c>
    </row>
    <row r="633" spans="1:10" x14ac:dyDescent="0.2">
      <c r="A633">
        <v>632</v>
      </c>
      <c r="B633">
        <f>'PASS ATTEMPTS'!B663</f>
        <v>576.72472506732709</v>
      </c>
      <c r="C633">
        <f t="shared" si="36"/>
        <v>361.57716573055018</v>
      </c>
      <c r="D633">
        <f>VLOOKUP(A633,'CMP %'!A660:B1659,2,FALSE)</f>
        <v>0.62694930530044379</v>
      </c>
      <c r="E633">
        <f t="shared" si="37"/>
        <v>4515.6931297874553</v>
      </c>
      <c r="F633">
        <f>YARDS!F657</f>
        <v>7.8298934197078021</v>
      </c>
      <c r="G633">
        <f t="shared" si="38"/>
        <v>25.551118977314125</v>
      </c>
      <c r="H633" s="7">
        <f>TOUCHDOWNS!B661</f>
        <v>4.4303838324828676E-2</v>
      </c>
      <c r="I633">
        <f t="shared" si="39"/>
        <v>10.136177812939899</v>
      </c>
      <c r="J633">
        <f>INTERCEPTIONS!B657</f>
        <v>1.7575417477994543E-2</v>
      </c>
    </row>
    <row r="634" spans="1:10" x14ac:dyDescent="0.2">
      <c r="A634">
        <v>633</v>
      </c>
      <c r="B634">
        <f>'PASS ATTEMPTS'!B664</f>
        <v>527.03408322309895</v>
      </c>
      <c r="C634">
        <f t="shared" si="36"/>
        <v>333.99356364174167</v>
      </c>
      <c r="D634">
        <f>VLOOKUP(A634,'CMP %'!A661:B1660,2,FALSE)</f>
        <v>0.63372289245353941</v>
      </c>
      <c r="E634">
        <f t="shared" si="37"/>
        <v>4045.3193118847994</v>
      </c>
      <c r="F634">
        <f>YARDS!F658</f>
        <v>7.6756313123915634</v>
      </c>
      <c r="G634">
        <f t="shared" si="38"/>
        <v>24.592701608573559</v>
      </c>
      <c r="H634" s="7">
        <f>TOUCHDOWNS!B662</f>
        <v>4.6662450098437405E-2</v>
      </c>
      <c r="I634">
        <f t="shared" si="39"/>
        <v>11.601859092450592</v>
      </c>
      <c r="J634">
        <f>INTERCEPTIONS!B658</f>
        <v>2.2013489187452429E-2</v>
      </c>
    </row>
    <row r="635" spans="1:10" x14ac:dyDescent="0.2">
      <c r="A635">
        <v>634</v>
      </c>
      <c r="B635">
        <f>'PASS ATTEMPTS'!B665</f>
        <v>530.68804713953034</v>
      </c>
      <c r="C635">
        <f t="shared" si="36"/>
        <v>328.07117231570305</v>
      </c>
      <c r="D635">
        <f>VLOOKUP(A635,'CMP %'!A662:B1661,2,FALSE)</f>
        <v>0.61819966378373215</v>
      </c>
      <c r="E635">
        <f t="shared" si="37"/>
        <v>4163.7004729694827</v>
      </c>
      <c r="F635">
        <f>YARDS!F659</f>
        <v>7.8458531248485954</v>
      </c>
      <c r="G635">
        <f t="shared" si="38"/>
        <v>25.684847471777886</v>
      </c>
      <c r="H635" s="7">
        <f>TOUCHDOWNS!B663</f>
        <v>4.8399144488409283E-2</v>
      </c>
      <c r="I635">
        <f t="shared" si="39"/>
        <v>10.450068844373678</v>
      </c>
      <c r="J635">
        <f>INTERCEPTIONS!B659</f>
        <v>1.9691547417924244E-2</v>
      </c>
    </row>
    <row r="636" spans="1:10" x14ac:dyDescent="0.2">
      <c r="A636">
        <v>635</v>
      </c>
      <c r="B636">
        <f>'PASS ATTEMPTS'!B666</f>
        <v>485.82159903071073</v>
      </c>
      <c r="C636">
        <f t="shared" si="36"/>
        <v>304.46830032433354</v>
      </c>
      <c r="D636">
        <f>VLOOKUP(A636,'CMP %'!A663:B1662,2,FALSE)</f>
        <v>0.62670803630755589</v>
      </c>
      <c r="E636">
        <f t="shared" si="37"/>
        <v>3884.9080716170583</v>
      </c>
      <c r="F636">
        <f>YARDS!F660</f>
        <v>7.9965733910720544</v>
      </c>
      <c r="G636">
        <f t="shared" si="38"/>
        <v>22.507881507607692</v>
      </c>
      <c r="H636" s="7">
        <f>TOUCHDOWNS!B664</f>
        <v>4.6329520038866936E-2</v>
      </c>
      <c r="I636">
        <f t="shared" si="39"/>
        <v>10.809211949456987</v>
      </c>
      <c r="J636">
        <f>INTERCEPTIONS!B660</f>
        <v>2.2249344144070659E-2</v>
      </c>
    </row>
    <row r="637" spans="1:10" x14ac:dyDescent="0.2">
      <c r="A637">
        <v>636</v>
      </c>
      <c r="B637">
        <f>'PASS ATTEMPTS'!B667</f>
        <v>505.95339114534232</v>
      </c>
      <c r="C637">
        <f t="shared" si="36"/>
        <v>303.13075724265389</v>
      </c>
      <c r="D637">
        <f>VLOOKUP(A637,'CMP %'!A664:B1663,2,FALSE)</f>
        <v>0.59912782985098179</v>
      </c>
      <c r="E637">
        <f t="shared" si="37"/>
        <v>4060.7000640630745</v>
      </c>
      <c r="F637">
        <f>YARDS!F661</f>
        <v>8.0258382197434077</v>
      </c>
      <c r="G637">
        <f t="shared" si="38"/>
        <v>22.932403256574009</v>
      </c>
      <c r="H637" s="7">
        <f>TOUCHDOWNS!B665</f>
        <v>4.5325130057259265E-2</v>
      </c>
      <c r="I637">
        <f t="shared" si="39"/>
        <v>9.8581326653512296</v>
      </c>
      <c r="J637">
        <f>INTERCEPTIONS!B661</f>
        <v>1.948427036536917E-2</v>
      </c>
    </row>
    <row r="638" spans="1:10" x14ac:dyDescent="0.2">
      <c r="A638">
        <v>637</v>
      </c>
      <c r="B638">
        <f>'PASS ATTEMPTS'!B668</f>
        <v>520.62103092815812</v>
      </c>
      <c r="C638">
        <f t="shared" si="36"/>
        <v>326.57362243043463</v>
      </c>
      <c r="D638">
        <f>VLOOKUP(A638,'CMP %'!A665:B1664,2,FALSE)</f>
        <v>0.6272770461235927</v>
      </c>
      <c r="E638">
        <f t="shared" si="37"/>
        <v>4198.2065124196224</v>
      </c>
      <c r="F638">
        <f>YARDS!F662</f>
        <v>8.0638434927131168</v>
      </c>
      <c r="G638">
        <f t="shared" si="38"/>
        <v>23.549496327353719</v>
      </c>
      <c r="H638" s="7">
        <f>TOUCHDOWNS!B666</f>
        <v>4.5233471043937476E-2</v>
      </c>
      <c r="I638">
        <f t="shared" si="39"/>
        <v>8.7934889117644772</v>
      </c>
      <c r="J638">
        <f>INTERCEPTIONS!B662</f>
        <v>1.6890383579179526E-2</v>
      </c>
    </row>
    <row r="639" spans="1:10" x14ac:dyDescent="0.2">
      <c r="A639">
        <v>638</v>
      </c>
      <c r="B639">
        <f>'PASS ATTEMPTS'!B669</f>
        <v>551.92137315622563</v>
      </c>
      <c r="C639">
        <f t="shared" si="36"/>
        <v>340.40895724790124</v>
      </c>
      <c r="D639">
        <f>VLOOKUP(A639,'CMP %'!A666:B1665,2,FALSE)</f>
        <v>0.61677074634967222</v>
      </c>
      <c r="E639">
        <f t="shared" si="37"/>
        <v>4255.5174184355565</v>
      </c>
      <c r="F639">
        <f>YARDS!F663</f>
        <v>7.7103689500188999</v>
      </c>
      <c r="G639">
        <f t="shared" si="38"/>
        <v>27.122254650484255</v>
      </c>
      <c r="H639" s="7">
        <f>TOUCHDOWNS!B667</f>
        <v>4.9141519009098224E-2</v>
      </c>
      <c r="I639">
        <f t="shared" si="39"/>
        <v>10.051529068763061</v>
      </c>
      <c r="J639">
        <f>INTERCEPTIONS!B663</f>
        <v>1.8211885891068577E-2</v>
      </c>
    </row>
    <row r="640" spans="1:10" x14ac:dyDescent="0.2">
      <c r="A640">
        <v>639</v>
      </c>
      <c r="B640">
        <f>'PASS ATTEMPTS'!B670</f>
        <v>529.94651261456431</v>
      </c>
      <c r="C640">
        <f t="shared" si="36"/>
        <v>329.78500509986918</v>
      </c>
      <c r="D640">
        <f>VLOOKUP(A640,'CMP %'!A667:B1666,2,FALSE)</f>
        <v>0.62229866080791685</v>
      </c>
      <c r="E640">
        <f t="shared" si="37"/>
        <v>4149.2341034044275</v>
      </c>
      <c r="F640">
        <f>YARDS!F664</f>
        <v>7.8295337447049294</v>
      </c>
      <c r="G640">
        <f t="shared" si="38"/>
        <v>24.704160916532022</v>
      </c>
      <c r="H640" s="7">
        <f>TOUCHDOWNS!B668</f>
        <v>4.6616328871852804E-2</v>
      </c>
      <c r="I640">
        <f t="shared" si="39"/>
        <v>10.680432324223437</v>
      </c>
      <c r="J640">
        <f>INTERCEPTIONS!B664</f>
        <v>2.0153793014940413E-2</v>
      </c>
    </row>
    <row r="641" spans="1:10" x14ac:dyDescent="0.2">
      <c r="A641">
        <v>640</v>
      </c>
      <c r="B641">
        <f>'PASS ATTEMPTS'!B671</f>
        <v>516.3639369460027</v>
      </c>
      <c r="C641">
        <f t="shared" si="36"/>
        <v>333.00320776319666</v>
      </c>
      <c r="D641">
        <f>VLOOKUP(A641,'CMP %'!A668:B1667,2,FALSE)</f>
        <v>0.6449002030093739</v>
      </c>
      <c r="E641">
        <f t="shared" si="37"/>
        <v>4180.8202035471495</v>
      </c>
      <c r="F641">
        <f>YARDS!F665</f>
        <v>8.0966541317240495</v>
      </c>
      <c r="G641">
        <f t="shared" si="38"/>
        <v>25.313097722436023</v>
      </c>
      <c r="H641" s="7">
        <f>TOUCHDOWNS!B669</f>
        <v>4.9021815644501657E-2</v>
      </c>
      <c r="I641">
        <f t="shared" si="39"/>
        <v>10.194110598578881</v>
      </c>
      <c r="J641">
        <f>INTERCEPTIONS!B665</f>
        <v>1.9742104103689373E-2</v>
      </c>
    </row>
    <row r="642" spans="1:10" x14ac:dyDescent="0.2">
      <c r="A642">
        <v>641</v>
      </c>
      <c r="B642">
        <f>'PASS ATTEMPTS'!B672</f>
        <v>508.20109265763506</v>
      </c>
      <c r="C642">
        <f t="shared" si="36"/>
        <v>324.2452346404466</v>
      </c>
      <c r="D642">
        <f>VLOOKUP(A642,'CMP %'!A669:B1668,2,FALSE)</f>
        <v>0.63802545749126149</v>
      </c>
      <c r="E642">
        <f t="shared" si="37"/>
        <v>4075.6634844337541</v>
      </c>
      <c r="F642">
        <f>YARDS!F666</f>
        <v>8.0197849696073895</v>
      </c>
      <c r="G642">
        <f t="shared" si="38"/>
        <v>25.240476900176301</v>
      </c>
      <c r="H642" s="7">
        <f>TOUCHDOWNS!B670</f>
        <v>4.9666317654260349E-2</v>
      </c>
      <c r="I642">
        <f t="shared" si="39"/>
        <v>9.4630980432078537</v>
      </c>
      <c r="J642">
        <f>INTERCEPTIONS!B666</f>
        <v>1.8620774689248758E-2</v>
      </c>
    </row>
    <row r="643" spans="1:10" x14ac:dyDescent="0.2">
      <c r="A643">
        <v>642</v>
      </c>
      <c r="B643">
        <f>'PASS ATTEMPTS'!B673</f>
        <v>504.61985124296484</v>
      </c>
      <c r="C643">
        <f t="shared" ref="C643:C706" si="40">D643*B643</f>
        <v>314.8160899034545</v>
      </c>
      <c r="D643">
        <f>VLOOKUP(A643,'CMP %'!A670:B1669,2,FALSE)</f>
        <v>0.62386782669767893</v>
      </c>
      <c r="E643">
        <f t="shared" ref="E643:E706" si="41">F643*B643</f>
        <v>3964.3631470659971</v>
      </c>
      <c r="F643">
        <f>YARDS!F667</f>
        <v>7.8561379170896544</v>
      </c>
      <c r="G643">
        <f t="shared" ref="G643:G706" si="42">H643*B643</f>
        <v>21.714387181289148</v>
      </c>
      <c r="H643" s="7">
        <f>TOUCHDOWNS!B671</f>
        <v>4.30311790703495E-2</v>
      </c>
      <c r="I643">
        <f t="shared" ref="I643:I706" si="43">J643*B643</f>
        <v>8.0298942992737494</v>
      </c>
      <c r="J643">
        <f>INTERCEPTIONS!B667</f>
        <v>1.5912759435632088E-2</v>
      </c>
    </row>
    <row r="644" spans="1:10" x14ac:dyDescent="0.2">
      <c r="A644">
        <v>643</v>
      </c>
      <c r="B644">
        <f>'PASS ATTEMPTS'!B674</f>
        <v>510.83546470492524</v>
      </c>
      <c r="C644">
        <f t="shared" si="40"/>
        <v>317.94793874822795</v>
      </c>
      <c r="D644">
        <f>VLOOKUP(A644,'CMP %'!A671:B1670,2,FALSE)</f>
        <v>0.62240772365302544</v>
      </c>
      <c r="E644">
        <f t="shared" si="41"/>
        <v>4112.0982431961311</v>
      </c>
      <c r="F644">
        <f>YARDS!F668</f>
        <v>8.0497509028105743</v>
      </c>
      <c r="G644">
        <f t="shared" si="42"/>
        <v>26.699043165201061</v>
      </c>
      <c r="H644" s="7">
        <f>TOUCHDOWNS!B672</f>
        <v>5.2265445549328243E-2</v>
      </c>
      <c r="I644">
        <f t="shared" si="43"/>
        <v>9.7746654930417787</v>
      </c>
      <c r="J644">
        <f>INTERCEPTIONS!B668</f>
        <v>1.9134665011341638E-2</v>
      </c>
    </row>
    <row r="645" spans="1:10" x14ac:dyDescent="0.2">
      <c r="A645">
        <v>644</v>
      </c>
      <c r="B645">
        <f>'PASS ATTEMPTS'!B675</f>
        <v>514.11175523508734</v>
      </c>
      <c r="C645">
        <f t="shared" si="40"/>
        <v>323.61756131044382</v>
      </c>
      <c r="D645">
        <f>VLOOKUP(A645,'CMP %'!A672:B1671,2,FALSE)</f>
        <v>0.62946928953698711</v>
      </c>
      <c r="E645">
        <f t="shared" si="41"/>
        <v>4158.5305951276569</v>
      </c>
      <c r="F645">
        <f>YARDS!F669</f>
        <v>8.0887677684516088</v>
      </c>
      <c r="G645">
        <f t="shared" si="42"/>
        <v>26.143170020442291</v>
      </c>
      <c r="H645" s="7">
        <f>TOUCHDOWNS!B673</f>
        <v>5.0851142293931464E-2</v>
      </c>
      <c r="I645">
        <f t="shared" si="43"/>
        <v>10.803932595288602</v>
      </c>
      <c r="J645">
        <f>INTERCEPTIONS!B669</f>
        <v>2.1014755031906047E-2</v>
      </c>
    </row>
    <row r="646" spans="1:10" x14ac:dyDescent="0.2">
      <c r="A646">
        <v>645</v>
      </c>
      <c r="B646">
        <f>'PASS ATTEMPTS'!B676</f>
        <v>497.23547335218569</v>
      </c>
      <c r="C646">
        <f t="shared" si="40"/>
        <v>301.59046037791052</v>
      </c>
      <c r="D646">
        <f>VLOOKUP(A646,'CMP %'!A673:B1672,2,FALSE)</f>
        <v>0.60653448223372786</v>
      </c>
      <c r="E646">
        <f t="shared" si="41"/>
        <v>3865.1260682398197</v>
      </c>
      <c r="F646">
        <f>YARDS!F670</f>
        <v>7.77323074353989</v>
      </c>
      <c r="G646">
        <f t="shared" si="42"/>
        <v>21.514636495940561</v>
      </c>
      <c r="H646" s="7">
        <f>TOUCHDOWNS!B674</f>
        <v>4.32685068724009E-2</v>
      </c>
      <c r="I646">
        <f t="shared" si="43"/>
        <v>8.7970589201066574</v>
      </c>
      <c r="J646">
        <f>INTERCEPTIONS!B670</f>
        <v>1.7691937505584624E-2</v>
      </c>
    </row>
    <row r="647" spans="1:10" x14ac:dyDescent="0.2">
      <c r="A647">
        <v>646</v>
      </c>
      <c r="B647">
        <f>'PASS ATTEMPTS'!B677</f>
        <v>516.20860679290934</v>
      </c>
      <c r="C647">
        <f t="shared" si="40"/>
        <v>327.06007375370729</v>
      </c>
      <c r="D647">
        <f>VLOOKUP(A647,'CMP %'!A674:B1673,2,FALSE)</f>
        <v>0.63358121009577828</v>
      </c>
      <c r="E647">
        <f t="shared" si="41"/>
        <v>3969.1541327137752</v>
      </c>
      <c r="F647">
        <f>YARDS!F671</f>
        <v>7.6890506676617765</v>
      </c>
      <c r="G647">
        <f t="shared" si="42"/>
        <v>23.693039548477795</v>
      </c>
      <c r="H647" s="7">
        <f>TOUCHDOWNS!B675</f>
        <v>4.5898187741729927E-2</v>
      </c>
      <c r="I647">
        <f t="shared" si="43"/>
        <v>9.4642608473183376</v>
      </c>
      <c r="J647">
        <f>INTERCEPTIONS!B671</f>
        <v>1.8334178707553349E-2</v>
      </c>
    </row>
    <row r="648" spans="1:10" x14ac:dyDescent="0.2">
      <c r="A648">
        <v>647</v>
      </c>
      <c r="B648">
        <f>'PASS ATTEMPTS'!B678</f>
        <v>507.91260610932244</v>
      </c>
      <c r="C648">
        <f t="shared" si="40"/>
        <v>316.44324541759124</v>
      </c>
      <c r="D648">
        <f>VLOOKUP(A648,'CMP %'!A675:B1674,2,FALSE)</f>
        <v>0.62302695702236699</v>
      </c>
      <c r="E648">
        <f t="shared" si="41"/>
        <v>4143.9393675431866</v>
      </c>
      <c r="F648">
        <f>YARDS!F672</f>
        <v>8.1587645545683714</v>
      </c>
      <c r="G648">
        <f t="shared" si="42"/>
        <v>24.123665164055222</v>
      </c>
      <c r="H648" s="7">
        <f>TOUCHDOWNS!B676</f>
        <v>4.7495700783734586E-2</v>
      </c>
      <c r="I648">
        <f t="shared" si="43"/>
        <v>11.377868476173175</v>
      </c>
      <c r="J648">
        <f>INTERCEPTIONS!B672</f>
        <v>2.240123269105122E-2</v>
      </c>
    </row>
    <row r="649" spans="1:10" x14ac:dyDescent="0.2">
      <c r="A649">
        <v>648</v>
      </c>
      <c r="B649">
        <f>'PASS ATTEMPTS'!B679</f>
        <v>481.2858611457296</v>
      </c>
      <c r="C649">
        <f t="shared" si="40"/>
        <v>298.28592952968904</v>
      </c>
      <c r="D649">
        <f>VLOOKUP(A649,'CMP %'!A676:B1675,2,FALSE)</f>
        <v>0.61976873540311705</v>
      </c>
      <c r="E649">
        <f t="shared" si="41"/>
        <v>3990.6885022024194</v>
      </c>
      <c r="F649">
        <f>YARDS!F673</f>
        <v>8.2917218733630538</v>
      </c>
      <c r="G649">
        <f t="shared" si="42"/>
        <v>22.086461097190803</v>
      </c>
      <c r="H649" s="7">
        <f>TOUCHDOWNS!B677</f>
        <v>4.5890525528035811E-2</v>
      </c>
      <c r="I649">
        <f t="shared" si="43"/>
        <v>9.3272501386735573</v>
      </c>
      <c r="J649">
        <f>INTERCEPTIONS!B673</f>
        <v>1.9379854867270532E-2</v>
      </c>
    </row>
    <row r="650" spans="1:10" x14ac:dyDescent="0.2">
      <c r="A650">
        <v>649</v>
      </c>
      <c r="B650">
        <f>'PASS ATTEMPTS'!B680</f>
        <v>493.46882864875408</v>
      </c>
      <c r="C650">
        <f t="shared" si="40"/>
        <v>299.6666723804027</v>
      </c>
      <c r="D650">
        <f>VLOOKUP(A650,'CMP %'!A677:B1676,2,FALSE)</f>
        <v>0.60726565688245793</v>
      </c>
      <c r="E650">
        <f t="shared" si="41"/>
        <v>3922.949283064956</v>
      </c>
      <c r="F650">
        <f>YARDS!F674</f>
        <v>7.9497408049197569</v>
      </c>
      <c r="G650">
        <f t="shared" si="42"/>
        <v>26.010842513590617</v>
      </c>
      <c r="H650" s="7">
        <f>TOUCHDOWNS!B678</f>
        <v>5.2710203772779456E-2</v>
      </c>
      <c r="I650">
        <f t="shared" si="43"/>
        <v>9.020723292916859</v>
      </c>
      <c r="J650">
        <f>INTERCEPTIONS!B674</f>
        <v>1.8280229204381448E-2</v>
      </c>
    </row>
    <row r="651" spans="1:10" x14ac:dyDescent="0.2">
      <c r="A651">
        <v>650</v>
      </c>
      <c r="B651">
        <f>'PASS ATTEMPTS'!B681</f>
        <v>557.18966800185558</v>
      </c>
      <c r="C651">
        <f t="shared" si="40"/>
        <v>341.78904602092615</v>
      </c>
      <c r="D651">
        <f>VLOOKUP(A651,'CMP %'!A678:B1677,2,FALSE)</f>
        <v>0.61341597960102145</v>
      </c>
      <c r="E651">
        <f t="shared" si="41"/>
        <v>4452.1129537051711</v>
      </c>
      <c r="F651">
        <f>YARDS!F675</f>
        <v>7.9903006272010488</v>
      </c>
      <c r="G651">
        <f t="shared" si="42"/>
        <v>28.705352890656254</v>
      </c>
      <c r="H651" s="7">
        <f>TOUCHDOWNS!B679</f>
        <v>5.1518099740788192E-2</v>
      </c>
      <c r="I651">
        <f t="shared" si="43"/>
        <v>11.736898137516098</v>
      </c>
      <c r="J651">
        <f>INTERCEPTIONS!B675</f>
        <v>2.1064457601315412E-2</v>
      </c>
    </row>
    <row r="652" spans="1:10" x14ac:dyDescent="0.2">
      <c r="A652">
        <v>651</v>
      </c>
      <c r="B652">
        <f>'PASS ATTEMPTS'!B682</f>
        <v>489.10105675623316</v>
      </c>
      <c r="C652">
        <f t="shared" si="40"/>
        <v>297.97572370131701</v>
      </c>
      <c r="D652">
        <f>VLOOKUP(A652,'CMP %'!A679:B1678,2,FALSE)</f>
        <v>0.60923140440039458</v>
      </c>
      <c r="E652">
        <f t="shared" si="41"/>
        <v>3974.6922426265628</v>
      </c>
      <c r="F652">
        <f>YARDS!F676</f>
        <v>8.126525567102874</v>
      </c>
      <c r="G652">
        <f t="shared" si="42"/>
        <v>23.759150485530434</v>
      </c>
      <c r="H652" s="7">
        <f>TOUCHDOWNS!B680</f>
        <v>4.8577180845004675E-2</v>
      </c>
      <c r="I652">
        <f t="shared" si="43"/>
        <v>8.4877525183106872</v>
      </c>
      <c r="J652">
        <f>INTERCEPTIONS!B676</f>
        <v>1.7353780780197666E-2</v>
      </c>
    </row>
    <row r="653" spans="1:10" x14ac:dyDescent="0.2">
      <c r="A653">
        <v>652</v>
      </c>
      <c r="B653">
        <f>'PASS ATTEMPTS'!B683</f>
        <v>505.02283892823806</v>
      </c>
      <c r="C653">
        <f t="shared" si="40"/>
        <v>321.98057290819793</v>
      </c>
      <c r="D653">
        <f>VLOOKUP(A653,'CMP %'!A680:B1679,2,FALSE)</f>
        <v>0.63755645901382729</v>
      </c>
      <c r="E653">
        <f t="shared" si="41"/>
        <v>4067.4131417590834</v>
      </c>
      <c r="F653">
        <f>YARDS!F677</f>
        <v>8.0539192056956619</v>
      </c>
      <c r="G653">
        <f t="shared" si="42"/>
        <v>27.413865615106541</v>
      </c>
      <c r="H653" s="7">
        <f>TOUCHDOWNS!B681</f>
        <v>5.4282427450775057E-2</v>
      </c>
      <c r="I653">
        <f t="shared" si="43"/>
        <v>8.8971481420546432</v>
      </c>
      <c r="J653">
        <f>INTERCEPTIONS!B677</f>
        <v>1.7617318378979088E-2</v>
      </c>
    </row>
    <row r="654" spans="1:10" x14ac:dyDescent="0.2">
      <c r="A654">
        <v>653</v>
      </c>
      <c r="B654">
        <f>'PASS ATTEMPTS'!B684</f>
        <v>499.49495771079296</v>
      </c>
      <c r="C654">
        <f t="shared" si="40"/>
        <v>322.42765221700802</v>
      </c>
      <c r="D654">
        <f>VLOOKUP(A654,'CMP %'!A681:B1680,2,FALSE)</f>
        <v>0.6455073214246404</v>
      </c>
      <c r="E654">
        <f t="shared" si="41"/>
        <v>3945.3492393116967</v>
      </c>
      <c r="F654">
        <f>YARDS!F678</f>
        <v>7.898676810259313</v>
      </c>
      <c r="G654">
        <f t="shared" si="42"/>
        <v>23.12194126880194</v>
      </c>
      <c r="H654" s="7">
        <f>TOUCHDOWNS!B682</f>
        <v>4.6290639999191981E-2</v>
      </c>
      <c r="I654">
        <f t="shared" si="43"/>
        <v>10.960116836223799</v>
      </c>
      <c r="J654">
        <f>INTERCEPTIONS!B678</f>
        <v>2.1942397349623888E-2</v>
      </c>
    </row>
    <row r="655" spans="1:10" x14ac:dyDescent="0.2">
      <c r="A655">
        <v>654</v>
      </c>
      <c r="B655">
        <f>'PASS ATTEMPTS'!B685</f>
        <v>519.79346564442676</v>
      </c>
      <c r="C655">
        <f t="shared" si="40"/>
        <v>320.6905898931152</v>
      </c>
      <c r="D655">
        <f>VLOOKUP(A655,'CMP %'!A682:B1681,2,FALSE)</f>
        <v>0.61695771703388214</v>
      </c>
      <c r="E655">
        <f t="shared" si="41"/>
        <v>4153.9784052820623</v>
      </c>
      <c r="F655">
        <f>YARDS!F679</f>
        <v>7.9915941231236234</v>
      </c>
      <c r="G655">
        <f t="shared" si="42"/>
        <v>25.46090788350239</v>
      </c>
      <c r="H655" s="7">
        <f>TOUCHDOWNS!B683</f>
        <v>4.898273942696952E-2</v>
      </c>
      <c r="I655">
        <f t="shared" si="43"/>
        <v>9.2566085699993188</v>
      </c>
      <c r="J655">
        <f>INTERCEPTIONS!B679</f>
        <v>1.7808243430923493E-2</v>
      </c>
    </row>
    <row r="656" spans="1:10" x14ac:dyDescent="0.2">
      <c r="A656">
        <v>655</v>
      </c>
      <c r="B656">
        <f>'PASS ATTEMPTS'!B686</f>
        <v>505.68084158548089</v>
      </c>
      <c r="C656">
        <f t="shared" si="40"/>
        <v>315.09744083511657</v>
      </c>
      <c r="D656">
        <f>VLOOKUP(A656,'CMP %'!A683:B1682,2,FALSE)</f>
        <v>0.62311524369240345</v>
      </c>
      <c r="E656">
        <f t="shared" si="41"/>
        <v>4101.0088541000778</v>
      </c>
      <c r="F656">
        <f>YARDS!F680</f>
        <v>8.1098758680317502</v>
      </c>
      <c r="G656">
        <f t="shared" si="42"/>
        <v>23.786343015341096</v>
      </c>
      <c r="H656" s="7">
        <f>TOUCHDOWNS!B684</f>
        <v>4.7038252311008749E-2</v>
      </c>
      <c r="I656">
        <f t="shared" si="43"/>
        <v>10.416078807875829</v>
      </c>
      <c r="J656">
        <f>INTERCEPTIONS!B680</f>
        <v>2.0598128209124732E-2</v>
      </c>
    </row>
    <row r="657" spans="1:10" x14ac:dyDescent="0.2">
      <c r="A657">
        <v>656</v>
      </c>
      <c r="B657">
        <f>'PASS ATTEMPTS'!B687</f>
        <v>487.01539903611888</v>
      </c>
      <c r="C657">
        <f t="shared" si="40"/>
        <v>303.42717849220952</v>
      </c>
      <c r="D657">
        <f>VLOOKUP(A657,'CMP %'!A684:B1683,2,FALSE)</f>
        <v>0.62303405414436641</v>
      </c>
      <c r="E657">
        <f t="shared" si="41"/>
        <v>3962.7334576827502</v>
      </c>
      <c r="F657">
        <f>YARDS!F681</f>
        <v>8.1367724008843076</v>
      </c>
      <c r="G657">
        <f t="shared" si="42"/>
        <v>23.0905743960713</v>
      </c>
      <c r="H657" s="7">
        <f>TOUCHDOWNS!B685</f>
        <v>4.7412411274409864E-2</v>
      </c>
      <c r="I657">
        <f t="shared" si="43"/>
        <v>8.3712412876093119</v>
      </c>
      <c r="J657">
        <f>INTERCEPTIONS!B681</f>
        <v>1.7188863646154379E-2</v>
      </c>
    </row>
    <row r="658" spans="1:10" x14ac:dyDescent="0.2">
      <c r="A658">
        <v>657</v>
      </c>
      <c r="B658">
        <f>'PASS ATTEMPTS'!B688</f>
        <v>547.94739490055622</v>
      </c>
      <c r="C658">
        <f t="shared" si="40"/>
        <v>343.72951311473986</v>
      </c>
      <c r="D658">
        <f>VLOOKUP(A658,'CMP %'!A685:B1684,2,FALSE)</f>
        <v>0.62730385492045515</v>
      </c>
      <c r="E658">
        <f t="shared" si="41"/>
        <v>4464.3684800874471</v>
      </c>
      <c r="F658">
        <f>YARDS!F682</f>
        <v>8.1474399214867326</v>
      </c>
      <c r="G658">
        <f t="shared" si="42"/>
        <v>27.328678284564493</v>
      </c>
      <c r="H658" s="7">
        <f>TOUCHDOWNS!B686</f>
        <v>4.9874638585560238E-2</v>
      </c>
      <c r="I658">
        <f t="shared" si="43"/>
        <v>12.050971276720224</v>
      </c>
      <c r="J658">
        <f>INTERCEPTIONS!B682</f>
        <v>2.1992934702987837E-2</v>
      </c>
    </row>
    <row r="659" spans="1:10" x14ac:dyDescent="0.2">
      <c r="A659">
        <v>658</v>
      </c>
      <c r="B659">
        <f>'PASS ATTEMPTS'!B689</f>
        <v>500.54011111333159</v>
      </c>
      <c r="C659">
        <f t="shared" si="40"/>
        <v>322.24052155916939</v>
      </c>
      <c r="D659">
        <f>VLOOKUP(A659,'CMP %'!A686:B1685,2,FALSE)</f>
        <v>0.64378561159149172</v>
      </c>
      <c r="E659">
        <f t="shared" si="41"/>
        <v>4100.3018877040049</v>
      </c>
      <c r="F659">
        <f>YARDS!F683</f>
        <v>8.19175485973315</v>
      </c>
      <c r="G659">
        <f t="shared" si="42"/>
        <v>19.562505767864661</v>
      </c>
      <c r="H659" s="7">
        <f>TOUCHDOWNS!B687</f>
        <v>3.9082793433582279E-2</v>
      </c>
      <c r="I659">
        <f t="shared" si="43"/>
        <v>8.7331839026516214</v>
      </c>
      <c r="J659">
        <f>INTERCEPTIONS!B683</f>
        <v>1.7447520605744754E-2</v>
      </c>
    </row>
    <row r="660" spans="1:10" x14ac:dyDescent="0.2">
      <c r="A660">
        <v>659</v>
      </c>
      <c r="B660">
        <f>'PASS ATTEMPTS'!B690</f>
        <v>525.69115655539031</v>
      </c>
      <c r="C660">
        <f t="shared" si="40"/>
        <v>331.11284845716222</v>
      </c>
      <c r="D660">
        <f>VLOOKUP(A660,'CMP %'!A687:B1686,2,FALSE)</f>
        <v>0.62986193381450573</v>
      </c>
      <c r="E660">
        <f t="shared" si="41"/>
        <v>4117.4052303740118</v>
      </c>
      <c r="F660">
        <f>YARDS!F684</f>
        <v>7.8323654089093946</v>
      </c>
      <c r="G660">
        <f t="shared" si="42"/>
        <v>24.353093483567832</v>
      </c>
      <c r="H660" s="7">
        <f>TOUCHDOWNS!B688</f>
        <v>4.6325857264067995E-2</v>
      </c>
      <c r="I660">
        <f t="shared" si="43"/>
        <v>11.392086085555556</v>
      </c>
      <c r="J660">
        <f>INTERCEPTIONS!B684</f>
        <v>2.1670682383555011E-2</v>
      </c>
    </row>
    <row r="661" spans="1:10" x14ac:dyDescent="0.2">
      <c r="A661">
        <v>660</v>
      </c>
      <c r="B661">
        <f>'PASS ATTEMPTS'!B691</f>
        <v>484.0970925284069</v>
      </c>
      <c r="C661">
        <f t="shared" si="40"/>
        <v>299.96485359571045</v>
      </c>
      <c r="D661">
        <f>VLOOKUP(A661,'CMP %'!A688:B1687,2,FALSE)</f>
        <v>0.61963779214003123</v>
      </c>
      <c r="E661">
        <f t="shared" si="41"/>
        <v>3848.2473882017298</v>
      </c>
      <c r="F661">
        <f>YARDS!F685</f>
        <v>7.9493296852963722</v>
      </c>
      <c r="G661">
        <f t="shared" si="42"/>
        <v>22.85697383506233</v>
      </c>
      <c r="H661" s="7">
        <f>TOUCHDOWNS!B689</f>
        <v>4.7215680878564828E-2</v>
      </c>
      <c r="I661">
        <f t="shared" si="43"/>
        <v>7.9615548177586719</v>
      </c>
      <c r="J661">
        <f>INTERCEPTIONS!B685</f>
        <v>1.6446194246232716E-2</v>
      </c>
    </row>
    <row r="662" spans="1:10" x14ac:dyDescent="0.2">
      <c r="A662">
        <v>661</v>
      </c>
      <c r="B662">
        <f>'PASS ATTEMPTS'!B692</f>
        <v>551.50911517592226</v>
      </c>
      <c r="C662">
        <f t="shared" si="40"/>
        <v>343.37361429258709</v>
      </c>
      <c r="D662">
        <f>VLOOKUP(A662,'CMP %'!A689:B1688,2,FALSE)</f>
        <v>0.62260732387542972</v>
      </c>
      <c r="E662">
        <f t="shared" si="41"/>
        <v>4319.1251182055803</v>
      </c>
      <c r="F662">
        <f>YARDS!F686</f>
        <v>7.8314664243180303</v>
      </c>
      <c r="G662">
        <f t="shared" si="42"/>
        <v>25.520899210658612</v>
      </c>
      <c r="H662" s="7">
        <f>TOUCHDOWNS!B690</f>
        <v>4.6274664386132348E-2</v>
      </c>
      <c r="I662">
        <f t="shared" si="43"/>
        <v>9.8295640055093561</v>
      </c>
      <c r="J662">
        <f>INTERCEPTIONS!B686</f>
        <v>1.7823030907429132E-2</v>
      </c>
    </row>
    <row r="663" spans="1:10" x14ac:dyDescent="0.2">
      <c r="A663">
        <v>662</v>
      </c>
      <c r="B663">
        <f>'PASS ATTEMPTS'!B693</f>
        <v>524.22412264505158</v>
      </c>
      <c r="C663">
        <f t="shared" si="40"/>
        <v>330.13502061767389</v>
      </c>
      <c r="D663">
        <f>VLOOKUP(A663,'CMP %'!A690:B1689,2,FALSE)</f>
        <v>0.62975930781652711</v>
      </c>
      <c r="E663">
        <f t="shared" si="41"/>
        <v>4261.3350836947493</v>
      </c>
      <c r="F663">
        <f>YARDS!F687</f>
        <v>8.1288420345739585</v>
      </c>
      <c r="G663">
        <f t="shared" si="42"/>
        <v>22.127477673767739</v>
      </c>
      <c r="H663" s="7">
        <f>TOUCHDOWNS!B691</f>
        <v>4.2209956997248096E-2</v>
      </c>
      <c r="I663">
        <f t="shared" si="43"/>
        <v>13.236209152035235</v>
      </c>
      <c r="J663">
        <f>INTERCEPTIONS!B687</f>
        <v>2.5249141693918915E-2</v>
      </c>
    </row>
    <row r="664" spans="1:10" x14ac:dyDescent="0.2">
      <c r="A664">
        <v>663</v>
      </c>
      <c r="B664">
        <f>'PASS ATTEMPTS'!B694</f>
        <v>506.67249236104777</v>
      </c>
      <c r="C664">
        <f t="shared" si="40"/>
        <v>315.57960087633779</v>
      </c>
      <c r="D664">
        <f>VLOOKUP(A664,'CMP %'!A691:B1690,2,FALSE)</f>
        <v>0.62284731386494963</v>
      </c>
      <c r="E664">
        <f t="shared" si="41"/>
        <v>4047.5719803603929</v>
      </c>
      <c r="F664">
        <f>YARDS!F688</f>
        <v>7.9885370557597772</v>
      </c>
      <c r="G664">
        <f t="shared" si="42"/>
        <v>25.0992961367029</v>
      </c>
      <c r="H664" s="7">
        <f>TOUCHDOWNS!B692</f>
        <v>4.9537514893975121E-2</v>
      </c>
      <c r="I664">
        <f t="shared" si="43"/>
        <v>9.1117679331730095</v>
      </c>
      <c r="J664">
        <f>INTERCEPTIONS!B688</f>
        <v>1.7983545723417902E-2</v>
      </c>
    </row>
    <row r="665" spans="1:10" x14ac:dyDescent="0.2">
      <c r="A665">
        <v>664</v>
      </c>
      <c r="B665">
        <f>'PASS ATTEMPTS'!B695</f>
        <v>505.75151428124883</v>
      </c>
      <c r="C665">
        <f t="shared" si="40"/>
        <v>315.27268288501551</v>
      </c>
      <c r="D665">
        <f>VLOOKUP(A665,'CMP %'!A692:B1691,2,FALSE)</f>
        <v>0.62337466914571038</v>
      </c>
      <c r="E665">
        <f t="shared" si="41"/>
        <v>4070.2409548125797</v>
      </c>
      <c r="F665">
        <f>YARDS!F689</f>
        <v>8.0479066100217658</v>
      </c>
      <c r="G665">
        <f t="shared" si="42"/>
        <v>23.190916114106138</v>
      </c>
      <c r="H665" s="7">
        <f>TOUCHDOWNS!B693</f>
        <v>4.5854368121989744E-2</v>
      </c>
      <c r="I665">
        <f t="shared" si="43"/>
        <v>8.1597271412010315</v>
      </c>
      <c r="J665">
        <f>INTERCEPTIONS!B689</f>
        <v>1.6133865961424292E-2</v>
      </c>
    </row>
    <row r="666" spans="1:10" x14ac:dyDescent="0.2">
      <c r="A666">
        <v>665</v>
      </c>
      <c r="B666">
        <f>'PASS ATTEMPTS'!B696</f>
        <v>512.76909540339477</v>
      </c>
      <c r="C666">
        <f t="shared" si="40"/>
        <v>321.24416257378095</v>
      </c>
      <c r="D666">
        <f>VLOOKUP(A666,'CMP %'!A693:B1692,2,FALSE)</f>
        <v>0.62648893128213701</v>
      </c>
      <c r="E666">
        <f t="shared" si="41"/>
        <v>4137.4149175416542</v>
      </c>
      <c r="F666">
        <f>YARDS!F690</f>
        <v>8.0687680958751145</v>
      </c>
      <c r="G666">
        <f t="shared" si="42"/>
        <v>21.778745132775285</v>
      </c>
      <c r="H666" s="7">
        <f>TOUCHDOWNS!B694</f>
        <v>4.2472811501328832E-2</v>
      </c>
      <c r="I666">
        <f t="shared" si="43"/>
        <v>9.9487669556584297</v>
      </c>
      <c r="J666">
        <f>INTERCEPTIONS!B690</f>
        <v>1.9402040889051137E-2</v>
      </c>
    </row>
    <row r="667" spans="1:10" x14ac:dyDescent="0.2">
      <c r="A667">
        <v>666</v>
      </c>
      <c r="B667">
        <f>'PASS ATTEMPTS'!B697</f>
        <v>490.63321871490518</v>
      </c>
      <c r="C667">
        <f t="shared" si="40"/>
        <v>298.72411274024546</v>
      </c>
      <c r="D667">
        <f>VLOOKUP(A667,'CMP %'!A694:B1693,2,FALSE)</f>
        <v>0.60885423437630437</v>
      </c>
      <c r="E667">
        <f t="shared" si="41"/>
        <v>3879.0254836121894</v>
      </c>
      <c r="F667">
        <f>YARDS!F691</f>
        <v>7.9061615391072717</v>
      </c>
      <c r="G667">
        <f t="shared" si="42"/>
        <v>19.504802190585306</v>
      </c>
      <c r="H667" s="7">
        <f>TOUCHDOWNS!B695</f>
        <v>3.9754344888577681E-2</v>
      </c>
      <c r="I667">
        <f t="shared" si="43"/>
        <v>9.9533832466877854</v>
      </c>
      <c r="J667">
        <f>INTERCEPTIONS!B691</f>
        <v>2.0286810731564936E-2</v>
      </c>
    </row>
    <row r="668" spans="1:10" x14ac:dyDescent="0.2">
      <c r="A668">
        <v>667</v>
      </c>
      <c r="B668">
        <f>'PASS ATTEMPTS'!B698</f>
        <v>493.55537454638147</v>
      </c>
      <c r="C668">
        <f t="shared" si="40"/>
        <v>315.69238379987775</v>
      </c>
      <c r="D668">
        <f>VLOOKUP(A668,'CMP %'!A695:B1694,2,FALSE)</f>
        <v>0.63962910765590464</v>
      </c>
      <c r="E668">
        <f t="shared" si="41"/>
        <v>4071.2000926684764</v>
      </c>
      <c r="F668">
        <f>YARDS!F692</f>
        <v>8.2487200071729507</v>
      </c>
      <c r="G668">
        <f t="shared" si="42"/>
        <v>24.517569046131676</v>
      </c>
      <c r="H668" s="7">
        <f>TOUCHDOWNS!B696</f>
        <v>4.9675417005974998E-2</v>
      </c>
      <c r="I668">
        <f t="shared" si="43"/>
        <v>10.051005454257618</v>
      </c>
      <c r="J668">
        <f>INTERCEPTIONS!B692</f>
        <v>2.0364493981035726E-2</v>
      </c>
    </row>
    <row r="669" spans="1:10" x14ac:dyDescent="0.2">
      <c r="A669">
        <v>668</v>
      </c>
      <c r="B669">
        <f>'PASS ATTEMPTS'!B699</f>
        <v>508.39684752362314</v>
      </c>
      <c r="C669">
        <f t="shared" si="40"/>
        <v>315.60884350796113</v>
      </c>
      <c r="D669">
        <f>VLOOKUP(A669,'CMP %'!A696:B1695,2,FALSE)</f>
        <v>0.62079229059990593</v>
      </c>
      <c r="E669">
        <f t="shared" si="41"/>
        <v>4199.7976326011667</v>
      </c>
      <c r="F669">
        <f>YARDS!F693</f>
        <v>8.2608648205790054</v>
      </c>
      <c r="G669">
        <f t="shared" si="42"/>
        <v>20.663846108057772</v>
      </c>
      <c r="H669" s="7">
        <f>TOUCHDOWNS!B697</f>
        <v>4.0645110623148795E-2</v>
      </c>
      <c r="I669">
        <f t="shared" si="43"/>
        <v>10.382622057848604</v>
      </c>
      <c r="J669">
        <f>INTERCEPTIONS!B693</f>
        <v>2.0422278596773095E-2</v>
      </c>
    </row>
    <row r="670" spans="1:10" x14ac:dyDescent="0.2">
      <c r="A670">
        <v>669</v>
      </c>
      <c r="B670">
        <f>'PASS ATTEMPTS'!B700</f>
        <v>530.72631182543603</v>
      </c>
      <c r="C670">
        <f t="shared" si="40"/>
        <v>333.23677691962081</v>
      </c>
      <c r="D670">
        <f>VLOOKUP(A670,'CMP %'!A697:B1696,2,FALSE)</f>
        <v>0.62788817794514673</v>
      </c>
      <c r="E670">
        <f t="shared" si="41"/>
        <v>4386.5991336364132</v>
      </c>
      <c r="F670">
        <f>YARDS!F694</f>
        <v>8.2652754082394786</v>
      </c>
      <c r="G670">
        <f t="shared" si="42"/>
        <v>23.317472251866889</v>
      </c>
      <c r="H670" s="7">
        <f>TOUCHDOWNS!B698</f>
        <v>4.393502212405169E-2</v>
      </c>
      <c r="I670">
        <f t="shared" si="43"/>
        <v>10.22641342682266</v>
      </c>
      <c r="J670">
        <f>INTERCEPTIONS!B694</f>
        <v>1.926871383415843E-2</v>
      </c>
    </row>
    <row r="671" spans="1:10" x14ac:dyDescent="0.2">
      <c r="A671">
        <v>670</v>
      </c>
      <c r="B671">
        <f>'PASS ATTEMPTS'!B701</f>
        <v>513.18959343581014</v>
      </c>
      <c r="C671">
        <f t="shared" si="40"/>
        <v>327.1204396004145</v>
      </c>
      <c r="D671">
        <f>VLOOKUP(A671,'CMP %'!A698:B1697,2,FALSE)</f>
        <v>0.63742609706938802</v>
      </c>
      <c r="E671">
        <f t="shared" si="41"/>
        <v>3953.5916582382538</v>
      </c>
      <c r="F671">
        <f>YARDS!F695</f>
        <v>7.7039591387052742</v>
      </c>
      <c r="G671">
        <f t="shared" si="42"/>
        <v>26.524916945442104</v>
      </c>
      <c r="H671" s="7">
        <f>TOUCHDOWNS!B699</f>
        <v>5.1686388977331917E-2</v>
      </c>
      <c r="I671">
        <f t="shared" si="43"/>
        <v>8.4120821470382463</v>
      </c>
      <c r="J671">
        <f>INTERCEPTIONS!B695</f>
        <v>1.6391762916935358E-2</v>
      </c>
    </row>
    <row r="672" spans="1:10" x14ac:dyDescent="0.2">
      <c r="A672">
        <v>671</v>
      </c>
      <c r="B672">
        <f>'PASS ATTEMPTS'!B702</f>
        <v>472.28067581996157</v>
      </c>
      <c r="C672">
        <f t="shared" si="40"/>
        <v>297.13890581475528</v>
      </c>
      <c r="D672">
        <f>VLOOKUP(A672,'CMP %'!A699:B1698,2,FALSE)</f>
        <v>0.62915745027863001</v>
      </c>
      <c r="E672">
        <f t="shared" si="41"/>
        <v>3797.4391947925342</v>
      </c>
      <c r="F672">
        <f>YARDS!F696</f>
        <v>8.0406406385345282</v>
      </c>
      <c r="G672">
        <f t="shared" si="42"/>
        <v>19.154282238010747</v>
      </c>
      <c r="H672" s="7">
        <f>TOUCHDOWNS!B700</f>
        <v>4.0556989135233146E-2</v>
      </c>
      <c r="I672">
        <f t="shared" si="43"/>
        <v>9.1727437018395381</v>
      </c>
      <c r="J672">
        <f>INTERCEPTIONS!B696</f>
        <v>1.942222955854388E-2</v>
      </c>
    </row>
    <row r="673" spans="1:10" x14ac:dyDescent="0.2">
      <c r="A673">
        <v>672</v>
      </c>
      <c r="B673">
        <f>'PASS ATTEMPTS'!B703</f>
        <v>507.41976565871818</v>
      </c>
      <c r="C673">
        <f t="shared" si="40"/>
        <v>318.18993430544947</v>
      </c>
      <c r="D673">
        <f>VLOOKUP(A673,'CMP %'!A700:B1699,2,FALSE)</f>
        <v>0.62707437872938232</v>
      </c>
      <c r="E673">
        <f t="shared" si="41"/>
        <v>4008.1777161182308</v>
      </c>
      <c r="F673">
        <f>YARDS!F697</f>
        <v>7.8991359568244777</v>
      </c>
      <c r="G673">
        <f t="shared" si="42"/>
        <v>25.443487875387394</v>
      </c>
      <c r="H673" s="7">
        <f>TOUCHDOWNS!B701</f>
        <v>5.0142878928567884E-2</v>
      </c>
      <c r="I673">
        <f t="shared" si="43"/>
        <v>9.0863476019797638</v>
      </c>
      <c r="J673">
        <f>INTERCEPTIONS!B697</f>
        <v>1.79069642472128E-2</v>
      </c>
    </row>
    <row r="674" spans="1:10" x14ac:dyDescent="0.2">
      <c r="A674">
        <v>673</v>
      </c>
      <c r="B674">
        <f>'PASS ATTEMPTS'!B704</f>
        <v>523.24625644789728</v>
      </c>
      <c r="C674">
        <f t="shared" si="40"/>
        <v>317.75241574709173</v>
      </c>
      <c r="D674">
        <f>VLOOKUP(A674,'CMP %'!A701:B1700,2,FALSE)</f>
        <v>0.60727126440269563</v>
      </c>
      <c r="E674">
        <f t="shared" si="41"/>
        <v>4083.0130020021761</v>
      </c>
      <c r="F674">
        <f>YARDS!F698</f>
        <v>7.8032340445587991</v>
      </c>
      <c r="G674">
        <f t="shared" si="42"/>
        <v>27.174546173081414</v>
      </c>
      <c r="H674" s="7">
        <f>TOUCHDOWNS!B702</f>
        <v>5.1934525738527366E-2</v>
      </c>
      <c r="I674">
        <f t="shared" si="43"/>
        <v>8.3951059946019893</v>
      </c>
      <c r="J674">
        <f>INTERCEPTIONS!B698</f>
        <v>1.6044273401195255E-2</v>
      </c>
    </row>
    <row r="675" spans="1:10" x14ac:dyDescent="0.2">
      <c r="A675">
        <v>674</v>
      </c>
      <c r="B675">
        <f>'PASS ATTEMPTS'!B705</f>
        <v>524.74239584346708</v>
      </c>
      <c r="C675">
        <f t="shared" si="40"/>
        <v>339.39426324327292</v>
      </c>
      <c r="D675">
        <f>VLOOKUP(A675,'CMP %'!A702:B1701,2,FALSE)</f>
        <v>0.64678262311497259</v>
      </c>
      <c r="E675">
        <f t="shared" si="41"/>
        <v>4228.2631930454609</v>
      </c>
      <c r="F675">
        <f>YARDS!F699</f>
        <v>8.0577884053926727</v>
      </c>
      <c r="G675">
        <f t="shared" si="42"/>
        <v>27.8572685180958</v>
      </c>
      <c r="H675" s="7">
        <f>TOUCHDOWNS!B703</f>
        <v>5.308751253711496E-2</v>
      </c>
      <c r="I675">
        <f t="shared" si="43"/>
        <v>9.9720484403294805</v>
      </c>
      <c r="J675">
        <f>INTERCEPTIONS!B699</f>
        <v>1.9003702615452832E-2</v>
      </c>
    </row>
    <row r="676" spans="1:10" x14ac:dyDescent="0.2">
      <c r="A676">
        <v>675</v>
      </c>
      <c r="B676">
        <f>'PASS ATTEMPTS'!B706</f>
        <v>511.23221908750213</v>
      </c>
      <c r="C676">
        <f t="shared" si="40"/>
        <v>315.39344470913505</v>
      </c>
      <c r="D676">
        <f>VLOOKUP(A676,'CMP %'!A703:B1702,2,FALSE)</f>
        <v>0.61692794963525677</v>
      </c>
      <c r="E676">
        <f t="shared" si="41"/>
        <v>4135.2310370648147</v>
      </c>
      <c r="F676">
        <f>YARDS!F700</f>
        <v>8.0887527872280511</v>
      </c>
      <c r="G676">
        <f t="shared" si="42"/>
        <v>21.296512780144496</v>
      </c>
      <c r="H676" s="7">
        <f>TOUCHDOWNS!B704</f>
        <v>4.1657219527667134E-2</v>
      </c>
      <c r="I676">
        <f t="shared" si="43"/>
        <v>9.2242755333939996</v>
      </c>
      <c r="J676">
        <f>INTERCEPTIONS!B700</f>
        <v>1.8043220260762126E-2</v>
      </c>
    </row>
    <row r="677" spans="1:10" x14ac:dyDescent="0.2">
      <c r="A677">
        <v>676</v>
      </c>
      <c r="B677">
        <f>'PASS ATTEMPTS'!B707</f>
        <v>521.32891796985791</v>
      </c>
      <c r="C677">
        <f t="shared" si="40"/>
        <v>325.94363849553912</v>
      </c>
      <c r="D677">
        <f>VLOOKUP(A677,'CMP %'!A704:B1703,2,FALSE)</f>
        <v>0.62521687798332426</v>
      </c>
      <c r="E677">
        <f t="shared" si="41"/>
        <v>4068.6499799351946</v>
      </c>
      <c r="F677">
        <f>YARDS!F701</f>
        <v>7.8043819164668609</v>
      </c>
      <c r="G677">
        <f t="shared" si="42"/>
        <v>21.755923207674154</v>
      </c>
      <c r="H677" s="7">
        <f>TOUCHDOWNS!B705</f>
        <v>4.1731663941442884E-2</v>
      </c>
      <c r="I677">
        <f t="shared" si="43"/>
        <v>10.662104145060873</v>
      </c>
      <c r="J677">
        <f>INTERCEPTIONS!B701</f>
        <v>2.0451779629990393E-2</v>
      </c>
    </row>
    <row r="678" spans="1:10" x14ac:dyDescent="0.2">
      <c r="A678">
        <v>677</v>
      </c>
      <c r="B678">
        <f>'PASS ATTEMPTS'!B708</f>
        <v>528.6391930918021</v>
      </c>
      <c r="C678">
        <f t="shared" si="40"/>
        <v>328.01647948560759</v>
      </c>
      <c r="D678">
        <f>VLOOKUP(A678,'CMP %'!A705:B1704,2,FALSE)</f>
        <v>0.62049216889721814</v>
      </c>
      <c r="E678">
        <f t="shared" si="41"/>
        <v>4237.2143416005356</v>
      </c>
      <c r="F678">
        <f>YARDS!F702</f>
        <v>8.0153238673408609</v>
      </c>
      <c r="G678">
        <f t="shared" si="42"/>
        <v>21.480256534412565</v>
      </c>
      <c r="H678" s="7">
        <f>TOUCHDOWNS!B706</f>
        <v>4.0633113880155232E-2</v>
      </c>
      <c r="I678">
        <f t="shared" si="43"/>
        <v>8.1506223337260604</v>
      </c>
      <c r="J678">
        <f>INTERCEPTIONS!B702</f>
        <v>1.541811965559399E-2</v>
      </c>
    </row>
    <row r="679" spans="1:10" x14ac:dyDescent="0.2">
      <c r="A679">
        <v>678</v>
      </c>
      <c r="B679">
        <f>'PASS ATTEMPTS'!B709</f>
        <v>507.38611310673934</v>
      </c>
      <c r="C679">
        <f t="shared" si="40"/>
        <v>313.67602996594024</v>
      </c>
      <c r="D679">
        <f>VLOOKUP(A679,'CMP %'!A706:B1705,2,FALSE)</f>
        <v>0.61821958044001868</v>
      </c>
      <c r="E679">
        <f t="shared" si="41"/>
        <v>4108.6037945097733</v>
      </c>
      <c r="F679">
        <f>YARDS!F703</f>
        <v>8.0975881845734357</v>
      </c>
      <c r="G679">
        <f t="shared" si="42"/>
        <v>21.851187576185819</v>
      </c>
      <c r="H679" s="7">
        <f>TOUCHDOWNS!B707</f>
        <v>4.3066191627497225E-2</v>
      </c>
      <c r="I679">
        <f t="shared" si="43"/>
        <v>8.771431243922553</v>
      </c>
      <c r="J679">
        <f>INTERCEPTIONS!B703</f>
        <v>1.7287487807293018E-2</v>
      </c>
    </row>
    <row r="680" spans="1:10" x14ac:dyDescent="0.2">
      <c r="A680">
        <v>679</v>
      </c>
      <c r="B680">
        <f>'PASS ATTEMPTS'!B710</f>
        <v>511.39399003472295</v>
      </c>
      <c r="C680">
        <f t="shared" si="40"/>
        <v>321.19110562035723</v>
      </c>
      <c r="D680">
        <f>VLOOKUP(A680,'CMP %'!A707:B1706,2,FALSE)</f>
        <v>0.62806976984330376</v>
      </c>
      <c r="E680">
        <f t="shared" si="41"/>
        <v>3985.0595656690789</v>
      </c>
      <c r="F680">
        <f>YARDS!F704</f>
        <v>7.792542820846406</v>
      </c>
      <c r="G680">
        <f t="shared" si="42"/>
        <v>22.44422536921822</v>
      </c>
      <c r="H680" s="7">
        <f>TOUCHDOWNS!B708</f>
        <v>4.388832447501835E-2</v>
      </c>
      <c r="I680">
        <f t="shared" si="43"/>
        <v>10.402780784228092</v>
      </c>
      <c r="J680">
        <f>INTERCEPTIONS!B704</f>
        <v>2.0342008288994084E-2</v>
      </c>
    </row>
    <row r="681" spans="1:10" x14ac:dyDescent="0.2">
      <c r="A681">
        <v>680</v>
      </c>
      <c r="B681">
        <f>'PASS ATTEMPTS'!B711</f>
        <v>507.92604592437209</v>
      </c>
      <c r="C681">
        <f t="shared" si="40"/>
        <v>321.16472103708753</v>
      </c>
      <c r="D681">
        <f>VLOOKUP(A681,'CMP %'!A708:B1707,2,FALSE)</f>
        <v>0.63230606820447932</v>
      </c>
      <c r="E681">
        <f t="shared" si="41"/>
        <v>4105.9144565681681</v>
      </c>
      <c r="F681">
        <f>YARDS!F705</f>
        <v>8.0836855867389801</v>
      </c>
      <c r="G681">
        <f t="shared" si="42"/>
        <v>24.431757022015521</v>
      </c>
      <c r="H681" s="7">
        <f>TOUCHDOWNS!B709</f>
        <v>4.8101012377800567E-2</v>
      </c>
      <c r="I681">
        <f t="shared" si="43"/>
        <v>9.8585338780097018</v>
      </c>
      <c r="J681">
        <f>INTERCEPTIONS!B705</f>
        <v>1.9409388349180254E-2</v>
      </c>
    </row>
    <row r="682" spans="1:10" x14ac:dyDescent="0.2">
      <c r="A682">
        <v>681</v>
      </c>
      <c r="B682">
        <f>'PASS ATTEMPTS'!B712</f>
        <v>468.65182140855427</v>
      </c>
      <c r="C682">
        <f t="shared" si="40"/>
        <v>289.9936453439056</v>
      </c>
      <c r="D682">
        <f>VLOOKUP(A682,'CMP %'!A709:B1708,2,FALSE)</f>
        <v>0.61878271265929696</v>
      </c>
      <c r="E682">
        <f t="shared" si="41"/>
        <v>3633.7783103816314</v>
      </c>
      <c r="F682">
        <f>YARDS!F706</f>
        <v>7.7536843865455296</v>
      </c>
      <c r="G682">
        <f t="shared" si="42"/>
        <v>27.85920968586743</v>
      </c>
      <c r="H682" s="7">
        <f>TOUCHDOWNS!B710</f>
        <v>5.9445431369786028E-2</v>
      </c>
      <c r="I682">
        <f t="shared" si="43"/>
        <v>10.079811231381347</v>
      </c>
      <c r="J682">
        <f>INTERCEPTIONS!B706</f>
        <v>2.150810211531029E-2</v>
      </c>
    </row>
    <row r="683" spans="1:10" x14ac:dyDescent="0.2">
      <c r="A683">
        <v>682</v>
      </c>
      <c r="B683">
        <f>'PASS ATTEMPTS'!B713</f>
        <v>505.47115162038023</v>
      </c>
      <c r="C683">
        <f t="shared" si="40"/>
        <v>311.1865363139201</v>
      </c>
      <c r="D683">
        <f>VLOOKUP(A683,'CMP %'!A710:B1709,2,FALSE)</f>
        <v>0.61563659036990492</v>
      </c>
      <c r="E683">
        <f t="shared" si="41"/>
        <v>4135.8019189254946</v>
      </c>
      <c r="F683">
        <f>YARDS!F707</f>
        <v>8.1820731127136046</v>
      </c>
      <c r="G683">
        <f t="shared" si="42"/>
        <v>24.864023709348206</v>
      </c>
      <c r="H683" s="7">
        <f>TOUCHDOWNS!B711</f>
        <v>4.918979773552265E-2</v>
      </c>
      <c r="I683">
        <f t="shared" si="43"/>
        <v>9.6427853961012069</v>
      </c>
      <c r="J683">
        <f>INTERCEPTIONS!B707</f>
        <v>1.9076826373156004E-2</v>
      </c>
    </row>
    <row r="684" spans="1:10" x14ac:dyDescent="0.2">
      <c r="A684">
        <v>683</v>
      </c>
      <c r="B684">
        <f>'PASS ATTEMPTS'!B714</f>
        <v>490.3463135454229</v>
      </c>
      <c r="C684">
        <f t="shared" si="40"/>
        <v>298.97060543453631</v>
      </c>
      <c r="D684">
        <f>VLOOKUP(A684,'CMP %'!A711:B1710,2,FALSE)</f>
        <v>0.60971317041795481</v>
      </c>
      <c r="E684">
        <f t="shared" si="41"/>
        <v>3917.1229616008154</v>
      </c>
      <c r="F684">
        <f>YARDS!F708</f>
        <v>7.9884825344729657</v>
      </c>
      <c r="G684">
        <f t="shared" si="42"/>
        <v>23.689761575043022</v>
      </c>
      <c r="H684" s="7">
        <f>TOUCHDOWNS!B712</f>
        <v>4.8312306875023622E-2</v>
      </c>
      <c r="I684">
        <f t="shared" si="43"/>
        <v>8.1675712071493507</v>
      </c>
      <c r="J684">
        <f>INTERCEPTIONS!B708</f>
        <v>1.6656740310932821E-2</v>
      </c>
    </row>
    <row r="685" spans="1:10" x14ac:dyDescent="0.2">
      <c r="A685">
        <v>684</v>
      </c>
      <c r="B685">
        <f>'PASS ATTEMPTS'!B715</f>
        <v>506.02484202258449</v>
      </c>
      <c r="C685">
        <f t="shared" si="40"/>
        <v>315.14476595896929</v>
      </c>
      <c r="D685">
        <f>VLOOKUP(A685,'CMP %'!A712:B1711,2,FALSE)</f>
        <v>0.62278516742248002</v>
      </c>
      <c r="E685">
        <f t="shared" si="41"/>
        <v>4073.4751786495499</v>
      </c>
      <c r="F685">
        <f>YARDS!F709</f>
        <v>8.0499509912751392</v>
      </c>
      <c r="G685">
        <f t="shared" si="42"/>
        <v>25.534507173911784</v>
      </c>
      <c r="H685" s="7">
        <f>TOUCHDOWNS!B713</f>
        <v>5.0460975536003719E-2</v>
      </c>
      <c r="I685">
        <f t="shared" si="43"/>
        <v>10.375185736159436</v>
      </c>
      <c r="J685">
        <f>INTERCEPTIONS!B709</f>
        <v>2.0503313028446889E-2</v>
      </c>
    </row>
    <row r="686" spans="1:10" x14ac:dyDescent="0.2">
      <c r="A686">
        <v>685</v>
      </c>
      <c r="B686">
        <f>'PASS ATTEMPTS'!B716</f>
        <v>493.82238084926934</v>
      </c>
      <c r="C686">
        <f t="shared" si="40"/>
        <v>306.9836451459019</v>
      </c>
      <c r="D686">
        <f>VLOOKUP(A686,'CMP %'!A713:B1712,2,FALSE)</f>
        <v>0.62164789821383837</v>
      </c>
      <c r="E686">
        <f t="shared" si="41"/>
        <v>3847.0432752336255</v>
      </c>
      <c r="F686">
        <f>YARDS!F710</f>
        <v>7.7903380333178305</v>
      </c>
      <c r="G686">
        <f t="shared" si="42"/>
        <v>22.400502906119087</v>
      </c>
      <c r="H686" s="7">
        <f>TOUCHDOWNS!B714</f>
        <v>4.5361457428468498E-2</v>
      </c>
      <c r="I686">
        <f t="shared" si="43"/>
        <v>8.0611133239672945</v>
      </c>
      <c r="J686">
        <f>INTERCEPTIONS!B710</f>
        <v>1.632391247659512E-2</v>
      </c>
    </row>
    <row r="687" spans="1:10" x14ac:dyDescent="0.2">
      <c r="A687">
        <v>686</v>
      </c>
      <c r="B687">
        <f>'PASS ATTEMPTS'!B717</f>
        <v>515.39895567164308</v>
      </c>
      <c r="C687">
        <f t="shared" si="40"/>
        <v>321.10335568012601</v>
      </c>
      <c r="D687">
        <f>VLOOKUP(A687,'CMP %'!A714:B1713,2,FALSE)</f>
        <v>0.62301902661343112</v>
      </c>
      <c r="E687">
        <f t="shared" si="41"/>
        <v>3967.5847764596701</v>
      </c>
      <c r="F687">
        <f>YARDS!F711</f>
        <v>7.6980846251217274</v>
      </c>
      <c r="G687">
        <f t="shared" si="42"/>
        <v>27.087559076462217</v>
      </c>
      <c r="H687" s="7">
        <f>TOUCHDOWNS!B715</f>
        <v>5.2556488092147982E-2</v>
      </c>
      <c r="I687">
        <f t="shared" si="43"/>
        <v>10.97440655789894</v>
      </c>
      <c r="J687">
        <f>INTERCEPTIONS!B711</f>
        <v>2.1293032197936105E-2</v>
      </c>
    </row>
    <row r="688" spans="1:10" x14ac:dyDescent="0.2">
      <c r="A688">
        <v>687</v>
      </c>
      <c r="B688">
        <f>'PASS ATTEMPTS'!B718</f>
        <v>497.51437503138817</v>
      </c>
      <c r="C688">
        <f t="shared" si="40"/>
        <v>309.53229318161226</v>
      </c>
      <c r="D688">
        <f>VLOOKUP(A688,'CMP %'!A715:B1714,2,FALSE)</f>
        <v>0.62215748673007465</v>
      </c>
      <c r="E688">
        <f t="shared" si="41"/>
        <v>3857.9196142575611</v>
      </c>
      <c r="F688">
        <f>YARDS!F712</f>
        <v>7.7543882305192993</v>
      </c>
      <c r="G688">
        <f t="shared" si="42"/>
        <v>21.733243773722993</v>
      </c>
      <c r="H688" s="7">
        <f>TOUCHDOWNS!B716</f>
        <v>4.3683649889215449E-2</v>
      </c>
      <c r="I688">
        <f t="shared" si="43"/>
        <v>9.4601260723298797</v>
      </c>
      <c r="J688">
        <f>INTERCEPTIONS!B712</f>
        <v>1.9014779365386258E-2</v>
      </c>
    </row>
    <row r="689" spans="1:10" x14ac:dyDescent="0.2">
      <c r="A689">
        <v>688</v>
      </c>
      <c r="B689">
        <f>'PASS ATTEMPTS'!B719</f>
        <v>521.15923880041419</v>
      </c>
      <c r="C689">
        <f t="shared" si="40"/>
        <v>328.68172979296128</v>
      </c>
      <c r="D689">
        <f>VLOOKUP(A689,'CMP %'!A716:B1715,2,FALSE)</f>
        <v>0.63067428402403303</v>
      </c>
      <c r="E689">
        <f t="shared" si="41"/>
        <v>4272.1240640054521</v>
      </c>
      <c r="F689">
        <f>YARDS!F713</f>
        <v>8.1973488061707886</v>
      </c>
      <c r="G689">
        <f t="shared" si="42"/>
        <v>30.954573922811079</v>
      </c>
      <c r="H689" s="7">
        <f>TOUCHDOWNS!B717</f>
        <v>5.9395615808445067E-2</v>
      </c>
      <c r="I689">
        <f t="shared" si="43"/>
        <v>10.318188726009614</v>
      </c>
      <c r="J689">
        <f>INTERCEPTIONS!B713</f>
        <v>1.9798533649254026E-2</v>
      </c>
    </row>
    <row r="690" spans="1:10" x14ac:dyDescent="0.2">
      <c r="A690">
        <v>689</v>
      </c>
      <c r="B690">
        <f>'PASS ATTEMPTS'!B720</f>
        <v>492.53014676228531</v>
      </c>
      <c r="C690">
        <f t="shared" si="40"/>
        <v>317.34310760019645</v>
      </c>
      <c r="D690">
        <f>VLOOKUP(A690,'CMP %'!A717:B1716,2,FALSE)</f>
        <v>0.64431204807724973</v>
      </c>
      <c r="E690">
        <f t="shared" si="41"/>
        <v>3894.5240552300174</v>
      </c>
      <c r="F690">
        <f>YARDS!F714</f>
        <v>7.9071790444325227</v>
      </c>
      <c r="G690">
        <f t="shared" si="42"/>
        <v>15.437804266281711</v>
      </c>
      <c r="H690" s="7">
        <f>TOUCHDOWNS!B718</f>
        <v>3.1343876852542411E-2</v>
      </c>
      <c r="I690">
        <f t="shared" si="43"/>
        <v>9.1487108784564199</v>
      </c>
      <c r="J690">
        <f>INTERCEPTIONS!B714</f>
        <v>1.8574925694592969E-2</v>
      </c>
    </row>
    <row r="691" spans="1:10" x14ac:dyDescent="0.2">
      <c r="A691">
        <v>690</v>
      </c>
      <c r="B691">
        <f>'PASS ATTEMPTS'!B721</f>
        <v>525.27299149293628</v>
      </c>
      <c r="C691">
        <f t="shared" si="40"/>
        <v>334.62405912054504</v>
      </c>
      <c r="D691">
        <f>VLOOKUP(A691,'CMP %'!A718:B1717,2,FALSE)</f>
        <v>0.63704790564135638</v>
      </c>
      <c r="E691">
        <f t="shared" si="41"/>
        <v>4179.5001463271883</v>
      </c>
      <c r="F691">
        <f>YARDS!F715</f>
        <v>7.9568152446752887</v>
      </c>
      <c r="G691">
        <f t="shared" si="42"/>
        <v>24.404672360979802</v>
      </c>
      <c r="H691" s="7">
        <f>TOUCHDOWNS!B719</f>
        <v>4.6460931279974235E-2</v>
      </c>
      <c r="I691">
        <f t="shared" si="43"/>
        <v>8.5174160739410656</v>
      </c>
      <c r="J691">
        <f>INTERCEPTIONS!B715</f>
        <v>1.6215218014032622E-2</v>
      </c>
    </row>
    <row r="692" spans="1:10" x14ac:dyDescent="0.2">
      <c r="A692">
        <v>691</v>
      </c>
      <c r="B692">
        <f>'PASS ATTEMPTS'!B722</f>
        <v>507.93241572439359</v>
      </c>
      <c r="C692">
        <f t="shared" si="40"/>
        <v>317.49238986345409</v>
      </c>
      <c r="D692">
        <f>VLOOKUP(A692,'CMP %'!A719:B1718,2,FALSE)</f>
        <v>0.62506817843208273</v>
      </c>
      <c r="E692">
        <f t="shared" si="41"/>
        <v>4057.9366071835971</v>
      </c>
      <c r="F692">
        <f>YARDS!F716</f>
        <v>7.9891270601352042</v>
      </c>
      <c r="G692">
        <f t="shared" si="42"/>
        <v>24.200195128058198</v>
      </c>
      <c r="H692" s="7">
        <f>TOUCHDOWNS!B720</f>
        <v>4.7644518008453575E-2</v>
      </c>
      <c r="I692">
        <f t="shared" si="43"/>
        <v>10.575873438794829</v>
      </c>
      <c r="J692">
        <f>INTERCEPTIONS!B716</f>
        <v>2.0821418581273114E-2</v>
      </c>
    </row>
    <row r="693" spans="1:10" x14ac:dyDescent="0.2">
      <c r="A693">
        <v>692</v>
      </c>
      <c r="B693">
        <f>'PASS ATTEMPTS'!B723</f>
        <v>516.0068283068631</v>
      </c>
      <c r="C693">
        <f t="shared" si="40"/>
        <v>327.35792601468512</v>
      </c>
      <c r="D693">
        <f>VLOOKUP(A693,'CMP %'!A720:B1719,2,FALSE)</f>
        <v>0.63440619010570398</v>
      </c>
      <c r="E693">
        <f t="shared" si="41"/>
        <v>4105.2286059127891</v>
      </c>
      <c r="F693">
        <f>YARDS!F717</f>
        <v>7.9557641114614457</v>
      </c>
      <c r="G693">
        <f t="shared" si="42"/>
        <v>23.037643038504129</v>
      </c>
      <c r="H693" s="7">
        <f>TOUCHDOWNS!B721</f>
        <v>4.4646004228463265E-2</v>
      </c>
      <c r="I693">
        <f t="shared" si="43"/>
        <v>8.8779019269274606</v>
      </c>
      <c r="J693">
        <f>INTERCEPTIONS!B717</f>
        <v>1.7205008615986526E-2</v>
      </c>
    </row>
    <row r="694" spans="1:10" x14ac:dyDescent="0.2">
      <c r="A694">
        <v>693</v>
      </c>
      <c r="B694">
        <f>'PASS ATTEMPTS'!B724</f>
        <v>519.13166075899892</v>
      </c>
      <c r="C694">
        <f t="shared" si="40"/>
        <v>312.87408317011523</v>
      </c>
      <c r="D694">
        <f>VLOOKUP(A694,'CMP %'!A721:B1720,2,FALSE)</f>
        <v>0.60268734662161849</v>
      </c>
      <c r="E694">
        <f t="shared" si="41"/>
        <v>4150.1001899020594</v>
      </c>
      <c r="F694">
        <f>YARDS!F718</f>
        <v>7.9943114697230859</v>
      </c>
      <c r="G694">
        <f t="shared" si="42"/>
        <v>20.250917223131694</v>
      </c>
      <c r="H694" s="7">
        <f>TOUCHDOWNS!B722</f>
        <v>3.9009212409668377E-2</v>
      </c>
      <c r="I694">
        <f t="shared" si="43"/>
        <v>11.812247637535828</v>
      </c>
      <c r="J694">
        <f>INTERCEPTIONS!B718</f>
        <v>2.2753857124155508E-2</v>
      </c>
    </row>
    <row r="695" spans="1:10" x14ac:dyDescent="0.2">
      <c r="A695">
        <v>694</v>
      </c>
      <c r="B695">
        <f>'PASS ATTEMPTS'!B725</f>
        <v>541.99776131578551</v>
      </c>
      <c r="C695">
        <f t="shared" si="40"/>
        <v>338.46396271905382</v>
      </c>
      <c r="D695">
        <f>VLOOKUP(A695,'CMP %'!A722:B1721,2,FALSE)</f>
        <v>0.62447483527861603</v>
      </c>
      <c r="E695">
        <f t="shared" si="41"/>
        <v>4511.2968195992316</v>
      </c>
      <c r="F695">
        <f>YARDS!F719</f>
        <v>8.32346024575331</v>
      </c>
      <c r="G695">
        <f t="shared" si="42"/>
        <v>21.691674066908099</v>
      </c>
      <c r="H695" s="7">
        <f>TOUCHDOWNS!B723</f>
        <v>4.0021704175028545E-2</v>
      </c>
      <c r="I695">
        <f t="shared" si="43"/>
        <v>8.6912054553475766</v>
      </c>
      <c r="J695">
        <f>INTERCEPTIONS!B719</f>
        <v>1.6035500652711733E-2</v>
      </c>
    </row>
    <row r="696" spans="1:10" x14ac:dyDescent="0.2">
      <c r="A696">
        <v>695</v>
      </c>
      <c r="B696">
        <f>'PASS ATTEMPTS'!B726</f>
        <v>518.98597121711953</v>
      </c>
      <c r="C696">
        <f t="shared" si="40"/>
        <v>329.3505471338367</v>
      </c>
      <c r="D696">
        <f>VLOOKUP(A696,'CMP %'!A723:B1722,2,FALSE)</f>
        <v>0.63460394962400979</v>
      </c>
      <c r="E696">
        <f t="shared" si="41"/>
        <v>4083.3797965022482</v>
      </c>
      <c r="F696">
        <f>YARDS!F720</f>
        <v>7.8679964834616936</v>
      </c>
      <c r="G696">
        <f t="shared" si="42"/>
        <v>25.131784245930064</v>
      </c>
      <c r="H696" s="7">
        <f>TOUCHDOWNS!B724</f>
        <v>4.8424785330885366E-2</v>
      </c>
      <c r="I696">
        <f t="shared" si="43"/>
        <v>10.565774835471455</v>
      </c>
      <c r="J696">
        <f>INTERCEPTIONS!B720</f>
        <v>2.0358497958418278E-2</v>
      </c>
    </row>
    <row r="697" spans="1:10" x14ac:dyDescent="0.2">
      <c r="A697">
        <v>696</v>
      </c>
      <c r="B697">
        <f>'PASS ATTEMPTS'!B727</f>
        <v>502.07133538513597</v>
      </c>
      <c r="C697">
        <f t="shared" si="40"/>
        <v>311.95147981280019</v>
      </c>
      <c r="D697">
        <f>VLOOKUP(A697,'CMP %'!A724:B1723,2,FALSE)</f>
        <v>0.62132899814625753</v>
      </c>
      <c r="E697">
        <f t="shared" si="41"/>
        <v>4060.964359792204</v>
      </c>
      <c r="F697">
        <f>YARDS!F721</f>
        <v>8.0884210541059112</v>
      </c>
      <c r="G697">
        <f t="shared" si="42"/>
        <v>23.399411918062441</v>
      </c>
      <c r="H697" s="7">
        <f>TOUCHDOWNS!B725</f>
        <v>4.6605751551446153E-2</v>
      </c>
      <c r="I697">
        <f t="shared" si="43"/>
        <v>10.012749323553813</v>
      </c>
      <c r="J697">
        <f>INTERCEPTIONS!B721</f>
        <v>1.9942881853378648E-2</v>
      </c>
    </row>
    <row r="698" spans="1:10" x14ac:dyDescent="0.2">
      <c r="A698">
        <v>697</v>
      </c>
      <c r="B698">
        <f>'PASS ATTEMPTS'!B728</f>
        <v>537.82370690031837</v>
      </c>
      <c r="C698">
        <f t="shared" si="40"/>
        <v>339.38575917960185</v>
      </c>
      <c r="D698">
        <f>VLOOKUP(A698,'CMP %'!A725:B1724,2,FALSE)</f>
        <v>0.63103532779469773</v>
      </c>
      <c r="E698">
        <f t="shared" si="41"/>
        <v>4289.1905910559171</v>
      </c>
      <c r="F698">
        <f>YARDS!F722</f>
        <v>7.9750865125974943</v>
      </c>
      <c r="G698">
        <f t="shared" si="42"/>
        <v>27.102035037460759</v>
      </c>
      <c r="H698" s="7">
        <f>TOUCHDOWNS!B726</f>
        <v>5.039204239184629E-2</v>
      </c>
      <c r="I698">
        <f t="shared" si="43"/>
        <v>8.8188425122367526</v>
      </c>
      <c r="J698">
        <f>INTERCEPTIONS!B722</f>
        <v>1.6397273677397153E-2</v>
      </c>
    </row>
    <row r="699" spans="1:10" x14ac:dyDescent="0.2">
      <c r="A699">
        <v>698</v>
      </c>
      <c r="B699">
        <f>'PASS ATTEMPTS'!B729</f>
        <v>528.10220633478298</v>
      </c>
      <c r="C699">
        <f t="shared" si="40"/>
        <v>334.01524206689095</v>
      </c>
      <c r="D699">
        <f>VLOOKUP(A699,'CMP %'!A726:B1725,2,FALSE)</f>
        <v>0.63248219390158478</v>
      </c>
      <c r="E699">
        <f t="shared" si="41"/>
        <v>4226.3422943070545</v>
      </c>
      <c r="F699">
        <f>YARDS!F723</f>
        <v>8.0028870237815752</v>
      </c>
      <c r="G699">
        <f t="shared" si="42"/>
        <v>24.558260022918454</v>
      </c>
      <c r="H699" s="7">
        <f>TOUCHDOWNS!B727</f>
        <v>4.6502854425399032E-2</v>
      </c>
      <c r="I699">
        <f t="shared" si="43"/>
        <v>11.619257741632419</v>
      </c>
      <c r="J699">
        <f>INTERCEPTIONS!B723</f>
        <v>2.2001910998013428E-2</v>
      </c>
    </row>
    <row r="700" spans="1:10" x14ac:dyDescent="0.2">
      <c r="A700">
        <v>699</v>
      </c>
      <c r="B700">
        <f>'PASS ATTEMPTS'!B730</f>
        <v>487.74135531485302</v>
      </c>
      <c r="C700">
        <f t="shared" si="40"/>
        <v>299.24085339869185</v>
      </c>
      <c r="D700">
        <f>VLOOKUP(A700,'CMP %'!A727:B1726,2,FALSE)</f>
        <v>0.61352364350060506</v>
      </c>
      <c r="E700">
        <f t="shared" si="41"/>
        <v>3858.7348938584646</v>
      </c>
      <c r="F700">
        <f>YARDS!F724</f>
        <v>7.9114367724006609</v>
      </c>
      <c r="G700">
        <f t="shared" si="42"/>
        <v>22.678601002298542</v>
      </c>
      <c r="H700" s="7">
        <f>TOUCHDOWNS!B728</f>
        <v>4.6497186993009365E-2</v>
      </c>
      <c r="I700">
        <f t="shared" si="43"/>
        <v>11.095482417510901</v>
      </c>
      <c r="J700">
        <f>INTERCEPTIONS!B724</f>
        <v>2.2748701328285773E-2</v>
      </c>
    </row>
    <row r="701" spans="1:10" x14ac:dyDescent="0.2">
      <c r="A701">
        <v>700</v>
      </c>
      <c r="B701">
        <f>'PASS ATTEMPTS'!B731</f>
        <v>512.97840834431634</v>
      </c>
      <c r="C701">
        <f t="shared" si="40"/>
        <v>315.91764949640958</v>
      </c>
      <c r="D701">
        <f>VLOOKUP(A701,'CMP %'!A728:B1727,2,FALSE)</f>
        <v>0.61584979866123801</v>
      </c>
      <c r="E701">
        <f t="shared" si="41"/>
        <v>4001.9546803766939</v>
      </c>
      <c r="F701">
        <f>YARDS!F725</f>
        <v>7.8014096018063617</v>
      </c>
      <c r="G701">
        <f t="shared" si="42"/>
        <v>22.457688467402345</v>
      </c>
      <c r="H701" s="7">
        <f>TOUCHDOWNS!B729</f>
        <v>4.3779013116529687E-2</v>
      </c>
      <c r="I701">
        <f t="shared" si="43"/>
        <v>8.5376567324714703</v>
      </c>
      <c r="J701">
        <f>INTERCEPTIONS!B725</f>
        <v>1.664330621639129E-2</v>
      </c>
    </row>
    <row r="702" spans="1:10" x14ac:dyDescent="0.2">
      <c r="A702">
        <v>701</v>
      </c>
      <c r="B702">
        <f>'PASS ATTEMPTS'!B732</f>
        <v>523.57924893739255</v>
      </c>
      <c r="C702">
        <f t="shared" si="40"/>
        <v>328.53344332368044</v>
      </c>
      <c r="D702">
        <f>VLOOKUP(A702,'CMP %'!A729:B1728,2,FALSE)</f>
        <v>0.62747605828619291</v>
      </c>
      <c r="E702">
        <f t="shared" si="41"/>
        <v>4070.7049101609364</v>
      </c>
      <c r="F702">
        <f>YARDS!F726</f>
        <v>7.7747636454700189</v>
      </c>
      <c r="G702">
        <f t="shared" si="42"/>
        <v>23.772922426151283</v>
      </c>
      <c r="H702" s="7">
        <f>TOUCHDOWNS!B730</f>
        <v>4.5404630673195286E-2</v>
      </c>
      <c r="I702">
        <f t="shared" si="43"/>
        <v>10.644823289280863</v>
      </c>
      <c r="J702">
        <f>INTERCEPTIONS!B726</f>
        <v>2.0330873140760639E-2</v>
      </c>
    </row>
    <row r="703" spans="1:10" x14ac:dyDescent="0.2">
      <c r="A703">
        <v>702</v>
      </c>
      <c r="B703">
        <f>'PASS ATTEMPTS'!B733</f>
        <v>486.32611291669008</v>
      </c>
      <c r="C703">
        <f t="shared" si="40"/>
        <v>314.80480299446833</v>
      </c>
      <c r="D703">
        <f>VLOOKUP(A703,'CMP %'!A730:B1729,2,FALSE)</f>
        <v>0.64731215255224406</v>
      </c>
      <c r="E703">
        <f t="shared" si="41"/>
        <v>3853.8469895579369</v>
      </c>
      <c r="F703">
        <f>YARDS!F727</f>
        <v>7.9244089247951175</v>
      </c>
      <c r="G703">
        <f t="shared" si="42"/>
        <v>22.876008173298597</v>
      </c>
      <c r="H703" s="7">
        <f>TOUCHDOWNS!B731</f>
        <v>4.7038412221178348E-2</v>
      </c>
      <c r="I703">
        <f t="shared" si="43"/>
        <v>9.9285072465398425</v>
      </c>
      <c r="J703">
        <f>INTERCEPTIONS!B727</f>
        <v>2.04153282804303E-2</v>
      </c>
    </row>
    <row r="704" spans="1:10" x14ac:dyDescent="0.2">
      <c r="A704">
        <v>703</v>
      </c>
      <c r="B704">
        <f>'PASS ATTEMPTS'!B734</f>
        <v>500.23691996055254</v>
      </c>
      <c r="C704">
        <f t="shared" si="40"/>
        <v>318.93543356019535</v>
      </c>
      <c r="D704">
        <f>VLOOKUP(A704,'CMP %'!A731:B1730,2,FALSE)</f>
        <v>0.63756876158870046</v>
      </c>
      <c r="E704">
        <f t="shared" si="41"/>
        <v>3922.2442788593244</v>
      </c>
      <c r="F704">
        <f>YARDS!F728</f>
        <v>7.8407732863232544</v>
      </c>
      <c r="G704">
        <f t="shared" si="42"/>
        <v>20.405846727459505</v>
      </c>
      <c r="H704" s="7">
        <f>TOUCHDOWNS!B732</f>
        <v>4.0792364404188042E-2</v>
      </c>
      <c r="I704">
        <f t="shared" si="43"/>
        <v>10.281134965890235</v>
      </c>
      <c r="J704">
        <f>INTERCEPTIONS!B728</f>
        <v>2.0552531321960364E-2</v>
      </c>
    </row>
    <row r="705" spans="1:10" x14ac:dyDescent="0.2">
      <c r="A705">
        <v>704</v>
      </c>
      <c r="B705">
        <f>'PASS ATTEMPTS'!B735</f>
        <v>526.17389788945775</v>
      </c>
      <c r="C705">
        <f t="shared" si="40"/>
        <v>336.199289246094</v>
      </c>
      <c r="D705">
        <f>VLOOKUP(A705,'CMP %'!A732:B1731,2,FALSE)</f>
        <v>0.63895090690478351</v>
      </c>
      <c r="E705">
        <f t="shared" si="41"/>
        <v>4052.038980177088</v>
      </c>
      <c r="F705">
        <f>YARDS!F729</f>
        <v>7.7009501923798744</v>
      </c>
      <c r="G705">
        <f t="shared" si="42"/>
        <v>21.20535476216271</v>
      </c>
      <c r="H705" s="7">
        <f>TOUCHDOWNS!B733</f>
        <v>4.03010389668126E-2</v>
      </c>
      <c r="I705">
        <f t="shared" si="43"/>
        <v>10.580735442351086</v>
      </c>
      <c r="J705">
        <f>INTERCEPTIONS!B729</f>
        <v>2.010881855749895E-2</v>
      </c>
    </row>
    <row r="706" spans="1:10" x14ac:dyDescent="0.2">
      <c r="A706">
        <v>705</v>
      </c>
      <c r="B706">
        <f>'PASS ATTEMPTS'!B736</f>
        <v>483.44613181321211</v>
      </c>
      <c r="C706">
        <f t="shared" si="40"/>
        <v>302.65831573436952</v>
      </c>
      <c r="D706">
        <f>VLOOKUP(A706,'CMP %'!A733:B1732,2,FALSE)</f>
        <v>0.6260435151259145</v>
      </c>
      <c r="E706">
        <f t="shared" si="41"/>
        <v>3643.824761993927</v>
      </c>
      <c r="F706">
        <f>YARDS!F730</f>
        <v>7.5371887832205937</v>
      </c>
      <c r="G706">
        <f t="shared" si="42"/>
        <v>22.396143828712692</v>
      </c>
      <c r="H706" s="7">
        <f>TOUCHDOWNS!B734</f>
        <v>4.6326037907705994E-2</v>
      </c>
      <c r="I706">
        <f t="shared" si="43"/>
        <v>8.3128899156744769</v>
      </c>
      <c r="J706">
        <f>INTERCEPTIONS!B730</f>
        <v>1.7195069664734247E-2</v>
      </c>
    </row>
    <row r="707" spans="1:10" x14ac:dyDescent="0.2">
      <c r="A707">
        <v>706</v>
      </c>
      <c r="B707">
        <f>'PASS ATTEMPTS'!B737</f>
        <v>522.83880648396803</v>
      </c>
      <c r="C707">
        <f t="shared" ref="C707:C770" si="44">D707*B707</f>
        <v>323.50090850226235</v>
      </c>
      <c r="D707">
        <f>VLOOKUP(A707,'CMP %'!A734:B1733,2,FALSE)</f>
        <v>0.61873928348541962</v>
      </c>
      <c r="E707">
        <f t="shared" ref="E707:E770" si="45">F707*B707</f>
        <v>4262.0511298400252</v>
      </c>
      <c r="F707">
        <f>YARDS!F731</f>
        <v>8.1517497878587815</v>
      </c>
      <c r="G707">
        <f t="shared" ref="G707:G770" si="46">H707*B707</f>
        <v>25.536347762725995</v>
      </c>
      <c r="H707" s="7">
        <f>TOUCHDOWNS!B735</f>
        <v>4.8841722240273347E-2</v>
      </c>
      <c r="I707">
        <f t="shared" ref="I707:I770" si="47">J707*B707</f>
        <v>9.6873221321213947</v>
      </c>
      <c r="J707">
        <f>INTERCEPTIONS!B731</f>
        <v>1.8528315059984823E-2</v>
      </c>
    </row>
    <row r="708" spans="1:10" x14ac:dyDescent="0.2">
      <c r="A708">
        <v>707</v>
      </c>
      <c r="B708">
        <f>'PASS ATTEMPTS'!B738</f>
        <v>523.65599320734123</v>
      </c>
      <c r="C708">
        <f t="shared" si="44"/>
        <v>326.9284537645961</v>
      </c>
      <c r="D708">
        <f>VLOOKUP(A708,'CMP %'!A735:B1734,2,FALSE)</f>
        <v>0.62431912936237322</v>
      </c>
      <c r="E708">
        <f t="shared" si="45"/>
        <v>4140.053407800593</v>
      </c>
      <c r="F708">
        <f>YARDS!F732</f>
        <v>7.9060556195359766</v>
      </c>
      <c r="G708">
        <f t="shared" si="46"/>
        <v>26.00827218892805</v>
      </c>
      <c r="H708" s="7">
        <f>TOUCHDOWNS!B736</f>
        <v>4.9666713503324869E-2</v>
      </c>
      <c r="I708">
        <f t="shared" si="47"/>
        <v>12.802556483882727</v>
      </c>
      <c r="J708">
        <f>INTERCEPTIONS!B732</f>
        <v>2.4448410120293539E-2</v>
      </c>
    </row>
    <row r="709" spans="1:10" x14ac:dyDescent="0.2">
      <c r="A709">
        <v>708</v>
      </c>
      <c r="B709">
        <f>'PASS ATTEMPTS'!B739</f>
        <v>544.06665512188567</v>
      </c>
      <c r="C709">
        <f t="shared" si="44"/>
        <v>341.22971824381511</v>
      </c>
      <c r="D709">
        <f>VLOOKUP(A709,'CMP %'!A736:B1735,2,FALSE)</f>
        <v>0.62718366404456527</v>
      </c>
      <c r="E709">
        <f t="shared" si="45"/>
        <v>4310.3354276571781</v>
      </c>
      <c r="F709">
        <f>YARDS!F733</f>
        <v>7.9224399934812144</v>
      </c>
      <c r="G709">
        <f t="shared" si="46"/>
        <v>27.584820653252123</v>
      </c>
      <c r="H709" s="7">
        <f>TOUCHDOWNS!B737</f>
        <v>5.0701178602964331E-2</v>
      </c>
      <c r="I709">
        <f t="shared" si="47"/>
        <v>9.2614948079036825</v>
      </c>
      <c r="J709">
        <f>INTERCEPTIONS!B733</f>
        <v>1.7022720875678105E-2</v>
      </c>
    </row>
    <row r="710" spans="1:10" x14ac:dyDescent="0.2">
      <c r="A710">
        <v>709</v>
      </c>
      <c r="B710">
        <f>'PASS ATTEMPTS'!B740</f>
        <v>489.72550359242052</v>
      </c>
      <c r="C710">
        <f t="shared" si="44"/>
        <v>307.4686514418197</v>
      </c>
      <c r="D710">
        <f>VLOOKUP(A710,'CMP %'!A737:B1736,2,FALSE)</f>
        <v>0.62783875699010749</v>
      </c>
      <c r="E710">
        <f t="shared" si="45"/>
        <v>3955.4502616443601</v>
      </c>
      <c r="F710">
        <f>YARDS!F734</f>
        <v>8.0768721102512302</v>
      </c>
      <c r="G710">
        <f t="shared" si="46"/>
        <v>21.803251052718675</v>
      </c>
      <c r="H710" s="7">
        <f>TOUCHDOWNS!B738</f>
        <v>4.4521371447431644E-2</v>
      </c>
      <c r="I710">
        <f t="shared" si="47"/>
        <v>8.9934086920274598</v>
      </c>
      <c r="J710">
        <f>INTERCEPTIONS!B734</f>
        <v>1.8364182845401335E-2</v>
      </c>
    </row>
    <row r="711" spans="1:10" x14ac:dyDescent="0.2">
      <c r="A711">
        <v>710</v>
      </c>
      <c r="B711">
        <f>'PASS ATTEMPTS'!B741</f>
        <v>525.58138699080655</v>
      </c>
      <c r="C711">
        <f t="shared" si="44"/>
        <v>333.97911311852999</v>
      </c>
      <c r="D711">
        <f>VLOOKUP(A711,'CMP %'!A738:B1737,2,FALSE)</f>
        <v>0.63544699524218873</v>
      </c>
      <c r="E711">
        <f t="shared" si="45"/>
        <v>4234.2407248999652</v>
      </c>
      <c r="F711">
        <f>YARDS!F735</f>
        <v>8.0562988524820618</v>
      </c>
      <c r="G711">
        <f t="shared" si="46"/>
        <v>28.501852645367077</v>
      </c>
      <c r="H711" s="7">
        <f>TOUCHDOWNS!B739</f>
        <v>5.4229189523915977E-2</v>
      </c>
      <c r="I711">
        <f t="shared" si="47"/>
        <v>10.049790749771407</v>
      </c>
      <c r="J711">
        <f>INTERCEPTIONS!B735</f>
        <v>1.9121283589038508E-2</v>
      </c>
    </row>
    <row r="712" spans="1:10" x14ac:dyDescent="0.2">
      <c r="A712">
        <v>711</v>
      </c>
      <c r="B712">
        <f>'PASS ATTEMPTS'!B742</f>
        <v>509.48450110111679</v>
      </c>
      <c r="C712">
        <f t="shared" si="44"/>
        <v>314.61751864740268</v>
      </c>
      <c r="D712">
        <f>VLOOKUP(A712,'CMP %'!A739:B1738,2,FALSE)</f>
        <v>0.61752127487183539</v>
      </c>
      <c r="E712">
        <f t="shared" si="45"/>
        <v>4062.3272959905266</v>
      </c>
      <c r="F712">
        <f>YARDS!F736</f>
        <v>7.9734070167215574</v>
      </c>
      <c r="G712">
        <f t="shared" si="46"/>
        <v>23.230727248749467</v>
      </c>
      <c r="H712" s="7">
        <f>TOUCHDOWNS!B740</f>
        <v>4.5596533748411106E-2</v>
      </c>
      <c r="I712">
        <f t="shared" si="47"/>
        <v>8.3848010526631551</v>
      </c>
      <c r="J712">
        <f>INTERCEPTIONS!B736</f>
        <v>1.6457421245477756E-2</v>
      </c>
    </row>
    <row r="713" spans="1:10" x14ac:dyDescent="0.2">
      <c r="A713">
        <v>712</v>
      </c>
      <c r="B713">
        <f>'PASS ATTEMPTS'!B743</f>
        <v>483.42131834974788</v>
      </c>
      <c r="C713">
        <f t="shared" si="44"/>
        <v>300.9411300119184</v>
      </c>
      <c r="D713">
        <f>VLOOKUP(A713,'CMP %'!A740:B1739,2,FALSE)</f>
        <v>0.62252349780361182</v>
      </c>
      <c r="E713">
        <f t="shared" si="45"/>
        <v>4057.6291078217314</v>
      </c>
      <c r="F713">
        <f>YARDS!F737</f>
        <v>8.3935667580263793</v>
      </c>
      <c r="G713">
        <f t="shared" si="46"/>
        <v>26.874659259264938</v>
      </c>
      <c r="H713" s="7">
        <f>TOUCHDOWNS!B741</f>
        <v>5.5592623327011689E-2</v>
      </c>
      <c r="I713">
        <f t="shared" si="47"/>
        <v>9.7718099889304373</v>
      </c>
      <c r="J713">
        <f>INTERCEPTIONS!B737</f>
        <v>2.0213858218517129E-2</v>
      </c>
    </row>
    <row r="714" spans="1:10" x14ac:dyDescent="0.2">
      <c r="A714">
        <v>713</v>
      </c>
      <c r="B714">
        <f>'PASS ATTEMPTS'!B744</f>
        <v>482.93724370276794</v>
      </c>
      <c r="C714">
        <f t="shared" si="44"/>
        <v>298.27291856510129</v>
      </c>
      <c r="D714">
        <f>VLOOKUP(A714,'CMP %'!A741:B1740,2,FALSE)</f>
        <v>0.61762252229334891</v>
      </c>
      <c r="E714">
        <f t="shared" si="45"/>
        <v>4053.1827642586463</v>
      </c>
      <c r="F714">
        <f>YARDS!F738</f>
        <v>8.3927732166236648</v>
      </c>
      <c r="G714">
        <f t="shared" si="46"/>
        <v>24.060404589537018</v>
      </c>
      <c r="H714" s="7">
        <f>TOUCHDOWNS!B742</f>
        <v>4.9820975506178623E-2</v>
      </c>
      <c r="I714">
        <f t="shared" si="47"/>
        <v>8.8864961731375995</v>
      </c>
      <c r="J714">
        <f>INTERCEPTIONS!B738</f>
        <v>1.8400933638920064E-2</v>
      </c>
    </row>
    <row r="715" spans="1:10" x14ac:dyDescent="0.2">
      <c r="A715">
        <v>714</v>
      </c>
      <c r="B715">
        <f>'PASS ATTEMPTS'!B745</f>
        <v>497.03499271417297</v>
      </c>
      <c r="C715">
        <f t="shared" si="44"/>
        <v>321.26638821702369</v>
      </c>
      <c r="D715">
        <f>VLOOKUP(A715,'CMP %'!A742:B1741,2,FALSE)</f>
        <v>0.64636573465919422</v>
      </c>
      <c r="E715">
        <f t="shared" si="45"/>
        <v>4011.4580864317309</v>
      </c>
      <c r="F715">
        <f>YARDS!F739</f>
        <v>8.0707759921011775</v>
      </c>
      <c r="G715">
        <f t="shared" si="46"/>
        <v>19.647161995033862</v>
      </c>
      <c r="H715" s="7">
        <f>TOUCHDOWNS!B743</f>
        <v>3.9528729934578753E-2</v>
      </c>
      <c r="I715">
        <f t="shared" si="47"/>
        <v>9.5730261159066252</v>
      </c>
      <c r="J715">
        <f>INTERCEPTIONS!B739</f>
        <v>1.9260265889190078E-2</v>
      </c>
    </row>
    <row r="716" spans="1:10" x14ac:dyDescent="0.2">
      <c r="A716">
        <v>715</v>
      </c>
      <c r="B716">
        <f>'PASS ATTEMPTS'!B746</f>
        <v>509.34105122852316</v>
      </c>
      <c r="C716">
        <f t="shared" si="44"/>
        <v>322.35590725027009</v>
      </c>
      <c r="D716">
        <f>VLOOKUP(A716,'CMP %'!A743:B1742,2,FALSE)</f>
        <v>0.63288813354578899</v>
      </c>
      <c r="E716">
        <f t="shared" si="45"/>
        <v>4183.93129270998</v>
      </c>
      <c r="F716">
        <f>YARDS!F740</f>
        <v>8.2144003170732045</v>
      </c>
      <c r="G716">
        <f t="shared" si="46"/>
        <v>25.274383328435238</v>
      </c>
      <c r="H716" s="7">
        <f>TOUCHDOWNS!B744</f>
        <v>4.962172844202091E-2</v>
      </c>
      <c r="I716">
        <f t="shared" si="47"/>
        <v>10.334902716567562</v>
      </c>
      <c r="J716">
        <f>INTERCEPTIONS!B740</f>
        <v>2.0290731900835263E-2</v>
      </c>
    </row>
    <row r="717" spans="1:10" x14ac:dyDescent="0.2">
      <c r="A717">
        <v>716</v>
      </c>
      <c r="B717">
        <f>'PASS ATTEMPTS'!B747</f>
        <v>504.39046091426394</v>
      </c>
      <c r="C717">
        <f t="shared" si="44"/>
        <v>304.29163523740147</v>
      </c>
      <c r="D717">
        <f>VLOOKUP(A717,'CMP %'!A744:B1743,2,FALSE)</f>
        <v>0.60328586445873489</v>
      </c>
      <c r="E717">
        <f t="shared" si="45"/>
        <v>4153.4650645882093</v>
      </c>
      <c r="F717">
        <f>YARDS!F741</f>
        <v>8.234622552257612</v>
      </c>
      <c r="G717">
        <f t="shared" si="46"/>
        <v>23.204310123692437</v>
      </c>
      <c r="H717" s="7">
        <f>TOUCHDOWNS!B745</f>
        <v>4.6004656950950337E-2</v>
      </c>
      <c r="I717">
        <f t="shared" si="47"/>
        <v>10.281536008190091</v>
      </c>
      <c r="J717">
        <f>INTERCEPTIONS!B741</f>
        <v>2.0384080994620041E-2</v>
      </c>
    </row>
    <row r="718" spans="1:10" x14ac:dyDescent="0.2">
      <c r="A718">
        <v>717</v>
      </c>
      <c r="B718">
        <f>'PASS ATTEMPTS'!B748</f>
        <v>478.70959891770605</v>
      </c>
      <c r="C718">
        <f t="shared" si="44"/>
        <v>298.95022541513731</v>
      </c>
      <c r="D718">
        <f>VLOOKUP(A718,'CMP %'!A745:B1744,2,FALSE)</f>
        <v>0.62449181318072799</v>
      </c>
      <c r="E718">
        <f t="shared" si="45"/>
        <v>3801.6953087708584</v>
      </c>
      <c r="F718">
        <f>YARDS!F742</f>
        <v>7.9415481063382645</v>
      </c>
      <c r="G718">
        <f t="shared" si="46"/>
        <v>22.199516666819093</v>
      </c>
      <c r="H718" s="7">
        <f>TOUCHDOWNS!B746</f>
        <v>4.6373661019141928E-2</v>
      </c>
      <c r="I718">
        <f t="shared" si="47"/>
        <v>8.8240457160400201</v>
      </c>
      <c r="J718">
        <f>INTERCEPTIONS!B742</f>
        <v>1.8432982618251076E-2</v>
      </c>
    </row>
    <row r="719" spans="1:10" x14ac:dyDescent="0.2">
      <c r="A719">
        <v>718</v>
      </c>
      <c r="B719">
        <f>'PASS ATTEMPTS'!B749</f>
        <v>511.58797277697562</v>
      </c>
      <c r="C719">
        <f t="shared" si="44"/>
        <v>324.3986301480835</v>
      </c>
      <c r="D719">
        <f>VLOOKUP(A719,'CMP %'!A746:B1745,2,FALSE)</f>
        <v>0.63410136166258846</v>
      </c>
      <c r="E719">
        <f t="shared" si="45"/>
        <v>3973.1818260670707</v>
      </c>
      <c r="F719">
        <f>YARDS!F743</f>
        <v>7.7663706683721445</v>
      </c>
      <c r="G719">
        <f t="shared" si="46"/>
        <v>23.003927954508253</v>
      </c>
      <c r="H719" s="7">
        <f>TOUCHDOWNS!B747</f>
        <v>4.496573253987874E-2</v>
      </c>
      <c r="I719">
        <f t="shared" si="47"/>
        <v>8.0577374320835755</v>
      </c>
      <c r="J719">
        <f>INTERCEPTIONS!B743</f>
        <v>1.5750443444448037E-2</v>
      </c>
    </row>
    <row r="720" spans="1:10" x14ac:dyDescent="0.2">
      <c r="A720">
        <v>719</v>
      </c>
      <c r="B720">
        <f>'PASS ATTEMPTS'!B750</f>
        <v>495.64122831630505</v>
      </c>
      <c r="C720">
        <f t="shared" si="44"/>
        <v>313.73053165098503</v>
      </c>
      <c r="D720">
        <f>VLOOKUP(A720,'CMP %'!A747:B1746,2,FALSE)</f>
        <v>0.63297908593425278</v>
      </c>
      <c r="E720">
        <f t="shared" si="45"/>
        <v>4006.7505472766011</v>
      </c>
      <c r="F720">
        <f>YARDS!F744</f>
        <v>8.0839734839806336</v>
      </c>
      <c r="G720">
        <f t="shared" si="46"/>
        <v>24.912047673177177</v>
      </c>
      <c r="H720" s="7">
        <f>TOUCHDOWNS!B748</f>
        <v>5.0262258766897758E-2</v>
      </c>
      <c r="I720">
        <f t="shared" si="47"/>
        <v>9.5204216417112377</v>
      </c>
      <c r="J720">
        <f>INTERCEPTIONS!B744</f>
        <v>1.9208292405480762E-2</v>
      </c>
    </row>
    <row r="721" spans="1:10" x14ac:dyDescent="0.2">
      <c r="A721">
        <v>720</v>
      </c>
      <c r="B721">
        <f>'PASS ATTEMPTS'!B751</f>
        <v>523.4350311168472</v>
      </c>
      <c r="C721">
        <f t="shared" si="44"/>
        <v>327.96091179306444</v>
      </c>
      <c r="D721">
        <f>VLOOKUP(A721,'CMP %'!A748:B1747,2,FALSE)</f>
        <v>0.62655514494950415</v>
      </c>
      <c r="E721">
        <f t="shared" si="45"/>
        <v>4194.819644424455</v>
      </c>
      <c r="F721">
        <f>YARDS!F745</f>
        <v>8.0140215978170541</v>
      </c>
      <c r="G721">
        <f t="shared" si="46"/>
        <v>23.317135391042907</v>
      </c>
      <c r="H721" s="7">
        <f>TOUCHDOWNS!B749</f>
        <v>4.4546379215948555E-2</v>
      </c>
      <c r="I721">
        <f t="shared" si="47"/>
        <v>9.1733527826042103</v>
      </c>
      <c r="J721">
        <f>INTERCEPTIONS!B745</f>
        <v>1.7525293947237605E-2</v>
      </c>
    </row>
    <row r="722" spans="1:10" x14ac:dyDescent="0.2">
      <c r="A722">
        <v>721</v>
      </c>
      <c r="B722">
        <f>'PASS ATTEMPTS'!B752</f>
        <v>458.14985153862438</v>
      </c>
      <c r="C722">
        <f t="shared" si="44"/>
        <v>283.77196534469459</v>
      </c>
      <c r="D722">
        <f>VLOOKUP(A722,'CMP %'!A749:B1748,2,FALSE)</f>
        <v>0.61938678882398623</v>
      </c>
      <c r="E722">
        <f t="shared" si="45"/>
        <v>3634.7909878569671</v>
      </c>
      <c r="F722">
        <f>YARDS!F746</f>
        <v>7.9336290858767979</v>
      </c>
      <c r="G722">
        <f t="shared" si="46"/>
        <v>22.574574974593503</v>
      </c>
      <c r="H722" s="7">
        <f>TOUCHDOWNS!B750</f>
        <v>4.9273343424166428E-2</v>
      </c>
      <c r="I722">
        <f t="shared" si="47"/>
        <v>9.239009009412257</v>
      </c>
      <c r="J722">
        <f>INTERCEPTIONS!B746</f>
        <v>2.0165910735067349E-2</v>
      </c>
    </row>
    <row r="723" spans="1:10" x14ac:dyDescent="0.2">
      <c r="A723">
        <v>722</v>
      </c>
      <c r="B723">
        <f>'PASS ATTEMPTS'!B753</f>
        <v>506.11872699067629</v>
      </c>
      <c r="C723">
        <f t="shared" si="44"/>
        <v>315.90787034523299</v>
      </c>
      <c r="D723">
        <f>VLOOKUP(A723,'CMP %'!A750:B1749,2,FALSE)</f>
        <v>0.62417739850012044</v>
      </c>
      <c r="E723">
        <f t="shared" si="45"/>
        <v>4104.4322850377184</v>
      </c>
      <c r="F723">
        <f>YARDS!F747</f>
        <v>8.1096234265864862</v>
      </c>
      <c r="G723">
        <f t="shared" si="46"/>
        <v>21.808617683853495</v>
      </c>
      <c r="H723" s="7">
        <f>TOUCHDOWNS!B751</f>
        <v>4.3089924400792332E-2</v>
      </c>
      <c r="I723">
        <f t="shared" si="47"/>
        <v>8.6677187533469837</v>
      </c>
      <c r="J723">
        <f>INTERCEPTIONS!B747</f>
        <v>1.7125860576004057E-2</v>
      </c>
    </row>
    <row r="724" spans="1:10" x14ac:dyDescent="0.2">
      <c r="A724">
        <v>723</v>
      </c>
      <c r="B724">
        <f>'PASS ATTEMPTS'!B754</f>
        <v>523.53040860032468</v>
      </c>
      <c r="C724">
        <f t="shared" si="44"/>
        <v>324.33969214108225</v>
      </c>
      <c r="D724">
        <f>VLOOKUP(A724,'CMP %'!A751:B1750,2,FALSE)</f>
        <v>0.61952407503551665</v>
      </c>
      <c r="E724">
        <f t="shared" si="45"/>
        <v>4344.445785900155</v>
      </c>
      <c r="F724">
        <f>YARDS!F748</f>
        <v>8.2983637903959959</v>
      </c>
      <c r="G724">
        <f t="shared" si="46"/>
        <v>26.150460219032311</v>
      </c>
      <c r="H724" s="7">
        <f>TOUCHDOWNS!B752</f>
        <v>4.9950222163687504E-2</v>
      </c>
      <c r="I724">
        <f t="shared" si="47"/>
        <v>9.8676878296644457</v>
      </c>
      <c r="J724">
        <f>INTERCEPTIONS!B748</f>
        <v>1.8848356595075395E-2</v>
      </c>
    </row>
    <row r="725" spans="1:10" x14ac:dyDescent="0.2">
      <c r="A725">
        <v>724</v>
      </c>
      <c r="B725">
        <f>'PASS ATTEMPTS'!B755</f>
        <v>535.32907249910158</v>
      </c>
      <c r="C725">
        <f t="shared" si="44"/>
        <v>335.95061545222865</v>
      </c>
      <c r="D725">
        <f>VLOOKUP(A725,'CMP %'!A752:B1751,2,FALSE)</f>
        <v>0.62755907106612907</v>
      </c>
      <c r="E725">
        <f t="shared" si="45"/>
        <v>4396.79371128813</v>
      </c>
      <c r="F725">
        <f>YARDS!F749</f>
        <v>8.2132541219223789</v>
      </c>
      <c r="G725">
        <f t="shared" si="46"/>
        <v>22.360003745835229</v>
      </c>
      <c r="H725" s="7">
        <f>TOUCHDOWNS!B753</f>
        <v>4.1768708061101528E-2</v>
      </c>
      <c r="I725">
        <f t="shared" si="47"/>
        <v>10.818734119854437</v>
      </c>
      <c r="J725">
        <f>INTERCEPTIONS!B749</f>
        <v>2.0209502296127571E-2</v>
      </c>
    </row>
    <row r="726" spans="1:10" x14ac:dyDescent="0.2">
      <c r="A726">
        <v>725</v>
      </c>
      <c r="B726">
        <f>'PASS ATTEMPTS'!B756</f>
        <v>546.01040208258883</v>
      </c>
      <c r="C726">
        <f t="shared" si="44"/>
        <v>334.23385011250048</v>
      </c>
      <c r="D726">
        <f>VLOOKUP(A726,'CMP %'!A753:B1752,2,FALSE)</f>
        <v>0.6121382465199714</v>
      </c>
      <c r="E726">
        <f t="shared" si="45"/>
        <v>4355.0810377821545</v>
      </c>
      <c r="F726">
        <f>YARDS!F750</f>
        <v>7.9761869392433482</v>
      </c>
      <c r="G726">
        <f t="shared" si="46"/>
        <v>25.350010041556978</v>
      </c>
      <c r="H726" s="7">
        <f>TOUCHDOWNS!B754</f>
        <v>4.642770530536993E-2</v>
      </c>
      <c r="I726">
        <f t="shared" si="47"/>
        <v>10.434459894738437</v>
      </c>
      <c r="J726">
        <f>INTERCEPTIONS!B750</f>
        <v>1.9110368328038068E-2</v>
      </c>
    </row>
    <row r="727" spans="1:10" x14ac:dyDescent="0.2">
      <c r="A727">
        <v>726</v>
      </c>
      <c r="B727">
        <f>'PASS ATTEMPTS'!B757</f>
        <v>533.57786709801951</v>
      </c>
      <c r="C727">
        <f t="shared" si="44"/>
        <v>327.65459117576529</v>
      </c>
      <c r="D727">
        <f>VLOOKUP(A727,'CMP %'!A754:B1753,2,FALSE)</f>
        <v>0.61407080649313062</v>
      </c>
      <c r="E727">
        <f t="shared" si="45"/>
        <v>4349.507934650791</v>
      </c>
      <c r="F727">
        <f>YARDS!F751</f>
        <v>8.1515898669233522</v>
      </c>
      <c r="G727">
        <f t="shared" si="46"/>
        <v>24.507777389353297</v>
      </c>
      <c r="H727" s="7">
        <f>TOUCHDOWNS!B755</f>
        <v>4.5931023193754701E-2</v>
      </c>
      <c r="I727">
        <f t="shared" si="47"/>
        <v>8.7533857867872715</v>
      </c>
      <c r="J727">
        <f>INTERCEPTIONS!B751</f>
        <v>1.6405076609332551E-2</v>
      </c>
    </row>
    <row r="728" spans="1:10" x14ac:dyDescent="0.2">
      <c r="A728">
        <v>727</v>
      </c>
      <c r="B728">
        <f>'PASS ATTEMPTS'!B758</f>
        <v>498.02743454552575</v>
      </c>
      <c r="C728">
        <f t="shared" si="44"/>
        <v>311.91956210166268</v>
      </c>
      <c r="D728">
        <f>VLOOKUP(A728,'CMP %'!A755:B1754,2,FALSE)</f>
        <v>0.62630999913951413</v>
      </c>
      <c r="E728">
        <f t="shared" si="45"/>
        <v>4013.711237559337</v>
      </c>
      <c r="F728">
        <f>YARDS!F752</f>
        <v>8.0592171417665845</v>
      </c>
      <c r="G728">
        <f t="shared" si="46"/>
        <v>25.350790049765596</v>
      </c>
      <c r="H728" s="7">
        <f>TOUCHDOWNS!B756</f>
        <v>5.090239671816358E-2</v>
      </c>
      <c r="I728">
        <f t="shared" si="47"/>
        <v>7.6715783158529751</v>
      </c>
      <c r="J728">
        <f>INTERCEPTIONS!B752</f>
        <v>1.5403927140788264E-2</v>
      </c>
    </row>
    <row r="729" spans="1:10" x14ac:dyDescent="0.2">
      <c r="A729">
        <v>728</v>
      </c>
      <c r="B729">
        <f>'PASS ATTEMPTS'!B759</f>
        <v>514.83984277476407</v>
      </c>
      <c r="C729">
        <f t="shared" si="44"/>
        <v>323.57585739905676</v>
      </c>
      <c r="D729">
        <f>VLOOKUP(A729,'CMP %'!A756:B1755,2,FALSE)</f>
        <v>0.62849808914384486</v>
      </c>
      <c r="E729">
        <f t="shared" si="45"/>
        <v>4391.6948057803656</v>
      </c>
      <c r="F729">
        <f>YARDS!F753</f>
        <v>8.5302154979129625</v>
      </c>
      <c r="G729">
        <f t="shared" si="46"/>
        <v>20.399136037293339</v>
      </c>
      <c r="H729" s="7">
        <f>TOUCHDOWNS!B757</f>
        <v>3.9622294823475235E-2</v>
      </c>
      <c r="I729">
        <f t="shared" si="47"/>
        <v>9.2245551546966222</v>
      </c>
      <c r="J729">
        <f>INTERCEPTIONS!B753</f>
        <v>1.7917329600949803E-2</v>
      </c>
    </row>
    <row r="730" spans="1:10" x14ac:dyDescent="0.2">
      <c r="A730">
        <v>729</v>
      </c>
      <c r="B730">
        <f>'PASS ATTEMPTS'!B760</f>
        <v>499.48113993131409</v>
      </c>
      <c r="C730">
        <f t="shared" si="44"/>
        <v>310.43955736058871</v>
      </c>
      <c r="D730">
        <f>VLOOKUP(A730,'CMP %'!A757:B1756,2,FALSE)</f>
        <v>0.62152408277773741</v>
      </c>
      <c r="E730">
        <f t="shared" si="45"/>
        <v>4120.5274848995996</v>
      </c>
      <c r="F730">
        <f>YARDS!F754</f>
        <v>8.2496157622012145</v>
      </c>
      <c r="G730">
        <f t="shared" si="46"/>
        <v>24.14035365715101</v>
      </c>
      <c r="H730" s="7">
        <f>TOUCHDOWNS!B758</f>
        <v>4.8330861222248868E-2</v>
      </c>
      <c r="I730">
        <f t="shared" si="47"/>
        <v>9.7367050619259619</v>
      </c>
      <c r="J730">
        <f>INTERCEPTIONS!B754</f>
        <v>1.9493639065661018E-2</v>
      </c>
    </row>
    <row r="731" spans="1:10" x14ac:dyDescent="0.2">
      <c r="A731">
        <v>730</v>
      </c>
      <c r="B731">
        <f>'PASS ATTEMPTS'!B761</f>
        <v>517.62115632193672</v>
      </c>
      <c r="C731">
        <f t="shared" si="44"/>
        <v>327.16337881257107</v>
      </c>
      <c r="D731">
        <f>VLOOKUP(A731,'CMP %'!A758:B1757,2,FALSE)</f>
        <v>0.63205179080642215</v>
      </c>
      <c r="E731">
        <f t="shared" si="45"/>
        <v>4032.4852681506409</v>
      </c>
      <c r="F731">
        <f>YARDS!F755</f>
        <v>7.7904181830671142</v>
      </c>
      <c r="G731">
        <f t="shared" si="46"/>
        <v>25.303144199171665</v>
      </c>
      <c r="H731" s="7">
        <f>TOUCHDOWNS!B759</f>
        <v>4.8883520099851301E-2</v>
      </c>
      <c r="I731">
        <f t="shared" si="47"/>
        <v>8.6600269170573618</v>
      </c>
      <c r="J731">
        <f>INTERCEPTIONS!B755</f>
        <v>1.6730434626345179E-2</v>
      </c>
    </row>
    <row r="732" spans="1:10" x14ac:dyDescent="0.2">
      <c r="A732">
        <v>731</v>
      </c>
      <c r="B732">
        <f>'PASS ATTEMPTS'!B762</f>
        <v>548.34314288692826</v>
      </c>
      <c r="C732">
        <f t="shared" si="44"/>
        <v>341.67842113365464</v>
      </c>
      <c r="D732">
        <f>VLOOKUP(A732,'CMP %'!A759:B1758,2,FALSE)</f>
        <v>0.62311059336819474</v>
      </c>
      <c r="E732">
        <f t="shared" si="45"/>
        <v>4398.4150567581282</v>
      </c>
      <c r="F732">
        <f>YARDS!F756</f>
        <v>8.0212821365856097</v>
      </c>
      <c r="G732">
        <f t="shared" si="46"/>
        <v>25.410789128577125</v>
      </c>
      <c r="H732" s="7">
        <f>TOUCHDOWNS!B760</f>
        <v>4.6341035642014014E-2</v>
      </c>
      <c r="I732">
        <f t="shared" si="47"/>
        <v>12.995161206453673</v>
      </c>
      <c r="J732">
        <f>INTERCEPTIONS!B756</f>
        <v>2.369895817067481E-2</v>
      </c>
    </row>
    <row r="733" spans="1:10" x14ac:dyDescent="0.2">
      <c r="A733">
        <v>732</v>
      </c>
      <c r="B733">
        <f>'PASS ATTEMPTS'!B763</f>
        <v>515.26470925772821</v>
      </c>
      <c r="C733">
        <f t="shared" si="44"/>
        <v>319.57854764842563</v>
      </c>
      <c r="D733">
        <f>VLOOKUP(A733,'CMP %'!A760:B1759,2,FALSE)</f>
        <v>0.62022207596712564</v>
      </c>
      <c r="E733">
        <f t="shared" si="45"/>
        <v>4011.2546573196732</v>
      </c>
      <c r="F733">
        <f>YARDS!F757</f>
        <v>7.7848425969209929</v>
      </c>
      <c r="G733">
        <f t="shared" si="46"/>
        <v>24.532656919397489</v>
      </c>
      <c r="H733" s="7">
        <f>TOUCHDOWNS!B761</f>
        <v>4.7611754654686811E-2</v>
      </c>
      <c r="I733">
        <f t="shared" si="47"/>
        <v>9.0275681889498252</v>
      </c>
      <c r="J733">
        <f>INTERCEPTIONS!B757</f>
        <v>1.7520253234409582E-2</v>
      </c>
    </row>
    <row r="734" spans="1:10" x14ac:dyDescent="0.2">
      <c r="A734">
        <v>733</v>
      </c>
      <c r="B734">
        <f>'PASS ATTEMPTS'!B764</f>
        <v>532.21716003088306</v>
      </c>
      <c r="C734">
        <f t="shared" si="44"/>
        <v>317.37506729737117</v>
      </c>
      <c r="D734">
        <f>VLOOKUP(A734,'CMP %'!A761:B1760,2,FALSE)</f>
        <v>0.5963262576482028</v>
      </c>
      <c r="E734">
        <f t="shared" si="45"/>
        <v>4308.9555138580772</v>
      </c>
      <c r="F734">
        <f>YARDS!F758</f>
        <v>8.0962355922684655</v>
      </c>
      <c r="G734">
        <f t="shared" si="46"/>
        <v>25.012150987085363</v>
      </c>
      <c r="H734" s="7">
        <f>TOUCHDOWNS!B762</f>
        <v>4.6996137790134347E-2</v>
      </c>
      <c r="I734">
        <f t="shared" si="47"/>
        <v>9.3914486647865232</v>
      </c>
      <c r="J734">
        <f>INTERCEPTIONS!B758</f>
        <v>1.7645896017786357E-2</v>
      </c>
    </row>
    <row r="735" spans="1:10" x14ac:dyDescent="0.2">
      <c r="A735">
        <v>734</v>
      </c>
      <c r="B735">
        <f>'PASS ATTEMPTS'!B765</f>
        <v>523.89590413796338</v>
      </c>
      <c r="C735">
        <f t="shared" si="44"/>
        <v>323.39591115661807</v>
      </c>
      <c r="D735">
        <f>VLOOKUP(A735,'CMP %'!A762:B1761,2,FALSE)</f>
        <v>0.61729039796320795</v>
      </c>
      <c r="E735">
        <f t="shared" si="45"/>
        <v>4151.6964155033102</v>
      </c>
      <c r="F735">
        <f>YARDS!F759</f>
        <v>7.924659045263307</v>
      </c>
      <c r="G735">
        <f t="shared" si="46"/>
        <v>25.619018568024618</v>
      </c>
      <c r="H735" s="7">
        <f>TOUCHDOWNS!B763</f>
        <v>4.8900971291575654E-2</v>
      </c>
      <c r="I735">
        <f t="shared" si="47"/>
        <v>10.03252536151899</v>
      </c>
      <c r="J735">
        <f>INTERCEPTIONS!B759</f>
        <v>1.9149845002180078E-2</v>
      </c>
    </row>
    <row r="736" spans="1:10" x14ac:dyDescent="0.2">
      <c r="A736">
        <v>735</v>
      </c>
      <c r="B736">
        <f>'PASS ATTEMPTS'!B766</f>
        <v>529.2554782514253</v>
      </c>
      <c r="C736">
        <f t="shared" si="44"/>
        <v>333.81054560709708</v>
      </c>
      <c r="D736">
        <f>VLOOKUP(A736,'CMP %'!A763:B1762,2,FALSE)</f>
        <v>0.63071722320183299</v>
      </c>
      <c r="E736">
        <f t="shared" si="45"/>
        <v>4143.2329384542272</v>
      </c>
      <c r="F736">
        <f>YARDS!F760</f>
        <v>7.8284176710703131</v>
      </c>
      <c r="G736">
        <f t="shared" si="46"/>
        <v>22.922451846390761</v>
      </c>
      <c r="H736" s="7">
        <f>TOUCHDOWNS!B764</f>
        <v>4.3310750267758859E-2</v>
      </c>
      <c r="I736">
        <f t="shared" si="47"/>
        <v>12.323900221727879</v>
      </c>
      <c r="J736">
        <f>INTERCEPTIONS!B760</f>
        <v>2.3285352212969162E-2</v>
      </c>
    </row>
    <row r="737" spans="1:10" x14ac:dyDescent="0.2">
      <c r="A737">
        <v>736</v>
      </c>
      <c r="B737">
        <f>'PASS ATTEMPTS'!B767</f>
        <v>529.23780480124788</v>
      </c>
      <c r="C737">
        <f t="shared" si="44"/>
        <v>335.64413297058832</v>
      </c>
      <c r="D737">
        <f>VLOOKUP(A737,'CMP %'!A764:B1763,2,FALSE)</f>
        <v>0.63420286669928561</v>
      </c>
      <c r="E737">
        <f t="shared" si="45"/>
        <v>4199.1636193118902</v>
      </c>
      <c r="F737">
        <f>YARDS!F761</f>
        <v>7.9343606621013425</v>
      </c>
      <c r="G737">
        <f t="shared" si="46"/>
        <v>27.200986892243392</v>
      </c>
      <c r="H737" s="7">
        <f>TOUCHDOWNS!B765</f>
        <v>5.1396530341324659E-2</v>
      </c>
      <c r="I737">
        <f t="shared" si="47"/>
        <v>11.521875077249002</v>
      </c>
      <c r="J737">
        <f>INTERCEPTIONS!B761</f>
        <v>2.1770695465672514E-2</v>
      </c>
    </row>
    <row r="738" spans="1:10" x14ac:dyDescent="0.2">
      <c r="A738">
        <v>737</v>
      </c>
      <c r="B738">
        <f>'PASS ATTEMPTS'!B768</f>
        <v>491.11000452330211</v>
      </c>
      <c r="C738">
        <f t="shared" si="44"/>
        <v>297.09969614241516</v>
      </c>
      <c r="D738">
        <f>VLOOKUP(A738,'CMP %'!A765:B1764,2,FALSE)</f>
        <v>0.60495549552242611</v>
      </c>
      <c r="E738">
        <f t="shared" si="45"/>
        <v>3768.5479402572773</v>
      </c>
      <c r="F738">
        <f>YARDS!F762</f>
        <v>7.6735311957556913</v>
      </c>
      <c r="G738">
        <f t="shared" si="46"/>
        <v>20.457714405334958</v>
      </c>
      <c r="H738" s="7">
        <f>TOUCHDOWNS!B766</f>
        <v>4.1656073419217593E-2</v>
      </c>
      <c r="I738">
        <f t="shared" si="47"/>
        <v>10.017457938108727</v>
      </c>
      <c r="J738">
        <f>INTERCEPTIONS!B762</f>
        <v>2.0397584748517213E-2</v>
      </c>
    </row>
    <row r="739" spans="1:10" x14ac:dyDescent="0.2">
      <c r="A739">
        <v>738</v>
      </c>
      <c r="B739">
        <f>'PASS ATTEMPTS'!B769</f>
        <v>488.5196354768658</v>
      </c>
      <c r="C739">
        <f t="shared" si="44"/>
        <v>307.64660393312391</v>
      </c>
      <c r="D739">
        <f>VLOOKUP(A739,'CMP %'!A766:B1765,2,FALSE)</f>
        <v>0.62975279106809356</v>
      </c>
      <c r="E739">
        <f t="shared" si="45"/>
        <v>3963.9216557807022</v>
      </c>
      <c r="F739">
        <f>YARDS!F763</f>
        <v>8.1141501137642944</v>
      </c>
      <c r="G739">
        <f t="shared" si="46"/>
        <v>23.27343930235088</v>
      </c>
      <c r="H739" s="7">
        <f>TOUCHDOWNS!B767</f>
        <v>4.764074483850099E-2</v>
      </c>
      <c r="I739">
        <f t="shared" si="47"/>
        <v>10.355106040848183</v>
      </c>
      <c r="J739">
        <f>INTERCEPTIONS!B763</f>
        <v>2.1196908555661437E-2</v>
      </c>
    </row>
    <row r="740" spans="1:10" x14ac:dyDescent="0.2">
      <c r="A740">
        <v>739</v>
      </c>
      <c r="B740">
        <f>'PASS ATTEMPTS'!B770</f>
        <v>510.80616448687408</v>
      </c>
      <c r="C740">
        <f t="shared" si="44"/>
        <v>317.77429537641143</v>
      </c>
      <c r="D740">
        <f>VLOOKUP(A740,'CMP %'!A767:B1766,2,FALSE)</f>
        <v>0.62210348556703277</v>
      </c>
      <c r="E740">
        <f t="shared" si="45"/>
        <v>4107.6453643156892</v>
      </c>
      <c r="F740">
        <f>YARDS!F764</f>
        <v>8.0414952870468763</v>
      </c>
      <c r="G740">
        <f t="shared" si="46"/>
        <v>25.217539837184564</v>
      </c>
      <c r="H740" s="7">
        <f>TOUCHDOWNS!B768</f>
        <v>4.9368119632065569E-2</v>
      </c>
      <c r="I740">
        <f t="shared" si="47"/>
        <v>9.3424189796257071</v>
      </c>
      <c r="J740">
        <f>INTERCEPTIONS!B764</f>
        <v>1.8289558014654254E-2</v>
      </c>
    </row>
    <row r="741" spans="1:10" x14ac:dyDescent="0.2">
      <c r="A741">
        <v>740</v>
      </c>
      <c r="B741">
        <f>'PASS ATTEMPTS'!B771</f>
        <v>545.16838396749858</v>
      </c>
      <c r="C741">
        <f t="shared" si="44"/>
        <v>321.60439752631589</v>
      </c>
      <c r="D741">
        <f>VLOOKUP(A741,'CMP %'!A768:B1767,2,FALSE)</f>
        <v>0.58991755021782233</v>
      </c>
      <c r="E741">
        <f t="shared" si="45"/>
        <v>4322.2173832971912</v>
      </c>
      <c r="F741">
        <f>YARDS!F765</f>
        <v>7.9282245823610893</v>
      </c>
      <c r="G741">
        <f t="shared" si="46"/>
        <v>27.995804028817872</v>
      </c>
      <c r="H741" s="7">
        <f>TOUCHDOWNS!B769</f>
        <v>5.1352581793310495E-2</v>
      </c>
      <c r="I741">
        <f t="shared" si="47"/>
        <v>8.6421855961944818</v>
      </c>
      <c r="J741">
        <f>INTERCEPTIONS!B765</f>
        <v>1.5852323521221848E-2</v>
      </c>
    </row>
    <row r="742" spans="1:10" x14ac:dyDescent="0.2">
      <c r="A742">
        <v>741</v>
      </c>
      <c r="B742">
        <f>'PASS ATTEMPTS'!B772</f>
        <v>547.52313286606534</v>
      </c>
      <c r="C742">
        <f t="shared" si="44"/>
        <v>337.051912049831</v>
      </c>
      <c r="D742">
        <f>VLOOKUP(A742,'CMP %'!A769:B1768,2,FALSE)</f>
        <v>0.61559392072714558</v>
      </c>
      <c r="E742">
        <f t="shared" si="45"/>
        <v>4582.585349019233</v>
      </c>
      <c r="F742">
        <f>YARDS!F766</f>
        <v>8.3696652688101523</v>
      </c>
      <c r="G742">
        <f t="shared" si="46"/>
        <v>26.395479186859248</v>
      </c>
      <c r="H742" s="7">
        <f>TOUCHDOWNS!B770</f>
        <v>4.8208883976626586E-2</v>
      </c>
      <c r="I742">
        <f t="shared" si="47"/>
        <v>10.993717790622055</v>
      </c>
      <c r="J742">
        <f>INTERCEPTIONS!B766</f>
        <v>2.0079001471726546E-2</v>
      </c>
    </row>
    <row r="743" spans="1:10" x14ac:dyDescent="0.2">
      <c r="A743">
        <v>742</v>
      </c>
      <c r="B743">
        <f>'PASS ATTEMPTS'!B773</f>
        <v>519.28696660071273</v>
      </c>
      <c r="C743">
        <f t="shared" si="44"/>
        <v>328.61192311235601</v>
      </c>
      <c r="D743">
        <f>VLOOKUP(A743,'CMP %'!A770:B1769,2,FALSE)</f>
        <v>0.63281373161254495</v>
      </c>
      <c r="E743">
        <f t="shared" si="45"/>
        <v>4262.780973649089</v>
      </c>
      <c r="F743">
        <f>YARDS!F767</f>
        <v>8.2089119269708206</v>
      </c>
      <c r="G743">
        <f t="shared" si="46"/>
        <v>23.637954988092407</v>
      </c>
      <c r="H743" s="7">
        <f>TOUCHDOWNS!B771</f>
        <v>4.552002362552645E-2</v>
      </c>
      <c r="I743">
        <f t="shared" si="47"/>
        <v>8.5027488465980667</v>
      </c>
      <c r="J743">
        <f>INTERCEPTIONS!B767</f>
        <v>1.6373892266654852E-2</v>
      </c>
    </row>
    <row r="744" spans="1:10" x14ac:dyDescent="0.2">
      <c r="A744">
        <v>743</v>
      </c>
      <c r="B744">
        <f>'PASS ATTEMPTS'!B774</f>
        <v>523.47360885770524</v>
      </c>
      <c r="C744">
        <f t="shared" si="44"/>
        <v>322.73109457357668</v>
      </c>
      <c r="D744">
        <f>VLOOKUP(A744,'CMP %'!A771:B1770,2,FALSE)</f>
        <v>0.61651836713950559</v>
      </c>
      <c r="E744">
        <f t="shared" si="45"/>
        <v>4206.113911281489</v>
      </c>
      <c r="F744">
        <f>YARDS!F768</f>
        <v>8.0350066175443597</v>
      </c>
      <c r="G744">
        <f t="shared" si="46"/>
        <v>24.251513853588428</v>
      </c>
      <c r="H744" s="7">
        <f>TOUCHDOWNS!B772</f>
        <v>4.6328054448644927E-2</v>
      </c>
      <c r="I744">
        <f t="shared" si="47"/>
        <v>11.448945463813104</v>
      </c>
      <c r="J744">
        <f>INTERCEPTIONS!B768</f>
        <v>2.1871103471283588E-2</v>
      </c>
    </row>
    <row r="745" spans="1:10" x14ac:dyDescent="0.2">
      <c r="A745">
        <v>744</v>
      </c>
      <c r="B745">
        <f>'PASS ATTEMPTS'!B775</f>
        <v>504.52537093497779</v>
      </c>
      <c r="C745">
        <f t="shared" si="44"/>
        <v>312.23547630007403</v>
      </c>
      <c r="D745">
        <f>VLOOKUP(A745,'CMP %'!A772:B1771,2,FALSE)</f>
        <v>0.61886972249075323</v>
      </c>
      <c r="E745">
        <f t="shared" si="45"/>
        <v>3857.0138322302605</v>
      </c>
      <c r="F745">
        <f>YARDS!F769</f>
        <v>7.644836225148615</v>
      </c>
      <c r="G745">
        <f t="shared" si="46"/>
        <v>24.08319402182703</v>
      </c>
      <c r="H745" s="7">
        <f>TOUCHDOWNS!B773</f>
        <v>4.7734356702808553E-2</v>
      </c>
      <c r="I745">
        <f t="shared" si="47"/>
        <v>8.8916596056577646</v>
      </c>
      <c r="J745">
        <f>INTERCEPTIONS!B769</f>
        <v>1.7623810650354198E-2</v>
      </c>
    </row>
    <row r="746" spans="1:10" x14ac:dyDescent="0.2">
      <c r="A746">
        <v>745</v>
      </c>
      <c r="B746">
        <f>'PASS ATTEMPTS'!B776</f>
        <v>483.79314462864323</v>
      </c>
      <c r="C746">
        <f t="shared" si="44"/>
        <v>302.89594649865029</v>
      </c>
      <c r="D746">
        <f>VLOOKUP(A746,'CMP %'!A773:B1772,2,FALSE)</f>
        <v>0.6260856522288083</v>
      </c>
      <c r="E746">
        <f t="shared" si="45"/>
        <v>3827.9861724221228</v>
      </c>
      <c r="F746">
        <f>YARDS!F770</f>
        <v>7.9124440164617509</v>
      </c>
      <c r="G746">
        <f t="shared" si="46"/>
        <v>21.90729979223881</v>
      </c>
      <c r="H746" s="7">
        <f>TOUCHDOWNS!B774</f>
        <v>4.5282369201520463E-2</v>
      </c>
      <c r="I746">
        <f t="shared" si="47"/>
        <v>10.074895378324168</v>
      </c>
      <c r="J746">
        <f>INTERCEPTIONS!B770</f>
        <v>2.0824799793427412E-2</v>
      </c>
    </row>
    <row r="747" spans="1:10" x14ac:dyDescent="0.2">
      <c r="A747">
        <v>746</v>
      </c>
      <c r="B747">
        <f>'PASS ATTEMPTS'!B777</f>
        <v>517.64487833719943</v>
      </c>
      <c r="C747">
        <f t="shared" si="44"/>
        <v>323.49438080378684</v>
      </c>
      <c r="D747">
        <f>VLOOKUP(A747,'CMP %'!A774:B1773,2,FALSE)</f>
        <v>0.62493495896825846</v>
      </c>
      <c r="E747">
        <f t="shared" si="45"/>
        <v>4029.1412275551247</v>
      </c>
      <c r="F747">
        <f>YARDS!F771</f>
        <v>7.7836010673914151</v>
      </c>
      <c r="G747">
        <f t="shared" si="46"/>
        <v>22.254428524285839</v>
      </c>
      <c r="H747" s="7">
        <f>TOUCHDOWNS!B775</f>
        <v>4.2991690743222358E-2</v>
      </c>
      <c r="I747">
        <f t="shared" si="47"/>
        <v>10.810928955915443</v>
      </c>
      <c r="J747">
        <f>INTERCEPTIONS!B771</f>
        <v>2.0884837092646918E-2</v>
      </c>
    </row>
    <row r="748" spans="1:10" x14ac:dyDescent="0.2">
      <c r="A748">
        <v>747</v>
      </c>
      <c r="B748">
        <f>'PASS ATTEMPTS'!B778</f>
        <v>519.14677364070019</v>
      </c>
      <c r="C748">
        <f t="shared" si="44"/>
        <v>328.1564249575693</v>
      </c>
      <c r="D748">
        <f>VLOOKUP(A748,'CMP %'!A775:B1774,2,FALSE)</f>
        <v>0.63210722211804649</v>
      </c>
      <c r="E748">
        <f t="shared" si="45"/>
        <v>4092.354599312348</v>
      </c>
      <c r="F748">
        <f>YARDS!F772</f>
        <v>7.8828470234212675</v>
      </c>
      <c r="G748">
        <f t="shared" si="46"/>
        <v>24.807226336793601</v>
      </c>
      <c r="H748" s="7">
        <f>TOUCHDOWNS!B776</f>
        <v>4.7784610434587045E-2</v>
      </c>
      <c r="I748">
        <f t="shared" si="47"/>
        <v>10.936533603003163</v>
      </c>
      <c r="J748">
        <f>INTERCEPTIONS!B772</f>
        <v>2.1066361496011727E-2</v>
      </c>
    </row>
    <row r="749" spans="1:10" x14ac:dyDescent="0.2">
      <c r="A749">
        <v>748</v>
      </c>
      <c r="B749">
        <f>'PASS ATTEMPTS'!B779</f>
        <v>502.79419002873709</v>
      </c>
      <c r="C749">
        <f t="shared" si="44"/>
        <v>310.55571952435707</v>
      </c>
      <c r="D749">
        <f>VLOOKUP(A749,'CMP %'!A776:B1775,2,FALSE)</f>
        <v>0.61765972177722928</v>
      </c>
      <c r="E749">
        <f t="shared" si="45"/>
        <v>4115.124894117057</v>
      </c>
      <c r="F749">
        <f>YARDS!F773</f>
        <v>8.1845116266794129</v>
      </c>
      <c r="G749">
        <f t="shared" si="46"/>
        <v>21.434903121121536</v>
      </c>
      <c r="H749" s="7">
        <f>TOUCHDOWNS!B777</f>
        <v>4.2631564855386314E-2</v>
      </c>
      <c r="I749">
        <f t="shared" si="47"/>
        <v>10.770349274731251</v>
      </c>
      <c r="J749">
        <f>INTERCEPTIONS!B773</f>
        <v>2.1420989916601213E-2</v>
      </c>
    </row>
    <row r="750" spans="1:10" x14ac:dyDescent="0.2">
      <c r="A750">
        <v>749</v>
      </c>
      <c r="B750">
        <f>'PASS ATTEMPTS'!B780</f>
        <v>535.72798324994631</v>
      </c>
      <c r="C750">
        <f t="shared" si="44"/>
        <v>334.83438835046343</v>
      </c>
      <c r="D750">
        <f>VLOOKUP(A750,'CMP %'!A777:B1776,2,FALSE)</f>
        <v>0.62500821091931824</v>
      </c>
      <c r="E750">
        <f t="shared" si="45"/>
        <v>4340.0284002243825</v>
      </c>
      <c r="F750">
        <f>YARDS!F774</f>
        <v>8.101179210195415</v>
      </c>
      <c r="G750">
        <f t="shared" si="46"/>
        <v>28.306687013933963</v>
      </c>
      <c r="H750" s="7">
        <f>TOUCHDOWNS!B778</f>
        <v>5.2837798097112559E-2</v>
      </c>
      <c r="I750">
        <f t="shared" si="47"/>
        <v>8.9079690205013957</v>
      </c>
      <c r="J750">
        <f>INTERCEPTIONS!B774</f>
        <v>1.6627783686903923E-2</v>
      </c>
    </row>
    <row r="751" spans="1:10" x14ac:dyDescent="0.2">
      <c r="A751">
        <v>750</v>
      </c>
      <c r="B751">
        <f>'PASS ATTEMPTS'!B781</f>
        <v>494.47871861725395</v>
      </c>
      <c r="C751">
        <f t="shared" si="44"/>
        <v>307.61179580372504</v>
      </c>
      <c r="D751">
        <f>VLOOKUP(A751,'CMP %'!A778:B1777,2,FALSE)</f>
        <v>0.62209309363994836</v>
      </c>
      <c r="E751">
        <f t="shared" si="45"/>
        <v>4124.1924867607204</v>
      </c>
      <c r="F751">
        <f>YARDS!F775</f>
        <v>8.3404853060076949</v>
      </c>
      <c r="G751">
        <f t="shared" si="46"/>
        <v>25.099208977678447</v>
      </c>
      <c r="H751" s="7">
        <f>TOUCHDOWNS!B779</f>
        <v>5.0758926588115164E-2</v>
      </c>
      <c r="I751">
        <f t="shared" si="47"/>
        <v>8.7144275548869476</v>
      </c>
      <c r="J751">
        <f>INTERCEPTIONS!B775</f>
        <v>1.7623463309514559E-2</v>
      </c>
    </row>
    <row r="752" spans="1:10" x14ac:dyDescent="0.2">
      <c r="A752">
        <v>751</v>
      </c>
      <c r="B752">
        <f>'PASS ATTEMPTS'!B782</f>
        <v>513.31007212034046</v>
      </c>
      <c r="C752">
        <f t="shared" si="44"/>
        <v>321.16627063639396</v>
      </c>
      <c r="D752">
        <f>VLOOKUP(A752,'CMP %'!A779:B1778,2,FALSE)</f>
        <v>0.62567693111835088</v>
      </c>
      <c r="E752">
        <f t="shared" si="45"/>
        <v>4180.7849015849106</v>
      </c>
      <c r="F752">
        <f>YARDS!F776</f>
        <v>8.1447552437754762</v>
      </c>
      <c r="G752">
        <f t="shared" si="46"/>
        <v>26.613411098848729</v>
      </c>
      <c r="H752" s="7">
        <f>TOUCHDOWNS!B780</f>
        <v>5.1846656717481045E-2</v>
      </c>
      <c r="I752">
        <f t="shared" si="47"/>
        <v>12.292296366938784</v>
      </c>
      <c r="J752">
        <f>INTERCEPTIONS!B776</f>
        <v>2.3947117024535954E-2</v>
      </c>
    </row>
    <row r="753" spans="1:10" x14ac:dyDescent="0.2">
      <c r="A753">
        <v>752</v>
      </c>
      <c r="B753">
        <f>'PASS ATTEMPTS'!B783</f>
        <v>521.76775424179709</v>
      </c>
      <c r="C753">
        <f t="shared" si="44"/>
        <v>325.92083156684959</v>
      </c>
      <c r="D753">
        <f>VLOOKUP(A753,'CMP %'!A780:B1779,2,FALSE)</f>
        <v>0.62464732424957725</v>
      </c>
      <c r="E753">
        <f t="shared" si="45"/>
        <v>4166.7368468630784</v>
      </c>
      <c r="F753">
        <f>YARDS!F777</f>
        <v>7.9858075034129721</v>
      </c>
      <c r="G753">
        <f t="shared" si="46"/>
        <v>26.11892955100851</v>
      </c>
      <c r="H753" s="7">
        <f>TOUCHDOWNS!B781</f>
        <v>5.005853531321236E-2</v>
      </c>
      <c r="I753">
        <f t="shared" si="47"/>
        <v>8.2658390928675587</v>
      </c>
      <c r="J753">
        <f>INTERCEPTIONS!B777</f>
        <v>1.5841989133420099E-2</v>
      </c>
    </row>
    <row r="754" spans="1:10" x14ac:dyDescent="0.2">
      <c r="A754">
        <v>753</v>
      </c>
      <c r="B754">
        <f>'PASS ATTEMPTS'!B784</f>
        <v>515.25590751089771</v>
      </c>
      <c r="C754">
        <f t="shared" si="44"/>
        <v>315.30474627381039</v>
      </c>
      <c r="D754">
        <f>VLOOKUP(A754,'CMP %'!A781:B1780,2,FALSE)</f>
        <v>0.61193814894231302</v>
      </c>
      <c r="E754">
        <f t="shared" si="45"/>
        <v>4223.0333659336939</v>
      </c>
      <c r="F754">
        <f>YARDS!F778</f>
        <v>8.1959921358968142</v>
      </c>
      <c r="G754">
        <f t="shared" si="46"/>
        <v>20.822764415873724</v>
      </c>
      <c r="H754" s="7">
        <f>TOUCHDOWNS!B782</f>
        <v>4.0412470992257997E-2</v>
      </c>
      <c r="I754">
        <f t="shared" si="47"/>
        <v>10.767702944545428</v>
      </c>
      <c r="J754">
        <f>INTERCEPTIONS!B778</f>
        <v>2.0897776789328106E-2</v>
      </c>
    </row>
    <row r="755" spans="1:10" x14ac:dyDescent="0.2">
      <c r="A755">
        <v>754</v>
      </c>
      <c r="B755">
        <f>'PASS ATTEMPTS'!B785</f>
        <v>492.22386749821868</v>
      </c>
      <c r="C755">
        <f t="shared" si="44"/>
        <v>313.45794368317291</v>
      </c>
      <c r="D755">
        <f>VLOOKUP(A755,'CMP %'!A782:B1781,2,FALSE)</f>
        <v>0.63681987888225944</v>
      </c>
      <c r="E755">
        <f t="shared" si="45"/>
        <v>3790.1810389607758</v>
      </c>
      <c r="F755">
        <f>YARDS!F779</f>
        <v>7.700116327606751</v>
      </c>
      <c r="G755">
        <f t="shared" si="46"/>
        <v>26.6562413038823</v>
      </c>
      <c r="H755" s="7">
        <f>TOUCHDOWNS!B783</f>
        <v>5.4154711024813861E-2</v>
      </c>
      <c r="I755">
        <f t="shared" si="47"/>
        <v>8.9123165774015263</v>
      </c>
      <c r="J755">
        <f>INTERCEPTIONS!B779</f>
        <v>1.8106225979449848E-2</v>
      </c>
    </row>
    <row r="756" spans="1:10" x14ac:dyDescent="0.2">
      <c r="A756">
        <v>755</v>
      </c>
      <c r="B756">
        <f>'PASS ATTEMPTS'!B786</f>
        <v>510.18067364756865</v>
      </c>
      <c r="C756">
        <f t="shared" si="44"/>
        <v>313.3927711257158</v>
      </c>
      <c r="D756">
        <f>VLOOKUP(A756,'CMP %'!A783:B1782,2,FALSE)</f>
        <v>0.61427801426717044</v>
      </c>
      <c r="E756">
        <f t="shared" si="45"/>
        <v>4002.784377252784</v>
      </c>
      <c r="F756">
        <f>YARDS!F780</f>
        <v>7.8458173427751126</v>
      </c>
      <c r="G756">
        <f t="shared" si="46"/>
        <v>26.284912438550563</v>
      </c>
      <c r="H756" s="7">
        <f>TOUCHDOWNS!B784</f>
        <v>5.152079213550944E-2</v>
      </c>
      <c r="I756">
        <f t="shared" si="47"/>
        <v>9.5754697730331308</v>
      </c>
      <c r="J756">
        <f>INTERCEPTIONS!B780</f>
        <v>1.8768781860301981E-2</v>
      </c>
    </row>
    <row r="757" spans="1:10" x14ac:dyDescent="0.2">
      <c r="A757">
        <v>756</v>
      </c>
      <c r="B757">
        <f>'PASS ATTEMPTS'!B787</f>
        <v>506.84234867979899</v>
      </c>
      <c r="C757">
        <f t="shared" si="44"/>
        <v>309.53425997163782</v>
      </c>
      <c r="D757">
        <f>VLOOKUP(A757,'CMP %'!A784:B1783,2,FALSE)</f>
        <v>0.61071112305019359</v>
      </c>
      <c r="E757">
        <f t="shared" si="45"/>
        <v>4183.2349118730699</v>
      </c>
      <c r="F757">
        <f>YARDS!F781</f>
        <v>8.2535228612395528</v>
      </c>
      <c r="G757">
        <f t="shared" si="46"/>
        <v>26.255832823903081</v>
      </c>
      <c r="H757" s="7">
        <f>TOUCHDOWNS!B785</f>
        <v>5.1802760547324307E-2</v>
      </c>
      <c r="I757">
        <f t="shared" si="47"/>
        <v>10.220148117999505</v>
      </c>
      <c r="J757">
        <f>INTERCEPTIONS!B781</f>
        <v>2.0164353165477402E-2</v>
      </c>
    </row>
    <row r="758" spans="1:10" x14ac:dyDescent="0.2">
      <c r="A758">
        <v>757</v>
      </c>
      <c r="B758">
        <f>'PASS ATTEMPTS'!B788</f>
        <v>510.6938888386278</v>
      </c>
      <c r="C758">
        <f t="shared" si="44"/>
        <v>313.86615522130671</v>
      </c>
      <c r="D758">
        <f>VLOOKUP(A758,'CMP %'!A785:B1784,2,FALSE)</f>
        <v>0.61458764649616571</v>
      </c>
      <c r="E758">
        <f t="shared" si="45"/>
        <v>4273.0430985860612</v>
      </c>
      <c r="F758">
        <f>YARDS!F782</f>
        <v>8.3671318415487903</v>
      </c>
      <c r="G758">
        <f t="shared" si="46"/>
        <v>25.696514999824178</v>
      </c>
      <c r="H758" s="7">
        <f>TOUCHDOWNS!B786</f>
        <v>5.0316864096926602E-2</v>
      </c>
      <c r="I758">
        <f t="shared" si="47"/>
        <v>10.423159072412274</v>
      </c>
      <c r="J758">
        <f>INTERCEPTIONS!B782</f>
        <v>2.0409797924380191E-2</v>
      </c>
    </row>
    <row r="759" spans="1:10" x14ac:dyDescent="0.2">
      <c r="A759">
        <v>758</v>
      </c>
      <c r="B759">
        <f>'PASS ATTEMPTS'!B789</f>
        <v>507.89722231303654</v>
      </c>
      <c r="C759">
        <f t="shared" si="44"/>
        <v>314.8236998679522</v>
      </c>
      <c r="D759">
        <f>VLOOKUP(A759,'CMP %'!A786:B1785,2,FALSE)</f>
        <v>0.61985710107686764</v>
      </c>
      <c r="E759">
        <f t="shared" si="45"/>
        <v>4081.300459359421</v>
      </c>
      <c r="F759">
        <f>YARDS!F783</f>
        <v>8.0356817876904216</v>
      </c>
      <c r="G759">
        <f t="shared" si="46"/>
        <v>25.648321962229726</v>
      </c>
      <c r="H759" s="7">
        <f>TOUCHDOWNS!B787</f>
        <v>5.0499039639208113E-2</v>
      </c>
      <c r="I759">
        <f t="shared" si="47"/>
        <v>9.2699160369724893</v>
      </c>
      <c r="J759">
        <f>INTERCEPTIONS!B783</f>
        <v>1.8251558838530298E-2</v>
      </c>
    </row>
    <row r="760" spans="1:10" x14ac:dyDescent="0.2">
      <c r="A760">
        <v>759</v>
      </c>
      <c r="B760">
        <f>'PASS ATTEMPTS'!B790</f>
        <v>519.35492803929333</v>
      </c>
      <c r="C760">
        <f t="shared" si="44"/>
        <v>319.42272187896975</v>
      </c>
      <c r="D760">
        <f>VLOOKUP(A760,'CMP %'!A787:B1786,2,FALSE)</f>
        <v>0.61503743323448912</v>
      </c>
      <c r="E760">
        <f t="shared" si="45"/>
        <v>3994.5746568909544</v>
      </c>
      <c r="F760">
        <f>YARDS!F784</f>
        <v>7.6914157182864606</v>
      </c>
      <c r="G760">
        <f t="shared" si="46"/>
        <v>24.773563636923381</v>
      </c>
      <c r="H760" s="7">
        <f>TOUCHDOWNS!B788</f>
        <v>4.7700642276468516E-2</v>
      </c>
      <c r="I760">
        <f t="shared" si="47"/>
        <v>10.902165080875401</v>
      </c>
      <c r="J760">
        <f>INTERCEPTIONS!B784</f>
        <v>2.0991742818411391E-2</v>
      </c>
    </row>
    <row r="761" spans="1:10" x14ac:dyDescent="0.2">
      <c r="A761">
        <v>760</v>
      </c>
      <c r="B761">
        <f>'PASS ATTEMPTS'!B791</f>
        <v>506.09164805208297</v>
      </c>
      <c r="C761">
        <f t="shared" si="44"/>
        <v>311.42355529766303</v>
      </c>
      <c r="D761">
        <f>VLOOKUP(A761,'CMP %'!A788:B1787,2,FALSE)</f>
        <v>0.61535011790120231</v>
      </c>
      <c r="E761">
        <f t="shared" si="45"/>
        <v>4212.8237952933823</v>
      </c>
      <c r="F761">
        <f>YARDS!F785</f>
        <v>8.3242310192398818</v>
      </c>
      <c r="G761">
        <f t="shared" si="46"/>
        <v>24.540468293913101</v>
      </c>
      <c r="H761" s="7">
        <f>TOUCHDOWNS!B789</f>
        <v>4.849016653084065E-2</v>
      </c>
      <c r="I761">
        <f t="shared" si="47"/>
        <v>9.0254050073126812</v>
      </c>
      <c r="J761">
        <f>INTERCEPTIONS!B785</f>
        <v>1.7833538731672288E-2</v>
      </c>
    </row>
    <row r="762" spans="1:10" x14ac:dyDescent="0.2">
      <c r="A762">
        <v>761</v>
      </c>
      <c r="B762">
        <f>'PASS ATTEMPTS'!B792</f>
        <v>510.36970073557751</v>
      </c>
      <c r="C762">
        <f t="shared" si="44"/>
        <v>312.66793870407514</v>
      </c>
      <c r="D762">
        <f>VLOOKUP(A762,'CMP %'!A789:B1788,2,FALSE)</f>
        <v>0.61263029183244633</v>
      </c>
      <c r="E762">
        <f t="shared" si="45"/>
        <v>4080.7158339512789</v>
      </c>
      <c r="F762">
        <f>YARDS!F786</f>
        <v>7.9956075528580355</v>
      </c>
      <c r="G762">
        <f t="shared" si="46"/>
        <v>23.95588127563375</v>
      </c>
      <c r="H762" s="7">
        <f>TOUCHDOWNS!B790</f>
        <v>4.6938290500213864E-2</v>
      </c>
      <c r="I762">
        <f t="shared" si="47"/>
        <v>9.605357441406829</v>
      </c>
      <c r="J762">
        <f>INTERCEPTIONS!B786</f>
        <v>1.8820391233184439E-2</v>
      </c>
    </row>
    <row r="763" spans="1:10" x14ac:dyDescent="0.2">
      <c r="A763">
        <v>762</v>
      </c>
      <c r="B763">
        <f>'PASS ATTEMPTS'!B793</f>
        <v>479.39829754634036</v>
      </c>
      <c r="C763">
        <f t="shared" si="44"/>
        <v>297.71829456197713</v>
      </c>
      <c r="D763">
        <f>VLOOKUP(A763,'CMP %'!A790:B1789,2,FALSE)</f>
        <v>0.62102493080547205</v>
      </c>
      <c r="E763">
        <f t="shared" si="45"/>
        <v>3905.6192990507834</v>
      </c>
      <c r="F763">
        <f>YARDS!F787</f>
        <v>8.1469194176127679</v>
      </c>
      <c r="G763">
        <f t="shared" si="46"/>
        <v>22.580238562484347</v>
      </c>
      <c r="H763" s="7">
        <f>TOUCHDOWNS!B791</f>
        <v>4.7101207238437595E-2</v>
      </c>
      <c r="I763">
        <f t="shared" si="47"/>
        <v>9.991693099768316</v>
      </c>
      <c r="J763">
        <f>INTERCEPTIONS!B787</f>
        <v>2.0842153906069062E-2</v>
      </c>
    </row>
    <row r="764" spans="1:10" x14ac:dyDescent="0.2">
      <c r="A764">
        <v>763</v>
      </c>
      <c r="B764">
        <f>'PASS ATTEMPTS'!B794</f>
        <v>485.46774120479415</v>
      </c>
      <c r="C764">
        <f t="shared" si="44"/>
        <v>300.65964989507523</v>
      </c>
      <c r="D764">
        <f>VLOOKUP(A764,'CMP %'!A791:B1790,2,FALSE)</f>
        <v>0.61931952295928605</v>
      </c>
      <c r="E764">
        <f t="shared" si="45"/>
        <v>3985.6592879469576</v>
      </c>
      <c r="F764">
        <f>YARDS!F788</f>
        <v>8.2099364173110132</v>
      </c>
      <c r="G764">
        <f t="shared" si="46"/>
        <v>22.081047409330399</v>
      </c>
      <c r="H764" s="7">
        <f>TOUCHDOWNS!B792</f>
        <v>4.5484067292569146E-2</v>
      </c>
      <c r="I764">
        <f t="shared" si="47"/>
        <v>10.148890754048519</v>
      </c>
      <c r="J764">
        <f>INTERCEPTIONS!B788</f>
        <v>2.0905386481214656E-2</v>
      </c>
    </row>
    <row r="765" spans="1:10" x14ac:dyDescent="0.2">
      <c r="A765">
        <v>764</v>
      </c>
      <c r="B765">
        <f>'PASS ATTEMPTS'!B795</f>
        <v>485.21775102898437</v>
      </c>
      <c r="C765">
        <f t="shared" si="44"/>
        <v>312.8556559296419</v>
      </c>
      <c r="D765">
        <f>VLOOKUP(A765,'CMP %'!A792:B1791,2,FALSE)</f>
        <v>0.64477372327409666</v>
      </c>
      <c r="E765">
        <f t="shared" si="45"/>
        <v>3844.77136916779</v>
      </c>
      <c r="F765">
        <f>YARDS!F789</f>
        <v>7.9238060870904192</v>
      </c>
      <c r="G765">
        <f t="shared" si="46"/>
        <v>23.348766529303827</v>
      </c>
      <c r="H765" s="7">
        <f>TOUCHDOWNS!B793</f>
        <v>4.8120182082763689E-2</v>
      </c>
      <c r="I765">
        <f t="shared" si="47"/>
        <v>9.9014337043020202</v>
      </c>
      <c r="J765">
        <f>INTERCEPTIONS!B789</f>
        <v>2.0406165444904673E-2</v>
      </c>
    </row>
    <row r="766" spans="1:10" x14ac:dyDescent="0.2">
      <c r="A766">
        <v>765</v>
      </c>
      <c r="B766">
        <f>'PASS ATTEMPTS'!B796</f>
        <v>501.06532716144238</v>
      </c>
      <c r="C766">
        <f t="shared" si="44"/>
        <v>317.18287549151796</v>
      </c>
      <c r="D766">
        <f>VLOOKUP(A766,'CMP %'!A793:B1792,2,FALSE)</f>
        <v>0.63301701055304149</v>
      </c>
      <c r="E766">
        <f t="shared" si="45"/>
        <v>3915.4975168502069</v>
      </c>
      <c r="F766">
        <f>YARDS!F790</f>
        <v>7.8143453649680303</v>
      </c>
      <c r="G766">
        <f t="shared" si="46"/>
        <v>20.550214000609238</v>
      </c>
      <c r="H766" s="7">
        <f>TOUCHDOWNS!B794</f>
        <v>4.1013043383039738E-2</v>
      </c>
      <c r="I766">
        <f t="shared" si="47"/>
        <v>9.1613466571792017</v>
      </c>
      <c r="J766">
        <f>INTERCEPTIONS!B790</f>
        <v>1.8283736991099829E-2</v>
      </c>
    </row>
    <row r="767" spans="1:10" x14ac:dyDescent="0.2">
      <c r="A767">
        <v>766</v>
      </c>
      <c r="B767">
        <f>'PASS ATTEMPTS'!B797</f>
        <v>521.11266137708753</v>
      </c>
      <c r="C767">
        <f t="shared" si="44"/>
        <v>331.71180651780315</v>
      </c>
      <c r="D767">
        <f>VLOOKUP(A767,'CMP %'!A794:B1793,2,FALSE)</f>
        <v>0.63654528301274538</v>
      </c>
      <c r="E767">
        <f t="shared" si="45"/>
        <v>4297.1562894186573</v>
      </c>
      <c r="F767">
        <f>YARDS!F791</f>
        <v>8.2461176016392148</v>
      </c>
      <c r="G767">
        <f t="shared" si="46"/>
        <v>26.516282638670287</v>
      </c>
      <c r="H767" s="7">
        <f>TOUCHDOWNS!B795</f>
        <v>5.0883973090576233E-2</v>
      </c>
      <c r="I767">
        <f t="shared" si="47"/>
        <v>9.3293495666814348</v>
      </c>
      <c r="J767">
        <f>INTERCEPTIONS!B791</f>
        <v>1.7902749747104169E-2</v>
      </c>
    </row>
    <row r="768" spans="1:10" x14ac:dyDescent="0.2">
      <c r="A768">
        <v>767</v>
      </c>
      <c r="B768">
        <f>'PASS ATTEMPTS'!B798</f>
        <v>489.20294302402044</v>
      </c>
      <c r="C768">
        <f t="shared" si="44"/>
        <v>300.0640651445251</v>
      </c>
      <c r="D768">
        <f>VLOOKUP(A768,'CMP %'!A795:B1794,2,FALSE)</f>
        <v>0.61337338506115979</v>
      </c>
      <c r="E768">
        <f t="shared" si="45"/>
        <v>3724.1982220546997</v>
      </c>
      <c r="F768">
        <f>YARDS!F792</f>
        <v>7.6127878524881183</v>
      </c>
      <c r="G768">
        <f t="shared" si="46"/>
        <v>18.527788081991858</v>
      </c>
      <c r="H768" s="7">
        <f>TOUCHDOWNS!B796</f>
        <v>3.7873419091597985E-2</v>
      </c>
      <c r="I768">
        <f t="shared" si="47"/>
        <v>8.4842396839130387</v>
      </c>
      <c r="J768">
        <f>INTERCEPTIONS!B792</f>
        <v>1.7342985779005119E-2</v>
      </c>
    </row>
    <row r="769" spans="1:10" x14ac:dyDescent="0.2">
      <c r="A769">
        <v>768</v>
      </c>
      <c r="B769">
        <f>'PASS ATTEMPTS'!B799</f>
        <v>523.83923852009991</v>
      </c>
      <c r="C769">
        <f t="shared" si="44"/>
        <v>322.60770075262582</v>
      </c>
      <c r="D769">
        <f>VLOOKUP(A769,'CMP %'!A796:B1795,2,FALSE)</f>
        <v>0.61585249257773433</v>
      </c>
      <c r="E769">
        <f t="shared" si="45"/>
        <v>3989.9398066438735</v>
      </c>
      <c r="F769">
        <f>YARDS!F793</f>
        <v>7.6167257304280342</v>
      </c>
      <c r="G769">
        <f t="shared" si="46"/>
        <v>27.321205656998856</v>
      </c>
      <c r="H769" s="7">
        <f>TOUCHDOWNS!B797</f>
        <v>5.2155706651880622E-2</v>
      </c>
      <c r="I769">
        <f t="shared" si="47"/>
        <v>10.448922689393552</v>
      </c>
      <c r="J769">
        <f>INTERCEPTIONS!B793</f>
        <v>1.9946811771704695E-2</v>
      </c>
    </row>
    <row r="770" spans="1:10" x14ac:dyDescent="0.2">
      <c r="A770">
        <v>769</v>
      </c>
      <c r="B770">
        <f>'PASS ATTEMPTS'!B800</f>
        <v>478.05705196549241</v>
      </c>
      <c r="C770">
        <f t="shared" si="44"/>
        <v>302.39747469483132</v>
      </c>
      <c r="D770">
        <f>VLOOKUP(A770,'CMP %'!A797:B1796,2,FALSE)</f>
        <v>0.63255520120778241</v>
      </c>
      <c r="E770">
        <f t="shared" si="45"/>
        <v>3871.6017433125749</v>
      </c>
      <c r="F770">
        <f>YARDS!F794</f>
        <v>8.0986186217624052</v>
      </c>
      <c r="G770">
        <f t="shared" si="46"/>
        <v>23.505538413048502</v>
      </c>
      <c r="H770" s="7">
        <f>TOUCHDOWNS!B798</f>
        <v>4.9168897972339087E-2</v>
      </c>
      <c r="I770">
        <f t="shared" si="47"/>
        <v>8.2612656669426539</v>
      </c>
      <c r="J770">
        <f>INTERCEPTIONS!B794</f>
        <v>1.7280919992660158E-2</v>
      </c>
    </row>
    <row r="771" spans="1:10" x14ac:dyDescent="0.2">
      <c r="A771">
        <v>770</v>
      </c>
      <c r="B771">
        <f>'PASS ATTEMPTS'!B801</f>
        <v>522.38181378407205</v>
      </c>
      <c r="C771">
        <f t="shared" ref="C771:C834" si="48">D771*B771</f>
        <v>329.99370767516007</v>
      </c>
      <c r="D771">
        <f>VLOOKUP(A771,'CMP %'!A798:B1797,2,FALSE)</f>
        <v>0.63170979342623879</v>
      </c>
      <c r="E771">
        <f t="shared" ref="E771:E834" si="49">F771*B771</f>
        <v>4344.2891810860365</v>
      </c>
      <c r="F771">
        <f>YARDS!F795</f>
        <v>8.3163101517959053</v>
      </c>
      <c r="G771">
        <f t="shared" ref="G771:G834" si="50">H771*B771</f>
        <v>21.598503371010356</v>
      </c>
      <c r="H771" s="7">
        <f>TOUCHDOWNS!B799</f>
        <v>4.1346200807706825E-2</v>
      </c>
      <c r="I771">
        <f t="shared" ref="I771:I834" si="51">J771*B771</f>
        <v>10.597674205418667</v>
      </c>
      <c r="J771">
        <f>INTERCEPTIONS!B795</f>
        <v>2.0287218899621273E-2</v>
      </c>
    </row>
    <row r="772" spans="1:10" x14ac:dyDescent="0.2">
      <c r="A772">
        <v>771</v>
      </c>
      <c r="B772">
        <f>'PASS ATTEMPTS'!B802</f>
        <v>526.97766325602117</v>
      </c>
      <c r="C772">
        <f t="shared" si="48"/>
        <v>335.64320622118271</v>
      </c>
      <c r="D772">
        <f>VLOOKUP(A772,'CMP %'!A799:B1798,2,FALSE)</f>
        <v>0.63692112517132893</v>
      </c>
      <c r="E772">
        <f t="shared" si="49"/>
        <v>4241.4544404456692</v>
      </c>
      <c r="F772">
        <f>YARDS!F796</f>
        <v>8.0486417853825554</v>
      </c>
      <c r="G772">
        <f t="shared" si="50"/>
        <v>25.907485622382392</v>
      </c>
      <c r="H772" s="7">
        <f>TOUCHDOWNS!B800</f>
        <v>4.9162398008121604E-2</v>
      </c>
      <c r="I772">
        <f t="shared" si="51"/>
        <v>9.4759964319751351</v>
      </c>
      <c r="J772">
        <f>INTERCEPTIONS!B796</f>
        <v>1.7981780050080449E-2</v>
      </c>
    </row>
    <row r="773" spans="1:10" x14ac:dyDescent="0.2">
      <c r="A773">
        <v>772</v>
      </c>
      <c r="B773">
        <f>'PASS ATTEMPTS'!B803</f>
        <v>520.19891903498672</v>
      </c>
      <c r="C773">
        <f t="shared" si="48"/>
        <v>319.29348513865557</v>
      </c>
      <c r="D773">
        <f>VLOOKUP(A773,'CMP %'!A800:B1799,2,FALSE)</f>
        <v>0.61379113538138863</v>
      </c>
      <c r="E773">
        <f t="shared" si="49"/>
        <v>4207.5157224262775</v>
      </c>
      <c r="F773">
        <f>YARDS!F797</f>
        <v>8.088282325214319</v>
      </c>
      <c r="G773">
        <f t="shared" si="50"/>
        <v>27.478247215357818</v>
      </c>
      <c r="H773" s="7">
        <f>TOUCHDOWNS!B801</f>
        <v>5.282257653732212E-2</v>
      </c>
      <c r="I773">
        <f t="shared" si="51"/>
        <v>8.0372644266089601</v>
      </c>
      <c r="J773">
        <f>INTERCEPTIONS!B797</f>
        <v>1.5450367412371347E-2</v>
      </c>
    </row>
    <row r="774" spans="1:10" x14ac:dyDescent="0.2">
      <c r="A774">
        <v>773</v>
      </c>
      <c r="B774">
        <f>'PASS ATTEMPTS'!B804</f>
        <v>492.56446413882645</v>
      </c>
      <c r="C774">
        <f t="shared" si="48"/>
        <v>302.67615086574432</v>
      </c>
      <c r="D774">
        <f>VLOOKUP(A774,'CMP %'!A801:B1800,2,FALSE)</f>
        <v>0.61449043303383089</v>
      </c>
      <c r="E774">
        <f t="shared" si="49"/>
        <v>3910.3308214926901</v>
      </c>
      <c r="F774">
        <f>YARDS!F798</f>
        <v>7.9387189011479036</v>
      </c>
      <c r="G774">
        <f t="shared" si="50"/>
        <v>22.681848045231963</v>
      </c>
      <c r="H774" s="7">
        <f>TOUCHDOWNS!B802</f>
        <v>4.6048486434943497E-2</v>
      </c>
      <c r="I774">
        <f t="shared" si="51"/>
        <v>10.576405096178688</v>
      </c>
      <c r="J774">
        <f>INTERCEPTIONS!B798</f>
        <v>2.1472123683688615E-2</v>
      </c>
    </row>
    <row r="775" spans="1:10" x14ac:dyDescent="0.2">
      <c r="A775">
        <v>774</v>
      </c>
      <c r="B775">
        <f>'PASS ATTEMPTS'!B805</f>
        <v>508.87869510105133</v>
      </c>
      <c r="C775">
        <f t="shared" si="48"/>
        <v>318.77064144768889</v>
      </c>
      <c r="D775">
        <f>VLOOKUP(A775,'CMP %'!A802:B1801,2,FALSE)</f>
        <v>0.62641773868011619</v>
      </c>
      <c r="E775">
        <f t="shared" si="49"/>
        <v>4155.5829746726877</v>
      </c>
      <c r="F775">
        <f>YARDS!F799</f>
        <v>8.1661563250304408</v>
      </c>
      <c r="G775">
        <f t="shared" si="50"/>
        <v>24.008022973782516</v>
      </c>
      <c r="H775" s="7">
        <f>TOUCHDOWNS!B803</f>
        <v>4.7178282771329398E-2</v>
      </c>
      <c r="I775">
        <f t="shared" si="51"/>
        <v>8.763026653835789</v>
      </c>
      <c r="J775">
        <f>INTERCEPTIONS!B799</f>
        <v>1.7220266319256414E-2</v>
      </c>
    </row>
    <row r="776" spans="1:10" x14ac:dyDescent="0.2">
      <c r="A776">
        <v>775</v>
      </c>
      <c r="B776">
        <f>'PASS ATTEMPTS'!B806</f>
        <v>536.81793339955698</v>
      </c>
      <c r="C776">
        <f t="shared" si="48"/>
        <v>330.62642381311053</v>
      </c>
      <c r="D776">
        <f>VLOOKUP(A776,'CMP %'!A803:B1802,2,FALSE)</f>
        <v>0.61590048178778556</v>
      </c>
      <c r="E776">
        <f t="shared" si="49"/>
        <v>4277.529706286914</v>
      </c>
      <c r="F776">
        <f>YARDS!F800</f>
        <v>7.968306273224151</v>
      </c>
      <c r="G776">
        <f t="shared" si="50"/>
        <v>26.388830897676289</v>
      </c>
      <c r="H776" s="7">
        <f>TOUCHDOWNS!B804</f>
        <v>4.915787878128676E-2</v>
      </c>
      <c r="I776">
        <f t="shared" si="51"/>
        <v>8.3427842568212061</v>
      </c>
      <c r="J776">
        <f>INTERCEPTIONS!B800</f>
        <v>1.5541180235891298E-2</v>
      </c>
    </row>
    <row r="777" spans="1:10" x14ac:dyDescent="0.2">
      <c r="A777">
        <v>776</v>
      </c>
      <c r="B777">
        <f>'PASS ATTEMPTS'!B807</f>
        <v>511.50799590278376</v>
      </c>
      <c r="C777">
        <f t="shared" si="48"/>
        <v>325.64389017462923</v>
      </c>
      <c r="D777">
        <f>VLOOKUP(A777,'CMP %'!A804:B1803,2,FALSE)</f>
        <v>0.63663499453197303</v>
      </c>
      <c r="E777">
        <f t="shared" si="49"/>
        <v>4006.2278411151124</v>
      </c>
      <c r="F777">
        <f>YARDS!F801</f>
        <v>7.8321900599898511</v>
      </c>
      <c r="G777">
        <f t="shared" si="50"/>
        <v>26.35744622708182</v>
      </c>
      <c r="H777" s="7">
        <f>TOUCHDOWNS!B805</f>
        <v>5.1528903630455203E-2</v>
      </c>
      <c r="I777">
        <f t="shared" si="51"/>
        <v>8.5432453002504491</v>
      </c>
      <c r="J777">
        <f>INTERCEPTIONS!B801</f>
        <v>1.6702075761635137E-2</v>
      </c>
    </row>
    <row r="778" spans="1:10" x14ac:dyDescent="0.2">
      <c r="A778">
        <v>777</v>
      </c>
      <c r="B778">
        <f>'PASS ATTEMPTS'!B808</f>
        <v>527.87640335361652</v>
      </c>
      <c r="C778">
        <f t="shared" si="48"/>
        <v>328.82844961916902</v>
      </c>
      <c r="D778">
        <f>VLOOKUP(A778,'CMP %'!A805:B1804,2,FALSE)</f>
        <v>0.62292697216642157</v>
      </c>
      <c r="E778">
        <f t="shared" si="49"/>
        <v>4046.5115485435895</v>
      </c>
      <c r="F778">
        <f>YARDS!F802</f>
        <v>7.6656420382422201</v>
      </c>
      <c r="G778">
        <f t="shared" si="50"/>
        <v>24.901073374268126</v>
      </c>
      <c r="H778" s="7">
        <f>TOUCHDOWNS!B806</f>
        <v>4.7172166090529467E-2</v>
      </c>
      <c r="I778">
        <f t="shared" si="51"/>
        <v>9.3461853860373285</v>
      </c>
      <c r="J778">
        <f>INTERCEPTIONS!B802</f>
        <v>1.7705253212041111E-2</v>
      </c>
    </row>
    <row r="779" spans="1:10" x14ac:dyDescent="0.2">
      <c r="A779">
        <v>778</v>
      </c>
      <c r="B779">
        <f>'PASS ATTEMPTS'!B809</f>
        <v>506.31202093686181</v>
      </c>
      <c r="C779">
        <f t="shared" si="48"/>
        <v>312.52422495148289</v>
      </c>
      <c r="D779">
        <f>VLOOKUP(A779,'CMP %'!A806:B1805,2,FALSE)</f>
        <v>0.61725618201440124</v>
      </c>
      <c r="E779">
        <f t="shared" si="49"/>
        <v>4152.632392745204</v>
      </c>
      <c r="F779">
        <f>YARDS!F803</f>
        <v>8.2017258548618308</v>
      </c>
      <c r="G779">
        <f t="shared" si="50"/>
        <v>25.679017950215062</v>
      </c>
      <c r="H779" s="7">
        <f>TOUCHDOWNS!B807</f>
        <v>5.0717772615193925E-2</v>
      </c>
      <c r="I779">
        <f t="shared" si="51"/>
        <v>8.3457954031949573</v>
      </c>
      <c r="J779">
        <f>INTERCEPTIONS!B803</f>
        <v>1.6483502382092754E-2</v>
      </c>
    </row>
    <row r="780" spans="1:10" x14ac:dyDescent="0.2">
      <c r="A780">
        <v>779</v>
      </c>
      <c r="B780">
        <f>'PASS ATTEMPTS'!B810</f>
        <v>510.96912770270308</v>
      </c>
      <c r="C780">
        <f t="shared" si="48"/>
        <v>326.24551148371279</v>
      </c>
      <c r="D780">
        <f>VLOOKUP(A780,'CMP %'!A807:B1806,2,FALSE)</f>
        <v>0.63848380224163381</v>
      </c>
      <c r="E780">
        <f t="shared" si="49"/>
        <v>4085.1627891432663</v>
      </c>
      <c r="F780">
        <f>YARDS!F804</f>
        <v>7.9949307456401453</v>
      </c>
      <c r="G780">
        <f t="shared" si="50"/>
        <v>23.519415736148364</v>
      </c>
      <c r="H780" s="7">
        <f>TOUCHDOWNS!B808</f>
        <v>4.6029034751846408E-2</v>
      </c>
      <c r="I780">
        <f t="shared" si="51"/>
        <v>9.045876978528236</v>
      </c>
      <c r="J780">
        <f>INTERCEPTIONS!B804</f>
        <v>1.7703372842109152E-2</v>
      </c>
    </row>
    <row r="781" spans="1:10" x14ac:dyDescent="0.2">
      <c r="A781">
        <v>780</v>
      </c>
      <c r="B781">
        <f>'PASS ATTEMPTS'!B811</f>
        <v>531.63040807044797</v>
      </c>
      <c r="C781">
        <f t="shared" si="48"/>
        <v>333.84875928560382</v>
      </c>
      <c r="D781">
        <f>VLOOKUP(A781,'CMP %'!A808:B1807,2,FALSE)</f>
        <v>0.62797152724447713</v>
      </c>
      <c r="E781">
        <f t="shared" si="49"/>
        <v>4320.188646707149</v>
      </c>
      <c r="F781">
        <f>YARDS!F805</f>
        <v>8.1263008682804081</v>
      </c>
      <c r="G781">
        <f t="shared" si="50"/>
        <v>28.789461063672903</v>
      </c>
      <c r="H781" s="7">
        <f>TOUCHDOWNS!B809</f>
        <v>5.4153149681870572E-2</v>
      </c>
      <c r="I781">
        <f t="shared" si="51"/>
        <v>9.478764588040665</v>
      </c>
      <c r="J781">
        <f>INTERCEPTIONS!B805</f>
        <v>1.7829613288005537E-2</v>
      </c>
    </row>
    <row r="782" spans="1:10" x14ac:dyDescent="0.2">
      <c r="A782">
        <v>781</v>
      </c>
      <c r="B782">
        <f>'PASS ATTEMPTS'!B812</f>
        <v>521.30565567940459</v>
      </c>
      <c r="C782">
        <f t="shared" si="48"/>
        <v>330.01666108800237</v>
      </c>
      <c r="D782">
        <f>VLOOKUP(A782,'CMP %'!A809:B1808,2,FALSE)</f>
        <v>0.63305789509975663</v>
      </c>
      <c r="E782">
        <f t="shared" si="49"/>
        <v>3995.083629385409</v>
      </c>
      <c r="F782">
        <f>YARDS!F806</f>
        <v>7.6636107547667338</v>
      </c>
      <c r="G782">
        <f t="shared" si="50"/>
        <v>23.033596289896902</v>
      </c>
      <c r="H782" s="7">
        <f>TOUCHDOWNS!B810</f>
        <v>4.4184435827533453E-2</v>
      </c>
      <c r="I782">
        <f t="shared" si="51"/>
        <v>9.5913886704436049</v>
      </c>
      <c r="J782">
        <f>INTERCEPTIONS!B806</f>
        <v>1.8398781148735839E-2</v>
      </c>
    </row>
    <row r="783" spans="1:10" x14ac:dyDescent="0.2">
      <c r="A783">
        <v>782</v>
      </c>
      <c r="B783">
        <f>'PASS ATTEMPTS'!B813</f>
        <v>524.10759817660426</v>
      </c>
      <c r="C783">
        <f t="shared" si="48"/>
        <v>329.05126225079755</v>
      </c>
      <c r="D783">
        <f>VLOOKUP(A783,'CMP %'!A810:B1809,2,FALSE)</f>
        <v>0.62783150520157094</v>
      </c>
      <c r="E783">
        <f t="shared" si="49"/>
        <v>4118.0288530143407</v>
      </c>
      <c r="F783">
        <f>YARDS!F807</f>
        <v>7.857220287095938</v>
      </c>
      <c r="G783">
        <f t="shared" si="50"/>
        <v>25.420481305836713</v>
      </c>
      <c r="H783" s="7">
        <f>TOUCHDOWNS!B811</f>
        <v>4.8502409417981729E-2</v>
      </c>
      <c r="I783">
        <f t="shared" si="51"/>
        <v>8.7461846842720163</v>
      </c>
      <c r="J783">
        <f>INTERCEPTIONS!B807</f>
        <v>1.6687765479264979E-2</v>
      </c>
    </row>
    <row r="784" spans="1:10" x14ac:dyDescent="0.2">
      <c r="A784">
        <v>783</v>
      </c>
      <c r="B784">
        <f>'PASS ATTEMPTS'!B814</f>
        <v>482.12316218957778</v>
      </c>
      <c r="C784">
        <f t="shared" si="48"/>
        <v>302.07390030375177</v>
      </c>
      <c r="D784">
        <f>VLOOKUP(A784,'CMP %'!A811:B1810,2,FALSE)</f>
        <v>0.62654923885397551</v>
      </c>
      <c r="E784">
        <f t="shared" si="49"/>
        <v>3684.330207357918</v>
      </c>
      <c r="F784">
        <f>YARDS!F808</f>
        <v>7.6418859252175615</v>
      </c>
      <c r="G784">
        <f t="shared" si="50"/>
        <v>25.341220005306891</v>
      </c>
      <c r="H784" s="7">
        <f>TOUCHDOWNS!B812</f>
        <v>5.2561714500956411E-2</v>
      </c>
      <c r="I784">
        <f t="shared" si="51"/>
        <v>8.979763690202077</v>
      </c>
      <c r="J784">
        <f>INTERCEPTIONS!B808</f>
        <v>1.8625455888533114E-2</v>
      </c>
    </row>
    <row r="785" spans="1:10" x14ac:dyDescent="0.2">
      <c r="A785">
        <v>784</v>
      </c>
      <c r="B785">
        <f>'PASS ATTEMPTS'!B815</f>
        <v>516.38970325156049</v>
      </c>
      <c r="C785">
        <f t="shared" si="48"/>
        <v>324.23143672193692</v>
      </c>
      <c r="D785">
        <f>VLOOKUP(A785,'CMP %'!A812:B1811,2,FALSE)</f>
        <v>0.62788129716828767</v>
      </c>
      <c r="E785">
        <f t="shared" si="49"/>
        <v>4073.4440972831389</v>
      </c>
      <c r="F785">
        <f>YARDS!F809</f>
        <v>7.8883139451344766</v>
      </c>
      <c r="G785">
        <f t="shared" si="50"/>
        <v>24.68668547311507</v>
      </c>
      <c r="H785" s="7">
        <f>TOUCHDOWNS!B813</f>
        <v>4.7806308525654102E-2</v>
      </c>
      <c r="I785">
        <f t="shared" si="51"/>
        <v>10.240224018586723</v>
      </c>
      <c r="J785">
        <f>INTERCEPTIONS!B809</f>
        <v>1.9830418682066892E-2</v>
      </c>
    </row>
    <row r="786" spans="1:10" x14ac:dyDescent="0.2">
      <c r="A786">
        <v>785</v>
      </c>
      <c r="B786">
        <f>'PASS ATTEMPTS'!B816</f>
        <v>472.6352458964862</v>
      </c>
      <c r="C786">
        <f t="shared" si="48"/>
        <v>295.01181540161457</v>
      </c>
      <c r="D786">
        <f>VLOOKUP(A786,'CMP %'!A813:B1812,2,FALSE)</f>
        <v>0.62418496708183779</v>
      </c>
      <c r="E786">
        <f t="shared" si="49"/>
        <v>3802.5299237030717</v>
      </c>
      <c r="F786">
        <f>YARDS!F810</f>
        <v>8.0453795114041906</v>
      </c>
      <c r="G786">
        <f t="shared" si="50"/>
        <v>25.422259212434749</v>
      </c>
      <c r="H786" s="7">
        <f>TOUCHDOWNS!B814</f>
        <v>5.3788327115160989E-2</v>
      </c>
      <c r="I786">
        <f t="shared" si="51"/>
        <v>8.2641843580754539</v>
      </c>
      <c r="J786">
        <f>INTERCEPTIONS!B810</f>
        <v>1.7485332356879341E-2</v>
      </c>
    </row>
    <row r="787" spans="1:10" x14ac:dyDescent="0.2">
      <c r="A787">
        <v>786</v>
      </c>
      <c r="B787">
        <f>'PASS ATTEMPTS'!B817</f>
        <v>481.93499297009168</v>
      </c>
      <c r="C787">
        <f t="shared" si="48"/>
        <v>302.45612292735223</v>
      </c>
      <c r="D787">
        <f>VLOOKUP(A787,'CMP %'!A814:B1813,2,FALSE)</f>
        <v>0.62758697197595337</v>
      </c>
      <c r="E787">
        <f t="shared" si="49"/>
        <v>3879.1205783578621</v>
      </c>
      <c r="F787">
        <f>YARDS!F811</f>
        <v>8.0490535755692587</v>
      </c>
      <c r="G787">
        <f t="shared" si="50"/>
        <v>25.731110599639337</v>
      </c>
      <c r="H787" s="7">
        <f>TOUCHDOWNS!B815</f>
        <v>5.3391247730451022E-2</v>
      </c>
      <c r="I787">
        <f t="shared" si="51"/>
        <v>10.072185596102663</v>
      </c>
      <c r="J787">
        <f>INTERCEPTIONS!B811</f>
        <v>2.0899469312301487E-2</v>
      </c>
    </row>
    <row r="788" spans="1:10" x14ac:dyDescent="0.2">
      <c r="A788">
        <v>787</v>
      </c>
      <c r="B788">
        <f>'PASS ATTEMPTS'!B818</f>
        <v>545.15039470739123</v>
      </c>
      <c r="C788">
        <f t="shared" si="48"/>
        <v>335.47152181605594</v>
      </c>
      <c r="D788">
        <f>VLOOKUP(A788,'CMP %'!A815:B1814,2,FALSE)</f>
        <v>0.61537426198896883</v>
      </c>
      <c r="E788">
        <f t="shared" si="49"/>
        <v>4354.886737220525</v>
      </c>
      <c r="F788">
        <f>YARDS!F812</f>
        <v>7.9884134350815339</v>
      </c>
      <c r="G788">
        <f t="shared" si="50"/>
        <v>28.408820363517812</v>
      </c>
      <c r="H788" s="7">
        <f>TOUCHDOWNS!B816</f>
        <v>5.2111895431656452E-2</v>
      </c>
      <c r="I788">
        <f t="shared" si="51"/>
        <v>9.9083636927404726</v>
      </c>
      <c r="J788">
        <f>INTERCEPTIONS!B812</f>
        <v>1.8175468254148057E-2</v>
      </c>
    </row>
    <row r="789" spans="1:10" x14ac:dyDescent="0.2">
      <c r="A789">
        <v>788</v>
      </c>
      <c r="B789">
        <f>'PASS ATTEMPTS'!B819</f>
        <v>490.44652660313869</v>
      </c>
      <c r="C789">
        <f t="shared" si="48"/>
        <v>308.86442524297416</v>
      </c>
      <c r="D789">
        <f>VLOOKUP(A789,'CMP %'!A816:B1815,2,FALSE)</f>
        <v>0.62976167326984089</v>
      </c>
      <c r="E789">
        <f t="shared" si="49"/>
        <v>3908.5944119442111</v>
      </c>
      <c r="F789">
        <f>YARDS!F813</f>
        <v>7.9694608890705467</v>
      </c>
      <c r="G789">
        <f t="shared" si="50"/>
        <v>22.222906771144753</v>
      </c>
      <c r="H789" s="7">
        <f>TOUCHDOWNS!B817</f>
        <v>4.5311579480564176E-2</v>
      </c>
      <c r="I789">
        <f t="shared" si="51"/>
        <v>7.4748339569371511</v>
      </c>
      <c r="J789">
        <f>INTERCEPTIONS!B813</f>
        <v>1.5240874491880467E-2</v>
      </c>
    </row>
    <row r="790" spans="1:10" x14ac:dyDescent="0.2">
      <c r="A790">
        <v>789</v>
      </c>
      <c r="B790">
        <f>'PASS ATTEMPTS'!B820</f>
        <v>528.57309667253469</v>
      </c>
      <c r="C790">
        <f t="shared" si="48"/>
        <v>328.98953837574595</v>
      </c>
      <c r="D790">
        <f>VLOOKUP(A790,'CMP %'!A817:B1816,2,FALSE)</f>
        <v>0.62241067592504407</v>
      </c>
      <c r="E790">
        <f t="shared" si="49"/>
        <v>4473.5360970119682</v>
      </c>
      <c r="F790">
        <f>YARDS!F814</f>
        <v>8.4634199605952407</v>
      </c>
      <c r="G790">
        <f t="shared" si="50"/>
        <v>21.645116427555568</v>
      </c>
      <c r="H790" s="7">
        <f>TOUCHDOWNS!B818</f>
        <v>4.0950091035309166E-2</v>
      </c>
      <c r="I790">
        <f t="shared" si="51"/>
        <v>9.177627124873613</v>
      </c>
      <c r="J790">
        <f>INTERCEPTIONS!B814</f>
        <v>1.7363023548963182E-2</v>
      </c>
    </row>
    <row r="791" spans="1:10" x14ac:dyDescent="0.2">
      <c r="A791">
        <v>790</v>
      </c>
      <c r="B791">
        <f>'PASS ATTEMPTS'!B821</f>
        <v>516.88690913886535</v>
      </c>
      <c r="C791">
        <f t="shared" si="48"/>
        <v>325.54832466280533</v>
      </c>
      <c r="D791">
        <f>VLOOKUP(A791,'CMP %'!A818:B1817,2,FALSE)</f>
        <v>0.62982505245716036</v>
      </c>
      <c r="E791">
        <f t="shared" si="49"/>
        <v>4233.5145978447699</v>
      </c>
      <c r="F791">
        <f>YARDS!F815</f>
        <v>8.1904078493646004</v>
      </c>
      <c r="G791">
        <f t="shared" si="50"/>
        <v>26.371209790039437</v>
      </c>
      <c r="H791" s="7">
        <f>TOUCHDOWNS!B819</f>
        <v>5.1019302914778644E-2</v>
      </c>
      <c r="I791">
        <f t="shared" si="51"/>
        <v>8.3618043344523603</v>
      </c>
      <c r="J791">
        <f>INTERCEPTIONS!B815</f>
        <v>1.6177241455743469E-2</v>
      </c>
    </row>
    <row r="792" spans="1:10" x14ac:dyDescent="0.2">
      <c r="A792">
        <v>791</v>
      </c>
      <c r="B792">
        <f>'PASS ATTEMPTS'!B822</f>
        <v>517.50846701205148</v>
      </c>
      <c r="C792">
        <f t="shared" si="48"/>
        <v>321.4466709135869</v>
      </c>
      <c r="D792">
        <f>VLOOKUP(A792,'CMP %'!A819:B1818,2,FALSE)</f>
        <v>0.62114282452136427</v>
      </c>
      <c r="E792">
        <f t="shared" si="49"/>
        <v>4251.3974160028183</v>
      </c>
      <c r="F792">
        <f>YARDS!F816</f>
        <v>8.2151262964820511</v>
      </c>
      <c r="G792">
        <f t="shared" si="50"/>
        <v>26.141168211329479</v>
      </c>
      <c r="H792" s="7">
        <f>TOUCHDOWNS!B820</f>
        <v>5.0513508237384486E-2</v>
      </c>
      <c r="I792">
        <f t="shared" si="51"/>
        <v>11.519626529512223</v>
      </c>
      <c r="J792">
        <f>INTERCEPTIONS!B816</f>
        <v>2.2259783682426128E-2</v>
      </c>
    </row>
    <row r="793" spans="1:10" x14ac:dyDescent="0.2">
      <c r="A793">
        <v>792</v>
      </c>
      <c r="B793">
        <f>'PASS ATTEMPTS'!B823</f>
        <v>523.7201306947286</v>
      </c>
      <c r="C793">
        <f t="shared" si="48"/>
        <v>330.05923204088958</v>
      </c>
      <c r="D793">
        <f>VLOOKUP(A793,'CMP %'!A820:B1819,2,FALSE)</f>
        <v>0.6302206325410048</v>
      </c>
      <c r="E793">
        <f t="shared" si="49"/>
        <v>3960.2329473505838</v>
      </c>
      <c r="F793">
        <f>YARDS!F817</f>
        <v>7.5617352002437448</v>
      </c>
      <c r="G793">
        <f t="shared" si="50"/>
        <v>23.151916261269868</v>
      </c>
      <c r="H793" s="7">
        <f>TOUCHDOWNS!B821</f>
        <v>4.4206657152090448E-2</v>
      </c>
      <c r="I793">
        <f t="shared" si="51"/>
        <v>11.201468429925225</v>
      </c>
      <c r="J793">
        <f>INTERCEPTIONS!B817</f>
        <v>2.1388271661557445E-2</v>
      </c>
    </row>
    <row r="794" spans="1:10" x14ac:dyDescent="0.2">
      <c r="A794">
        <v>793</v>
      </c>
      <c r="B794">
        <f>'PASS ATTEMPTS'!B824</f>
        <v>502.4575285874875</v>
      </c>
      <c r="C794">
        <f t="shared" si="48"/>
        <v>311.11392982884007</v>
      </c>
      <c r="D794">
        <f>VLOOKUP(A794,'CMP %'!A821:B1820,2,FALSE)</f>
        <v>0.61918453227966541</v>
      </c>
      <c r="E794">
        <f t="shared" si="49"/>
        <v>4122.4347439812364</v>
      </c>
      <c r="F794">
        <f>YARDS!F818</f>
        <v>8.2045436866480177</v>
      </c>
      <c r="G794">
        <f t="shared" si="50"/>
        <v>23.415366715180724</v>
      </c>
      <c r="H794" s="7">
        <f>TOUCHDOWNS!B822</f>
        <v>4.6601683491550389E-2</v>
      </c>
      <c r="I794">
        <f t="shared" si="51"/>
        <v>8.010016294255129</v>
      </c>
      <c r="J794">
        <f>INTERCEPTIONS!B818</f>
        <v>1.5941678328062769E-2</v>
      </c>
    </row>
    <row r="795" spans="1:10" x14ac:dyDescent="0.2">
      <c r="A795">
        <v>794</v>
      </c>
      <c r="B795">
        <f>'PASS ATTEMPTS'!B825</f>
        <v>537.41989277688356</v>
      </c>
      <c r="C795">
        <f t="shared" si="48"/>
        <v>340.70502426595931</v>
      </c>
      <c r="D795">
        <f>VLOOKUP(A795,'CMP %'!A822:B1821,2,FALSE)</f>
        <v>0.6339642965308081</v>
      </c>
      <c r="E795">
        <f t="shared" si="49"/>
        <v>4137.2244807637071</v>
      </c>
      <c r="F795">
        <f>YARDS!F819</f>
        <v>7.6983091552238587</v>
      </c>
      <c r="G795">
        <f t="shared" si="50"/>
        <v>24.519028806373491</v>
      </c>
      <c r="H795" s="7">
        <f>TOUCHDOWNS!B823</f>
        <v>4.5623597369427608E-2</v>
      </c>
      <c r="I795">
        <f t="shared" si="51"/>
        <v>8.2172884256763119</v>
      </c>
      <c r="J795">
        <f>INTERCEPTIONS!B819</f>
        <v>1.5290257275771924E-2</v>
      </c>
    </row>
    <row r="796" spans="1:10" x14ac:dyDescent="0.2">
      <c r="A796">
        <v>795</v>
      </c>
      <c r="B796">
        <f>'PASS ATTEMPTS'!B826</f>
        <v>503.06284408116028</v>
      </c>
      <c r="C796">
        <f t="shared" si="48"/>
        <v>308.91684794448372</v>
      </c>
      <c r="D796">
        <f>VLOOKUP(A796,'CMP %'!A823:B1822,2,FALSE)</f>
        <v>0.61407208180663297</v>
      </c>
      <c r="E796">
        <f t="shared" si="49"/>
        <v>4177.3837610263809</v>
      </c>
      <c r="F796">
        <f>YARDS!F820</f>
        <v>8.3039004175638027</v>
      </c>
      <c r="G796">
        <f t="shared" si="50"/>
        <v>26.258114810722429</v>
      </c>
      <c r="H796" s="7">
        <f>TOUCHDOWNS!B824</f>
        <v>5.2196490199316228E-2</v>
      </c>
      <c r="I796">
        <f t="shared" si="51"/>
        <v>9.3612985217894646</v>
      </c>
      <c r="J796">
        <f>INTERCEPTIONS!B820</f>
        <v>1.8608606522884416E-2</v>
      </c>
    </row>
    <row r="797" spans="1:10" x14ac:dyDescent="0.2">
      <c r="A797">
        <v>796</v>
      </c>
      <c r="B797">
        <f>'PASS ATTEMPTS'!B827</f>
        <v>496.15076357129772</v>
      </c>
      <c r="C797">
        <f t="shared" si="48"/>
        <v>314.23781171884372</v>
      </c>
      <c r="D797">
        <f>VLOOKUP(A797,'CMP %'!A824:B1823,2,FALSE)</f>
        <v>0.63335146248079333</v>
      </c>
      <c r="E797">
        <f t="shared" si="49"/>
        <v>4062.912009956824</v>
      </c>
      <c r="F797">
        <f>YARDS!F821</f>
        <v>8.1888657808605316</v>
      </c>
      <c r="G797">
        <f t="shared" si="50"/>
        <v>25.085054836488951</v>
      </c>
      <c r="H797" s="7">
        <f>TOUCHDOWNS!B825</f>
        <v>5.0559339374843436E-2</v>
      </c>
      <c r="I797">
        <f t="shared" si="51"/>
        <v>10.055546776117769</v>
      </c>
      <c r="J797">
        <f>INTERCEPTIONS!B821</f>
        <v>2.0267119420995853E-2</v>
      </c>
    </row>
    <row r="798" spans="1:10" x14ac:dyDescent="0.2">
      <c r="A798">
        <v>797</v>
      </c>
      <c r="B798">
        <f>'PASS ATTEMPTS'!B828</f>
        <v>494.39074921805843</v>
      </c>
      <c r="C798">
        <f t="shared" si="48"/>
        <v>310.4930073832187</v>
      </c>
      <c r="D798">
        <f>VLOOKUP(A798,'CMP %'!A825:B1824,2,FALSE)</f>
        <v>0.62803158811992887</v>
      </c>
      <c r="E798">
        <f t="shared" si="49"/>
        <v>3886.1124566208432</v>
      </c>
      <c r="F798">
        <f>YARDS!F822</f>
        <v>7.8604069003459758</v>
      </c>
      <c r="G798">
        <f t="shared" si="50"/>
        <v>23.81809586987135</v>
      </c>
      <c r="H798" s="7">
        <f>TOUCHDOWNS!B826</f>
        <v>4.8176661694302902E-2</v>
      </c>
      <c r="I798">
        <f t="shared" si="51"/>
        <v>8.7512561126828761</v>
      </c>
      <c r="J798">
        <f>INTERCEPTIONS!B822</f>
        <v>1.7701091953124318E-2</v>
      </c>
    </row>
    <row r="799" spans="1:10" x14ac:dyDescent="0.2">
      <c r="A799">
        <v>798</v>
      </c>
      <c r="B799">
        <f>'PASS ATTEMPTS'!B829</f>
        <v>472.70732438881794</v>
      </c>
      <c r="C799">
        <f t="shared" si="48"/>
        <v>286.32167562960012</v>
      </c>
      <c r="D799">
        <f>VLOOKUP(A799,'CMP %'!A826:B1825,2,FALSE)</f>
        <v>0.60570602750824054</v>
      </c>
      <c r="E799">
        <f t="shared" si="49"/>
        <v>3839.5072944775393</v>
      </c>
      <c r="F799">
        <f>YARDS!F823</f>
        <v>8.1223774127929804</v>
      </c>
      <c r="G799">
        <f t="shared" si="50"/>
        <v>23.753736116941862</v>
      </c>
      <c r="H799" s="7">
        <f>TOUCHDOWNS!B827</f>
        <v>5.0250408426935234E-2</v>
      </c>
      <c r="I799">
        <f t="shared" si="51"/>
        <v>10.200538610956363</v>
      </c>
      <c r="J799">
        <f>INTERCEPTIONS!B823</f>
        <v>2.157897304456842E-2</v>
      </c>
    </row>
    <row r="800" spans="1:10" x14ac:dyDescent="0.2">
      <c r="A800">
        <v>799</v>
      </c>
      <c r="B800">
        <f>'PASS ATTEMPTS'!B830</f>
        <v>495.4027570302938</v>
      </c>
      <c r="C800">
        <f t="shared" si="48"/>
        <v>310.47367221415209</v>
      </c>
      <c r="D800">
        <f>VLOOKUP(A800,'CMP %'!A827:B1826,2,FALSE)</f>
        <v>0.62670961719166751</v>
      </c>
      <c r="E800">
        <f t="shared" si="49"/>
        <v>3961.0037800613459</v>
      </c>
      <c r="F800">
        <f>YARDS!F824</f>
        <v>7.9955222772793961</v>
      </c>
      <c r="G800">
        <f t="shared" si="50"/>
        <v>23.388464600638812</v>
      </c>
      <c r="H800" s="7">
        <f>TOUCHDOWNS!B828</f>
        <v>4.721101017047552E-2</v>
      </c>
      <c r="I800">
        <f t="shared" si="51"/>
        <v>7.8009111377476117</v>
      </c>
      <c r="J800">
        <f>INTERCEPTIONS!B824</f>
        <v>1.5746604206465058E-2</v>
      </c>
    </row>
    <row r="801" spans="1:10" x14ac:dyDescent="0.2">
      <c r="A801">
        <v>800</v>
      </c>
      <c r="B801">
        <f>'PASS ATTEMPTS'!B831</f>
        <v>498.08934542165298</v>
      </c>
      <c r="C801">
        <f t="shared" si="48"/>
        <v>309.82378487643388</v>
      </c>
      <c r="D801">
        <f>VLOOKUP(A801,'CMP %'!A828:B1827,2,FALSE)</f>
        <v>0.6220245177381889</v>
      </c>
      <c r="E801">
        <f t="shared" si="49"/>
        <v>4071.3018801690801</v>
      </c>
      <c r="F801">
        <f>YARDS!F825</f>
        <v>8.1738385243365457</v>
      </c>
      <c r="G801">
        <f t="shared" si="50"/>
        <v>26.260409938609367</v>
      </c>
      <c r="H801" s="7">
        <f>TOUCHDOWNS!B829</f>
        <v>5.2722288039265042E-2</v>
      </c>
      <c r="I801">
        <f t="shared" si="51"/>
        <v>8.9152789566857269</v>
      </c>
      <c r="J801">
        <f>INTERCEPTIONS!B825</f>
        <v>1.7898955355366172E-2</v>
      </c>
    </row>
    <row r="802" spans="1:10" x14ac:dyDescent="0.2">
      <c r="A802">
        <v>801</v>
      </c>
      <c r="B802">
        <f>'PASS ATTEMPTS'!B832</f>
        <v>508.05943975385168</v>
      </c>
      <c r="C802">
        <f t="shared" si="48"/>
        <v>329.74747222924498</v>
      </c>
      <c r="D802">
        <f>VLOOKUP(A802,'CMP %'!A829:B1828,2,FALSE)</f>
        <v>0.64903325561474345</v>
      </c>
      <c r="E802">
        <f t="shared" si="49"/>
        <v>4044.8140238868959</v>
      </c>
      <c r="F802">
        <f>YARDS!F826</f>
        <v>7.9613007994626708</v>
      </c>
      <c r="G802">
        <f t="shared" si="50"/>
        <v>22.846656329321828</v>
      </c>
      <c r="H802" s="7">
        <f>TOUCHDOWNS!B830</f>
        <v>4.4968471288301899E-2</v>
      </c>
      <c r="I802">
        <f t="shared" si="51"/>
        <v>9.7768621827521418</v>
      </c>
      <c r="J802">
        <f>INTERCEPTIONS!B826</f>
        <v>1.9243540061944144E-2</v>
      </c>
    </row>
    <row r="803" spans="1:10" x14ac:dyDescent="0.2">
      <c r="A803">
        <v>802</v>
      </c>
      <c r="B803">
        <f>'PASS ATTEMPTS'!B833</f>
        <v>519.74549794553911</v>
      </c>
      <c r="C803">
        <f t="shared" si="48"/>
        <v>317.25715498802492</v>
      </c>
      <c r="D803">
        <f>VLOOKUP(A803,'CMP %'!A830:B1829,2,FALSE)</f>
        <v>0.61040866393664905</v>
      </c>
      <c r="E803">
        <f t="shared" si="49"/>
        <v>4032.9761999320585</v>
      </c>
      <c r="F803">
        <f>YARDS!F827</f>
        <v>7.7595211807965461</v>
      </c>
      <c r="G803">
        <f t="shared" si="50"/>
        <v>27.136761807277917</v>
      </c>
      <c r="H803" s="7">
        <f>TOUCHDOWNS!B831</f>
        <v>5.2211634183546907E-2</v>
      </c>
      <c r="I803">
        <f t="shared" si="51"/>
        <v>10.209277467738799</v>
      </c>
      <c r="J803">
        <f>INTERCEPTIONS!B827</f>
        <v>1.9642839636118532E-2</v>
      </c>
    </row>
    <row r="804" spans="1:10" x14ac:dyDescent="0.2">
      <c r="A804">
        <v>803</v>
      </c>
      <c r="B804">
        <f>'PASS ATTEMPTS'!B834</f>
        <v>524.91394944028696</v>
      </c>
      <c r="C804">
        <f t="shared" si="48"/>
        <v>327.08186593459379</v>
      </c>
      <c r="D804">
        <f>VLOOKUP(A804,'CMP %'!A831:B1830,2,FALSE)</f>
        <v>0.62311521018513516</v>
      </c>
      <c r="E804">
        <f t="shared" si="49"/>
        <v>4055.0374056386172</v>
      </c>
      <c r="F804">
        <f>YARDS!F828</f>
        <v>7.7251469692555945</v>
      </c>
      <c r="G804">
        <f t="shared" si="50"/>
        <v>25.388788125003462</v>
      </c>
      <c r="H804" s="7">
        <f>TOUCHDOWNS!B832</f>
        <v>4.8367524147672959E-2</v>
      </c>
      <c r="I804">
        <f t="shared" si="51"/>
        <v>10.387336671369397</v>
      </c>
      <c r="J804">
        <f>INTERCEPTIONS!B828</f>
        <v>1.9788646658076739E-2</v>
      </c>
    </row>
    <row r="805" spans="1:10" x14ac:dyDescent="0.2">
      <c r="A805">
        <v>804</v>
      </c>
      <c r="B805">
        <f>'PASS ATTEMPTS'!B835</f>
        <v>534.92206153875895</v>
      </c>
      <c r="C805">
        <f t="shared" si="48"/>
        <v>342.39576670806309</v>
      </c>
      <c r="D805">
        <f>VLOOKUP(A805,'CMP %'!A832:B1831,2,FALSE)</f>
        <v>0.64008533453102689</v>
      </c>
      <c r="E805">
        <f t="shared" si="49"/>
        <v>4244.257609181217</v>
      </c>
      <c r="F805">
        <f>YARDS!F829</f>
        <v>7.9343476636057382</v>
      </c>
      <c r="G805">
        <f t="shared" si="50"/>
        <v>24.685398486627996</v>
      </c>
      <c r="H805" s="7">
        <f>TOUCHDOWNS!B833</f>
        <v>4.614765451179538E-2</v>
      </c>
      <c r="I805">
        <f t="shared" si="51"/>
        <v>11.349305589731131</v>
      </c>
      <c r="J805">
        <f>INTERCEPTIONS!B829</f>
        <v>2.1216746150053471E-2</v>
      </c>
    </row>
    <row r="806" spans="1:10" x14ac:dyDescent="0.2">
      <c r="A806">
        <v>805</v>
      </c>
      <c r="B806">
        <f>'PASS ATTEMPTS'!B836</f>
        <v>536.35818192174099</v>
      </c>
      <c r="C806">
        <f t="shared" si="48"/>
        <v>332.8920570885777</v>
      </c>
      <c r="D806">
        <f>VLOOKUP(A806,'CMP %'!A833:B1832,2,FALSE)</f>
        <v>0.62065251973195279</v>
      </c>
      <c r="E806">
        <f t="shared" si="49"/>
        <v>4288.2626948841817</v>
      </c>
      <c r="F806">
        <f>YARDS!F830</f>
        <v>7.9951473463490004</v>
      </c>
      <c r="G806">
        <f t="shared" si="50"/>
        <v>23.459751276727829</v>
      </c>
      <c r="H806" s="7">
        <f>TOUCHDOWNS!B834</f>
        <v>4.3738964124072591E-2</v>
      </c>
      <c r="I806">
        <f t="shared" si="51"/>
        <v>12.054244513735366</v>
      </c>
      <c r="J806">
        <f>INTERCEPTIONS!B830</f>
        <v>2.2474243742391868E-2</v>
      </c>
    </row>
    <row r="807" spans="1:10" x14ac:dyDescent="0.2">
      <c r="A807">
        <v>806</v>
      </c>
      <c r="B807">
        <f>'PASS ATTEMPTS'!B837</f>
        <v>476.07420687920535</v>
      </c>
      <c r="C807">
        <f t="shared" si="48"/>
        <v>285.52896837326557</v>
      </c>
      <c r="D807">
        <f>VLOOKUP(A807,'CMP %'!A834:B1833,2,FALSE)</f>
        <v>0.59975727365064546</v>
      </c>
      <c r="E807">
        <f t="shared" si="49"/>
        <v>3783.6404645562325</v>
      </c>
      <c r="F807">
        <f>YARDS!F831</f>
        <v>7.9475855021825588</v>
      </c>
      <c r="G807">
        <f t="shared" si="50"/>
        <v>21.294685992974795</v>
      </c>
      <c r="H807" s="7">
        <f>TOUCHDOWNS!B835</f>
        <v>4.4729762052364057E-2</v>
      </c>
      <c r="I807">
        <f t="shared" si="51"/>
        <v>10.041474506337899</v>
      </c>
      <c r="J807">
        <f>INTERCEPTIONS!B831</f>
        <v>2.1092246463345427E-2</v>
      </c>
    </row>
    <row r="808" spans="1:10" x14ac:dyDescent="0.2">
      <c r="A808">
        <v>807</v>
      </c>
      <c r="B808">
        <f>'PASS ATTEMPTS'!B838</f>
        <v>543.66524477638291</v>
      </c>
      <c r="C808">
        <f t="shared" si="48"/>
        <v>353.21525019932056</v>
      </c>
      <c r="D808">
        <f>VLOOKUP(A808,'CMP %'!A835:B1834,2,FALSE)</f>
        <v>0.64969253339819966</v>
      </c>
      <c r="E808">
        <f t="shared" si="49"/>
        <v>4287.0997625064338</v>
      </c>
      <c r="F808">
        <f>YARDS!F832</f>
        <v>7.8855505362859413</v>
      </c>
      <c r="G808">
        <f t="shared" si="50"/>
        <v>25.092440523855057</v>
      </c>
      <c r="H808" s="7">
        <f>TOUCHDOWNS!B836</f>
        <v>4.6154211189600558E-2</v>
      </c>
      <c r="I808">
        <f t="shared" si="51"/>
        <v>11.332047478879034</v>
      </c>
      <c r="J808">
        <f>INTERCEPTIONS!B832</f>
        <v>2.0843796045009393E-2</v>
      </c>
    </row>
    <row r="809" spans="1:10" x14ac:dyDescent="0.2">
      <c r="A809">
        <v>808</v>
      </c>
      <c r="B809">
        <f>'PASS ATTEMPTS'!B839</f>
        <v>565.51368746164974</v>
      </c>
      <c r="C809">
        <f t="shared" si="48"/>
        <v>356.38652995216199</v>
      </c>
      <c r="D809">
        <f>VLOOKUP(A809,'CMP %'!A836:B1835,2,FALSE)</f>
        <v>0.63019965361374264</v>
      </c>
      <c r="E809">
        <f t="shared" si="49"/>
        <v>4529.5583445285802</v>
      </c>
      <c r="F809">
        <f>YARDS!F833</f>
        <v>8.0096352130040209</v>
      </c>
      <c r="G809">
        <f t="shared" si="50"/>
        <v>25.222529671169745</v>
      </c>
      <c r="H809" s="7">
        <f>TOUCHDOWNS!B837</f>
        <v>4.4601094952065524E-2</v>
      </c>
      <c r="I809">
        <f t="shared" si="51"/>
        <v>9.6790572240721318</v>
      </c>
      <c r="J809">
        <f>INTERCEPTIONS!B833</f>
        <v>1.7115513627118911E-2</v>
      </c>
    </row>
    <row r="810" spans="1:10" x14ac:dyDescent="0.2">
      <c r="A810">
        <v>809</v>
      </c>
      <c r="B810">
        <f>'PASS ATTEMPTS'!B840</f>
        <v>494.47040146128461</v>
      </c>
      <c r="C810">
        <f t="shared" si="48"/>
        <v>318.0278140782155</v>
      </c>
      <c r="D810">
        <f>VLOOKUP(A810,'CMP %'!A837:B1836,2,FALSE)</f>
        <v>0.64316855597091993</v>
      </c>
      <c r="E810">
        <f t="shared" si="49"/>
        <v>4116.8477786447402</v>
      </c>
      <c r="F810">
        <f>YARDS!F834</f>
        <v>8.3257719096601495</v>
      </c>
      <c r="G810">
        <f t="shared" si="50"/>
        <v>27.40570816807714</v>
      </c>
      <c r="H810" s="7">
        <f>TOUCHDOWNS!B838</f>
        <v>5.5424365315065102E-2</v>
      </c>
      <c r="I810">
        <f t="shared" si="51"/>
        <v>8.3175145939525859</v>
      </c>
      <c r="J810">
        <f>INTERCEPTIONS!B834</f>
        <v>1.6821056567536165E-2</v>
      </c>
    </row>
    <row r="811" spans="1:10" x14ac:dyDescent="0.2">
      <c r="A811">
        <v>810</v>
      </c>
      <c r="B811">
        <f>'PASS ATTEMPTS'!B841</f>
        <v>522.67733439848155</v>
      </c>
      <c r="C811">
        <f t="shared" si="48"/>
        <v>325.72057670043262</v>
      </c>
      <c r="D811">
        <f>VLOOKUP(A811,'CMP %'!A838:B1837,2,FALSE)</f>
        <v>0.62317715971993537</v>
      </c>
      <c r="E811">
        <f t="shared" si="49"/>
        <v>4001.0355217928018</v>
      </c>
      <c r="F811">
        <f>YARDS!F835</f>
        <v>7.6548862146420733</v>
      </c>
      <c r="G811">
        <f t="shared" si="50"/>
        <v>24.973540403797131</v>
      </c>
      <c r="H811" s="7">
        <f>TOUCHDOWNS!B839</f>
        <v>4.7780033225541918E-2</v>
      </c>
      <c r="I811">
        <f t="shared" si="51"/>
        <v>11.304469196910384</v>
      </c>
      <c r="J811">
        <f>INTERCEPTIONS!B835</f>
        <v>2.1628007286598777E-2</v>
      </c>
    </row>
    <row r="812" spans="1:10" x14ac:dyDescent="0.2">
      <c r="A812">
        <v>811</v>
      </c>
      <c r="B812">
        <f>'PASS ATTEMPTS'!B842</f>
        <v>493.38237035523974</v>
      </c>
      <c r="C812">
        <f t="shared" si="48"/>
        <v>304.55122910386831</v>
      </c>
      <c r="D812">
        <f>VLOOKUP(A812,'CMP %'!A839:B1838,2,FALSE)</f>
        <v>0.61727221603923277</v>
      </c>
      <c r="E812">
        <f t="shared" si="49"/>
        <v>3837.8796698270016</v>
      </c>
      <c r="F812">
        <f>YARDS!F836</f>
        <v>7.778712618093131</v>
      </c>
      <c r="G812">
        <f t="shared" si="50"/>
        <v>25.484596846312588</v>
      </c>
      <c r="H812" s="7">
        <f>TOUCHDOWNS!B840</f>
        <v>5.1652832321437525E-2</v>
      </c>
      <c r="I812">
        <f t="shared" si="51"/>
        <v>9.9303547081717021</v>
      </c>
      <c r="J812">
        <f>INTERCEPTIONS!B836</f>
        <v>2.0127096760716758E-2</v>
      </c>
    </row>
    <row r="813" spans="1:10" x14ac:dyDescent="0.2">
      <c r="A813">
        <v>812</v>
      </c>
      <c r="B813">
        <f>'PASS ATTEMPTS'!B843</f>
        <v>520.36161964550774</v>
      </c>
      <c r="C813">
        <f t="shared" si="48"/>
        <v>316.47107329931424</v>
      </c>
      <c r="D813">
        <f>VLOOKUP(A813,'CMP %'!A840:B1839,2,FALSE)</f>
        <v>0.60817527917394765</v>
      </c>
      <c r="E813">
        <f t="shared" si="49"/>
        <v>3973.3389919676288</v>
      </c>
      <c r="F813">
        <f>YARDS!F837</f>
        <v>7.6357264678252683</v>
      </c>
      <c r="G813">
        <f t="shared" si="50"/>
        <v>27.698641805185215</v>
      </c>
      <c r="H813" s="7">
        <f>TOUCHDOWNS!B841</f>
        <v>5.3229601798946466E-2</v>
      </c>
      <c r="I813">
        <f t="shared" si="51"/>
        <v>9.4160164257947532</v>
      </c>
      <c r="J813">
        <f>INTERCEPTIONS!B837</f>
        <v>1.8095140130068278E-2</v>
      </c>
    </row>
    <row r="814" spans="1:10" x14ac:dyDescent="0.2">
      <c r="A814">
        <v>813</v>
      </c>
      <c r="B814">
        <f>'PASS ATTEMPTS'!B844</f>
        <v>515.91689214136954</v>
      </c>
      <c r="C814">
        <f t="shared" si="48"/>
        <v>320.6112035260129</v>
      </c>
      <c r="D814">
        <f>VLOOKUP(A814,'CMP %'!A841:B1840,2,FALSE)</f>
        <v>0.62143963186644458</v>
      </c>
      <c r="E814">
        <f t="shared" si="49"/>
        <v>4190.2935891884163</v>
      </c>
      <c r="F814">
        <f>YARDS!F838</f>
        <v>8.1220321586993283</v>
      </c>
      <c r="G814">
        <f t="shared" si="50"/>
        <v>29.916955612649964</v>
      </c>
      <c r="H814" s="7">
        <f>TOUCHDOWNS!B842</f>
        <v>5.7987935786472052E-2</v>
      </c>
      <c r="I814">
        <f t="shared" si="51"/>
        <v>10.904545893880799</v>
      </c>
      <c r="J814">
        <f>INTERCEPTIONS!B838</f>
        <v>2.1136245120062434E-2</v>
      </c>
    </row>
    <row r="815" spans="1:10" x14ac:dyDescent="0.2">
      <c r="A815">
        <v>814</v>
      </c>
      <c r="B815">
        <f>'PASS ATTEMPTS'!B845</f>
        <v>542.52340461354072</v>
      </c>
      <c r="C815">
        <f t="shared" si="48"/>
        <v>353.84258323901304</v>
      </c>
      <c r="D815">
        <f>VLOOKUP(A815,'CMP %'!A842:B1841,2,FALSE)</f>
        <v>0.65221625505920444</v>
      </c>
      <c r="E815">
        <f t="shared" si="49"/>
        <v>4324.2324840695428</v>
      </c>
      <c r="F815">
        <f>YARDS!F839</f>
        <v>7.9705915860899168</v>
      </c>
      <c r="G815">
        <f t="shared" si="50"/>
        <v>23.649818062599159</v>
      </c>
      <c r="H815" s="7">
        <f>TOUCHDOWNS!B843</f>
        <v>4.3592254014268361E-2</v>
      </c>
      <c r="I815">
        <f t="shared" si="51"/>
        <v>12.18579246317997</v>
      </c>
      <c r="J815">
        <f>INTERCEPTIONS!B839</f>
        <v>2.2461321225137477E-2</v>
      </c>
    </row>
    <row r="816" spans="1:10" x14ac:dyDescent="0.2">
      <c r="A816">
        <v>815</v>
      </c>
      <c r="B816">
        <f>'PASS ATTEMPTS'!B846</f>
        <v>493.42096536797197</v>
      </c>
      <c r="C816">
        <f t="shared" si="48"/>
        <v>301.95366545106958</v>
      </c>
      <c r="D816">
        <f>VLOOKUP(A816,'CMP %'!A843:B1842,2,FALSE)</f>
        <v>0.61195953687514193</v>
      </c>
      <c r="E816">
        <f t="shared" si="49"/>
        <v>3826.4481732325839</v>
      </c>
      <c r="F816">
        <f>YARDS!F840</f>
        <v>7.7549363359114354</v>
      </c>
      <c r="G816">
        <f t="shared" si="50"/>
        <v>22.665894942030331</v>
      </c>
      <c r="H816" s="7">
        <f>TOUCHDOWNS!B844</f>
        <v>4.5936221873197236E-2</v>
      </c>
      <c r="I816">
        <f t="shared" si="51"/>
        <v>9.5734894745290227</v>
      </c>
      <c r="J816">
        <f>INTERCEPTIONS!B840</f>
        <v>1.9402275433086896E-2</v>
      </c>
    </row>
    <row r="817" spans="1:10" x14ac:dyDescent="0.2">
      <c r="A817">
        <v>816</v>
      </c>
      <c r="B817">
        <f>'PASS ATTEMPTS'!B847</f>
        <v>488.1111601275316</v>
      </c>
      <c r="C817">
        <f t="shared" si="48"/>
        <v>305.4003509420557</v>
      </c>
      <c r="D817">
        <f>VLOOKUP(A817,'CMP %'!A844:B1843,2,FALSE)</f>
        <v>0.62567786989804119</v>
      </c>
      <c r="E817">
        <f t="shared" si="49"/>
        <v>3948.8605176520678</v>
      </c>
      <c r="F817">
        <f>YARDS!F841</f>
        <v>8.0900844730129222</v>
      </c>
      <c r="G817">
        <f t="shared" si="50"/>
        <v>18.863016707003219</v>
      </c>
      <c r="H817" s="7">
        <f>TOUCHDOWNS!B845</f>
        <v>3.8644919944208551E-2</v>
      </c>
      <c r="I817">
        <f t="shared" si="51"/>
        <v>8.5832441993977167</v>
      </c>
      <c r="J817">
        <f>INTERCEPTIONS!B841</f>
        <v>1.7584609614652375E-2</v>
      </c>
    </row>
    <row r="818" spans="1:10" x14ac:dyDescent="0.2">
      <c r="A818">
        <v>817</v>
      </c>
      <c r="B818">
        <f>'PASS ATTEMPTS'!B848</f>
        <v>492.72747312524859</v>
      </c>
      <c r="C818">
        <f t="shared" si="48"/>
        <v>306.05899818077648</v>
      </c>
      <c r="D818">
        <f>VLOOKUP(A818,'CMP %'!A845:B1844,2,FALSE)</f>
        <v>0.62115269570726372</v>
      </c>
      <c r="E818">
        <f t="shared" si="49"/>
        <v>3888.7510156096432</v>
      </c>
      <c r="F818">
        <f>YARDS!F842</f>
        <v>7.8922958992813141</v>
      </c>
      <c r="G818">
        <f t="shared" si="50"/>
        <v>20.913481669449546</v>
      </c>
      <c r="H818" s="7">
        <f>TOUCHDOWNS!B846</f>
        <v>4.2444318228899436E-2</v>
      </c>
      <c r="I818">
        <f t="shared" si="51"/>
        <v>11.334333353409278</v>
      </c>
      <c r="J818">
        <f>INTERCEPTIONS!B842</f>
        <v>2.30032502176475E-2</v>
      </c>
    </row>
    <row r="819" spans="1:10" x14ac:dyDescent="0.2">
      <c r="A819">
        <v>818</v>
      </c>
      <c r="B819">
        <f>'PASS ATTEMPTS'!B849</f>
        <v>483.55036578672281</v>
      </c>
      <c r="C819">
        <f t="shared" si="48"/>
        <v>305.54928677413437</v>
      </c>
      <c r="D819">
        <f>VLOOKUP(A819,'CMP %'!A846:B1845,2,FALSE)</f>
        <v>0.6318872001616922</v>
      </c>
      <c r="E819">
        <f t="shared" si="49"/>
        <v>3873.6213876803481</v>
      </c>
      <c r="F819">
        <f>YARDS!F843</f>
        <v>8.0107919707145196</v>
      </c>
      <c r="G819">
        <f t="shared" si="50"/>
        <v>24.563556972692581</v>
      </c>
      <c r="H819" s="7">
        <f>TOUCHDOWNS!B847</f>
        <v>5.0798342242443277E-2</v>
      </c>
      <c r="I819">
        <f t="shared" si="51"/>
        <v>9.7267575967849407</v>
      </c>
      <c r="J819">
        <f>INTERCEPTIONS!B843</f>
        <v>2.0115293638460558E-2</v>
      </c>
    </row>
    <row r="820" spans="1:10" x14ac:dyDescent="0.2">
      <c r="A820">
        <v>819</v>
      </c>
      <c r="B820">
        <f>'PASS ATTEMPTS'!B850</f>
        <v>501.73048180582271</v>
      </c>
      <c r="C820">
        <f t="shared" si="48"/>
        <v>313.56443093364015</v>
      </c>
      <c r="D820">
        <f>VLOOKUP(A820,'CMP %'!A847:B1846,2,FALSE)</f>
        <v>0.62496587770601975</v>
      </c>
      <c r="E820">
        <f t="shared" si="49"/>
        <v>4058.4184266219791</v>
      </c>
      <c r="F820">
        <f>YARDS!F844</f>
        <v>8.0888416665755791</v>
      </c>
      <c r="G820">
        <f t="shared" si="50"/>
        <v>22.920835364613399</v>
      </c>
      <c r="H820" s="7">
        <f>TOUCHDOWNS!B848</f>
        <v>4.568356158493099E-2</v>
      </c>
      <c r="I820">
        <f t="shared" si="51"/>
        <v>9.2534700732360804</v>
      </c>
      <c r="J820">
        <f>INTERCEPTIONS!B844</f>
        <v>1.8443109216587948E-2</v>
      </c>
    </row>
    <row r="821" spans="1:10" x14ac:dyDescent="0.2">
      <c r="A821">
        <v>820</v>
      </c>
      <c r="B821">
        <f>'PASS ATTEMPTS'!B851</f>
        <v>539.04766284803577</v>
      </c>
      <c r="C821">
        <f t="shared" si="48"/>
        <v>329.11481323091772</v>
      </c>
      <c r="D821">
        <f>VLOOKUP(A821,'CMP %'!A848:B1847,2,FALSE)</f>
        <v>0.61054863217855981</v>
      </c>
      <c r="E821">
        <f t="shared" si="49"/>
        <v>4505.9981444342993</v>
      </c>
      <c r="F821">
        <f>YARDS!F845</f>
        <v>8.3591831576210662</v>
      </c>
      <c r="G821">
        <f t="shared" si="50"/>
        <v>25.673539063622254</v>
      </c>
      <c r="H821" s="7">
        <f>TOUCHDOWNS!B849</f>
        <v>4.7627586265706422E-2</v>
      </c>
      <c r="I821">
        <f t="shared" si="51"/>
        <v>12.103952410424139</v>
      </c>
      <c r="J821">
        <f>INTERCEPTIONS!B845</f>
        <v>2.2454326852051287E-2</v>
      </c>
    </row>
    <row r="822" spans="1:10" x14ac:dyDescent="0.2">
      <c r="A822">
        <v>821</v>
      </c>
      <c r="B822">
        <f>'PASS ATTEMPTS'!B852</f>
        <v>510.27302042143413</v>
      </c>
      <c r="C822">
        <f t="shared" si="48"/>
        <v>320.97653449808757</v>
      </c>
      <c r="D822">
        <f>VLOOKUP(A822,'CMP %'!A849:B1848,2,FALSE)</f>
        <v>0.62902901319962656</v>
      </c>
      <c r="E822">
        <f t="shared" si="49"/>
        <v>4125.4975865316737</v>
      </c>
      <c r="F822">
        <f>YARDS!F846</f>
        <v>8.0848828400224413</v>
      </c>
      <c r="G822">
        <f t="shared" si="50"/>
        <v>26.058909869684204</v>
      </c>
      <c r="H822" s="7">
        <f>TOUCHDOWNS!B850</f>
        <v>5.1068562959025676E-2</v>
      </c>
      <c r="I822">
        <f t="shared" si="51"/>
        <v>9.0136697943490542</v>
      </c>
      <c r="J822">
        <f>INTERCEPTIONS!B846</f>
        <v>1.7664405981928401E-2</v>
      </c>
    </row>
    <row r="823" spans="1:10" x14ac:dyDescent="0.2">
      <c r="A823">
        <v>822</v>
      </c>
      <c r="B823">
        <f>'PASS ATTEMPTS'!B853</f>
        <v>517.16218349147312</v>
      </c>
      <c r="C823">
        <f t="shared" si="48"/>
        <v>326.70155820439754</v>
      </c>
      <c r="D823">
        <f>VLOOKUP(A823,'CMP %'!A850:B1849,2,FALSE)</f>
        <v>0.6317197363480157</v>
      </c>
      <c r="E823">
        <f t="shared" si="49"/>
        <v>4243.2961671015719</v>
      </c>
      <c r="F823">
        <f>YARDS!F847</f>
        <v>8.2049622005502556</v>
      </c>
      <c r="G823">
        <f t="shared" si="50"/>
        <v>27.115471385315473</v>
      </c>
      <c r="H823" s="7">
        <f>TOUCHDOWNS!B851</f>
        <v>5.2431272530897549E-2</v>
      </c>
      <c r="I823">
        <f t="shared" si="51"/>
        <v>11.900573972080508</v>
      </c>
      <c r="J823">
        <f>INTERCEPTIONS!B847</f>
        <v>2.3011299650212577E-2</v>
      </c>
    </row>
    <row r="824" spans="1:10" x14ac:dyDescent="0.2">
      <c r="A824">
        <v>823</v>
      </c>
      <c r="B824">
        <f>'PASS ATTEMPTS'!B854</f>
        <v>501.13590424974359</v>
      </c>
      <c r="C824">
        <f t="shared" si="48"/>
        <v>320.33534694843121</v>
      </c>
      <c r="D824">
        <f>VLOOKUP(A824,'CMP %'!A851:B1850,2,FALSE)</f>
        <v>0.63921851184861522</v>
      </c>
      <c r="E824">
        <f t="shared" si="49"/>
        <v>3969.5496465736355</v>
      </c>
      <c r="F824">
        <f>YARDS!F848</f>
        <v>7.9211040616147725</v>
      </c>
      <c r="G824">
        <f t="shared" si="50"/>
        <v>23.721512091976393</v>
      </c>
      <c r="H824" s="7">
        <f>TOUCHDOWNS!B852</f>
        <v>4.733548702220837E-2</v>
      </c>
      <c r="I824">
        <f t="shared" si="51"/>
        <v>9.9409825574019184</v>
      </c>
      <c r="J824">
        <f>INTERCEPTIONS!B848</f>
        <v>1.9836899477966321E-2</v>
      </c>
    </row>
    <row r="825" spans="1:10" x14ac:dyDescent="0.2">
      <c r="A825">
        <v>824</v>
      </c>
      <c r="B825">
        <f>'PASS ATTEMPTS'!B855</f>
        <v>494.34206100346648</v>
      </c>
      <c r="C825">
        <f t="shared" si="48"/>
        <v>314.36759053468757</v>
      </c>
      <c r="D825">
        <f>VLOOKUP(A825,'CMP %'!A852:B1851,2,FALSE)</f>
        <v>0.63593130209586413</v>
      </c>
      <c r="E825">
        <f t="shared" si="49"/>
        <v>3852.2615028494188</v>
      </c>
      <c r="F825">
        <f>YARDS!F849</f>
        <v>7.7927042967569893</v>
      </c>
      <c r="G825">
        <f t="shared" si="50"/>
        <v>26.886010950969215</v>
      </c>
      <c r="H825" s="7">
        <f>TOUCHDOWNS!B853</f>
        <v>5.4387463806727709E-2</v>
      </c>
      <c r="I825">
        <f t="shared" si="51"/>
        <v>8.3353162183290515</v>
      </c>
      <c r="J825">
        <f>INTERCEPTIONS!B849</f>
        <v>1.6861434370786025E-2</v>
      </c>
    </row>
    <row r="826" spans="1:10" x14ac:dyDescent="0.2">
      <c r="A826">
        <v>825</v>
      </c>
      <c r="B826">
        <f>'PASS ATTEMPTS'!B856</f>
        <v>536.5948504386547</v>
      </c>
      <c r="C826">
        <f t="shared" si="48"/>
        <v>328.10684820677574</v>
      </c>
      <c r="D826">
        <f>VLOOKUP(A826,'CMP %'!A853:B1852,2,FALSE)</f>
        <v>0.6114610454024213</v>
      </c>
      <c r="E826">
        <f t="shared" si="49"/>
        <v>4300.2160913523485</v>
      </c>
      <c r="F826">
        <f>YARDS!F850</f>
        <v>8.0138974271501393</v>
      </c>
      <c r="G826">
        <f t="shared" si="50"/>
        <v>27.215043979584582</v>
      </c>
      <c r="H826" s="7">
        <f>TOUCHDOWNS!B854</f>
        <v>5.0718049115336963E-2</v>
      </c>
      <c r="I826">
        <f t="shared" si="51"/>
        <v>8.8889144138160248</v>
      </c>
      <c r="J826">
        <f>INTERCEPTIONS!B850</f>
        <v>1.6565411327651634E-2</v>
      </c>
    </row>
    <row r="827" spans="1:10" x14ac:dyDescent="0.2">
      <c r="A827">
        <v>826</v>
      </c>
      <c r="B827">
        <f>'PASS ATTEMPTS'!B857</f>
        <v>534.18530290222918</v>
      </c>
      <c r="C827">
        <f t="shared" si="48"/>
        <v>328.12555882644239</v>
      </c>
      <c r="D827">
        <f>VLOOKUP(A827,'CMP %'!A854:B1853,2,FALSE)</f>
        <v>0.61425418678450339</v>
      </c>
      <c r="E827">
        <f t="shared" si="49"/>
        <v>4359.8418612289915</v>
      </c>
      <c r="F827">
        <f>YARDS!F851</f>
        <v>8.1616656945482529</v>
      </c>
      <c r="G827">
        <f t="shared" si="50"/>
        <v>26.165927609906007</v>
      </c>
      <c r="H827" s="7">
        <f>TOUCHDOWNS!B855</f>
        <v>4.8982866933527561E-2</v>
      </c>
      <c r="I827">
        <f t="shared" si="51"/>
        <v>11.374815230113594</v>
      </c>
      <c r="J827">
        <f>INTERCEPTIONS!B851</f>
        <v>2.1293762985080671E-2</v>
      </c>
    </row>
    <row r="828" spans="1:10" x14ac:dyDescent="0.2">
      <c r="A828">
        <v>827</v>
      </c>
      <c r="B828">
        <f>'PASS ATTEMPTS'!B858</f>
        <v>495.98682717917967</v>
      </c>
      <c r="C828">
        <f t="shared" si="48"/>
        <v>311.10132596586493</v>
      </c>
      <c r="D828">
        <f>VLOOKUP(A828,'CMP %'!A855:B1854,2,FALSE)</f>
        <v>0.62723707348275359</v>
      </c>
      <c r="E828">
        <f t="shared" si="49"/>
        <v>3964.2296055990296</v>
      </c>
      <c r="F828">
        <f>YARDS!F852</f>
        <v>7.9926106669903882</v>
      </c>
      <c r="G828">
        <f t="shared" si="50"/>
        <v>22.051526223285187</v>
      </c>
      <c r="H828" s="7">
        <f>TOUCHDOWNS!B856</f>
        <v>4.4459902995203693E-2</v>
      </c>
      <c r="I828">
        <f t="shared" si="51"/>
        <v>10.427104995820715</v>
      </c>
      <c r="J828">
        <f>INTERCEPTIONS!B852</f>
        <v>2.1022947434153991E-2</v>
      </c>
    </row>
    <row r="829" spans="1:10" x14ac:dyDescent="0.2">
      <c r="A829">
        <v>828</v>
      </c>
      <c r="B829">
        <f>'PASS ATTEMPTS'!B859</f>
        <v>446.06911471363054</v>
      </c>
      <c r="C829">
        <f t="shared" si="48"/>
        <v>283.50561149612344</v>
      </c>
      <c r="D829">
        <f>VLOOKUP(A829,'CMP %'!A856:B1855,2,FALSE)</f>
        <v>0.63556431535980618</v>
      </c>
      <c r="E829">
        <f t="shared" si="49"/>
        <v>3738.254681014309</v>
      </c>
      <c r="F829">
        <f>YARDS!F853</f>
        <v>8.3804382722489326</v>
      </c>
      <c r="G829">
        <f t="shared" si="50"/>
        <v>21.343068677139811</v>
      </c>
      <c r="H829" s="7">
        <f>TOUCHDOWNS!B857</f>
        <v>4.7846999429318776E-2</v>
      </c>
      <c r="I829">
        <f t="shared" si="51"/>
        <v>8.3267443370724816</v>
      </c>
      <c r="J829">
        <f>INTERCEPTIONS!B853</f>
        <v>1.8666937616647419E-2</v>
      </c>
    </row>
    <row r="830" spans="1:10" x14ac:dyDescent="0.2">
      <c r="A830">
        <v>829</v>
      </c>
      <c r="B830">
        <f>'PASS ATTEMPTS'!B860</f>
        <v>523.55927039230812</v>
      </c>
      <c r="C830">
        <f t="shared" si="48"/>
        <v>328.98267555543106</v>
      </c>
      <c r="D830">
        <f>VLOOKUP(A830,'CMP %'!A857:B1856,2,FALSE)</f>
        <v>0.62835803730286566</v>
      </c>
      <c r="E830">
        <f t="shared" si="49"/>
        <v>4173.6591745019314</v>
      </c>
      <c r="F830">
        <f>YARDS!F854</f>
        <v>7.9717033209526926</v>
      </c>
      <c r="G830">
        <f t="shared" si="50"/>
        <v>28.207107468284413</v>
      </c>
      <c r="H830" s="7">
        <f>TOUCHDOWNS!B858</f>
        <v>5.3875671893171807E-2</v>
      </c>
      <c r="I830">
        <f t="shared" si="51"/>
        <v>11.001830819031756</v>
      </c>
      <c r="J830">
        <f>INTERCEPTIONS!B854</f>
        <v>2.1013534553190084E-2</v>
      </c>
    </row>
    <row r="831" spans="1:10" x14ac:dyDescent="0.2">
      <c r="A831">
        <v>830</v>
      </c>
      <c r="B831">
        <f>'PASS ATTEMPTS'!B861</f>
        <v>514.0149810176116</v>
      </c>
      <c r="C831">
        <f t="shared" si="48"/>
        <v>321.98018797550583</v>
      </c>
      <c r="D831">
        <f>VLOOKUP(A831,'CMP %'!A858:B1857,2,FALSE)</f>
        <v>0.62640234208363255</v>
      </c>
      <c r="E831">
        <f t="shared" si="49"/>
        <v>4112.9032708420473</v>
      </c>
      <c r="F831">
        <f>YARDS!F855</f>
        <v>8.0015241242572408</v>
      </c>
      <c r="G831">
        <f t="shared" si="50"/>
        <v>26.156405565216382</v>
      </c>
      <c r="H831" s="7">
        <f>TOUCHDOWNS!B859</f>
        <v>5.088646543615076E-2</v>
      </c>
      <c r="I831">
        <f t="shared" si="51"/>
        <v>10.516022406537045</v>
      </c>
      <c r="J831">
        <f>INTERCEPTIONS!B855</f>
        <v>2.0458591276305109E-2</v>
      </c>
    </row>
    <row r="832" spans="1:10" x14ac:dyDescent="0.2">
      <c r="A832">
        <v>831</v>
      </c>
      <c r="B832">
        <f>'PASS ATTEMPTS'!B862</f>
        <v>527.10121197499222</v>
      </c>
      <c r="C832">
        <f t="shared" si="48"/>
        <v>327.33585975948182</v>
      </c>
      <c r="D832">
        <f>VLOOKUP(A832,'CMP %'!A859:B1858,2,FALSE)</f>
        <v>0.62101139652665405</v>
      </c>
      <c r="E832">
        <f t="shared" si="49"/>
        <v>4200.5890794987954</v>
      </c>
      <c r="F832">
        <f>YARDS!F856</f>
        <v>7.9692267520304769</v>
      </c>
      <c r="G832">
        <f t="shared" si="50"/>
        <v>25.344905733609622</v>
      </c>
      <c r="H832" s="7">
        <f>TOUCHDOWNS!B860</f>
        <v>4.808356565647981E-2</v>
      </c>
      <c r="I832">
        <f t="shared" si="51"/>
        <v>11.346942913693082</v>
      </c>
      <c r="J832">
        <f>INTERCEPTIONS!B856</f>
        <v>2.152706663522418E-2</v>
      </c>
    </row>
    <row r="833" spans="1:10" x14ac:dyDescent="0.2">
      <c r="A833">
        <v>832</v>
      </c>
      <c r="B833">
        <f>'PASS ATTEMPTS'!B863</f>
        <v>470.97002775108854</v>
      </c>
      <c r="C833">
        <f t="shared" si="48"/>
        <v>301.98443910640759</v>
      </c>
      <c r="D833">
        <f>VLOOKUP(A833,'CMP %'!A860:B1859,2,FALSE)</f>
        <v>0.64119672444635645</v>
      </c>
      <c r="E833">
        <f t="shared" si="49"/>
        <v>3857.9335230468218</v>
      </c>
      <c r="F833">
        <f>YARDS!F857</f>
        <v>8.1914629291139747</v>
      </c>
      <c r="G833">
        <f t="shared" si="50"/>
        <v>23.917224014030754</v>
      </c>
      <c r="H833" s="7">
        <f>TOUCHDOWNS!B861</f>
        <v>5.0782900407138433E-2</v>
      </c>
      <c r="I833">
        <f t="shared" si="51"/>
        <v>9.4899697632500732</v>
      </c>
      <c r="J833">
        <f>INTERCEPTIONS!B857</f>
        <v>2.0149838002569451E-2</v>
      </c>
    </row>
    <row r="834" spans="1:10" x14ac:dyDescent="0.2">
      <c r="A834">
        <v>833</v>
      </c>
      <c r="B834">
        <f>'PASS ATTEMPTS'!B864</f>
        <v>499.59278850030165</v>
      </c>
      <c r="C834">
        <f t="shared" si="48"/>
        <v>318.34829896245236</v>
      </c>
      <c r="D834">
        <f>VLOOKUP(A834,'CMP %'!A861:B1860,2,FALSE)</f>
        <v>0.63721556093330223</v>
      </c>
      <c r="E834">
        <f t="shared" si="49"/>
        <v>3908.6982250787642</v>
      </c>
      <c r="F834">
        <f>YARDS!F858</f>
        <v>7.8237683070087067</v>
      </c>
      <c r="G834">
        <f t="shared" si="50"/>
        <v>24.435616688848899</v>
      </c>
      <c r="H834" s="7">
        <f>TOUCHDOWNS!B862</f>
        <v>4.8911067676138294E-2</v>
      </c>
      <c r="I834">
        <f t="shared" si="51"/>
        <v>8.5800424035387266</v>
      </c>
      <c r="J834">
        <f>INTERCEPTIONS!B858</f>
        <v>1.7174071766117068E-2</v>
      </c>
    </row>
    <row r="835" spans="1:10" x14ac:dyDescent="0.2">
      <c r="A835">
        <v>834</v>
      </c>
      <c r="B835">
        <f>'PASS ATTEMPTS'!B865</f>
        <v>510.1079798002375</v>
      </c>
      <c r="C835">
        <f t="shared" ref="C835:C898" si="52">D835*B835</f>
        <v>320.26811962687202</v>
      </c>
      <c r="D835">
        <f>VLOOKUP(A835,'CMP %'!A862:B1861,2,FALSE)</f>
        <v>0.62784377486565035</v>
      </c>
      <c r="E835">
        <f t="shared" ref="E835:E898" si="53">F835*B835</f>
        <v>4093.6175694653225</v>
      </c>
      <c r="F835">
        <f>YARDS!F859</f>
        <v>8.0250020222550074</v>
      </c>
      <c r="G835">
        <f t="shared" ref="G835:G898" si="54">H835*B835</f>
        <v>23.944443950261878</v>
      </c>
      <c r="H835" s="7">
        <f>TOUCHDOWNS!B863</f>
        <v>4.693995173264829E-2</v>
      </c>
      <c r="I835">
        <f t="shared" ref="I835:I898" si="55">J835*B835</f>
        <v>10.848762450717373</v>
      </c>
      <c r="J835">
        <f>INTERCEPTIONS!B859</f>
        <v>2.1267580356154864E-2</v>
      </c>
    </row>
    <row r="836" spans="1:10" x14ac:dyDescent="0.2">
      <c r="A836">
        <v>835</v>
      </c>
      <c r="B836">
        <f>'PASS ATTEMPTS'!B866</f>
        <v>510.32544728032599</v>
      </c>
      <c r="C836">
        <f t="shared" si="52"/>
        <v>322.55632638238899</v>
      </c>
      <c r="D836">
        <f>VLOOKUP(A836,'CMP %'!A863:B1862,2,FALSE)</f>
        <v>0.63206004737052845</v>
      </c>
      <c r="E836">
        <f t="shared" si="53"/>
        <v>4132.5131830274577</v>
      </c>
      <c r="F836">
        <f>YARDS!F860</f>
        <v>8.0977995611444271</v>
      </c>
      <c r="G836">
        <f t="shared" si="54"/>
        <v>21.198819059642219</v>
      </c>
      <c r="H836" s="7">
        <f>TOUCHDOWNS!B864</f>
        <v>4.1539804006672496E-2</v>
      </c>
      <c r="I836">
        <f t="shared" si="55"/>
        <v>7.9194015050477757</v>
      </c>
      <c r="J836">
        <f>INTERCEPTIONS!B860</f>
        <v>1.551833549992968E-2</v>
      </c>
    </row>
    <row r="837" spans="1:10" x14ac:dyDescent="0.2">
      <c r="A837">
        <v>836</v>
      </c>
      <c r="B837">
        <f>'PASS ATTEMPTS'!B867</f>
        <v>518.39455796426864</v>
      </c>
      <c r="C837">
        <f t="shared" si="52"/>
        <v>320.91087117115279</v>
      </c>
      <c r="D837">
        <f>VLOOKUP(A837,'CMP %'!A864:B1863,2,FALSE)</f>
        <v>0.61904753096052412</v>
      </c>
      <c r="E837">
        <f t="shared" si="53"/>
        <v>4230.5337908787551</v>
      </c>
      <c r="F837">
        <f>YARDS!F861</f>
        <v>8.1608375818836301</v>
      </c>
      <c r="G837">
        <f t="shared" si="54"/>
        <v>22.865997496188839</v>
      </c>
      <c r="H837" s="7">
        <f>TOUCHDOWNS!B865</f>
        <v>4.4109254514521586E-2</v>
      </c>
      <c r="I837">
        <f t="shared" si="55"/>
        <v>9.6709067966950961</v>
      </c>
      <c r="J837">
        <f>INTERCEPTIONS!B861</f>
        <v>1.8655494445529427E-2</v>
      </c>
    </row>
    <row r="838" spans="1:10" x14ac:dyDescent="0.2">
      <c r="A838">
        <v>837</v>
      </c>
      <c r="B838">
        <f>'PASS ATTEMPTS'!B868</f>
        <v>539.73916622189267</v>
      </c>
      <c r="C838">
        <f t="shared" si="52"/>
        <v>336.43191933432178</v>
      </c>
      <c r="D838">
        <f>VLOOKUP(A838,'CMP %'!A865:B1864,2,FALSE)</f>
        <v>0.6233231538287346</v>
      </c>
      <c r="E838">
        <f t="shared" si="53"/>
        <v>4273.6016136142453</v>
      </c>
      <c r="F838">
        <f>YARDS!F862</f>
        <v>7.9179016107519624</v>
      </c>
      <c r="G838">
        <f t="shared" si="54"/>
        <v>23.94252223782626</v>
      </c>
      <c r="H838" s="7">
        <f>TOUCHDOWNS!B866</f>
        <v>4.4359430881069743E-2</v>
      </c>
      <c r="I838">
        <f t="shared" si="55"/>
        <v>10.211039978533909</v>
      </c>
      <c r="J838">
        <f>INTERCEPTIONS!B862</f>
        <v>1.8918471397971589E-2</v>
      </c>
    </row>
    <row r="839" spans="1:10" x14ac:dyDescent="0.2">
      <c r="A839">
        <v>838</v>
      </c>
      <c r="B839">
        <f>'PASS ATTEMPTS'!B869</f>
        <v>528.90440467016845</v>
      </c>
      <c r="C839">
        <f t="shared" si="52"/>
        <v>323.27568572573585</v>
      </c>
      <c r="D839">
        <f>VLOOKUP(A839,'CMP %'!A866:B1865,2,FALSE)</f>
        <v>0.61121760921491042</v>
      </c>
      <c r="E839">
        <f t="shared" si="53"/>
        <v>4171.1964186657588</v>
      </c>
      <c r="F839">
        <f>YARDS!F863</f>
        <v>7.8864845553081944</v>
      </c>
      <c r="G839">
        <f t="shared" si="54"/>
        <v>22.18590401673972</v>
      </c>
      <c r="H839" s="7">
        <f>TOUCHDOWNS!B867</f>
        <v>4.194690726876274E-2</v>
      </c>
      <c r="I839">
        <f t="shared" si="55"/>
        <v>9.5267785089347505</v>
      </c>
      <c r="J839">
        <f>INTERCEPTIONS!B863</f>
        <v>1.80122880898974E-2</v>
      </c>
    </row>
    <row r="840" spans="1:10" x14ac:dyDescent="0.2">
      <c r="A840">
        <v>839</v>
      </c>
      <c r="B840">
        <f>'PASS ATTEMPTS'!B870</f>
        <v>523.82004544721804</v>
      </c>
      <c r="C840">
        <f t="shared" si="52"/>
        <v>329.07482366220518</v>
      </c>
      <c r="D840">
        <f>VLOOKUP(A840,'CMP %'!A867:B1866,2,FALSE)</f>
        <v>0.62822113533523394</v>
      </c>
      <c r="E840">
        <f t="shared" si="53"/>
        <v>4196.4947576491331</v>
      </c>
      <c r="F840">
        <f>YARDS!F864</f>
        <v>8.0113290702083049</v>
      </c>
      <c r="G840">
        <f t="shared" si="54"/>
        <v>25.000628003563325</v>
      </c>
      <c r="H840" s="7">
        <f>TOUCHDOWNS!B868</f>
        <v>4.772751295193127E-2</v>
      </c>
      <c r="I840">
        <f t="shared" si="55"/>
        <v>9.4184081466895435</v>
      </c>
      <c r="J840">
        <f>INTERCEPTIONS!B864</f>
        <v>1.7980236206211728E-2</v>
      </c>
    </row>
    <row r="841" spans="1:10" x14ac:dyDescent="0.2">
      <c r="A841">
        <v>840</v>
      </c>
      <c r="B841">
        <f>'PASS ATTEMPTS'!B871</f>
        <v>494.05432993916486</v>
      </c>
      <c r="C841">
        <f t="shared" si="52"/>
        <v>307.81561080635004</v>
      </c>
      <c r="D841">
        <f>VLOOKUP(A841,'CMP %'!A868:B1867,2,FALSE)</f>
        <v>0.62304000218812527</v>
      </c>
      <c r="E841">
        <f t="shared" si="53"/>
        <v>3800.2762508231326</v>
      </c>
      <c r="F841">
        <f>YARDS!F865</f>
        <v>7.6920209388531777</v>
      </c>
      <c r="G841">
        <f t="shared" si="54"/>
        <v>24.560322659957237</v>
      </c>
      <c r="H841" s="7">
        <f>TOUCHDOWNS!B869</f>
        <v>4.971178506416786E-2</v>
      </c>
      <c r="I841">
        <f t="shared" si="55"/>
        <v>9.4070698855775063</v>
      </c>
      <c r="J841">
        <f>INTERCEPTIONS!B865</f>
        <v>1.9040557516692227E-2</v>
      </c>
    </row>
    <row r="842" spans="1:10" x14ac:dyDescent="0.2">
      <c r="A842">
        <v>841</v>
      </c>
      <c r="B842">
        <f>'PASS ATTEMPTS'!B872</f>
        <v>514.5544537704626</v>
      </c>
      <c r="C842">
        <f t="shared" si="52"/>
        <v>324.9066233471587</v>
      </c>
      <c r="D842">
        <f>VLOOKUP(A842,'CMP %'!A869:B1868,2,FALSE)</f>
        <v>0.63143292408872276</v>
      </c>
      <c r="E842">
        <f t="shared" si="53"/>
        <v>4024.9311347513371</v>
      </c>
      <c r="F842">
        <f>YARDS!F866</f>
        <v>7.8221675184388104</v>
      </c>
      <c r="G842">
        <f t="shared" si="54"/>
        <v>21.571156013743543</v>
      </c>
      <c r="H842" s="7">
        <f>TOUCHDOWNS!B870</f>
        <v>4.1922008167800666E-2</v>
      </c>
      <c r="I842">
        <f t="shared" si="55"/>
        <v>9.3597617473159183</v>
      </c>
      <c r="J842">
        <f>INTERCEPTIONS!B866</f>
        <v>1.8190031548130786E-2</v>
      </c>
    </row>
    <row r="843" spans="1:10" x14ac:dyDescent="0.2">
      <c r="A843">
        <v>842</v>
      </c>
      <c r="B843">
        <f>'PASS ATTEMPTS'!B873</f>
        <v>539.865323979761</v>
      </c>
      <c r="C843">
        <f t="shared" si="52"/>
        <v>340.22759197375319</v>
      </c>
      <c r="D843">
        <f>VLOOKUP(A843,'CMP %'!A870:B1869,2,FALSE)</f>
        <v>0.63020827021390247</v>
      </c>
      <c r="E843">
        <f t="shared" si="53"/>
        <v>4090.1824975002651</v>
      </c>
      <c r="F843">
        <f>YARDS!F867</f>
        <v>7.5763015623014933</v>
      </c>
      <c r="G843">
        <f t="shared" si="54"/>
        <v>23.007399691812736</v>
      </c>
      <c r="H843" s="7">
        <f>TOUCHDOWNS!B871</f>
        <v>4.2616924388118801E-2</v>
      </c>
      <c r="I843">
        <f t="shared" si="55"/>
        <v>10.228299684790315</v>
      </c>
      <c r="J843">
        <f>INTERCEPTIONS!B867</f>
        <v>1.8946020850884957E-2</v>
      </c>
    </row>
    <row r="844" spans="1:10" x14ac:dyDescent="0.2">
      <c r="A844">
        <v>843</v>
      </c>
      <c r="B844">
        <f>'PASS ATTEMPTS'!B874</f>
        <v>524.01079763239181</v>
      </c>
      <c r="C844">
        <f t="shared" si="52"/>
        <v>326.72786610682311</v>
      </c>
      <c r="D844">
        <f>VLOOKUP(A844,'CMP %'!A871:B1870,2,FALSE)</f>
        <v>0.62351361380921744</v>
      </c>
      <c r="E844">
        <f t="shared" si="53"/>
        <v>4314.7439479494979</v>
      </c>
      <c r="F844">
        <f>YARDS!F868</f>
        <v>8.2340745027479585</v>
      </c>
      <c r="G844">
        <f t="shared" si="54"/>
        <v>26.23113483464472</v>
      </c>
      <c r="H844" s="7">
        <f>TOUCHDOWNS!B872</f>
        <v>5.0058386111819383E-2</v>
      </c>
      <c r="I844">
        <f t="shared" si="55"/>
        <v>8.3765919769141295</v>
      </c>
      <c r="J844">
        <f>INTERCEPTIONS!B868</f>
        <v>1.5985533150770191E-2</v>
      </c>
    </row>
    <row r="845" spans="1:10" x14ac:dyDescent="0.2">
      <c r="A845">
        <v>844</v>
      </c>
      <c r="B845">
        <f>'PASS ATTEMPTS'!B875</f>
        <v>518.83629263899684</v>
      </c>
      <c r="C845">
        <f t="shared" si="52"/>
        <v>328.27027241074182</v>
      </c>
      <c r="D845">
        <f>VLOOKUP(A845,'CMP %'!A872:B1871,2,FALSE)</f>
        <v>0.63270491495696179</v>
      </c>
      <c r="E845">
        <f t="shared" si="53"/>
        <v>4089.3861475906187</v>
      </c>
      <c r="F845">
        <f>YARDS!F869</f>
        <v>7.8818428965145451</v>
      </c>
      <c r="G845">
        <f t="shared" si="54"/>
        <v>26.80905807570306</v>
      </c>
      <c r="H845" s="7">
        <f>TOUCHDOWNS!B873</f>
        <v>5.1671516538178336E-2</v>
      </c>
      <c r="I845">
        <f t="shared" si="55"/>
        <v>10.139745141701127</v>
      </c>
      <c r="J845">
        <f>INTERCEPTIONS!B869</f>
        <v>1.9543245693408536E-2</v>
      </c>
    </row>
    <row r="846" spans="1:10" x14ac:dyDescent="0.2">
      <c r="A846">
        <v>845</v>
      </c>
      <c r="B846">
        <f>'PASS ATTEMPTS'!B876</f>
        <v>515.9593171737049</v>
      </c>
      <c r="C846">
        <f t="shared" si="52"/>
        <v>330.93369167938295</v>
      </c>
      <c r="D846">
        <f>VLOOKUP(A846,'CMP %'!A873:B1872,2,FALSE)</f>
        <v>0.64139493301943706</v>
      </c>
      <c r="E846">
        <f t="shared" si="53"/>
        <v>4100.6973200849588</v>
      </c>
      <c r="F846">
        <f>YARDS!F870</f>
        <v>7.9477144487816318</v>
      </c>
      <c r="G846">
        <f t="shared" si="54"/>
        <v>25.40244067655636</v>
      </c>
      <c r="H846" s="7">
        <f>TOUCHDOWNS!B874</f>
        <v>4.9233417889814508E-2</v>
      </c>
      <c r="I846">
        <f t="shared" si="55"/>
        <v>10.013579219141469</v>
      </c>
      <c r="J846">
        <f>INTERCEPTIONS!B870</f>
        <v>1.9407691431939503E-2</v>
      </c>
    </row>
    <row r="847" spans="1:10" x14ac:dyDescent="0.2">
      <c r="A847">
        <v>846</v>
      </c>
      <c r="B847">
        <f>'PASS ATTEMPTS'!B877</f>
        <v>519.03153248885951</v>
      </c>
      <c r="C847">
        <f t="shared" si="52"/>
        <v>327.55357550665155</v>
      </c>
      <c r="D847">
        <f>VLOOKUP(A847,'CMP %'!A874:B1873,2,FALSE)</f>
        <v>0.631086080523792</v>
      </c>
      <c r="E847">
        <f t="shared" si="53"/>
        <v>4239.9116805729336</v>
      </c>
      <c r="F847">
        <f>YARDS!F871</f>
        <v>8.1688903567028248</v>
      </c>
      <c r="G847">
        <f t="shared" si="54"/>
        <v>22.735107111180636</v>
      </c>
      <c r="H847" s="7">
        <f>TOUCHDOWNS!B875</f>
        <v>4.3802940068325469E-2</v>
      </c>
      <c r="I847">
        <f t="shared" si="55"/>
        <v>10.02389397233282</v>
      </c>
      <c r="J847">
        <f>INTERCEPTIONS!B871</f>
        <v>1.9312687852058339E-2</v>
      </c>
    </row>
    <row r="848" spans="1:10" x14ac:dyDescent="0.2">
      <c r="A848">
        <v>847</v>
      </c>
      <c r="B848">
        <f>'PASS ATTEMPTS'!B878</f>
        <v>536.38464812856057</v>
      </c>
      <c r="C848">
        <f t="shared" si="52"/>
        <v>334.45757146599533</v>
      </c>
      <c r="D848">
        <f>VLOOKUP(A848,'CMP %'!A875:B1874,2,FALSE)</f>
        <v>0.6235405368757545</v>
      </c>
      <c r="E848">
        <f t="shared" si="53"/>
        <v>4414.0410610604413</v>
      </c>
      <c r="F848">
        <f>YARDS!F872</f>
        <v>8.2292457035468409</v>
      </c>
      <c r="G848">
        <f t="shared" si="54"/>
        <v>24.281312388302929</v>
      </c>
      <c r="H848" s="7">
        <f>TOUCHDOWNS!B876</f>
        <v>4.5268470067180572E-2</v>
      </c>
      <c r="I848">
        <f t="shared" si="55"/>
        <v>9.9482889536198371</v>
      </c>
      <c r="J848">
        <f>INTERCEPTIONS!B872</f>
        <v>1.8546930804841814E-2</v>
      </c>
    </row>
    <row r="849" spans="1:10" x14ac:dyDescent="0.2">
      <c r="A849">
        <v>848</v>
      </c>
      <c r="B849">
        <f>'PASS ATTEMPTS'!B879</f>
        <v>522.4318218199254</v>
      </c>
      <c r="C849">
        <f t="shared" si="52"/>
        <v>326.79089518242495</v>
      </c>
      <c r="D849">
        <f>VLOOKUP(A849,'CMP %'!A876:B1875,2,FALSE)</f>
        <v>0.62551874050096623</v>
      </c>
      <c r="E849">
        <f t="shared" si="53"/>
        <v>4257.684488007354</v>
      </c>
      <c r="F849">
        <f>YARDS!F873</f>
        <v>8.1497418613885966</v>
      </c>
      <c r="G849">
        <f t="shared" si="54"/>
        <v>25.927028446466466</v>
      </c>
      <c r="H849" s="7">
        <f>TOUCHDOWNS!B877</f>
        <v>4.9627582707630569E-2</v>
      </c>
      <c r="I849">
        <f t="shared" si="55"/>
        <v>8.0971165656278075</v>
      </c>
      <c r="J849">
        <f>INTERCEPTIONS!B873</f>
        <v>1.5498896176387137E-2</v>
      </c>
    </row>
    <row r="850" spans="1:10" x14ac:dyDescent="0.2">
      <c r="A850">
        <v>849</v>
      </c>
      <c r="B850">
        <f>'PASS ATTEMPTS'!B880</f>
        <v>520.66861718083476</v>
      </c>
      <c r="C850">
        <f t="shared" si="52"/>
        <v>325.34251942491318</v>
      </c>
      <c r="D850">
        <f>VLOOKUP(A850,'CMP %'!A877:B1876,2,FALSE)</f>
        <v>0.62485525090120353</v>
      </c>
      <c r="E850">
        <f t="shared" si="53"/>
        <v>3871.0305084658858</v>
      </c>
      <c r="F850">
        <f>YARDS!F874</f>
        <v>7.4347298468373566</v>
      </c>
      <c r="G850">
        <f t="shared" si="54"/>
        <v>25.726667992698125</v>
      </c>
      <c r="H850" s="7">
        <f>TOUCHDOWNS!B878</f>
        <v>4.9410828968328102E-2</v>
      </c>
      <c r="I850">
        <f t="shared" si="55"/>
        <v>10.089685280708467</v>
      </c>
      <c r="J850">
        <f>INTERCEPTIONS!B874</f>
        <v>1.9378324231137965E-2</v>
      </c>
    </row>
    <row r="851" spans="1:10" x14ac:dyDescent="0.2">
      <c r="A851">
        <v>850</v>
      </c>
      <c r="B851">
        <f>'PASS ATTEMPTS'!B881</f>
        <v>528.01281172747906</v>
      </c>
      <c r="C851">
        <f t="shared" si="52"/>
        <v>338.0566039982894</v>
      </c>
      <c r="D851">
        <f>VLOOKUP(A851,'CMP %'!A878:B1877,2,FALSE)</f>
        <v>0.64024318442630723</v>
      </c>
      <c r="E851">
        <f t="shared" si="53"/>
        <v>3936.2559711093363</v>
      </c>
      <c r="F851">
        <f>YARDS!F875</f>
        <v>7.4548493591116474</v>
      </c>
      <c r="G851">
        <f t="shared" si="54"/>
        <v>26.063563720063971</v>
      </c>
      <c r="H851" s="7">
        <f>TOUCHDOWNS!B879</f>
        <v>4.9361612334353822E-2</v>
      </c>
      <c r="I851">
        <f t="shared" si="55"/>
        <v>9.8070957941016843</v>
      </c>
      <c r="J851">
        <f>INTERCEPTIONS!B875</f>
        <v>1.8573594383091176E-2</v>
      </c>
    </row>
    <row r="852" spans="1:10" x14ac:dyDescent="0.2">
      <c r="A852">
        <v>851</v>
      </c>
      <c r="B852">
        <f>'PASS ATTEMPTS'!B882</f>
        <v>491.04971333958036</v>
      </c>
      <c r="C852">
        <f t="shared" si="52"/>
        <v>314.1594471271294</v>
      </c>
      <c r="D852">
        <f>VLOOKUP(A852,'CMP %'!A879:B1878,2,FALSE)</f>
        <v>0.63977116490011199</v>
      </c>
      <c r="E852">
        <f t="shared" si="53"/>
        <v>4044.4404123156714</v>
      </c>
      <c r="F852">
        <f>YARDS!F876</f>
        <v>8.2363155958483993</v>
      </c>
      <c r="G852">
        <f t="shared" si="54"/>
        <v>21.539604865891377</v>
      </c>
      <c r="H852" s="7">
        <f>TOUCHDOWNS!B880</f>
        <v>4.3864407779413334E-2</v>
      </c>
      <c r="I852">
        <f t="shared" si="55"/>
        <v>8.7052309831834762</v>
      </c>
      <c r="J852">
        <f>INTERCEPTIONS!B876</f>
        <v>1.772779974552895E-2</v>
      </c>
    </row>
    <row r="853" spans="1:10" x14ac:dyDescent="0.2">
      <c r="A853">
        <v>852</v>
      </c>
      <c r="B853">
        <f>'PASS ATTEMPTS'!B883</f>
        <v>509.8824610594487</v>
      </c>
      <c r="C853">
        <f t="shared" si="52"/>
        <v>315.10049254636323</v>
      </c>
      <c r="D853">
        <f>VLOOKUP(A853,'CMP %'!A880:B1879,2,FALSE)</f>
        <v>0.61798652946727806</v>
      </c>
      <c r="E853">
        <f t="shared" si="53"/>
        <v>4084.7002654820408</v>
      </c>
      <c r="F853">
        <f>YARDS!F877</f>
        <v>8.0110625044735428</v>
      </c>
      <c r="G853">
        <f t="shared" si="54"/>
        <v>22.654018557901221</v>
      </c>
      <c r="H853" s="7">
        <f>TOUCHDOWNS!B881</f>
        <v>4.4429883920364781E-2</v>
      </c>
      <c r="I853">
        <f t="shared" si="55"/>
        <v>10.076436473405185</v>
      </c>
      <c r="J853">
        <f>INTERCEPTIONS!B877</f>
        <v>1.9762273156970472E-2</v>
      </c>
    </row>
    <row r="854" spans="1:10" x14ac:dyDescent="0.2">
      <c r="A854">
        <v>853</v>
      </c>
      <c r="B854">
        <f>'PASS ATTEMPTS'!B884</f>
        <v>486.50474526935619</v>
      </c>
      <c r="C854">
        <f t="shared" si="52"/>
        <v>308.68503680877831</v>
      </c>
      <c r="D854">
        <f>VLOOKUP(A854,'CMP %'!A881:B1880,2,FALSE)</f>
        <v>0.63449542848317553</v>
      </c>
      <c r="E854">
        <f t="shared" si="53"/>
        <v>3827.4765931011207</v>
      </c>
      <c r="F854">
        <f>YARDS!F878</f>
        <v>7.8672954998250137</v>
      </c>
      <c r="G854">
        <f t="shared" si="54"/>
        <v>22.950607233764831</v>
      </c>
      <c r="H854" s="7">
        <f>TOUCHDOWNS!B882</f>
        <v>4.717447765295299E-2</v>
      </c>
      <c r="I854">
        <f t="shared" si="55"/>
        <v>9.236844115106317</v>
      </c>
      <c r="J854">
        <f>INTERCEPTIONS!B878</f>
        <v>1.898613365012973E-2</v>
      </c>
    </row>
    <row r="855" spans="1:10" x14ac:dyDescent="0.2">
      <c r="A855">
        <v>854</v>
      </c>
      <c r="B855">
        <f>'PASS ATTEMPTS'!B885</f>
        <v>490.53765022186724</v>
      </c>
      <c r="C855">
        <f t="shared" si="52"/>
        <v>310.4144864591089</v>
      </c>
      <c r="D855">
        <f>VLOOKUP(A855,'CMP %'!A882:B1881,2,FALSE)</f>
        <v>0.6328046100410647</v>
      </c>
      <c r="E855">
        <f t="shared" si="53"/>
        <v>4034.4085910005788</v>
      </c>
      <c r="F855">
        <f>YARDS!F879</f>
        <v>8.2244626669855823</v>
      </c>
      <c r="G855">
        <f t="shared" si="54"/>
        <v>22.497251685417201</v>
      </c>
      <c r="H855" s="7">
        <f>TOUCHDOWNS!B883</f>
        <v>4.5862436196776803E-2</v>
      </c>
      <c r="I855">
        <f t="shared" si="55"/>
        <v>11.353451892900004</v>
      </c>
      <c r="J855">
        <f>INTERCEPTIONS!B879</f>
        <v>2.3144914335861695E-2</v>
      </c>
    </row>
    <row r="856" spans="1:10" x14ac:dyDescent="0.2">
      <c r="A856">
        <v>855</v>
      </c>
      <c r="B856">
        <f>'PASS ATTEMPTS'!B886</f>
        <v>530.23126181551856</v>
      </c>
      <c r="C856">
        <f t="shared" si="52"/>
        <v>322.05061194973672</v>
      </c>
      <c r="D856">
        <f>VLOOKUP(A856,'CMP %'!A883:B1882,2,FALSE)</f>
        <v>0.60737763904570874</v>
      </c>
      <c r="E856">
        <f t="shared" si="53"/>
        <v>4210.2909538301519</v>
      </c>
      <c r="F856">
        <f>YARDS!F880</f>
        <v>7.9404804224746428</v>
      </c>
      <c r="G856">
        <f t="shared" si="54"/>
        <v>22.705932039327038</v>
      </c>
      <c r="H856" s="7">
        <f>TOUCHDOWNS!B884</f>
        <v>4.2822695820653123E-2</v>
      </c>
      <c r="I856">
        <f t="shared" si="55"/>
        <v>11.529029053733376</v>
      </c>
      <c r="J856">
        <f>INTERCEPTIONS!B880</f>
        <v>2.1743397426733826E-2</v>
      </c>
    </row>
    <row r="857" spans="1:10" x14ac:dyDescent="0.2">
      <c r="A857">
        <v>856</v>
      </c>
      <c r="B857">
        <f>'PASS ATTEMPTS'!B887</f>
        <v>507.43597689169241</v>
      </c>
      <c r="C857">
        <f t="shared" si="52"/>
        <v>326.07700969782013</v>
      </c>
      <c r="D857">
        <f>VLOOKUP(A857,'CMP %'!A884:B1883,2,FALSE)</f>
        <v>0.64259734143252978</v>
      </c>
      <c r="E857">
        <f t="shared" si="53"/>
        <v>4181.6808483290906</v>
      </c>
      <c r="F857">
        <f>YARDS!F881</f>
        <v>8.2408048281165378</v>
      </c>
      <c r="G857">
        <f t="shared" si="54"/>
        <v>22.695047616623473</v>
      </c>
      <c r="H857" s="7">
        <f>TOUCHDOWNS!B885</f>
        <v>4.4724947875478531E-2</v>
      </c>
      <c r="I857">
        <f t="shared" si="55"/>
        <v>9.629604186565853</v>
      </c>
      <c r="J857">
        <f>INTERCEPTIONS!B881</f>
        <v>1.8976983550815917E-2</v>
      </c>
    </row>
    <row r="858" spans="1:10" x14ac:dyDescent="0.2">
      <c r="A858">
        <v>857</v>
      </c>
      <c r="B858">
        <f>'PASS ATTEMPTS'!B888</f>
        <v>516.83746474293821</v>
      </c>
      <c r="C858">
        <f t="shared" si="52"/>
        <v>323.21570365744321</v>
      </c>
      <c r="D858">
        <f>VLOOKUP(A858,'CMP %'!A885:B1884,2,FALSE)</f>
        <v>0.62537204770595045</v>
      </c>
      <c r="E858">
        <f t="shared" si="53"/>
        <v>4257.6049058154467</v>
      </c>
      <c r="F858">
        <f>YARDS!F882</f>
        <v>8.2378023968000669</v>
      </c>
      <c r="G858">
        <f t="shared" si="54"/>
        <v>26.544569251036776</v>
      </c>
      <c r="H858" s="7">
        <f>TOUCHDOWNS!B886</f>
        <v>5.1359607346265754E-2</v>
      </c>
      <c r="I858">
        <f t="shared" si="55"/>
        <v>10.438540749795685</v>
      </c>
      <c r="J858">
        <f>INTERCEPTIONS!B882</f>
        <v>2.0196950611905715E-2</v>
      </c>
    </row>
    <row r="859" spans="1:10" x14ac:dyDescent="0.2">
      <c r="A859">
        <v>858</v>
      </c>
      <c r="B859">
        <f>'PASS ATTEMPTS'!B889</f>
        <v>508.35987589573853</v>
      </c>
      <c r="C859">
        <f t="shared" si="52"/>
        <v>311.51784000922083</v>
      </c>
      <c r="D859">
        <f>VLOOKUP(A859,'CMP %'!A886:B1885,2,FALSE)</f>
        <v>0.61278998359247228</v>
      </c>
      <c r="E859">
        <f t="shared" si="53"/>
        <v>4040.4242560616171</v>
      </c>
      <c r="F859">
        <f>YARDS!F883</f>
        <v>7.9479605839117866</v>
      </c>
      <c r="G859">
        <f t="shared" si="54"/>
        <v>21.759678399216433</v>
      </c>
      <c r="H859" s="7">
        <f>TOUCHDOWNS!B887</f>
        <v>4.280368973038149E-2</v>
      </c>
      <c r="I859">
        <f t="shared" si="55"/>
        <v>9.7167460579146443</v>
      </c>
      <c r="J859">
        <f>INTERCEPTIONS!B883</f>
        <v>1.9113912247290518E-2</v>
      </c>
    </row>
    <row r="860" spans="1:10" x14ac:dyDescent="0.2">
      <c r="A860">
        <v>859</v>
      </c>
      <c r="B860">
        <f>'PASS ATTEMPTS'!B890</f>
        <v>477.57069980111675</v>
      </c>
      <c r="C860">
        <f t="shared" si="52"/>
        <v>294.80221070984243</v>
      </c>
      <c r="D860">
        <f>VLOOKUP(A860,'CMP %'!A887:B1886,2,FALSE)</f>
        <v>0.61729543046215385</v>
      </c>
      <c r="E860">
        <f t="shared" si="53"/>
        <v>3736.2880162578572</v>
      </c>
      <c r="F860">
        <f>YARDS!F884</f>
        <v>7.8235285745415828</v>
      </c>
      <c r="G860">
        <f t="shared" si="54"/>
        <v>23.193740300249551</v>
      </c>
      <c r="H860" s="7">
        <f>TOUCHDOWNS!B888</f>
        <v>4.8566087303740645E-2</v>
      </c>
      <c r="I860">
        <f t="shared" si="55"/>
        <v>7.7892630539176757</v>
      </c>
      <c r="J860">
        <f>INTERCEPTIONS!B884</f>
        <v>1.6310177858820687E-2</v>
      </c>
    </row>
    <row r="861" spans="1:10" x14ac:dyDescent="0.2">
      <c r="A861">
        <v>860</v>
      </c>
      <c r="B861">
        <f>'PASS ATTEMPTS'!B891</f>
        <v>499.38241245140409</v>
      </c>
      <c r="C861">
        <f t="shared" si="52"/>
        <v>320.32314619349364</v>
      </c>
      <c r="D861">
        <f>VLOOKUP(A861,'CMP %'!A888:B1887,2,FALSE)</f>
        <v>0.64143858134904763</v>
      </c>
      <c r="E861">
        <f t="shared" si="53"/>
        <v>3977.3382831758618</v>
      </c>
      <c r="F861">
        <f>YARDS!F885</f>
        <v>7.9645141358735865</v>
      </c>
      <c r="G861">
        <f t="shared" si="54"/>
        <v>24.071512077968368</v>
      </c>
      <c r="H861" s="7">
        <f>TOUCHDOWNS!B889</f>
        <v>4.8202562761080051E-2</v>
      </c>
      <c r="I861">
        <f t="shared" si="55"/>
        <v>10.204367959369533</v>
      </c>
      <c r="J861">
        <f>INTERCEPTIONS!B885</f>
        <v>2.0433975456359388E-2</v>
      </c>
    </row>
    <row r="862" spans="1:10" x14ac:dyDescent="0.2">
      <c r="A862">
        <v>861</v>
      </c>
      <c r="B862">
        <f>'PASS ATTEMPTS'!B892</f>
        <v>535.45090387379935</v>
      </c>
      <c r="C862">
        <f t="shared" si="52"/>
        <v>335.62213586101296</v>
      </c>
      <c r="D862">
        <f>VLOOKUP(A862,'CMP %'!A889:B1888,2,FALSE)</f>
        <v>0.62680281876994626</v>
      </c>
      <c r="E862">
        <f t="shared" si="53"/>
        <v>4572.0255868066988</v>
      </c>
      <c r="F862">
        <f>YARDS!F886</f>
        <v>8.5386457539425162</v>
      </c>
      <c r="G862">
        <f t="shared" si="54"/>
        <v>23.481083577316475</v>
      </c>
      <c r="H862" s="7">
        <f>TOUCHDOWNS!B890</f>
        <v>4.3852916126276148E-2</v>
      </c>
      <c r="I862">
        <f t="shared" si="55"/>
        <v>8.6918430542623604</v>
      </c>
      <c r="J862">
        <f>INTERCEPTIONS!B886</f>
        <v>1.6232754471754415E-2</v>
      </c>
    </row>
    <row r="863" spans="1:10" x14ac:dyDescent="0.2">
      <c r="A863">
        <v>862</v>
      </c>
      <c r="B863">
        <f>'PASS ATTEMPTS'!B893</f>
        <v>526.45647576735917</v>
      </c>
      <c r="C863">
        <f t="shared" si="52"/>
        <v>328.32783097219925</v>
      </c>
      <c r="D863">
        <f>VLOOKUP(A863,'CMP %'!A890:B1889,2,FALSE)</f>
        <v>0.62365617308369314</v>
      </c>
      <c r="E863">
        <f t="shared" si="53"/>
        <v>4247.9587861393493</v>
      </c>
      <c r="F863">
        <f>YARDS!F887</f>
        <v>8.0689648274295713</v>
      </c>
      <c r="G863">
        <f t="shared" si="54"/>
        <v>23.109763923103099</v>
      </c>
      <c r="H863" s="7">
        <f>TOUCHDOWNS!B891</f>
        <v>4.3896817660792328E-2</v>
      </c>
      <c r="I863">
        <f t="shared" si="55"/>
        <v>9.7807136805194688</v>
      </c>
      <c r="J863">
        <f>INTERCEPTIONS!B887</f>
        <v>1.8578389915829548E-2</v>
      </c>
    </row>
    <row r="864" spans="1:10" x14ac:dyDescent="0.2">
      <c r="A864">
        <v>863</v>
      </c>
      <c r="B864">
        <f>'PASS ATTEMPTS'!B894</f>
        <v>535.62643902068817</v>
      </c>
      <c r="C864">
        <f t="shared" si="52"/>
        <v>329.55177128102082</v>
      </c>
      <c r="D864">
        <f>VLOOKUP(A864,'CMP %'!A891:B1890,2,FALSE)</f>
        <v>0.61526419771876151</v>
      </c>
      <c r="E864">
        <f t="shared" si="53"/>
        <v>4304.1959184765747</v>
      </c>
      <c r="F864">
        <f>YARDS!F888</f>
        <v>8.0358167650315124</v>
      </c>
      <c r="G864">
        <f t="shared" si="54"/>
        <v>25.249865083101383</v>
      </c>
      <c r="H864" s="7">
        <f>TOUCHDOWNS!B892</f>
        <v>4.7140811662073547E-2</v>
      </c>
      <c r="I864">
        <f t="shared" si="55"/>
        <v>11.603793040495619</v>
      </c>
      <c r="J864">
        <f>INTERCEPTIONS!B888</f>
        <v>2.1663966143477528E-2</v>
      </c>
    </row>
    <row r="865" spans="1:10" x14ac:dyDescent="0.2">
      <c r="A865">
        <v>864</v>
      </c>
      <c r="B865">
        <f>'PASS ATTEMPTS'!B895</f>
        <v>484.32703720015661</v>
      </c>
      <c r="C865">
        <f t="shared" si="52"/>
        <v>305.30858447709733</v>
      </c>
      <c r="D865">
        <f>VLOOKUP(A865,'CMP %'!A892:B1891,2,FALSE)</f>
        <v>0.6303769168908141</v>
      </c>
      <c r="E865">
        <f t="shared" si="53"/>
        <v>3945.5598674077601</v>
      </c>
      <c r="F865">
        <f>YARDS!F889</f>
        <v>8.1464786484285998</v>
      </c>
      <c r="G865">
        <f t="shared" si="54"/>
        <v>18.828763256649513</v>
      </c>
      <c r="H865" s="7">
        <f>TOUCHDOWNS!B893</f>
        <v>3.8876134946949491E-2</v>
      </c>
      <c r="I865">
        <f t="shared" si="55"/>
        <v>9.203205259970618</v>
      </c>
      <c r="J865">
        <f>INTERCEPTIONS!B889</f>
        <v>1.9002047280229025E-2</v>
      </c>
    </row>
    <row r="866" spans="1:10" x14ac:dyDescent="0.2">
      <c r="A866">
        <v>865</v>
      </c>
      <c r="B866">
        <f>'PASS ATTEMPTS'!B896</f>
        <v>476.22810276119532</v>
      </c>
      <c r="C866">
        <f t="shared" si="52"/>
        <v>291.978889491502</v>
      </c>
      <c r="D866">
        <f>VLOOKUP(A866,'CMP %'!A893:B1892,2,FALSE)</f>
        <v>0.61310722277537422</v>
      </c>
      <c r="E866">
        <f t="shared" si="53"/>
        <v>3765.5891914068425</v>
      </c>
      <c r="F866">
        <f>YARDS!F890</f>
        <v>7.9071125151450756</v>
      </c>
      <c r="G866">
        <f t="shared" si="54"/>
        <v>23.023654567260312</v>
      </c>
      <c r="H866" s="7">
        <f>TOUCHDOWNS!B894</f>
        <v>4.8345854504948292E-2</v>
      </c>
      <c r="I866">
        <f t="shared" si="55"/>
        <v>8.7831476157926431</v>
      </c>
      <c r="J866">
        <f>INTERCEPTIONS!B890</f>
        <v>1.8443152692727491E-2</v>
      </c>
    </row>
    <row r="867" spans="1:10" x14ac:dyDescent="0.2">
      <c r="A867">
        <v>866</v>
      </c>
      <c r="B867">
        <f>'PASS ATTEMPTS'!B897</f>
        <v>507.5491813229774</v>
      </c>
      <c r="C867">
        <f t="shared" si="52"/>
        <v>321.27945847526166</v>
      </c>
      <c r="D867">
        <f>VLOOKUP(A867,'CMP %'!A894:B1893,2,FALSE)</f>
        <v>0.63300162880336996</v>
      </c>
      <c r="E867">
        <f t="shared" si="53"/>
        <v>4128.859272852882</v>
      </c>
      <c r="F867">
        <f>YARDS!F891</f>
        <v>8.1348949516391684</v>
      </c>
      <c r="G867">
        <f t="shared" si="54"/>
        <v>25.633510573682077</v>
      </c>
      <c r="H867" s="7">
        <f>TOUCHDOWNS!B895</f>
        <v>5.050448610096421E-2</v>
      </c>
      <c r="I867">
        <f t="shared" si="55"/>
        <v>8.8129938420230296</v>
      </c>
      <c r="J867">
        <f>INTERCEPTIONS!B891</f>
        <v>1.7363822396582504E-2</v>
      </c>
    </row>
    <row r="868" spans="1:10" x14ac:dyDescent="0.2">
      <c r="A868">
        <v>867</v>
      </c>
      <c r="B868">
        <f>'PASS ATTEMPTS'!B898</f>
        <v>523.23734582277655</v>
      </c>
      <c r="C868">
        <f t="shared" si="52"/>
        <v>327.4227800401689</v>
      </c>
      <c r="D868">
        <f>VLOOKUP(A868,'CMP %'!A895:B1894,2,FALSE)</f>
        <v>0.62576339906568679</v>
      </c>
      <c r="E868">
        <f t="shared" si="53"/>
        <v>4084.5969617365668</v>
      </c>
      <c r="F868">
        <f>YARDS!F892</f>
        <v>7.8063941619336221</v>
      </c>
      <c r="G868">
        <f t="shared" si="54"/>
        <v>25.210014851693039</v>
      </c>
      <c r="H868" s="7">
        <f>TOUCHDOWNS!B896</f>
        <v>4.8180840020222514E-2</v>
      </c>
      <c r="I868">
        <f t="shared" si="55"/>
        <v>11.965730384538883</v>
      </c>
      <c r="J868">
        <f>INTERCEPTIONS!B892</f>
        <v>2.2868647431354687E-2</v>
      </c>
    </row>
    <row r="869" spans="1:10" x14ac:dyDescent="0.2">
      <c r="A869">
        <v>868</v>
      </c>
      <c r="B869">
        <f>'PASS ATTEMPTS'!B899</f>
        <v>533.17298817232358</v>
      </c>
      <c r="C869">
        <f t="shared" si="52"/>
        <v>329.78104486525893</v>
      </c>
      <c r="D869">
        <f>VLOOKUP(A869,'CMP %'!A896:B1895,2,FALSE)</f>
        <v>0.61852541704283115</v>
      </c>
      <c r="E869">
        <f t="shared" si="53"/>
        <v>4227.4829465126777</v>
      </c>
      <c r="F869">
        <f>YARDS!F893</f>
        <v>7.9289143304205405</v>
      </c>
      <c r="G869">
        <f t="shared" si="54"/>
        <v>27.440380507453487</v>
      </c>
      <c r="H869" s="7">
        <f>TOUCHDOWNS!B897</f>
        <v>5.1466186615186607E-2</v>
      </c>
      <c r="I869">
        <f t="shared" si="55"/>
        <v>10.938418523532471</v>
      </c>
      <c r="J869">
        <f>INTERCEPTIONS!B893</f>
        <v>2.0515702719728052E-2</v>
      </c>
    </row>
    <row r="870" spans="1:10" x14ac:dyDescent="0.2">
      <c r="A870">
        <v>869</v>
      </c>
      <c r="B870">
        <f>'PASS ATTEMPTS'!B900</f>
        <v>499.99378404203077</v>
      </c>
      <c r="C870">
        <f t="shared" si="52"/>
        <v>306.94941771762888</v>
      </c>
      <c r="D870">
        <f>VLOOKUP(A870,'CMP %'!A897:B1896,2,FALSE)</f>
        <v>0.61390646746885535</v>
      </c>
      <c r="E870">
        <f t="shared" si="53"/>
        <v>4141.213423549465</v>
      </c>
      <c r="F870">
        <f>YARDS!F894</f>
        <v>8.2825298148133459</v>
      </c>
      <c r="G870">
        <f t="shared" si="54"/>
        <v>22.115285472231033</v>
      </c>
      <c r="H870" s="7">
        <f>TOUCHDOWNS!B898</f>
        <v>4.4231120822037992E-2</v>
      </c>
      <c r="I870">
        <f t="shared" si="55"/>
        <v>10.726836197450423</v>
      </c>
      <c r="J870">
        <f>INTERCEPTIONS!B894</f>
        <v>2.1453939108468392E-2</v>
      </c>
    </row>
    <row r="871" spans="1:10" x14ac:dyDescent="0.2">
      <c r="A871">
        <v>870</v>
      </c>
      <c r="B871">
        <f>'PASS ATTEMPTS'!B901</f>
        <v>536.99718147102999</v>
      </c>
      <c r="C871">
        <f t="shared" si="52"/>
        <v>335.4713669021956</v>
      </c>
      <c r="D871">
        <f>VLOOKUP(A871,'CMP %'!A898:B1897,2,FALSE)</f>
        <v>0.62471718377220875</v>
      </c>
      <c r="E871">
        <f t="shared" si="53"/>
        <v>4298.8825453357013</v>
      </c>
      <c r="F871">
        <f>YARDS!F895</f>
        <v>8.0054098860621643</v>
      </c>
      <c r="G871">
        <f t="shared" si="54"/>
        <v>28.68555996210516</v>
      </c>
      <c r="H871" s="7">
        <f>TOUCHDOWNS!B899</f>
        <v>5.3418455351152888E-2</v>
      </c>
      <c r="I871">
        <f t="shared" si="55"/>
        <v>8.1450466200154406</v>
      </c>
      <c r="J871">
        <f>INTERCEPTIONS!B895</f>
        <v>1.5167764191430585E-2</v>
      </c>
    </row>
    <row r="872" spans="1:10" x14ac:dyDescent="0.2">
      <c r="A872">
        <v>871</v>
      </c>
      <c r="B872">
        <f>'PASS ATTEMPTS'!B902</f>
        <v>484.02134291112691</v>
      </c>
      <c r="C872">
        <f t="shared" si="52"/>
        <v>298.43373620983056</v>
      </c>
      <c r="D872">
        <f>VLOOKUP(A872,'CMP %'!A899:B1898,2,FALSE)</f>
        <v>0.61657143962890737</v>
      </c>
      <c r="E872">
        <f t="shared" si="53"/>
        <v>3921.225000017098</v>
      </c>
      <c r="F872">
        <f>YARDS!F896</f>
        <v>8.1013473009951333</v>
      </c>
      <c r="G872">
        <f t="shared" si="54"/>
        <v>24.127228168206603</v>
      </c>
      <c r="H872" s="7">
        <f>TOUCHDOWNS!B900</f>
        <v>4.9847446856567022E-2</v>
      </c>
      <c r="I872">
        <f t="shared" si="55"/>
        <v>9.3757942834710146</v>
      </c>
      <c r="J872">
        <f>INTERCEPTIONS!B896</f>
        <v>1.9370621607470193E-2</v>
      </c>
    </row>
    <row r="873" spans="1:10" x14ac:dyDescent="0.2">
      <c r="A873">
        <v>872</v>
      </c>
      <c r="B873">
        <f>'PASS ATTEMPTS'!B903</f>
        <v>534.93090404630709</v>
      </c>
      <c r="C873">
        <f t="shared" si="52"/>
        <v>340.04584529843288</v>
      </c>
      <c r="D873">
        <f>VLOOKUP(A873,'CMP %'!A900:B1899,2,FALSE)</f>
        <v>0.63568180998007229</v>
      </c>
      <c r="E873">
        <f t="shared" si="53"/>
        <v>4141.6209560793386</v>
      </c>
      <c r="F873">
        <f>YARDS!F897</f>
        <v>7.7423475158219937</v>
      </c>
      <c r="G873">
        <f t="shared" si="54"/>
        <v>23.51756546175854</v>
      </c>
      <c r="H873" s="7">
        <f>TOUCHDOWNS!B901</f>
        <v>4.3963744259058003E-2</v>
      </c>
      <c r="I873">
        <f t="shared" si="55"/>
        <v>9.7730845102861217</v>
      </c>
      <c r="J873">
        <f>INTERCEPTIONS!B897</f>
        <v>1.8269807252414977E-2</v>
      </c>
    </row>
    <row r="874" spans="1:10" x14ac:dyDescent="0.2">
      <c r="A874">
        <v>873</v>
      </c>
      <c r="B874">
        <f>'PASS ATTEMPTS'!B904</f>
        <v>522.14744679619037</v>
      </c>
      <c r="C874">
        <f t="shared" si="52"/>
        <v>325.9615288764669</v>
      </c>
      <c r="D874">
        <f>VLOOKUP(A874,'CMP %'!A901:B1900,2,FALSE)</f>
        <v>0.62427103852850852</v>
      </c>
      <c r="E874">
        <f t="shared" si="53"/>
        <v>4411.8649538684867</v>
      </c>
      <c r="F874">
        <f>YARDS!F898</f>
        <v>8.4494618923044715</v>
      </c>
      <c r="G874">
        <f t="shared" si="54"/>
        <v>23.272972458694468</v>
      </c>
      <c r="H874" s="7">
        <f>TOUCHDOWNS!B902</f>
        <v>4.4571648490275201E-2</v>
      </c>
      <c r="I874">
        <f t="shared" si="55"/>
        <v>9.3254992165208481</v>
      </c>
      <c r="J874">
        <f>INTERCEPTIONS!B898</f>
        <v>1.7859896229964457E-2</v>
      </c>
    </row>
    <row r="875" spans="1:10" x14ac:dyDescent="0.2">
      <c r="A875">
        <v>874</v>
      </c>
      <c r="B875">
        <f>'PASS ATTEMPTS'!B905</f>
        <v>512.85873718576124</v>
      </c>
      <c r="C875">
        <f t="shared" si="52"/>
        <v>320.88531742663542</v>
      </c>
      <c r="D875">
        <f>VLOOKUP(A875,'CMP %'!A902:B1901,2,FALSE)</f>
        <v>0.62567973237123264</v>
      </c>
      <c r="E875">
        <f t="shared" si="53"/>
        <v>4003.6449861988235</v>
      </c>
      <c r="F875">
        <f>YARDS!F899</f>
        <v>7.8065258440720946</v>
      </c>
      <c r="G875">
        <f t="shared" si="54"/>
        <v>24.346247368235669</v>
      </c>
      <c r="H875" s="7">
        <f>TOUCHDOWNS!B903</f>
        <v>4.7471643949817857E-2</v>
      </c>
      <c r="I875">
        <f t="shared" si="55"/>
        <v>9.0623528637157627</v>
      </c>
      <c r="J875">
        <f>INTERCEPTIONS!B899</f>
        <v>1.7670270986205917E-2</v>
      </c>
    </row>
    <row r="876" spans="1:10" x14ac:dyDescent="0.2">
      <c r="A876">
        <v>875</v>
      </c>
      <c r="B876">
        <f>'PASS ATTEMPTS'!B906</f>
        <v>542.29122727748916</v>
      </c>
      <c r="C876">
        <f t="shared" si="52"/>
        <v>331.80914592353105</v>
      </c>
      <c r="D876">
        <f>VLOOKUP(A876,'CMP %'!A903:B1902,2,FALSE)</f>
        <v>0.61186522892752804</v>
      </c>
      <c r="E876">
        <f t="shared" si="53"/>
        <v>4244.4452120968599</v>
      </c>
      <c r="F876">
        <f>YARDS!F900</f>
        <v>7.8268741934211432</v>
      </c>
      <c r="G876">
        <f t="shared" si="54"/>
        <v>29.502067787503044</v>
      </c>
      <c r="H876" s="7">
        <f>TOUCHDOWNS!B904</f>
        <v>5.440262778288852E-2</v>
      </c>
      <c r="I876">
        <f t="shared" si="55"/>
        <v>7.4813101282134928</v>
      </c>
      <c r="J876">
        <f>INTERCEPTIONS!B900</f>
        <v>1.3795742493885713E-2</v>
      </c>
    </row>
    <row r="877" spans="1:10" x14ac:dyDescent="0.2">
      <c r="A877">
        <v>876</v>
      </c>
      <c r="B877">
        <f>'PASS ATTEMPTS'!B907</f>
        <v>490.78336130814864</v>
      </c>
      <c r="C877">
        <f t="shared" si="52"/>
        <v>305.65570293741507</v>
      </c>
      <c r="D877">
        <f>VLOOKUP(A877,'CMP %'!A904:B1903,2,FALSE)</f>
        <v>0.62279149424037361</v>
      </c>
      <c r="E877">
        <f t="shared" si="53"/>
        <v>3949.8756557428883</v>
      </c>
      <c r="F877">
        <f>YARDS!F901</f>
        <v>8.0481042495303257</v>
      </c>
      <c r="G877">
        <f t="shared" si="54"/>
        <v>24.081045530507907</v>
      </c>
      <c r="H877" s="7">
        <f>TOUCHDOWNS!B905</f>
        <v>4.9066548357143913E-2</v>
      </c>
      <c r="I877">
        <f t="shared" si="55"/>
        <v>10.224249576827102</v>
      </c>
      <c r="J877">
        <f>INTERCEPTIONS!B901</f>
        <v>2.0832510600145616E-2</v>
      </c>
    </row>
    <row r="878" spans="1:10" x14ac:dyDescent="0.2">
      <c r="A878">
        <v>877</v>
      </c>
      <c r="B878">
        <f>'PASS ATTEMPTS'!B908</f>
        <v>499.76458713757592</v>
      </c>
      <c r="C878">
        <f t="shared" si="52"/>
        <v>313.76984030519554</v>
      </c>
      <c r="D878">
        <f>VLOOKUP(A878,'CMP %'!A905:B1904,2,FALSE)</f>
        <v>0.62783528161194124</v>
      </c>
      <c r="E878">
        <f t="shared" si="53"/>
        <v>3981.3999049241775</v>
      </c>
      <c r="F878">
        <f>YARDS!F902</f>
        <v>7.9665506668406101</v>
      </c>
      <c r="G878">
        <f t="shared" si="54"/>
        <v>23.184766308671879</v>
      </c>
      <c r="H878" s="7">
        <f>TOUCHDOWNS!B906</f>
        <v>4.6391374870043647E-2</v>
      </c>
      <c r="I878">
        <f t="shared" si="55"/>
        <v>8.6873818478280072</v>
      </c>
      <c r="J878">
        <f>INTERCEPTIONS!B902</f>
        <v>1.7382948034764482E-2</v>
      </c>
    </row>
    <row r="879" spans="1:10" x14ac:dyDescent="0.2">
      <c r="A879">
        <v>878</v>
      </c>
      <c r="B879">
        <f>'PASS ATTEMPTS'!B909</f>
        <v>523.8289224752225</v>
      </c>
      <c r="C879">
        <f t="shared" si="52"/>
        <v>332.55562100269566</v>
      </c>
      <c r="D879">
        <f>VLOOKUP(A879,'CMP %'!A906:B1905,2,FALSE)</f>
        <v>0.63485540170498278</v>
      </c>
      <c r="E879">
        <f t="shared" si="53"/>
        <v>4130.7553414346457</v>
      </c>
      <c r="F879">
        <f>YARDS!F903</f>
        <v>7.8856954326152806</v>
      </c>
      <c r="G879">
        <f t="shared" si="54"/>
        <v>24.57468611969194</v>
      </c>
      <c r="H879" s="7">
        <f>TOUCHDOWNS!B907</f>
        <v>4.6913572476239777E-2</v>
      </c>
      <c r="I879">
        <f t="shared" si="55"/>
        <v>6.7293097659604832</v>
      </c>
      <c r="J879">
        <f>INTERCEPTIONS!B903</f>
        <v>1.2846388347865204E-2</v>
      </c>
    </row>
    <row r="880" spans="1:10" x14ac:dyDescent="0.2">
      <c r="A880">
        <v>879</v>
      </c>
      <c r="B880">
        <f>'PASS ATTEMPTS'!B910</f>
        <v>499.32234118999912</v>
      </c>
      <c r="C880">
        <f t="shared" si="52"/>
        <v>318.96815305176239</v>
      </c>
      <c r="D880">
        <f>VLOOKUP(A880,'CMP %'!A907:B1906,2,FALSE)</f>
        <v>0.63880208582613884</v>
      </c>
      <c r="E880">
        <f t="shared" si="53"/>
        <v>4039.2412748404809</v>
      </c>
      <c r="F880">
        <f>YARDS!F904</f>
        <v>8.0894463188129073</v>
      </c>
      <c r="G880">
        <f t="shared" si="54"/>
        <v>25.985355198687426</v>
      </c>
      <c r="H880" s="7">
        <f>TOUCHDOWNS!B908</f>
        <v>5.2041242810723011E-2</v>
      </c>
      <c r="I880">
        <f t="shared" si="55"/>
        <v>8.9090594102155762</v>
      </c>
      <c r="J880">
        <f>INTERCEPTIONS!B904</f>
        <v>1.7842300805093667E-2</v>
      </c>
    </row>
    <row r="881" spans="1:10" x14ac:dyDescent="0.2">
      <c r="A881">
        <v>880</v>
      </c>
      <c r="B881">
        <f>'PASS ATTEMPTS'!B911</f>
        <v>547.23767045974046</v>
      </c>
      <c r="C881">
        <f t="shared" si="52"/>
        <v>344.55235582606275</v>
      </c>
      <c r="D881">
        <f>VLOOKUP(A881,'CMP %'!A908:B1907,2,FALSE)</f>
        <v>0.62962104844975397</v>
      </c>
      <c r="E881">
        <f t="shared" si="53"/>
        <v>4520.4470735179766</v>
      </c>
      <c r="F881">
        <f>YARDS!F905</f>
        <v>8.2604822685549024</v>
      </c>
      <c r="G881">
        <f t="shared" si="54"/>
        <v>26.955381650207798</v>
      </c>
      <c r="H881" s="7">
        <f>TOUCHDOWNS!B909</f>
        <v>4.9257174908230061E-2</v>
      </c>
      <c r="I881">
        <f t="shared" si="55"/>
        <v>11.185414075049485</v>
      </c>
      <c r="J881">
        <f>INTERCEPTIONS!B905</f>
        <v>2.0439773573431987E-2</v>
      </c>
    </row>
    <row r="882" spans="1:10" x14ac:dyDescent="0.2">
      <c r="A882">
        <v>881</v>
      </c>
      <c r="B882">
        <f>'PASS ATTEMPTS'!B912</f>
        <v>552.08474925353278</v>
      </c>
      <c r="C882">
        <f t="shared" si="52"/>
        <v>344.95586911916382</v>
      </c>
      <c r="D882">
        <f>VLOOKUP(A882,'CMP %'!A909:B1908,2,FALSE)</f>
        <v>0.62482412271951826</v>
      </c>
      <c r="E882">
        <f t="shared" si="53"/>
        <v>4527.7328697969378</v>
      </c>
      <c r="F882">
        <f>YARDS!F906</f>
        <v>8.2011554854917321</v>
      </c>
      <c r="G882">
        <f t="shared" si="54"/>
        <v>27.737020304995873</v>
      </c>
      <c r="H882" s="7">
        <f>TOUCHDOWNS!B910</f>
        <v>5.0240511701326235E-2</v>
      </c>
      <c r="I882">
        <f t="shared" si="55"/>
        <v>11.800212446754937</v>
      </c>
      <c r="J882">
        <f>INTERCEPTIONS!B906</f>
        <v>2.1373914897504169E-2</v>
      </c>
    </row>
    <row r="883" spans="1:10" x14ac:dyDescent="0.2">
      <c r="A883">
        <v>882</v>
      </c>
      <c r="B883">
        <f>'PASS ATTEMPTS'!B913</f>
        <v>506.18625784881067</v>
      </c>
      <c r="C883">
        <f t="shared" si="52"/>
        <v>308.16456406701764</v>
      </c>
      <c r="D883">
        <f>VLOOKUP(A883,'CMP %'!A910:B1909,2,FALSE)</f>
        <v>0.6087967804117298</v>
      </c>
      <c r="E883">
        <f t="shared" si="53"/>
        <v>3906.0631404862324</v>
      </c>
      <c r="F883">
        <f>YARDS!F907</f>
        <v>7.716651884399651</v>
      </c>
      <c r="G883">
        <f t="shared" si="54"/>
        <v>24.947586571579201</v>
      </c>
      <c r="H883" s="7">
        <f>TOUCHDOWNS!B911</f>
        <v>4.9285388895386854E-2</v>
      </c>
      <c r="I883">
        <f t="shared" si="55"/>
        <v>8.3449764444990731</v>
      </c>
      <c r="J883">
        <f>INTERCEPTIONS!B907</f>
        <v>1.6485979844580407E-2</v>
      </c>
    </row>
    <row r="884" spans="1:10" x14ac:dyDescent="0.2">
      <c r="A884">
        <v>883</v>
      </c>
      <c r="B884">
        <f>'PASS ATTEMPTS'!B914</f>
        <v>496.28123833960564</v>
      </c>
      <c r="C884">
        <f t="shared" si="52"/>
        <v>298.26974132488175</v>
      </c>
      <c r="D884">
        <f>VLOOKUP(A884,'CMP %'!A911:B1910,2,FALSE)</f>
        <v>0.60100950485816174</v>
      </c>
      <c r="E884">
        <f t="shared" si="53"/>
        <v>3946.3341428801764</v>
      </c>
      <c r="F884">
        <f>YARDS!F908</f>
        <v>7.9518100585130256</v>
      </c>
      <c r="G884">
        <f t="shared" si="54"/>
        <v>26.411193556589467</v>
      </c>
      <c r="H884" s="7">
        <f>TOUCHDOWNS!B912</f>
        <v>5.321819870715376E-2</v>
      </c>
      <c r="I884">
        <f t="shared" si="55"/>
        <v>9.3941414701743327</v>
      </c>
      <c r="J884">
        <f>INTERCEPTIONS!B908</f>
        <v>1.8929068327475065E-2</v>
      </c>
    </row>
    <row r="885" spans="1:10" x14ac:dyDescent="0.2">
      <c r="A885">
        <v>884</v>
      </c>
      <c r="B885">
        <f>'PASS ATTEMPTS'!B915</f>
        <v>518.17425115089952</v>
      </c>
      <c r="C885">
        <f t="shared" si="52"/>
        <v>331.86268124823943</v>
      </c>
      <c r="D885">
        <f>VLOOKUP(A885,'CMP %'!A912:B1911,2,FALSE)</f>
        <v>0.64044610574753624</v>
      </c>
      <c r="E885">
        <f t="shared" si="53"/>
        <v>3986.8536217862197</v>
      </c>
      <c r="F885">
        <f>YARDS!F909</f>
        <v>7.694040398439622</v>
      </c>
      <c r="G885">
        <f t="shared" si="54"/>
        <v>20.923013782436207</v>
      </c>
      <c r="H885" s="7">
        <f>TOUCHDOWNS!B913</f>
        <v>4.0378335542464339E-2</v>
      </c>
      <c r="I885">
        <f t="shared" si="55"/>
        <v>9.8023076882314299</v>
      </c>
      <c r="J885">
        <f>INTERCEPTIONS!B909</f>
        <v>1.891701038108291E-2</v>
      </c>
    </row>
    <row r="886" spans="1:10" x14ac:dyDescent="0.2">
      <c r="A886">
        <v>885</v>
      </c>
      <c r="B886">
        <f>'PASS ATTEMPTS'!B916</f>
        <v>533.49002236433876</v>
      </c>
      <c r="C886">
        <f t="shared" si="52"/>
        <v>335.10299410763668</v>
      </c>
      <c r="D886">
        <f>VLOOKUP(A886,'CMP %'!A913:B1912,2,FALSE)</f>
        <v>0.62813357337502984</v>
      </c>
      <c r="E886">
        <f t="shared" si="53"/>
        <v>4242.6502346008519</v>
      </c>
      <c r="F886">
        <f>YARDS!F910</f>
        <v>7.952632770521431</v>
      </c>
      <c r="G886">
        <f t="shared" si="54"/>
        <v>26.583204250883529</v>
      </c>
      <c r="H886" s="7">
        <f>TOUCHDOWNS!B914</f>
        <v>4.9828868650759771E-2</v>
      </c>
      <c r="I886">
        <f t="shared" si="55"/>
        <v>9.3263137841145962</v>
      </c>
      <c r="J886">
        <f>INTERCEPTIONS!B910</f>
        <v>1.7481702362083417E-2</v>
      </c>
    </row>
    <row r="887" spans="1:10" x14ac:dyDescent="0.2">
      <c r="A887">
        <v>886</v>
      </c>
      <c r="B887">
        <f>'PASS ATTEMPTS'!B917</f>
        <v>501.18976550374015</v>
      </c>
      <c r="C887">
        <f t="shared" si="52"/>
        <v>311.86411231339804</v>
      </c>
      <c r="D887">
        <f>VLOOKUP(A887,'CMP %'!A914:B1913,2,FALSE)</f>
        <v>0.62224756724620456</v>
      </c>
      <c r="E887">
        <f t="shared" si="53"/>
        <v>4074.2817795765995</v>
      </c>
      <c r="F887">
        <f>YARDS!F911</f>
        <v>8.1292198285046489</v>
      </c>
      <c r="G887">
        <f t="shared" si="54"/>
        <v>22.214946935523187</v>
      </c>
      <c r="H887" s="7">
        <f>TOUCHDOWNS!B915</f>
        <v>4.4324422533239871E-2</v>
      </c>
      <c r="I887">
        <f t="shared" si="55"/>
        <v>7.7565627253649323</v>
      </c>
      <c r="J887">
        <f>INTERCEPTIONS!B911</f>
        <v>1.5476299117099687E-2</v>
      </c>
    </row>
    <row r="888" spans="1:10" x14ac:dyDescent="0.2">
      <c r="A888">
        <v>887</v>
      </c>
      <c r="B888">
        <f>'PASS ATTEMPTS'!B918</f>
        <v>499.03865999772523</v>
      </c>
      <c r="C888">
        <f t="shared" si="52"/>
        <v>310.64811922468988</v>
      </c>
      <c r="D888">
        <f>VLOOKUP(A888,'CMP %'!A915:B1914,2,FALSE)</f>
        <v>0.62249309347317083</v>
      </c>
      <c r="E888">
        <f t="shared" si="53"/>
        <v>4049.7595160831902</v>
      </c>
      <c r="F888">
        <f>YARDS!F912</f>
        <v>8.115121814613822</v>
      </c>
      <c r="G888">
        <f t="shared" si="54"/>
        <v>20.95748756021554</v>
      </c>
      <c r="H888" s="7">
        <f>TOUCHDOWNS!B916</f>
        <v>4.1995719450495218E-2</v>
      </c>
      <c r="I888">
        <f t="shared" si="55"/>
        <v>10.563397483368657</v>
      </c>
      <c r="J888">
        <f>INTERCEPTIONS!B912</f>
        <v>2.1167493282818625E-2</v>
      </c>
    </row>
    <row r="889" spans="1:10" x14ac:dyDescent="0.2">
      <c r="A889">
        <v>888</v>
      </c>
      <c r="B889">
        <f>'PASS ATTEMPTS'!B919</f>
        <v>556.98359480037209</v>
      </c>
      <c r="C889">
        <f t="shared" si="52"/>
        <v>344.22639168428935</v>
      </c>
      <c r="D889">
        <f>VLOOKUP(A889,'CMP %'!A916:B1915,2,FALSE)</f>
        <v>0.61801890557954975</v>
      </c>
      <c r="E889">
        <f t="shared" si="53"/>
        <v>4566.011556898553</v>
      </c>
      <c r="F889">
        <f>YARDS!F913</f>
        <v>8.1977487299873744</v>
      </c>
      <c r="G889">
        <f t="shared" si="54"/>
        <v>27.302541168437774</v>
      </c>
      <c r="H889" s="7">
        <f>TOUCHDOWNS!B917</f>
        <v>4.9018573299673664E-2</v>
      </c>
      <c r="I889">
        <f t="shared" si="55"/>
        <v>10.632877646836516</v>
      </c>
      <c r="J889">
        <f>INTERCEPTIONS!B913</f>
        <v>1.9090109199082307E-2</v>
      </c>
    </row>
    <row r="890" spans="1:10" x14ac:dyDescent="0.2">
      <c r="A890">
        <v>889</v>
      </c>
      <c r="B890">
        <f>'PASS ATTEMPTS'!B920</f>
        <v>536.35448220248497</v>
      </c>
      <c r="C890">
        <f t="shared" si="52"/>
        <v>331.69459543618854</v>
      </c>
      <c r="D890">
        <f>VLOOKUP(A890,'CMP %'!A917:B1916,2,FALSE)</f>
        <v>0.61842420720363611</v>
      </c>
      <c r="E890">
        <f t="shared" si="53"/>
        <v>4217.9638550427226</v>
      </c>
      <c r="F890">
        <f>YARDS!F914</f>
        <v>7.8641346255224427</v>
      </c>
      <c r="G890">
        <f t="shared" si="54"/>
        <v>24.914515695192332</v>
      </c>
      <c r="H890" s="7">
        <f>TOUCHDOWNS!B918</f>
        <v>4.6451584767005984E-2</v>
      </c>
      <c r="I890">
        <f t="shared" si="55"/>
        <v>10.783268701763289</v>
      </c>
      <c r="J890">
        <f>INTERCEPTIONS!B914</f>
        <v>2.0104742403723178E-2</v>
      </c>
    </row>
    <row r="891" spans="1:10" x14ac:dyDescent="0.2">
      <c r="A891">
        <v>890</v>
      </c>
      <c r="B891">
        <f>'PASS ATTEMPTS'!B921</f>
        <v>509.54560468029899</v>
      </c>
      <c r="C891">
        <f t="shared" si="52"/>
        <v>326.03507123136689</v>
      </c>
      <c r="D891">
        <f>VLOOKUP(A891,'CMP %'!A918:B1917,2,FALSE)</f>
        <v>0.63985454537661846</v>
      </c>
      <c r="E891">
        <f t="shared" si="53"/>
        <v>3940.0195371749869</v>
      </c>
      <c r="F891">
        <f>YARDS!F915</f>
        <v>7.7324178660064167</v>
      </c>
      <c r="G891">
        <f t="shared" si="54"/>
        <v>21.463993767791575</v>
      </c>
      <c r="H891" s="7">
        <f>TOUCHDOWNS!B919</f>
        <v>4.212379337715727E-2</v>
      </c>
      <c r="I891">
        <f t="shared" si="55"/>
        <v>11.740556576404501</v>
      </c>
      <c r="J891">
        <f>INTERCEPTIONS!B915</f>
        <v>2.3041228240543464E-2</v>
      </c>
    </row>
    <row r="892" spans="1:10" x14ac:dyDescent="0.2">
      <c r="A892">
        <v>891</v>
      </c>
      <c r="B892">
        <f>'PASS ATTEMPTS'!B922</f>
        <v>504.50094485036016</v>
      </c>
      <c r="C892">
        <f t="shared" si="52"/>
        <v>316.60068435613334</v>
      </c>
      <c r="D892">
        <f>VLOOKUP(A892,'CMP %'!A919:B1918,2,FALSE)</f>
        <v>0.62755221291020602</v>
      </c>
      <c r="E892">
        <f t="shared" si="53"/>
        <v>3888.0995506213208</v>
      </c>
      <c r="F892">
        <f>YARDS!F916</f>
        <v>7.7068231294880301</v>
      </c>
      <c r="G892">
        <f t="shared" si="54"/>
        <v>22.959810947503346</v>
      </c>
      <c r="H892" s="7">
        <f>TOUCHDOWNS!B920</f>
        <v>4.550994637743136E-2</v>
      </c>
      <c r="I892">
        <f t="shared" si="55"/>
        <v>8.5617011561520062</v>
      </c>
      <c r="J892">
        <f>INTERCEPTIONS!B916</f>
        <v>1.697063453209486E-2</v>
      </c>
    </row>
    <row r="893" spans="1:10" x14ac:dyDescent="0.2">
      <c r="A893">
        <v>892</v>
      </c>
      <c r="B893">
        <f>'PASS ATTEMPTS'!B923</f>
        <v>481.90114705083448</v>
      </c>
      <c r="C893">
        <f t="shared" si="52"/>
        <v>304.29007191226134</v>
      </c>
      <c r="D893">
        <f>VLOOKUP(A893,'CMP %'!A920:B1919,2,FALSE)</f>
        <v>0.63143670392667184</v>
      </c>
      <c r="E893">
        <f t="shared" si="53"/>
        <v>3816.150174264525</v>
      </c>
      <c r="F893">
        <f>YARDS!F917</f>
        <v>7.9189481029850493</v>
      </c>
      <c r="G893">
        <f t="shared" si="54"/>
        <v>22.785021129344607</v>
      </c>
      <c r="H893" s="7">
        <f>TOUCHDOWNS!B921</f>
        <v>4.7281524994878407E-2</v>
      </c>
      <c r="I893">
        <f t="shared" si="55"/>
        <v>10.128301545870308</v>
      </c>
      <c r="J893">
        <f>INTERCEPTIONS!B917</f>
        <v>2.1017384183154682E-2</v>
      </c>
    </row>
    <row r="894" spans="1:10" x14ac:dyDescent="0.2">
      <c r="A894">
        <v>893</v>
      </c>
      <c r="B894">
        <f>'PASS ATTEMPTS'!B924</f>
        <v>509.52656721557787</v>
      </c>
      <c r="C894">
        <f t="shared" si="52"/>
        <v>315.32995896726339</v>
      </c>
      <c r="D894">
        <f>VLOOKUP(A894,'CMP %'!A921:B1920,2,FALSE)</f>
        <v>0.61886853258791708</v>
      </c>
      <c r="E894">
        <f t="shared" si="53"/>
        <v>4079.2747730096621</v>
      </c>
      <c r="F894">
        <f>YARDS!F918</f>
        <v>8.0060099619569858</v>
      </c>
      <c r="G894">
        <f t="shared" si="54"/>
        <v>21.625959583284494</v>
      </c>
      <c r="H894" s="7">
        <f>TOUCHDOWNS!B922</f>
        <v>4.2443242364111448E-2</v>
      </c>
      <c r="I894">
        <f t="shared" si="55"/>
        <v>9.9795077960628671</v>
      </c>
      <c r="J894">
        <f>INTERCEPTIONS!B918</f>
        <v>1.9585843875812255E-2</v>
      </c>
    </row>
    <row r="895" spans="1:10" x14ac:dyDescent="0.2">
      <c r="A895">
        <v>894</v>
      </c>
      <c r="B895">
        <f>'PASS ATTEMPTS'!B925</f>
        <v>549.42634300105215</v>
      </c>
      <c r="C895">
        <f t="shared" si="52"/>
        <v>338.77951546673683</v>
      </c>
      <c r="D895">
        <f>VLOOKUP(A895,'CMP %'!A922:B1921,2,FALSE)</f>
        <v>0.61660588317675202</v>
      </c>
      <c r="E895">
        <f t="shared" si="53"/>
        <v>4490.1247313149388</v>
      </c>
      <c r="F895">
        <f>YARDS!F919</f>
        <v>8.1723870515366617</v>
      </c>
      <c r="G895">
        <f t="shared" si="54"/>
        <v>26.032718939123733</v>
      </c>
      <c r="H895" s="7">
        <f>TOUCHDOWNS!B923</f>
        <v>4.7381635902146543E-2</v>
      </c>
      <c r="I895">
        <f t="shared" si="55"/>
        <v>11.302271543378259</v>
      </c>
      <c r="J895">
        <f>INTERCEPTIONS!B919</f>
        <v>2.0571040481320014E-2</v>
      </c>
    </row>
    <row r="896" spans="1:10" x14ac:dyDescent="0.2">
      <c r="A896">
        <v>895</v>
      </c>
      <c r="B896">
        <f>'PASS ATTEMPTS'!B926</f>
        <v>537.62587678809007</v>
      </c>
      <c r="C896">
        <f t="shared" si="52"/>
        <v>341.43864177474876</v>
      </c>
      <c r="D896">
        <f>VLOOKUP(A896,'CMP %'!A923:B1922,2,FALSE)</f>
        <v>0.63508595199060658</v>
      </c>
      <c r="E896">
        <f t="shared" si="53"/>
        <v>4268.2519658794008</v>
      </c>
      <c r="F896">
        <f>YARDS!F920</f>
        <v>7.9390746430938064</v>
      </c>
      <c r="G896">
        <f t="shared" si="54"/>
        <v>22.343775054052063</v>
      </c>
      <c r="H896" s="7">
        <f>TOUCHDOWNS!B924</f>
        <v>4.1560081124701997E-2</v>
      </c>
      <c r="I896">
        <f t="shared" si="55"/>
        <v>8.1521209951182563</v>
      </c>
      <c r="J896">
        <f>INTERCEPTIONS!B920</f>
        <v>1.516318567815419E-2</v>
      </c>
    </row>
    <row r="897" spans="1:10" x14ac:dyDescent="0.2">
      <c r="A897">
        <v>896</v>
      </c>
      <c r="B897">
        <f>'PASS ATTEMPTS'!B927</f>
        <v>491.22360622546762</v>
      </c>
      <c r="C897">
        <f t="shared" si="52"/>
        <v>309.05429527062131</v>
      </c>
      <c r="D897">
        <f>VLOOKUP(A897,'CMP %'!A924:B1923,2,FALSE)</f>
        <v>0.62915196125319739</v>
      </c>
      <c r="E897">
        <f t="shared" si="53"/>
        <v>4148.3596842147672</v>
      </c>
      <c r="F897">
        <f>YARDS!F921</f>
        <v>8.4449518134735246</v>
      </c>
      <c r="G897">
        <f t="shared" si="54"/>
        <v>22.962870829838366</v>
      </c>
      <c r="H897" s="7">
        <f>TOUCHDOWNS!B925</f>
        <v>4.6746268987933361E-2</v>
      </c>
      <c r="I897">
        <f t="shared" si="55"/>
        <v>7.4664291829085938</v>
      </c>
      <c r="J897">
        <f>INTERCEPTIONS!B921</f>
        <v>1.5199654675149232E-2</v>
      </c>
    </row>
    <row r="898" spans="1:10" x14ac:dyDescent="0.2">
      <c r="A898">
        <v>897</v>
      </c>
      <c r="B898">
        <f>'PASS ATTEMPTS'!B928</f>
        <v>522.75590383807548</v>
      </c>
      <c r="C898">
        <f t="shared" si="52"/>
        <v>319.44083357363252</v>
      </c>
      <c r="D898">
        <f>VLOOKUP(A898,'CMP %'!A925:B1924,2,FALSE)</f>
        <v>0.61107073344996565</v>
      </c>
      <c r="E898">
        <f t="shared" si="53"/>
        <v>4254.6717004488919</v>
      </c>
      <c r="F898">
        <f>YARDS!F922</f>
        <v>8.1389261588651198</v>
      </c>
      <c r="G898">
        <f t="shared" si="54"/>
        <v>24.945798927281146</v>
      </c>
      <c r="H898" s="7">
        <f>TOUCHDOWNS!B926</f>
        <v>4.7719784213107901E-2</v>
      </c>
      <c r="I898">
        <f t="shared" si="55"/>
        <v>11.627489430681692</v>
      </c>
      <c r="J898">
        <f>INTERCEPTIONS!B922</f>
        <v>2.2242674535691759E-2</v>
      </c>
    </row>
    <row r="899" spans="1:10" x14ac:dyDescent="0.2">
      <c r="A899">
        <v>898</v>
      </c>
      <c r="B899">
        <f>'PASS ATTEMPTS'!B929</f>
        <v>508.277366674598</v>
      </c>
      <c r="C899">
        <f t="shared" ref="C899:C962" si="56">D899*B899</f>
        <v>316.56820755828164</v>
      </c>
      <c r="D899">
        <f>VLOOKUP(A899,'CMP %'!A926:B1925,2,FALSE)</f>
        <v>0.62282570170186302</v>
      </c>
      <c r="E899">
        <f t="shared" ref="E899:E962" si="57">F899*B899</f>
        <v>4095.954453116733</v>
      </c>
      <c r="F899">
        <f>YARDS!F923</f>
        <v>8.0585025454005432</v>
      </c>
      <c r="G899">
        <f t="shared" ref="G899:G962" si="58">H899*B899</f>
        <v>24.391912483629643</v>
      </c>
      <c r="H899" s="7">
        <f>TOUCHDOWNS!B927</f>
        <v>4.7989373682353009E-2</v>
      </c>
      <c r="I899">
        <f t="shared" ref="I899:I962" si="59">J899*B899</f>
        <v>9.2748450117020607</v>
      </c>
      <c r="J899">
        <f>INTERCEPTIONS!B923</f>
        <v>1.8247605775528988E-2</v>
      </c>
    </row>
    <row r="900" spans="1:10" x14ac:dyDescent="0.2">
      <c r="A900">
        <v>899</v>
      </c>
      <c r="B900">
        <f>'PASS ATTEMPTS'!B930</f>
        <v>534.90440493789686</v>
      </c>
      <c r="C900">
        <f t="shared" si="56"/>
        <v>331.44905133713905</v>
      </c>
      <c r="D900">
        <f>VLOOKUP(A900,'CMP %'!A927:B1926,2,FALSE)</f>
        <v>0.61964165611165745</v>
      </c>
      <c r="E900">
        <f t="shared" si="57"/>
        <v>4517.6063683474422</v>
      </c>
      <c r="F900">
        <f>YARDS!F924</f>
        <v>8.4456331386389358</v>
      </c>
      <c r="G900">
        <f t="shared" si="58"/>
        <v>25.027427169567922</v>
      </c>
      <c r="H900" s="7">
        <f>TOUCHDOWNS!B928</f>
        <v>4.6788597997194731E-2</v>
      </c>
      <c r="I900">
        <f t="shared" si="59"/>
        <v>10.163502270242843</v>
      </c>
      <c r="J900">
        <f>INTERCEPTIONS!B924</f>
        <v>1.9000595576368153E-2</v>
      </c>
    </row>
    <row r="901" spans="1:10" x14ac:dyDescent="0.2">
      <c r="A901">
        <v>900</v>
      </c>
      <c r="B901">
        <f>'PASS ATTEMPTS'!B931</f>
        <v>458.23162737110488</v>
      </c>
      <c r="C901">
        <f t="shared" si="56"/>
        <v>277.91350199504643</v>
      </c>
      <c r="D901">
        <f>VLOOKUP(A901,'CMP %'!A928:B1927,2,FALSE)</f>
        <v>0.60649131442421045</v>
      </c>
      <c r="E901">
        <f t="shared" si="57"/>
        <v>3652.1206895200239</v>
      </c>
      <c r="F901">
        <f>YARDS!F925</f>
        <v>7.9700319038919289</v>
      </c>
      <c r="G901">
        <f t="shared" si="58"/>
        <v>23.390989761085866</v>
      </c>
      <c r="H901" s="7">
        <f>TOUCHDOWNS!B929</f>
        <v>5.1046214106348374E-2</v>
      </c>
      <c r="I901">
        <f t="shared" si="59"/>
        <v>9.025934705237102</v>
      </c>
      <c r="J901">
        <f>INTERCEPTIONS!B925</f>
        <v>1.9697319360122059E-2</v>
      </c>
    </row>
    <row r="902" spans="1:10" x14ac:dyDescent="0.2">
      <c r="A902">
        <v>901</v>
      </c>
      <c r="B902">
        <f>'PASS ATTEMPTS'!B932</f>
        <v>511.93924934314657</v>
      </c>
      <c r="C902">
        <f t="shared" si="56"/>
        <v>327.61903444787526</v>
      </c>
      <c r="D902">
        <f>VLOOKUP(A902,'CMP %'!A929:B1928,2,FALSE)</f>
        <v>0.63995685985833894</v>
      </c>
      <c r="E902">
        <f t="shared" si="57"/>
        <v>3976.9800594858084</v>
      </c>
      <c r="F902">
        <f>YARDS!F926</f>
        <v>7.7684609347467468</v>
      </c>
      <c r="G902">
        <f t="shared" si="58"/>
        <v>26.176751340140758</v>
      </c>
      <c r="H902" s="7">
        <f>TOUCHDOWNS!B930</f>
        <v>5.1132534521874107E-2</v>
      </c>
      <c r="I902">
        <f t="shared" si="59"/>
        <v>9.5394819929644985</v>
      </c>
      <c r="J902">
        <f>INTERCEPTIONS!B926</f>
        <v>1.8634011760583533E-2</v>
      </c>
    </row>
    <row r="903" spans="1:10" x14ac:dyDescent="0.2">
      <c r="A903">
        <v>902</v>
      </c>
      <c r="B903">
        <f>'PASS ATTEMPTS'!B933</f>
        <v>524.56801675015208</v>
      </c>
      <c r="C903">
        <f t="shared" si="56"/>
        <v>329.5736986621568</v>
      </c>
      <c r="D903">
        <f>VLOOKUP(A903,'CMP %'!A930:B1929,2,FALSE)</f>
        <v>0.62827638769126548</v>
      </c>
      <c r="E903">
        <f t="shared" si="57"/>
        <v>4286.9302616602145</v>
      </c>
      <c r="F903">
        <f>YARDS!F927</f>
        <v>8.1723058302695719</v>
      </c>
      <c r="G903">
        <f t="shared" si="58"/>
        <v>24.220163958891924</v>
      </c>
      <c r="H903" s="7">
        <f>TOUCHDOWNS!B931</f>
        <v>4.6171636824034225E-2</v>
      </c>
      <c r="I903">
        <f t="shared" si="59"/>
        <v>10.337951762670949</v>
      </c>
      <c r="J903">
        <f>INTERCEPTIONS!B927</f>
        <v>1.970755256242555E-2</v>
      </c>
    </row>
    <row r="904" spans="1:10" x14ac:dyDescent="0.2">
      <c r="A904">
        <v>903</v>
      </c>
      <c r="B904">
        <f>'PASS ATTEMPTS'!B934</f>
        <v>514.95366781280347</v>
      </c>
      <c r="C904">
        <f t="shared" si="56"/>
        <v>318.17961996945257</v>
      </c>
      <c r="D904">
        <f>VLOOKUP(A904,'CMP %'!A931:B1930,2,FALSE)</f>
        <v>0.61788009263217358</v>
      </c>
      <c r="E904">
        <f t="shared" si="57"/>
        <v>4106.6899515355262</v>
      </c>
      <c r="F904">
        <f>YARDS!F928</f>
        <v>7.9748727084091664</v>
      </c>
      <c r="G904">
        <f t="shared" si="58"/>
        <v>27.238374947591211</v>
      </c>
      <c r="H904" s="7">
        <f>TOUCHDOWNS!B932</f>
        <v>5.2894807145043847E-2</v>
      </c>
      <c r="I904">
        <f t="shared" si="59"/>
        <v>11.554318005354975</v>
      </c>
      <c r="J904">
        <f>INTERCEPTIONS!B928</f>
        <v>2.243758754924572E-2</v>
      </c>
    </row>
    <row r="905" spans="1:10" x14ac:dyDescent="0.2">
      <c r="A905">
        <v>904</v>
      </c>
      <c r="B905">
        <f>'PASS ATTEMPTS'!B935</f>
        <v>534.5860193044748</v>
      </c>
      <c r="C905">
        <f t="shared" si="56"/>
        <v>334.61463038711264</v>
      </c>
      <c r="D905">
        <f>VLOOKUP(A905,'CMP %'!A932:B1931,2,FALSE)</f>
        <v>0.62593225094525351</v>
      </c>
      <c r="E905">
        <f t="shared" si="57"/>
        <v>4141.3019929815773</v>
      </c>
      <c r="F905">
        <f>YARDS!F929</f>
        <v>7.7467457872722418</v>
      </c>
      <c r="G905">
        <f t="shared" si="58"/>
        <v>22.136646556912385</v>
      </c>
      <c r="H905" s="7">
        <f>TOUCHDOWNS!B933</f>
        <v>4.1408951520493099E-2</v>
      </c>
      <c r="I905">
        <f t="shared" si="59"/>
        <v>9.0323459933321555</v>
      </c>
      <c r="J905">
        <f>INTERCEPTIONS!B929</f>
        <v>1.6895963731119876E-2</v>
      </c>
    </row>
    <row r="906" spans="1:10" x14ac:dyDescent="0.2">
      <c r="A906">
        <v>905</v>
      </c>
      <c r="B906">
        <f>'PASS ATTEMPTS'!B936</f>
        <v>542.8513207208448</v>
      </c>
      <c r="C906">
        <f t="shared" si="56"/>
        <v>345.97004054862884</v>
      </c>
      <c r="D906">
        <f>VLOOKUP(A906,'CMP %'!A933:B1932,2,FALSE)</f>
        <v>0.6373200678396066</v>
      </c>
      <c r="E906">
        <f t="shared" si="57"/>
        <v>4478.8349025234356</v>
      </c>
      <c r="F906">
        <f>YARDS!F930</f>
        <v>8.250573834058379</v>
      </c>
      <c r="G906">
        <f t="shared" si="58"/>
        <v>22.503610090601704</v>
      </c>
      <c r="H906" s="7">
        <f>TOUCHDOWNS!B934</f>
        <v>4.1454463186567307E-2</v>
      </c>
      <c r="I906">
        <f t="shared" si="59"/>
        <v>9.294676851096483</v>
      </c>
      <c r="J906">
        <f>INTERCEPTIONS!B930</f>
        <v>1.7121956779536263E-2</v>
      </c>
    </row>
    <row r="907" spans="1:10" x14ac:dyDescent="0.2">
      <c r="A907">
        <v>906</v>
      </c>
      <c r="B907">
        <f>'PASS ATTEMPTS'!B937</f>
        <v>496.61968512679476</v>
      </c>
      <c r="C907">
        <f t="shared" si="56"/>
        <v>314.59392557562563</v>
      </c>
      <c r="D907">
        <f>VLOOKUP(A907,'CMP %'!A934:B1933,2,FALSE)</f>
        <v>0.6334705107295634</v>
      </c>
      <c r="E907">
        <f t="shared" si="57"/>
        <v>3845.4551693305943</v>
      </c>
      <c r="F907">
        <f>YARDS!F931</f>
        <v>7.7432596501864186</v>
      </c>
      <c r="G907">
        <f t="shared" si="58"/>
        <v>21.599965153361811</v>
      </c>
      <c r="H907" s="7">
        <f>TOUCHDOWNS!B935</f>
        <v>4.3493976981293044E-2</v>
      </c>
      <c r="I907">
        <f t="shared" si="59"/>
        <v>8.1461153290672517</v>
      </c>
      <c r="J907">
        <f>INTERCEPTIONS!B931</f>
        <v>1.6403126120519008E-2</v>
      </c>
    </row>
    <row r="908" spans="1:10" x14ac:dyDescent="0.2">
      <c r="A908">
        <v>907</v>
      </c>
      <c r="B908">
        <f>'PASS ATTEMPTS'!B938</f>
        <v>527.08789978518121</v>
      </c>
      <c r="C908">
        <f t="shared" si="56"/>
        <v>333.07216000321728</v>
      </c>
      <c r="D908">
        <f>VLOOKUP(A908,'CMP %'!A935:B1934,2,FALSE)</f>
        <v>0.63191008584898922</v>
      </c>
      <c r="E908">
        <f t="shared" si="57"/>
        <v>4222.3466511576607</v>
      </c>
      <c r="F908">
        <f>YARDS!F932</f>
        <v>8.010706853408152</v>
      </c>
      <c r="G908">
        <f t="shared" si="58"/>
        <v>24.315721942827789</v>
      </c>
      <c r="H908" s="7">
        <f>TOUCHDOWNS!B936</f>
        <v>4.6132195318347946E-2</v>
      </c>
      <c r="I908">
        <f t="shared" si="59"/>
        <v>9.979213329708811</v>
      </c>
      <c r="J908">
        <f>INTERCEPTIONS!B932</f>
        <v>1.8932730828721201E-2</v>
      </c>
    </row>
    <row r="909" spans="1:10" x14ac:dyDescent="0.2">
      <c r="A909">
        <v>908</v>
      </c>
      <c r="B909">
        <f>'PASS ATTEMPTS'!B939</f>
        <v>503.05956255750164</v>
      </c>
      <c r="C909">
        <f t="shared" si="56"/>
        <v>317.71799746204363</v>
      </c>
      <c r="D909">
        <f>VLOOKUP(A909,'CMP %'!A936:B1935,2,FALSE)</f>
        <v>0.63157133093107087</v>
      </c>
      <c r="E909">
        <f t="shared" si="57"/>
        <v>4225.5042932368533</v>
      </c>
      <c r="F909">
        <f>YARDS!F933</f>
        <v>8.3996103200083034</v>
      </c>
      <c r="G909">
        <f t="shared" si="58"/>
        <v>25.092154396711354</v>
      </c>
      <c r="H909" s="7">
        <f>TOUCHDOWNS!B937</f>
        <v>4.9879092386486988E-2</v>
      </c>
      <c r="I909">
        <f t="shared" si="59"/>
        <v>10.189655243963758</v>
      </c>
      <c r="J909">
        <f>INTERCEPTIONS!B933</f>
        <v>2.0255365372960268E-2</v>
      </c>
    </row>
    <row r="910" spans="1:10" x14ac:dyDescent="0.2">
      <c r="A910">
        <v>909</v>
      </c>
      <c r="B910">
        <f>'PASS ATTEMPTS'!B940</f>
        <v>498.24103142025399</v>
      </c>
      <c r="C910">
        <f t="shared" si="56"/>
        <v>315.74998167580833</v>
      </c>
      <c r="D910">
        <f>VLOOKUP(A910,'CMP %'!A937:B1936,2,FALSE)</f>
        <v>0.63372938349888941</v>
      </c>
      <c r="E910">
        <f t="shared" si="57"/>
        <v>4151.6476447906825</v>
      </c>
      <c r="F910">
        <f>YARDS!F934</f>
        <v>8.3326088840099377</v>
      </c>
      <c r="G910">
        <f t="shared" si="58"/>
        <v>24.236384666954784</v>
      </c>
      <c r="H910" s="7">
        <f>TOUCHDOWNS!B938</f>
        <v>4.8643895501476658E-2</v>
      </c>
      <c r="I910">
        <f t="shared" si="59"/>
        <v>8.9088494833715082</v>
      </c>
      <c r="J910">
        <f>INTERCEPTIONS!B934</f>
        <v>1.7880601800250195E-2</v>
      </c>
    </row>
    <row r="911" spans="1:10" x14ac:dyDescent="0.2">
      <c r="A911">
        <v>910</v>
      </c>
      <c r="B911">
        <f>'PASS ATTEMPTS'!B941</f>
        <v>528.21489551052673</v>
      </c>
      <c r="C911">
        <f t="shared" si="56"/>
        <v>315.86506089297779</v>
      </c>
      <c r="D911">
        <f>VLOOKUP(A911,'CMP %'!A938:B1937,2,FALSE)</f>
        <v>0.59798590228639803</v>
      </c>
      <c r="E911">
        <f t="shared" si="57"/>
        <v>4150.1915244300144</v>
      </c>
      <c r="F911">
        <f>YARDS!F935</f>
        <v>7.8570134233318036</v>
      </c>
      <c r="G911">
        <f t="shared" si="58"/>
        <v>25.760670791977546</v>
      </c>
      <c r="H911" s="7">
        <f>TOUCHDOWNS!B939</f>
        <v>4.8769300167272857E-2</v>
      </c>
      <c r="I911">
        <f t="shared" si="59"/>
        <v>9.3967985981642421</v>
      </c>
      <c r="J911">
        <f>INTERCEPTIONS!B935</f>
        <v>1.778972663972702E-2</v>
      </c>
    </row>
    <row r="912" spans="1:10" x14ac:dyDescent="0.2">
      <c r="A912">
        <v>911</v>
      </c>
      <c r="B912">
        <f>'PASS ATTEMPTS'!B942</f>
        <v>503.09545084025405</v>
      </c>
      <c r="C912">
        <f t="shared" si="56"/>
        <v>304.49402474982224</v>
      </c>
      <c r="D912">
        <f>VLOOKUP(A912,'CMP %'!A939:B1938,2,FALSE)</f>
        <v>0.60524106159430779</v>
      </c>
      <c r="E912">
        <f t="shared" si="57"/>
        <v>4009.0597096116007</v>
      </c>
      <c r="F912">
        <f>YARDS!F936</f>
        <v>7.9687854519769488</v>
      </c>
      <c r="G912">
        <f t="shared" si="58"/>
        <v>23.594197913149657</v>
      </c>
      <c r="H912" s="7">
        <f>TOUCHDOWNS!B940</f>
        <v>4.6898054581378891E-2</v>
      </c>
      <c r="I912">
        <f t="shared" si="59"/>
        <v>9.9904900728227268</v>
      </c>
      <c r="J912">
        <f>INTERCEPTIONS!B936</f>
        <v>1.9858040966454632E-2</v>
      </c>
    </row>
    <row r="913" spans="1:10" x14ac:dyDescent="0.2">
      <c r="A913">
        <v>912</v>
      </c>
      <c r="B913">
        <f>'PASS ATTEMPTS'!B943</f>
        <v>501.58699380423133</v>
      </c>
      <c r="C913">
        <f t="shared" si="56"/>
        <v>314.27534778873496</v>
      </c>
      <c r="D913">
        <f>VLOOKUP(A913,'CMP %'!A940:B1939,2,FALSE)</f>
        <v>0.62656199556760472</v>
      </c>
      <c r="E913">
        <f t="shared" si="57"/>
        <v>4079.7666505834181</v>
      </c>
      <c r="F913">
        <f>YARDS!F937</f>
        <v>8.1337169842480908</v>
      </c>
      <c r="G913">
        <f t="shared" si="58"/>
        <v>25.473410548249252</v>
      </c>
      <c r="H913" s="7">
        <f>TOUCHDOWNS!B941</f>
        <v>5.0785628142087529E-2</v>
      </c>
      <c r="I913">
        <f t="shared" si="59"/>
        <v>7.491144036811936</v>
      </c>
      <c r="J913">
        <f>INTERCEPTIONS!B937</f>
        <v>1.4934884933909827E-2</v>
      </c>
    </row>
    <row r="914" spans="1:10" x14ac:dyDescent="0.2">
      <c r="A914">
        <v>913</v>
      </c>
      <c r="B914">
        <f>'PASS ATTEMPTS'!B944</f>
        <v>535.75889103360885</v>
      </c>
      <c r="C914">
        <f t="shared" si="56"/>
        <v>331.70665969964864</v>
      </c>
      <c r="D914">
        <f>VLOOKUP(A914,'CMP %'!A941:B1940,2,FALSE)</f>
        <v>0.61913421363797816</v>
      </c>
      <c r="E914">
        <f t="shared" si="57"/>
        <v>4258.6152175621255</v>
      </c>
      <c r="F914">
        <f>YARDS!F938</f>
        <v>7.9487532336537132</v>
      </c>
      <c r="G914">
        <f t="shared" si="58"/>
        <v>28.432667461915447</v>
      </c>
      <c r="H914" s="7">
        <f>TOUCHDOWNS!B942</f>
        <v>5.3069893823062715E-2</v>
      </c>
      <c r="I914">
        <f t="shared" si="59"/>
        <v>10.263972800672526</v>
      </c>
      <c r="J914">
        <f>INTERCEPTIONS!B938</f>
        <v>1.9157820751925989E-2</v>
      </c>
    </row>
    <row r="915" spans="1:10" x14ac:dyDescent="0.2">
      <c r="A915">
        <v>914</v>
      </c>
      <c r="B915">
        <f>'PASS ATTEMPTS'!B945</f>
        <v>535.9055984938999</v>
      </c>
      <c r="C915">
        <f t="shared" si="56"/>
        <v>340.50729833810925</v>
      </c>
      <c r="D915">
        <f>VLOOKUP(A915,'CMP %'!A942:B1941,2,FALSE)</f>
        <v>0.6353867160467539</v>
      </c>
      <c r="E915">
        <f t="shared" si="57"/>
        <v>4303.4492748669663</v>
      </c>
      <c r="F915">
        <f>YARDS!F939</f>
        <v>8.0302375772175321</v>
      </c>
      <c r="G915">
        <f t="shared" si="58"/>
        <v>28.386001989802416</v>
      </c>
      <c r="H915" s="7">
        <f>TOUCHDOWNS!B943</f>
        <v>5.2968287828262961E-2</v>
      </c>
      <c r="I915">
        <f t="shared" si="59"/>
        <v>9.5053111439160638</v>
      </c>
      <c r="J915">
        <f>INTERCEPTIONS!B939</f>
        <v>1.7736913312026654E-2</v>
      </c>
    </row>
    <row r="916" spans="1:10" x14ac:dyDescent="0.2">
      <c r="A916">
        <v>915</v>
      </c>
      <c r="B916">
        <f>'PASS ATTEMPTS'!B946</f>
        <v>489.46336082379923</v>
      </c>
      <c r="C916">
        <f t="shared" si="56"/>
        <v>303.57002810635515</v>
      </c>
      <c r="D916">
        <f>VLOOKUP(A916,'CMP %'!A943:B1942,2,FALSE)</f>
        <v>0.62020991233220546</v>
      </c>
      <c r="E916">
        <f t="shared" si="57"/>
        <v>3819.3300875601672</v>
      </c>
      <c r="F916">
        <f>YARDS!F940</f>
        <v>7.8030970104319595</v>
      </c>
      <c r="G916">
        <f t="shared" si="58"/>
        <v>25.429136940819035</v>
      </c>
      <c r="H916" s="7">
        <f>TOUCHDOWNS!B944</f>
        <v>5.1953095933514028E-2</v>
      </c>
      <c r="I916">
        <f t="shared" si="59"/>
        <v>9.6245560221033699</v>
      </c>
      <c r="J916">
        <f>INTERCEPTIONS!B940</f>
        <v>1.9663486161465907E-2</v>
      </c>
    </row>
    <row r="917" spans="1:10" x14ac:dyDescent="0.2">
      <c r="A917">
        <v>916</v>
      </c>
      <c r="B917">
        <f>'PASS ATTEMPTS'!B947</f>
        <v>511.72070347194182</v>
      </c>
      <c r="C917">
        <f t="shared" si="56"/>
        <v>315.32889541785914</v>
      </c>
      <c r="D917">
        <f>VLOOKUP(A917,'CMP %'!A944:B1943,2,FALSE)</f>
        <v>0.61621289363202203</v>
      </c>
      <c r="E917">
        <f t="shared" si="57"/>
        <v>4000.3251323373474</v>
      </c>
      <c r="F917">
        <f>YARDS!F941</f>
        <v>7.817399423544507</v>
      </c>
      <c r="G917">
        <f t="shared" si="58"/>
        <v>19.620635729737245</v>
      </c>
      <c r="H917" s="7">
        <f>TOUCHDOWNS!B945</f>
        <v>3.8342470016582128E-2</v>
      </c>
      <c r="I917">
        <f t="shared" si="59"/>
        <v>11.005321580602164</v>
      </c>
      <c r="J917">
        <f>INTERCEPTIONS!B941</f>
        <v>2.150650053033392E-2</v>
      </c>
    </row>
    <row r="918" spans="1:10" x14ac:dyDescent="0.2">
      <c r="A918">
        <v>917</v>
      </c>
      <c r="B918">
        <f>'PASS ATTEMPTS'!B948</f>
        <v>498.00537721839441</v>
      </c>
      <c r="C918">
        <f t="shared" si="56"/>
        <v>314.57243420940313</v>
      </c>
      <c r="D918">
        <f>VLOOKUP(A918,'CMP %'!A945:B1944,2,FALSE)</f>
        <v>0.63166473415697899</v>
      </c>
      <c r="E918">
        <f t="shared" si="57"/>
        <v>3956.6768429349218</v>
      </c>
      <c r="F918">
        <f>YARDS!F942</f>
        <v>7.9450484350890198</v>
      </c>
      <c r="G918">
        <f t="shared" si="58"/>
        <v>21.104697727154612</v>
      </c>
      <c r="H918" s="7">
        <f>TOUCHDOWNS!B946</f>
        <v>4.2378453511957549E-2</v>
      </c>
      <c r="I918">
        <f t="shared" si="59"/>
        <v>9.8415446931662736</v>
      </c>
      <c r="J918">
        <f>INTERCEPTIONS!B942</f>
        <v>1.9761924556188838E-2</v>
      </c>
    </row>
    <row r="919" spans="1:10" x14ac:dyDescent="0.2">
      <c r="A919">
        <v>918</v>
      </c>
      <c r="B919">
        <f>'PASS ATTEMPTS'!B949</f>
        <v>522.50920991650503</v>
      </c>
      <c r="C919">
        <f t="shared" si="56"/>
        <v>328.95600785442468</v>
      </c>
      <c r="D919">
        <f>VLOOKUP(A919,'CMP %'!A946:B1945,2,FALSE)</f>
        <v>0.62956977908004841</v>
      </c>
      <c r="E919">
        <f t="shared" si="57"/>
        <v>3992.1374543294369</v>
      </c>
      <c r="F919">
        <f>YARDS!F943</f>
        <v>7.6403197849227675</v>
      </c>
      <c r="G919">
        <f t="shared" si="58"/>
        <v>28.843141285737783</v>
      </c>
      <c r="H919" s="7">
        <f>TOUCHDOWNS!B947</f>
        <v>5.5201211267351259E-2</v>
      </c>
      <c r="I919">
        <f t="shared" si="59"/>
        <v>10.01672386050496</v>
      </c>
      <c r="J919">
        <f>INTERCEPTIONS!B943</f>
        <v>1.917042545930548E-2</v>
      </c>
    </row>
    <row r="920" spans="1:10" x14ac:dyDescent="0.2">
      <c r="A920">
        <v>919</v>
      </c>
      <c r="B920">
        <f>'PASS ATTEMPTS'!B950</f>
        <v>515.67988093784402</v>
      </c>
      <c r="C920">
        <f t="shared" si="56"/>
        <v>326.94273952139895</v>
      </c>
      <c r="D920">
        <f>VLOOKUP(A920,'CMP %'!A947:B1946,2,FALSE)</f>
        <v>0.63400328693607899</v>
      </c>
      <c r="E920">
        <f t="shared" si="57"/>
        <v>4057.8360241390369</v>
      </c>
      <c r="F920">
        <f>YARDS!F944</f>
        <v>7.8689050593931089</v>
      </c>
      <c r="G920">
        <f t="shared" si="58"/>
        <v>21.440216428483922</v>
      </c>
      <c r="H920" s="7">
        <f>TOUCHDOWNS!B948</f>
        <v>4.1576600563689933E-2</v>
      </c>
      <c r="I920">
        <f t="shared" si="59"/>
        <v>9.9913932626461825</v>
      </c>
      <c r="J920">
        <f>INTERCEPTIONS!B944</f>
        <v>1.9375185327136054E-2</v>
      </c>
    </row>
    <row r="921" spans="1:10" x14ac:dyDescent="0.2">
      <c r="A921">
        <v>920</v>
      </c>
      <c r="B921">
        <f>'PASS ATTEMPTS'!B951</f>
        <v>521.34132267249629</v>
      </c>
      <c r="C921">
        <f t="shared" si="56"/>
        <v>319.86790333840264</v>
      </c>
      <c r="D921">
        <f>VLOOKUP(A921,'CMP %'!A948:B1947,2,FALSE)</f>
        <v>0.61354795683315111</v>
      </c>
      <c r="E921">
        <f t="shared" si="57"/>
        <v>4236.6120052545029</v>
      </c>
      <c r="F921">
        <f>YARDS!F945</f>
        <v>8.1263690810788063</v>
      </c>
      <c r="G921">
        <f t="shared" si="58"/>
        <v>24.392954134251926</v>
      </c>
      <c r="H921" s="7">
        <f>TOUCHDOWNS!B949</f>
        <v>4.6788836935481984E-2</v>
      </c>
      <c r="I921">
        <f t="shared" si="59"/>
        <v>9.8888773554986127</v>
      </c>
      <c r="J921">
        <f>INTERCEPTIONS!B945</f>
        <v>1.896814414174253E-2</v>
      </c>
    </row>
    <row r="922" spans="1:10" x14ac:dyDescent="0.2">
      <c r="A922">
        <v>921</v>
      </c>
      <c r="B922">
        <f>'PASS ATTEMPTS'!B952</f>
        <v>530.17619467275006</v>
      </c>
      <c r="C922">
        <f t="shared" si="56"/>
        <v>328.77106426831631</v>
      </c>
      <c r="D922">
        <f>VLOOKUP(A922,'CMP %'!A949:B1948,2,FALSE)</f>
        <v>0.62011660948158831</v>
      </c>
      <c r="E922">
        <f t="shared" si="57"/>
        <v>4134.6131135235155</v>
      </c>
      <c r="F922">
        <f>YARDS!F946</f>
        <v>7.7985642416019747</v>
      </c>
      <c r="G922">
        <f t="shared" si="58"/>
        <v>25.42903702057319</v>
      </c>
      <c r="H922" s="7">
        <f>TOUCHDOWNS!B950</f>
        <v>4.7963370057135815E-2</v>
      </c>
      <c r="I922">
        <f t="shared" si="59"/>
        <v>11.150126945221048</v>
      </c>
      <c r="J922">
        <f>INTERCEPTIONS!B946</f>
        <v>2.1030983769656873E-2</v>
      </c>
    </row>
    <row r="923" spans="1:10" x14ac:dyDescent="0.2">
      <c r="A923">
        <v>922</v>
      </c>
      <c r="B923">
        <f>'PASS ATTEMPTS'!B953</f>
        <v>505.40118945118189</v>
      </c>
      <c r="C923">
        <f t="shared" si="56"/>
        <v>320.11353470659361</v>
      </c>
      <c r="D923">
        <f>VLOOKUP(A923,'CMP %'!A950:B1949,2,FALSE)</f>
        <v>0.63338500460239666</v>
      </c>
      <c r="E923">
        <f t="shared" si="57"/>
        <v>4058.762744761872</v>
      </c>
      <c r="F923">
        <f>YARDS!F947</f>
        <v>8.0307740256197384</v>
      </c>
      <c r="G923">
        <f t="shared" si="58"/>
        <v>23.196614534693939</v>
      </c>
      <c r="H923" s="7">
        <f>TOUCHDOWNS!B951</f>
        <v>4.5897427665105572E-2</v>
      </c>
      <c r="I923">
        <f t="shared" si="59"/>
        <v>9.3183961798982935</v>
      </c>
      <c r="J923">
        <f>INTERCEPTIONS!B947</f>
        <v>1.8437622178960826E-2</v>
      </c>
    </row>
    <row r="924" spans="1:10" x14ac:dyDescent="0.2">
      <c r="A924">
        <v>923</v>
      </c>
      <c r="B924">
        <f>'PASS ATTEMPTS'!B954</f>
        <v>523.10416706611511</v>
      </c>
      <c r="C924">
        <f t="shared" si="56"/>
        <v>328.0319295534668</v>
      </c>
      <c r="D924">
        <f>VLOOKUP(A924,'CMP %'!A951:B1950,2,FALSE)</f>
        <v>0.62708720405205043</v>
      </c>
      <c r="E924">
        <f t="shared" si="57"/>
        <v>4208.1161191051451</v>
      </c>
      <c r="F924">
        <f>YARDS!F948</f>
        <v>8.0445088837789385</v>
      </c>
      <c r="G924">
        <f t="shared" si="58"/>
        <v>30.334062164628509</v>
      </c>
      <c r="H924" s="7">
        <f>TOUCHDOWNS!B952</f>
        <v>5.7988569150118408E-2</v>
      </c>
      <c r="I924">
        <f t="shared" si="59"/>
        <v>11.107308158750566</v>
      </c>
      <c r="J924">
        <f>INTERCEPTIONS!B948</f>
        <v>2.1233453789991915E-2</v>
      </c>
    </row>
    <row r="925" spans="1:10" x14ac:dyDescent="0.2">
      <c r="A925">
        <v>924</v>
      </c>
      <c r="B925">
        <f>'PASS ATTEMPTS'!B955</f>
        <v>511.62481885123543</v>
      </c>
      <c r="C925">
        <f t="shared" si="56"/>
        <v>324.15103185313836</v>
      </c>
      <c r="D925">
        <f>VLOOKUP(A925,'CMP %'!A952:B1951,2,FALSE)</f>
        <v>0.63357175005888722</v>
      </c>
      <c r="E925">
        <f t="shared" si="57"/>
        <v>4144.351699635582</v>
      </c>
      <c r="F925">
        <f>YARDS!F949</f>
        <v>8.1003726694514224</v>
      </c>
      <c r="G925">
        <f t="shared" si="58"/>
        <v>25.782403195171831</v>
      </c>
      <c r="H925" s="7">
        <f>TOUCHDOWNS!B953</f>
        <v>5.0393183139672025E-2</v>
      </c>
      <c r="I925">
        <f t="shared" si="59"/>
        <v>9.2875798786227257</v>
      </c>
      <c r="J925">
        <f>INTERCEPTIONS!B949</f>
        <v>1.8153106605493401E-2</v>
      </c>
    </row>
    <row r="926" spans="1:10" x14ac:dyDescent="0.2">
      <c r="A926">
        <v>925</v>
      </c>
      <c r="B926">
        <f>'PASS ATTEMPTS'!B956</f>
        <v>508.28529929595635</v>
      </c>
      <c r="C926">
        <f t="shared" si="56"/>
        <v>313.31903950659262</v>
      </c>
      <c r="D926">
        <f>VLOOKUP(A926,'CMP %'!A953:B1952,2,FALSE)</f>
        <v>0.6164235714481251</v>
      </c>
      <c r="E926">
        <f t="shared" si="57"/>
        <v>4041.9593140373154</v>
      </c>
      <c r="F926">
        <f>YARDS!F950</f>
        <v>7.9521467955810916</v>
      </c>
      <c r="G926">
        <f t="shared" si="58"/>
        <v>23.221344264331297</v>
      </c>
      <c r="H926" s="7">
        <f>TOUCHDOWNS!B954</f>
        <v>4.5685649961736033E-2</v>
      </c>
      <c r="I926">
        <f t="shared" si="59"/>
        <v>8.9612140063105628</v>
      </c>
      <c r="J926">
        <f>INTERCEPTIONS!B950</f>
        <v>1.7630283659045523E-2</v>
      </c>
    </row>
    <row r="927" spans="1:10" x14ac:dyDescent="0.2">
      <c r="A927">
        <v>926</v>
      </c>
      <c r="B927">
        <f>'PASS ATTEMPTS'!B957</f>
        <v>493.7203001819064</v>
      </c>
      <c r="C927">
        <f t="shared" si="56"/>
        <v>314.06201492277239</v>
      </c>
      <c r="D927">
        <f>VLOOKUP(A927,'CMP %'!A954:B1953,2,FALSE)</f>
        <v>0.63611323011644316</v>
      </c>
      <c r="E927">
        <f t="shared" si="57"/>
        <v>3914.0802651156778</v>
      </c>
      <c r="F927">
        <f>YARDS!F951</f>
        <v>7.9277280348277621</v>
      </c>
      <c r="G927">
        <f t="shared" si="58"/>
        <v>23.560351231688074</v>
      </c>
      <c r="H927" s="7">
        <f>TOUCHDOWNS!B955</f>
        <v>4.7720037484801602E-2</v>
      </c>
      <c r="I927">
        <f t="shared" si="59"/>
        <v>8.88159541781258</v>
      </c>
      <c r="J927">
        <f>INTERCEPTIONS!B951</f>
        <v>1.7989123425834919E-2</v>
      </c>
    </row>
    <row r="928" spans="1:10" x14ac:dyDescent="0.2">
      <c r="A928">
        <v>927</v>
      </c>
      <c r="B928">
        <f>'PASS ATTEMPTS'!B958</f>
        <v>524.62884445493546</v>
      </c>
      <c r="C928">
        <f t="shared" si="56"/>
        <v>328.75950284337603</v>
      </c>
      <c r="D928">
        <f>VLOOKUP(A928,'CMP %'!A955:B1954,2,FALSE)</f>
        <v>0.6266515963012701</v>
      </c>
      <c r="E928">
        <f t="shared" si="57"/>
        <v>4411.3157473956144</v>
      </c>
      <c r="F928">
        <f>YARDS!F952</f>
        <v>8.4084506485318453</v>
      </c>
      <c r="G928">
        <f t="shared" si="58"/>
        <v>23.115279105211393</v>
      </c>
      <c r="H928" s="7">
        <f>TOUCHDOWNS!B956</f>
        <v>4.4060252022984123E-2</v>
      </c>
      <c r="I928">
        <f t="shared" si="59"/>
        <v>12.514998330930627</v>
      </c>
      <c r="J928">
        <f>INTERCEPTIONS!B952</f>
        <v>2.3854956629258763E-2</v>
      </c>
    </row>
    <row r="929" spans="1:10" x14ac:dyDescent="0.2">
      <c r="A929">
        <v>928</v>
      </c>
      <c r="B929">
        <f>'PASS ATTEMPTS'!B959</f>
        <v>509.90874979195814</v>
      </c>
      <c r="C929">
        <f t="shared" si="56"/>
        <v>311.53331571095072</v>
      </c>
      <c r="D929">
        <f>VLOOKUP(A929,'CMP %'!A956:B1955,2,FALSE)</f>
        <v>0.61095895263232047</v>
      </c>
      <c r="E929">
        <f t="shared" si="57"/>
        <v>4131.0705250476694</v>
      </c>
      <c r="F929">
        <f>YARDS!F953</f>
        <v>8.1015878365161189</v>
      </c>
      <c r="G929">
        <f t="shared" si="58"/>
        <v>24.349982848488114</v>
      </c>
      <c r="H929" s="7">
        <f>TOUCHDOWNS!B957</f>
        <v>4.7753608578834671E-2</v>
      </c>
      <c r="I929">
        <f t="shared" si="59"/>
        <v>10.500074127218534</v>
      </c>
      <c r="J929">
        <f>INTERCEPTIONS!B953</f>
        <v>2.0592065014578678E-2</v>
      </c>
    </row>
    <row r="930" spans="1:10" x14ac:dyDescent="0.2">
      <c r="A930">
        <v>929</v>
      </c>
      <c r="B930">
        <f>'PASS ATTEMPTS'!B960</f>
        <v>499.05172833955044</v>
      </c>
      <c r="C930">
        <f t="shared" si="56"/>
        <v>308.89563585411389</v>
      </c>
      <c r="D930">
        <f>VLOOKUP(A930,'CMP %'!A957:B1956,2,FALSE)</f>
        <v>0.61896516595959772</v>
      </c>
      <c r="E930">
        <f t="shared" si="57"/>
        <v>3953.2301645433686</v>
      </c>
      <c r="F930">
        <f>YARDS!F954</f>
        <v>7.9214837662151636</v>
      </c>
      <c r="G930">
        <f t="shared" si="58"/>
        <v>24.757453108536428</v>
      </c>
      <c r="H930" s="7">
        <f>TOUCHDOWNS!B958</f>
        <v>4.9608991819164033E-2</v>
      </c>
      <c r="I930">
        <f t="shared" si="59"/>
        <v>9.9729850092005758</v>
      </c>
      <c r="J930">
        <f>INTERCEPTIONS!B954</f>
        <v>1.9983870294133205E-2</v>
      </c>
    </row>
    <row r="931" spans="1:10" x14ac:dyDescent="0.2">
      <c r="A931">
        <v>930</v>
      </c>
      <c r="B931">
        <f>'PASS ATTEMPTS'!B961</f>
        <v>503.10851896094971</v>
      </c>
      <c r="C931">
        <f t="shared" si="56"/>
        <v>323.98697344818981</v>
      </c>
      <c r="D931">
        <f>VLOOKUP(A931,'CMP %'!A958:B1957,2,FALSE)</f>
        <v>0.64397035875541797</v>
      </c>
      <c r="E931">
        <f t="shared" si="57"/>
        <v>3991.5127663877161</v>
      </c>
      <c r="F931">
        <f>YARDS!F955</f>
        <v>7.9337014102469006</v>
      </c>
      <c r="G931">
        <f t="shared" si="58"/>
        <v>21.145777944273242</v>
      </c>
      <c r="H931" s="7">
        <f>TOUCHDOWNS!B959</f>
        <v>4.2030252216648585E-2</v>
      </c>
      <c r="I931">
        <f t="shared" si="59"/>
        <v>10.336928225679326</v>
      </c>
      <c r="J931">
        <f>INTERCEPTIONS!B955</f>
        <v>2.0546120441426393E-2</v>
      </c>
    </row>
    <row r="932" spans="1:10" x14ac:dyDescent="0.2">
      <c r="A932">
        <v>931</v>
      </c>
      <c r="B932">
        <f>'PASS ATTEMPTS'!B962</f>
        <v>483.89256385706318</v>
      </c>
      <c r="C932">
        <f t="shared" si="56"/>
        <v>295.8359460263685</v>
      </c>
      <c r="D932">
        <f>VLOOKUP(A932,'CMP %'!A959:B1958,2,FALSE)</f>
        <v>0.61136700194003257</v>
      </c>
      <c r="E932">
        <f t="shared" si="57"/>
        <v>3905.7680798648994</v>
      </c>
      <c r="F932">
        <f>YARDS!F956</f>
        <v>8.0715604487334556</v>
      </c>
      <c r="G932">
        <f t="shared" si="58"/>
        <v>21.812894383003822</v>
      </c>
      <c r="H932" s="7">
        <f>TOUCHDOWNS!B960</f>
        <v>4.5077969806221536E-2</v>
      </c>
      <c r="I932">
        <f t="shared" si="59"/>
        <v>9.9713089367916581</v>
      </c>
      <c r="J932">
        <f>INTERCEPTIONS!B956</f>
        <v>2.0606452096124956E-2</v>
      </c>
    </row>
    <row r="933" spans="1:10" x14ac:dyDescent="0.2">
      <c r="A933">
        <v>932</v>
      </c>
      <c r="B933">
        <f>'PASS ATTEMPTS'!B963</f>
        <v>515.18223722973005</v>
      </c>
      <c r="C933">
        <f t="shared" si="56"/>
        <v>326.04316289230758</v>
      </c>
      <c r="D933">
        <f>VLOOKUP(A933,'CMP %'!A960:B1959,2,FALSE)</f>
        <v>0.63286957377553843</v>
      </c>
      <c r="E933">
        <f t="shared" si="57"/>
        <v>4219.6823567811907</v>
      </c>
      <c r="F933">
        <f>YARDS!F957</f>
        <v>8.1906596381729475</v>
      </c>
      <c r="G933">
        <f t="shared" si="58"/>
        <v>21.778340675277487</v>
      </c>
      <c r="H933" s="7">
        <f>TOUCHDOWNS!B961</f>
        <v>4.2273081448586686E-2</v>
      </c>
      <c r="I933">
        <f t="shared" si="59"/>
        <v>8.4752444256155943</v>
      </c>
      <c r="J933">
        <f>INTERCEPTIONS!B957</f>
        <v>1.6450963975755854E-2</v>
      </c>
    </row>
    <row r="934" spans="1:10" x14ac:dyDescent="0.2">
      <c r="A934">
        <v>933</v>
      </c>
      <c r="B934">
        <f>'PASS ATTEMPTS'!B964</f>
        <v>523.87740127601319</v>
      </c>
      <c r="C934">
        <f t="shared" si="56"/>
        <v>330.48742027422543</v>
      </c>
      <c r="D934">
        <f>VLOOKUP(A934,'CMP %'!A961:B1960,2,FALSE)</f>
        <v>0.63084878154555635</v>
      </c>
      <c r="E934">
        <f t="shared" si="57"/>
        <v>4104.5569016130339</v>
      </c>
      <c r="F934">
        <f>YARDS!F958</f>
        <v>7.8349569796588394</v>
      </c>
      <c r="G934">
        <f t="shared" si="58"/>
        <v>24.061941545365496</v>
      </c>
      <c r="H934" s="7">
        <f>TOUCHDOWNS!B962</f>
        <v>4.5930481992079816E-2</v>
      </c>
      <c r="I934">
        <f t="shared" si="59"/>
        <v>10.750925652504387</v>
      </c>
      <c r="J934">
        <f>INTERCEPTIONS!B958</f>
        <v>2.0521835120809285E-2</v>
      </c>
    </row>
    <row r="935" spans="1:10" x14ac:dyDescent="0.2">
      <c r="A935">
        <v>934</v>
      </c>
      <c r="B935">
        <f>'PASS ATTEMPTS'!B965</f>
        <v>525.97796462914744</v>
      </c>
      <c r="C935">
        <f t="shared" si="56"/>
        <v>324.1013494392422</v>
      </c>
      <c r="D935">
        <f>VLOOKUP(A935,'CMP %'!A962:B1961,2,FALSE)</f>
        <v>0.61618807485168536</v>
      </c>
      <c r="E935">
        <f t="shared" si="57"/>
        <v>4333.8878665634284</v>
      </c>
      <c r="F935">
        <f>YARDS!F959</f>
        <v>8.2396757240945124</v>
      </c>
      <c r="G935">
        <f t="shared" si="58"/>
        <v>28.452392846262299</v>
      </c>
      <c r="H935" s="7">
        <f>TOUCHDOWNS!B963</f>
        <v>5.4094267744321377E-2</v>
      </c>
      <c r="I935">
        <f t="shared" si="59"/>
        <v>11.490960153987016</v>
      </c>
      <c r="J935">
        <f>INTERCEPTIONS!B959</f>
        <v>2.1846847067232132E-2</v>
      </c>
    </row>
    <row r="936" spans="1:10" x14ac:dyDescent="0.2">
      <c r="A936">
        <v>935</v>
      </c>
      <c r="B936">
        <f>'PASS ATTEMPTS'!B966</f>
        <v>510.87978322772045</v>
      </c>
      <c r="C936">
        <f t="shared" si="56"/>
        <v>316.81796816305729</v>
      </c>
      <c r="D936">
        <f>VLOOKUP(A936,'CMP %'!A963:B1962,2,FALSE)</f>
        <v>0.62014191706982913</v>
      </c>
      <c r="E936">
        <f t="shared" si="57"/>
        <v>4123.3223899657432</v>
      </c>
      <c r="F936">
        <f>YARDS!F960</f>
        <v>8.0710228224627283</v>
      </c>
      <c r="G936">
        <f t="shared" si="58"/>
        <v>24.626458885156691</v>
      </c>
      <c r="H936" s="7">
        <f>TOUCHDOWNS!B964</f>
        <v>4.8204019210874999E-2</v>
      </c>
      <c r="I936">
        <f t="shared" si="59"/>
        <v>8.8108907879727543</v>
      </c>
      <c r="J936">
        <f>INTERCEPTIONS!B960</f>
        <v>1.7246505102053281E-2</v>
      </c>
    </row>
    <row r="937" spans="1:10" x14ac:dyDescent="0.2">
      <c r="A937">
        <v>936</v>
      </c>
      <c r="B937">
        <f>'PASS ATTEMPTS'!B967</f>
        <v>551.77546850046792</v>
      </c>
      <c r="C937">
        <f t="shared" si="56"/>
        <v>343.43000935915376</v>
      </c>
      <c r="D937">
        <f>VLOOKUP(A937,'CMP %'!A964:B1963,2,FALSE)</f>
        <v>0.62240898511214349</v>
      </c>
      <c r="E937">
        <f t="shared" si="57"/>
        <v>4477.0861830350204</v>
      </c>
      <c r="F937">
        <f>YARDS!F961</f>
        <v>8.113963810682213</v>
      </c>
      <c r="G937">
        <f t="shared" si="58"/>
        <v>24.150112378117512</v>
      </c>
      <c r="H937" s="7">
        <f>TOUCHDOWNS!B965</f>
        <v>4.3768006656310837E-2</v>
      </c>
      <c r="I937">
        <f t="shared" si="59"/>
        <v>10.835287826046281</v>
      </c>
      <c r="J937">
        <f>INTERCEPTIONS!B961</f>
        <v>1.9637132211572927E-2</v>
      </c>
    </row>
    <row r="938" spans="1:10" x14ac:dyDescent="0.2">
      <c r="A938">
        <v>937</v>
      </c>
      <c r="B938">
        <f>'PASS ATTEMPTS'!B968</f>
        <v>528.24003600923629</v>
      </c>
      <c r="C938">
        <f t="shared" si="56"/>
        <v>335.7579220747848</v>
      </c>
      <c r="D938">
        <f>VLOOKUP(A938,'CMP %'!A965:B1964,2,FALSE)</f>
        <v>0.63561619564351624</v>
      </c>
      <c r="E938">
        <f t="shared" si="57"/>
        <v>4053.875296267779</v>
      </c>
      <c r="F938">
        <f>YARDS!F962</f>
        <v>7.6743052777561465</v>
      </c>
      <c r="G938">
        <f t="shared" si="58"/>
        <v>23.882259157139984</v>
      </c>
      <c r="H938" s="7">
        <f>TOUCHDOWNS!B966</f>
        <v>4.5210997897028773E-2</v>
      </c>
      <c r="I938">
        <f t="shared" si="59"/>
        <v>9.1733025036962736</v>
      </c>
      <c r="J938">
        <f>INTERCEPTIONS!B962</f>
        <v>1.7365784261637977E-2</v>
      </c>
    </row>
    <row r="939" spans="1:10" x14ac:dyDescent="0.2">
      <c r="A939">
        <v>938</v>
      </c>
      <c r="B939">
        <f>'PASS ATTEMPTS'!B969</f>
        <v>499.73085789574077</v>
      </c>
      <c r="C939">
        <f t="shared" si="56"/>
        <v>325.32802795247369</v>
      </c>
      <c r="D939">
        <f>VLOOKUP(A939,'CMP %'!A966:B1965,2,FALSE)</f>
        <v>0.65100648241407399</v>
      </c>
      <c r="E939">
        <f t="shared" si="57"/>
        <v>4121.4915544967707</v>
      </c>
      <c r="F939">
        <f>YARDS!F963</f>
        <v>8.2474225663219709</v>
      </c>
      <c r="G939">
        <f t="shared" si="58"/>
        <v>19.753397532719333</v>
      </c>
      <c r="H939" s="7">
        <f>TOUCHDOWNS!B967</f>
        <v>3.9528072402606161E-2</v>
      </c>
      <c r="I939">
        <f t="shared" si="59"/>
        <v>8.9124199005893594</v>
      </c>
      <c r="J939">
        <f>INTERCEPTIONS!B963</f>
        <v>1.7834439798490018E-2</v>
      </c>
    </row>
    <row r="940" spans="1:10" x14ac:dyDescent="0.2">
      <c r="A940">
        <v>939</v>
      </c>
      <c r="B940">
        <f>'PASS ATTEMPTS'!B970</f>
        <v>525.16672534428062</v>
      </c>
      <c r="C940">
        <f t="shared" si="56"/>
        <v>320.84116954760913</v>
      </c>
      <c r="D940">
        <f>VLOOKUP(A940,'CMP %'!A967:B1966,2,FALSE)</f>
        <v>0.61093202227783394</v>
      </c>
      <c r="E940">
        <f t="shared" si="57"/>
        <v>4142.0751342520116</v>
      </c>
      <c r="F940">
        <f>YARDS!F964</f>
        <v>7.887162179851769</v>
      </c>
      <c r="G940">
        <f t="shared" si="58"/>
        <v>24.187393874705627</v>
      </c>
      <c r="H940" s="7">
        <f>TOUCHDOWNS!B968</f>
        <v>4.6056600137507252E-2</v>
      </c>
      <c r="I940">
        <f t="shared" si="59"/>
        <v>10.343269482203407</v>
      </c>
      <c r="J940">
        <f>INTERCEPTIONS!B964</f>
        <v>1.9695211031168679E-2</v>
      </c>
    </row>
    <row r="941" spans="1:10" x14ac:dyDescent="0.2">
      <c r="A941">
        <v>940</v>
      </c>
      <c r="B941">
        <f>'PASS ATTEMPTS'!B971</f>
        <v>505.68987424501137</v>
      </c>
      <c r="C941">
        <f t="shared" si="56"/>
        <v>324.83569950427102</v>
      </c>
      <c r="D941">
        <f>VLOOKUP(A941,'CMP %'!A968:B1967,2,FALSE)</f>
        <v>0.64236148684852878</v>
      </c>
      <c r="E941">
        <f t="shared" si="57"/>
        <v>4026.8229249899755</v>
      </c>
      <c r="F941">
        <f>YARDS!F965</f>
        <v>7.9630285874360673</v>
      </c>
      <c r="G941">
        <f t="shared" si="58"/>
        <v>21.945098705483382</v>
      </c>
      <c r="H941" s="7">
        <f>TOUCHDOWNS!B969</f>
        <v>4.3396357774114297E-2</v>
      </c>
      <c r="I941">
        <f t="shared" si="59"/>
        <v>9.0280850820329874</v>
      </c>
      <c r="J941">
        <f>INTERCEPTIONS!B965</f>
        <v>1.7853007429725194E-2</v>
      </c>
    </row>
    <row r="942" spans="1:10" x14ac:dyDescent="0.2">
      <c r="A942">
        <v>941</v>
      </c>
      <c r="B942">
        <f>'PASS ATTEMPTS'!B972</f>
        <v>566.97829113671469</v>
      </c>
      <c r="C942">
        <f t="shared" si="56"/>
        <v>364.47781714564564</v>
      </c>
      <c r="D942">
        <f>VLOOKUP(A942,'CMP %'!A969:B1968,2,FALSE)</f>
        <v>0.64284263232533467</v>
      </c>
      <c r="E942">
        <f t="shared" si="57"/>
        <v>4380.5032568805509</v>
      </c>
      <c r="F942">
        <f>YARDS!F966</f>
        <v>7.726051112289035</v>
      </c>
      <c r="G942">
        <f t="shared" si="58"/>
        <v>25.667179382094137</v>
      </c>
      <c r="H942" s="7">
        <f>TOUCHDOWNS!B970</f>
        <v>4.527012724003051E-2</v>
      </c>
      <c r="I942">
        <f t="shared" si="59"/>
        <v>9.536752539894648</v>
      </c>
      <c r="J942">
        <f>INTERCEPTIONS!B966</f>
        <v>1.6820313385852482E-2</v>
      </c>
    </row>
    <row r="943" spans="1:10" x14ac:dyDescent="0.2">
      <c r="A943">
        <v>942</v>
      </c>
      <c r="B943">
        <f>'PASS ATTEMPTS'!B973</f>
        <v>525.1896443428526</v>
      </c>
      <c r="C943">
        <f t="shared" si="56"/>
        <v>340.71527779918529</v>
      </c>
      <c r="D943">
        <f>VLOOKUP(A943,'CMP %'!A970:B1969,2,FALSE)</f>
        <v>0.64874713633302461</v>
      </c>
      <c r="E943">
        <f t="shared" si="57"/>
        <v>4357.8447277539235</v>
      </c>
      <c r="F943">
        <f>YARDS!F967</f>
        <v>8.2976592830704199</v>
      </c>
      <c r="G943">
        <f t="shared" si="58"/>
        <v>24.54716751887624</v>
      </c>
      <c r="H943" s="7">
        <f>TOUCHDOWNS!B971</f>
        <v>4.6739625929964904E-2</v>
      </c>
      <c r="I943">
        <f t="shared" si="59"/>
        <v>8.5778522842206755</v>
      </c>
      <c r="J943">
        <f>INTERCEPTIONS!B967</f>
        <v>1.633286637811333E-2</v>
      </c>
    </row>
    <row r="944" spans="1:10" x14ac:dyDescent="0.2">
      <c r="A944">
        <v>943</v>
      </c>
      <c r="B944">
        <f>'PASS ATTEMPTS'!B974</f>
        <v>507.6148283966229</v>
      </c>
      <c r="C944">
        <f t="shared" si="56"/>
        <v>316.23596134558449</v>
      </c>
      <c r="D944">
        <f>VLOOKUP(A944,'CMP %'!A971:B1970,2,FALSE)</f>
        <v>0.62298408883062562</v>
      </c>
      <c r="E944">
        <f t="shared" si="57"/>
        <v>4013.357326997877</v>
      </c>
      <c r="F944">
        <f>YARDS!F968</f>
        <v>7.9063043522086707</v>
      </c>
      <c r="G944">
        <f t="shared" si="58"/>
        <v>23.557035691471938</v>
      </c>
      <c r="H944" s="7">
        <f>TOUCHDOWNS!B972</f>
        <v>4.6407304069269108E-2</v>
      </c>
      <c r="I944">
        <f t="shared" si="59"/>
        <v>9.281240928481381</v>
      </c>
      <c r="J944">
        <f>INTERCEPTIONS!B968</f>
        <v>1.8284022469945496E-2</v>
      </c>
    </row>
    <row r="945" spans="1:10" x14ac:dyDescent="0.2">
      <c r="A945">
        <v>944</v>
      </c>
      <c r="B945">
        <f>'PASS ATTEMPTS'!B975</f>
        <v>500.38240786300815</v>
      </c>
      <c r="C945">
        <f t="shared" si="56"/>
        <v>312.96489350199369</v>
      </c>
      <c r="D945">
        <f>VLOOKUP(A945,'CMP %'!A972:B1971,2,FALSE)</f>
        <v>0.6254514319130009</v>
      </c>
      <c r="E945">
        <f t="shared" si="57"/>
        <v>3922.9763635863924</v>
      </c>
      <c r="F945">
        <f>YARDS!F969</f>
        <v>7.8399566050699416</v>
      </c>
      <c r="G945">
        <f t="shared" si="58"/>
        <v>20.912509542362265</v>
      </c>
      <c r="H945" s="7">
        <f>TOUCHDOWNS!B973</f>
        <v>4.179305509894659E-2</v>
      </c>
      <c r="I945">
        <f t="shared" si="59"/>
        <v>7.8034878381886621</v>
      </c>
      <c r="J945">
        <f>INTERCEPTIONS!B969</f>
        <v>1.5595048338160314E-2</v>
      </c>
    </row>
    <row r="946" spans="1:10" x14ac:dyDescent="0.2">
      <c r="A946">
        <v>945</v>
      </c>
      <c r="B946">
        <f>'PASS ATTEMPTS'!B976</f>
        <v>488.25094072864863</v>
      </c>
      <c r="C946">
        <f t="shared" si="56"/>
        <v>319.04409207516653</v>
      </c>
      <c r="D946">
        <f>VLOOKUP(A946,'CMP %'!A973:B1972,2,FALSE)</f>
        <v>0.65344286198207069</v>
      </c>
      <c r="E946">
        <f t="shared" si="57"/>
        <v>3797.0189872359051</v>
      </c>
      <c r="F946">
        <f>YARDS!F970</f>
        <v>7.7767776167914118</v>
      </c>
      <c r="G946">
        <f t="shared" si="58"/>
        <v>27.307554806469479</v>
      </c>
      <c r="H946" s="7">
        <f>TOUCHDOWNS!B974</f>
        <v>5.5929343967502938E-2</v>
      </c>
      <c r="I946">
        <f t="shared" si="59"/>
        <v>10.457208340420953</v>
      </c>
      <c r="J946">
        <f>INTERCEPTIONS!B970</f>
        <v>2.1417692149891164E-2</v>
      </c>
    </row>
    <row r="947" spans="1:10" x14ac:dyDescent="0.2">
      <c r="A947">
        <v>946</v>
      </c>
      <c r="B947">
        <f>'PASS ATTEMPTS'!B977</f>
        <v>516.68619188874527</v>
      </c>
      <c r="C947">
        <f t="shared" si="56"/>
        <v>331.29638237118155</v>
      </c>
      <c r="D947">
        <f>VLOOKUP(A947,'CMP %'!A974:B1973,2,FALSE)</f>
        <v>0.64119457336401486</v>
      </c>
      <c r="E947">
        <f t="shared" si="57"/>
        <v>4183.1439748831835</v>
      </c>
      <c r="F947">
        <f>YARDS!F971</f>
        <v>8.0961017355461156</v>
      </c>
      <c r="G947">
        <f t="shared" si="58"/>
        <v>24.945891451204723</v>
      </c>
      <c r="H947" s="7">
        <f>TOUCHDOWNS!B975</f>
        <v>4.8280545992558987E-2</v>
      </c>
      <c r="I947">
        <f t="shared" si="59"/>
        <v>9.9391461424422953</v>
      </c>
      <c r="J947">
        <f>INTERCEPTIONS!B971</f>
        <v>1.9236330094500431E-2</v>
      </c>
    </row>
    <row r="948" spans="1:10" x14ac:dyDescent="0.2">
      <c r="A948">
        <v>947</v>
      </c>
      <c r="B948">
        <f>'PASS ATTEMPTS'!B978</f>
        <v>540.53757630626274</v>
      </c>
      <c r="C948">
        <f t="shared" si="56"/>
        <v>348.26410714046563</v>
      </c>
      <c r="D948">
        <f>VLOOKUP(A948,'CMP %'!A975:B1974,2,FALSE)</f>
        <v>0.64429213140057995</v>
      </c>
      <c r="E948">
        <f t="shared" si="57"/>
        <v>4120.0354571284342</v>
      </c>
      <c r="F948">
        <f>YARDS!F972</f>
        <v>7.6221073940548161</v>
      </c>
      <c r="G948">
        <f t="shared" si="58"/>
        <v>28.366314810237984</v>
      </c>
      <c r="H948" s="7">
        <f>TOUCHDOWNS!B976</f>
        <v>5.2477970179386636E-2</v>
      </c>
      <c r="I948">
        <f t="shared" si="59"/>
        <v>8.8986266981786599</v>
      </c>
      <c r="J948">
        <f>INTERCEPTIONS!B972</f>
        <v>1.6462549669510478E-2</v>
      </c>
    </row>
    <row r="949" spans="1:10" x14ac:dyDescent="0.2">
      <c r="A949">
        <v>948</v>
      </c>
      <c r="B949">
        <f>'PASS ATTEMPTS'!B979</f>
        <v>528.35487123437315</v>
      </c>
      <c r="C949">
        <f t="shared" si="56"/>
        <v>333.38881089970477</v>
      </c>
      <c r="D949">
        <f>VLOOKUP(A949,'CMP %'!A976:B1975,2,FALSE)</f>
        <v>0.63099410841206516</v>
      </c>
      <c r="E949">
        <f t="shared" si="57"/>
        <v>4048.4891228135925</v>
      </c>
      <c r="F949">
        <f>YARDS!F973</f>
        <v>7.6624430723147841</v>
      </c>
      <c r="G949">
        <f t="shared" si="58"/>
        <v>19.480222634755979</v>
      </c>
      <c r="H949" s="7">
        <f>TOUCHDOWNS!B977</f>
        <v>3.6869580835405487E-2</v>
      </c>
      <c r="I949">
        <f t="shared" si="59"/>
        <v>10.678271733302772</v>
      </c>
      <c r="J949">
        <f>INTERCEPTIONS!B973</f>
        <v>2.0210415981129458E-2</v>
      </c>
    </row>
    <row r="950" spans="1:10" x14ac:dyDescent="0.2">
      <c r="A950">
        <v>949</v>
      </c>
      <c r="B950">
        <f>'PASS ATTEMPTS'!B980</f>
        <v>490.03290448806138</v>
      </c>
      <c r="C950">
        <f t="shared" si="56"/>
        <v>307.16826915155713</v>
      </c>
      <c r="D950">
        <f>VLOOKUP(A950,'CMP %'!A977:B1976,2,FALSE)</f>
        <v>0.62683192564886347</v>
      </c>
      <c r="E950">
        <f t="shared" si="57"/>
        <v>3852.1165631907797</v>
      </c>
      <c r="F950">
        <f>YARDS!F974</f>
        <v>7.8609344962561147</v>
      </c>
      <c r="G950">
        <f t="shared" si="58"/>
        <v>24.712283470360472</v>
      </c>
      <c r="H950" s="7">
        <f>TOUCHDOWNS!B978</f>
        <v>5.0429845106375985E-2</v>
      </c>
      <c r="I950">
        <f t="shared" si="59"/>
        <v>8.7000299303128408</v>
      </c>
      <c r="J950">
        <f>INTERCEPTIONS!B974</f>
        <v>1.7753970908140921E-2</v>
      </c>
    </row>
    <row r="951" spans="1:10" x14ac:dyDescent="0.2">
      <c r="A951">
        <v>950</v>
      </c>
      <c r="B951">
        <f>'PASS ATTEMPTS'!B981</f>
        <v>483.96109656377877</v>
      </c>
      <c r="C951">
        <f t="shared" si="56"/>
        <v>300.70153671901556</v>
      </c>
      <c r="D951">
        <f>VLOOKUP(A951,'CMP %'!A978:B1977,2,FALSE)</f>
        <v>0.62133410898945607</v>
      </c>
      <c r="E951">
        <f t="shared" si="57"/>
        <v>4037.6117661140465</v>
      </c>
      <c r="F951">
        <f>YARDS!F975</f>
        <v>8.3428436599179214</v>
      </c>
      <c r="G951">
        <f t="shared" si="58"/>
        <v>21.749825193051453</v>
      </c>
      <c r="H951" s="7">
        <f>TOUCHDOWNS!B979</f>
        <v>4.494126769172066E-2</v>
      </c>
      <c r="I951">
        <f t="shared" si="59"/>
        <v>7.2396280882260298</v>
      </c>
      <c r="J951">
        <f>INTERCEPTIONS!B975</f>
        <v>1.4959111671638169E-2</v>
      </c>
    </row>
    <row r="952" spans="1:10" x14ac:dyDescent="0.2">
      <c r="A952">
        <v>951</v>
      </c>
      <c r="B952">
        <f>'PASS ATTEMPTS'!B982</f>
        <v>511.64778388077747</v>
      </c>
      <c r="C952">
        <f t="shared" si="56"/>
        <v>318.83809834904469</v>
      </c>
      <c r="D952">
        <f>VLOOKUP(A952,'CMP %'!A979:B1978,2,FALSE)</f>
        <v>0.62315934592875966</v>
      </c>
      <c r="E952">
        <f t="shared" si="57"/>
        <v>4143.0636182697335</v>
      </c>
      <c r="F952">
        <f>YARDS!F976</f>
        <v>8.0974915729042554</v>
      </c>
      <c r="G952">
        <f t="shared" si="58"/>
        <v>22.860067716104432</v>
      </c>
      <c r="H952" s="7">
        <f>TOUCHDOWNS!B980</f>
        <v>4.4679305640129993E-2</v>
      </c>
      <c r="I952">
        <f t="shared" si="59"/>
        <v>10.268356985265555</v>
      </c>
      <c r="J952">
        <f>INTERCEPTIONS!B976</f>
        <v>2.0069190776868986E-2</v>
      </c>
    </row>
    <row r="953" spans="1:10" x14ac:dyDescent="0.2">
      <c r="A953">
        <v>952</v>
      </c>
      <c r="B953">
        <f>'PASS ATTEMPTS'!B983</f>
        <v>544.38477461724131</v>
      </c>
      <c r="C953">
        <f t="shared" si="56"/>
        <v>343.4912364049049</v>
      </c>
      <c r="D953">
        <f>VLOOKUP(A953,'CMP %'!A980:B1979,2,FALSE)</f>
        <v>0.6309714239278913</v>
      </c>
      <c r="E953">
        <f t="shared" si="57"/>
        <v>4374.1617022306664</v>
      </c>
      <c r="F953">
        <f>YARDS!F977</f>
        <v>8.0350551782168296</v>
      </c>
      <c r="G953">
        <f t="shared" si="58"/>
        <v>28.431505798602792</v>
      </c>
      <c r="H953" s="7">
        <f>TOUCHDOWNS!B981</f>
        <v>5.2226857039844796E-2</v>
      </c>
      <c r="I953">
        <f t="shared" si="59"/>
        <v>12.257692781585282</v>
      </c>
      <c r="J953">
        <f>INTERCEPTIONS!B977</f>
        <v>2.2516597364802691E-2</v>
      </c>
    </row>
    <row r="954" spans="1:10" x14ac:dyDescent="0.2">
      <c r="A954">
        <v>953</v>
      </c>
      <c r="B954">
        <f>'PASS ATTEMPTS'!B984</f>
        <v>491.93306199295387</v>
      </c>
      <c r="C954">
        <f t="shared" si="56"/>
        <v>314.96993521148096</v>
      </c>
      <c r="D954">
        <f>VLOOKUP(A954,'CMP %'!A981:B1980,2,FALSE)</f>
        <v>0.64026990569703235</v>
      </c>
      <c r="E954">
        <f t="shared" si="57"/>
        <v>3945.5339711504575</v>
      </c>
      <c r="F954">
        <f>YARDS!F978</f>
        <v>8.0204691979149203</v>
      </c>
      <c r="G954">
        <f t="shared" si="58"/>
        <v>20.654278207051636</v>
      </c>
      <c r="H954" s="7">
        <f>TOUCHDOWNS!B982</f>
        <v>4.1985952567155316E-2</v>
      </c>
      <c r="I954">
        <f t="shared" si="59"/>
        <v>8.7736016406954533</v>
      </c>
      <c r="J954">
        <f>INTERCEPTIONS!B978</f>
        <v>1.7834950155924102E-2</v>
      </c>
    </row>
    <row r="955" spans="1:10" x14ac:dyDescent="0.2">
      <c r="A955">
        <v>954</v>
      </c>
      <c r="B955">
        <f>'PASS ATTEMPTS'!B985</f>
        <v>496.40415040017007</v>
      </c>
      <c r="C955">
        <f t="shared" si="56"/>
        <v>301.38524866014188</v>
      </c>
      <c r="D955">
        <f>VLOOKUP(A955,'CMP %'!A982:B1981,2,FALSE)</f>
        <v>0.60713684286721592</v>
      </c>
      <c r="E955">
        <f t="shared" si="57"/>
        <v>4070.7970339800586</v>
      </c>
      <c r="F955">
        <f>YARDS!F979</f>
        <v>8.2005701013950745</v>
      </c>
      <c r="G955">
        <f t="shared" si="58"/>
        <v>25.647082458478334</v>
      </c>
      <c r="H955" s="7">
        <f>TOUCHDOWNS!B983</f>
        <v>5.166572930102066E-2</v>
      </c>
      <c r="I955">
        <f t="shared" si="59"/>
        <v>9.9123167689303084</v>
      </c>
      <c r="J955">
        <f>INTERCEPTIONS!B979</f>
        <v>1.9968239107065518E-2</v>
      </c>
    </row>
    <row r="956" spans="1:10" x14ac:dyDescent="0.2">
      <c r="A956">
        <v>955</v>
      </c>
      <c r="B956">
        <f>'PASS ATTEMPTS'!B986</f>
        <v>506.7646126875585</v>
      </c>
      <c r="C956">
        <f t="shared" si="56"/>
        <v>317.09704305124359</v>
      </c>
      <c r="D956">
        <f>VLOOKUP(A956,'CMP %'!A983:B1982,2,FALSE)</f>
        <v>0.62572846468020282</v>
      </c>
      <c r="E956">
        <f t="shared" si="57"/>
        <v>4063.7496257740613</v>
      </c>
      <c r="F956">
        <f>YARDS!F980</f>
        <v>8.0190082812264798</v>
      </c>
      <c r="G956">
        <f t="shared" si="58"/>
        <v>26.484538970670567</v>
      </c>
      <c r="H956" s="7">
        <f>TOUCHDOWNS!B984</f>
        <v>5.2262013383715465E-2</v>
      </c>
      <c r="I956">
        <f t="shared" si="59"/>
        <v>6.4931759123156212</v>
      </c>
      <c r="J956">
        <f>INTERCEPTIONS!B980</f>
        <v>1.2813001835072755E-2</v>
      </c>
    </row>
    <row r="957" spans="1:10" x14ac:dyDescent="0.2">
      <c r="A957">
        <v>956</v>
      </c>
      <c r="B957">
        <f>'PASS ATTEMPTS'!B987</f>
        <v>498.46890990384532</v>
      </c>
      <c r="C957">
        <f t="shared" si="56"/>
        <v>311.7166586257826</v>
      </c>
      <c r="D957">
        <f>VLOOKUP(A957,'CMP %'!A984:B1983,2,FALSE)</f>
        <v>0.62534824626457197</v>
      </c>
      <c r="E957">
        <f t="shared" si="57"/>
        <v>3857.7362876058382</v>
      </c>
      <c r="F957">
        <f>YARDS!F981</f>
        <v>7.7391713123091188</v>
      </c>
      <c r="G957">
        <f t="shared" si="58"/>
        <v>22.699767881897603</v>
      </c>
      <c r="H957" s="7">
        <f>TOUCHDOWNS!B985</f>
        <v>4.5538984339617873E-2</v>
      </c>
      <c r="I957">
        <f t="shared" si="59"/>
        <v>9.1569960925184031</v>
      </c>
      <c r="J957">
        <f>INTERCEPTIONS!B981</f>
        <v>1.8370245185973161E-2</v>
      </c>
    </row>
    <row r="958" spans="1:10" x14ac:dyDescent="0.2">
      <c r="A958">
        <v>957</v>
      </c>
      <c r="B958">
        <f>'PASS ATTEMPTS'!B988</f>
        <v>515.20567832392908</v>
      </c>
      <c r="C958">
        <f t="shared" si="56"/>
        <v>320.60929921105787</v>
      </c>
      <c r="D958">
        <f>VLOOKUP(A958,'CMP %'!A985:B1984,2,FALSE)</f>
        <v>0.62229379973851684</v>
      </c>
      <c r="E958">
        <f t="shared" si="57"/>
        <v>4202.5944131888036</v>
      </c>
      <c r="F958">
        <f>YARDS!F982</f>
        <v>8.1571197484870801</v>
      </c>
      <c r="G958">
        <f t="shared" si="58"/>
        <v>23.40487579143889</v>
      </c>
      <c r="H958" s="7">
        <f>TOUCHDOWNS!B986</f>
        <v>4.54282178480249E-2</v>
      </c>
      <c r="I958">
        <f t="shared" si="59"/>
        <v>7.4950029531526532</v>
      </c>
      <c r="J958">
        <f>INTERCEPTIONS!B982</f>
        <v>1.4547593841619627E-2</v>
      </c>
    </row>
    <row r="959" spans="1:10" x14ac:dyDescent="0.2">
      <c r="A959">
        <v>958</v>
      </c>
      <c r="B959">
        <f>'PASS ATTEMPTS'!B989</f>
        <v>510.98075160296344</v>
      </c>
      <c r="C959">
        <f t="shared" si="56"/>
        <v>314.11426475790489</v>
      </c>
      <c r="D959">
        <f>VLOOKUP(A959,'CMP %'!A986:B1985,2,FALSE)</f>
        <v>0.61472817473558072</v>
      </c>
      <c r="E959">
        <f t="shared" si="57"/>
        <v>4133.550288983346</v>
      </c>
      <c r="F959">
        <f>YARDS!F983</f>
        <v>8.089444222734933</v>
      </c>
      <c r="G959">
        <f t="shared" si="58"/>
        <v>28.044064722146835</v>
      </c>
      <c r="H959" s="7">
        <f>TOUCHDOWNS!B987</f>
        <v>5.4882820212251993E-2</v>
      </c>
      <c r="I959">
        <f t="shared" si="59"/>
        <v>9.9318607020809342</v>
      </c>
      <c r="J959">
        <f>INTERCEPTIONS!B983</f>
        <v>1.9436858768014958E-2</v>
      </c>
    </row>
    <row r="960" spans="1:10" x14ac:dyDescent="0.2">
      <c r="A960">
        <v>959</v>
      </c>
      <c r="B960">
        <f>'PASS ATTEMPTS'!B990</f>
        <v>498.11479303603431</v>
      </c>
      <c r="C960">
        <f t="shared" si="56"/>
        <v>311.55814284391852</v>
      </c>
      <c r="D960">
        <f>VLOOKUP(A960,'CMP %'!A987:B1986,2,FALSE)</f>
        <v>0.62547458377005072</v>
      </c>
      <c r="E960">
        <f t="shared" si="57"/>
        <v>4014.1603363323975</v>
      </c>
      <c r="F960">
        <f>YARDS!F984</f>
        <v>8.0587053274725928</v>
      </c>
      <c r="G960">
        <f t="shared" si="58"/>
        <v>24.295578514224957</v>
      </c>
      <c r="H960" s="7">
        <f>TOUCHDOWNS!B988</f>
        <v>4.8775059190959182E-2</v>
      </c>
      <c r="I960">
        <f t="shared" si="59"/>
        <v>11.056225505504548</v>
      </c>
      <c r="J960">
        <f>INTERCEPTIONS!B984</f>
        <v>2.2196139645073189E-2</v>
      </c>
    </row>
    <row r="961" spans="1:10" x14ac:dyDescent="0.2">
      <c r="A961">
        <v>960</v>
      </c>
      <c r="B961">
        <f>'PASS ATTEMPTS'!B991</f>
        <v>525.34775822137749</v>
      </c>
      <c r="C961">
        <f t="shared" si="56"/>
        <v>325.94629893050472</v>
      </c>
      <c r="D961">
        <f>VLOOKUP(A961,'CMP %'!A988:B1987,2,FALSE)</f>
        <v>0.62043911643219285</v>
      </c>
      <c r="E961">
        <f t="shared" si="57"/>
        <v>4107.5987679666396</v>
      </c>
      <c r="F961">
        <f>YARDS!F985</f>
        <v>7.8188184943881103</v>
      </c>
      <c r="G961">
        <f t="shared" si="58"/>
        <v>24.557701770148217</v>
      </c>
      <c r="H961" s="7">
        <f>TOUCHDOWNS!B989</f>
        <v>4.6745610666144292E-2</v>
      </c>
      <c r="I961">
        <f t="shared" si="59"/>
        <v>10.157027250561924</v>
      </c>
      <c r="J961">
        <f>INTERCEPTIONS!B985</f>
        <v>1.9333911854786733E-2</v>
      </c>
    </row>
    <row r="962" spans="1:10" x14ac:dyDescent="0.2">
      <c r="A962">
        <v>961</v>
      </c>
      <c r="B962">
        <f>'PASS ATTEMPTS'!B992</f>
        <v>513.7902562052642</v>
      </c>
      <c r="C962">
        <f t="shared" si="56"/>
        <v>321.52516435477634</v>
      </c>
      <c r="D962">
        <f>VLOOKUP(A962,'CMP %'!A989:B1988,2,FALSE)</f>
        <v>0.62579070052726715</v>
      </c>
      <c r="E962">
        <f t="shared" si="57"/>
        <v>4207.0092975706339</v>
      </c>
      <c r="F962">
        <f>YARDS!F986</f>
        <v>8.1881842770679025</v>
      </c>
      <c r="G962">
        <f t="shared" si="58"/>
        <v>27.717683917428115</v>
      </c>
      <c r="H962" s="7">
        <f>TOUCHDOWNS!B990</f>
        <v>5.3947468996676788E-2</v>
      </c>
      <c r="I962">
        <f t="shared" si="59"/>
        <v>11.076282542278486</v>
      </c>
      <c r="J962">
        <f>INTERCEPTIONS!B986</f>
        <v>2.155798481677201E-2</v>
      </c>
    </row>
    <row r="963" spans="1:10" x14ac:dyDescent="0.2">
      <c r="A963">
        <v>962</v>
      </c>
      <c r="B963">
        <f>'PASS ATTEMPTS'!B993</f>
        <v>507.97140003705368</v>
      </c>
      <c r="C963">
        <f t="shared" ref="C963:C1001" si="60">D963*B963</f>
        <v>317.60984523346406</v>
      </c>
      <c r="D963">
        <f>VLOOKUP(A963,'CMP %'!A990:B1989,2,FALSE)</f>
        <v>0.6252514318922211</v>
      </c>
      <c r="E963">
        <f t="shared" ref="E963:E1001" si="61">F963*B963</f>
        <v>4088.358706034513</v>
      </c>
      <c r="F963">
        <f>YARDS!F987</f>
        <v>8.0484033269122826</v>
      </c>
      <c r="G963">
        <f t="shared" ref="G963:G1001" si="62">H963*B963</f>
        <v>24.597947635507722</v>
      </c>
      <c r="H963" s="7">
        <f>TOUCHDOWNS!B991</f>
        <v>4.8423882985761481E-2</v>
      </c>
      <c r="I963">
        <f t="shared" ref="I963:I1001" si="63">J963*B963</f>
        <v>9.6611501225892837</v>
      </c>
      <c r="J963">
        <f>INTERCEPTIONS!B987</f>
        <v>1.9019082810340419E-2</v>
      </c>
    </row>
    <row r="964" spans="1:10" x14ac:dyDescent="0.2">
      <c r="A964">
        <v>963</v>
      </c>
      <c r="B964">
        <f>'PASS ATTEMPTS'!B994</f>
        <v>522.31550672371611</v>
      </c>
      <c r="C964">
        <f t="shared" si="60"/>
        <v>331.30508359722899</v>
      </c>
      <c r="D964">
        <f>VLOOKUP(A964,'CMP %'!A991:B1990,2,FALSE)</f>
        <v>0.63430068480137247</v>
      </c>
      <c r="E964">
        <f t="shared" si="61"/>
        <v>4230.1336726129566</v>
      </c>
      <c r="F964">
        <f>YARDS!F988</f>
        <v>8.0988092793701547</v>
      </c>
      <c r="G964">
        <f t="shared" si="62"/>
        <v>24.536110444302558</v>
      </c>
      <c r="H964" s="7">
        <f>TOUCHDOWNS!B992</f>
        <v>4.6975650020823857E-2</v>
      </c>
      <c r="I964">
        <f t="shared" si="63"/>
        <v>10.439280095076525</v>
      </c>
      <c r="J964">
        <f>INTERCEPTIONS!B988</f>
        <v>1.9986540626676211E-2</v>
      </c>
    </row>
    <row r="965" spans="1:10" x14ac:dyDescent="0.2">
      <c r="A965">
        <v>964</v>
      </c>
      <c r="B965">
        <f>'PASS ATTEMPTS'!B995</f>
        <v>509.90495704285638</v>
      </c>
      <c r="C965">
        <f t="shared" si="60"/>
        <v>318.00401595416309</v>
      </c>
      <c r="D965">
        <f>VLOOKUP(A965,'CMP %'!A992:B1991,2,FALSE)</f>
        <v>0.62365350946654075</v>
      </c>
      <c r="E965">
        <f t="shared" si="61"/>
        <v>4139.9479086741685</v>
      </c>
      <c r="F965">
        <f>YARDS!F989</f>
        <v>8.1190579763793416</v>
      </c>
      <c r="G965">
        <f t="shared" si="62"/>
        <v>23.941296927538957</v>
      </c>
      <c r="H965" s="7">
        <f>TOUCHDOWNS!B993</f>
        <v>4.695246946878915E-2</v>
      </c>
      <c r="I965">
        <f t="shared" si="63"/>
        <v>10.278262752810029</v>
      </c>
      <c r="J965">
        <f>INTERCEPTIONS!B989</f>
        <v>2.015721285083754E-2</v>
      </c>
    </row>
    <row r="966" spans="1:10" x14ac:dyDescent="0.2">
      <c r="A966">
        <v>965</v>
      </c>
      <c r="B966">
        <f>'PASS ATTEMPTS'!B996</f>
        <v>522.91119848596395</v>
      </c>
      <c r="C966">
        <f t="shared" si="60"/>
        <v>327.1233228823686</v>
      </c>
      <c r="D966">
        <f>VLOOKUP(A966,'CMP %'!A993:B1992,2,FALSE)</f>
        <v>0.62558102375608104</v>
      </c>
      <c r="E966">
        <f t="shared" si="61"/>
        <v>4274.046828607552</v>
      </c>
      <c r="F966">
        <f>YARDS!F990</f>
        <v>8.17356147847401</v>
      </c>
      <c r="G966">
        <f t="shared" si="62"/>
        <v>25.180877487384205</v>
      </c>
      <c r="H966" s="7">
        <f>TOUCHDOWNS!B994</f>
        <v>4.8155169673728286E-2</v>
      </c>
      <c r="I966">
        <f t="shared" si="63"/>
        <v>9.1294151943182662</v>
      </c>
      <c r="J966">
        <f>INTERCEPTIONS!B990</f>
        <v>1.7458825170988033E-2</v>
      </c>
    </row>
    <row r="967" spans="1:10" x14ac:dyDescent="0.2">
      <c r="A967">
        <v>966</v>
      </c>
      <c r="B967">
        <f>'PASS ATTEMPTS'!B997</f>
        <v>490.8454903891872</v>
      </c>
      <c r="C967">
        <f t="shared" si="60"/>
        <v>309.78467434410021</v>
      </c>
      <c r="D967">
        <f>VLOOKUP(A967,'CMP %'!A994:B1993,2,FALSE)</f>
        <v>0.63112462151475524</v>
      </c>
      <c r="E967">
        <f t="shared" si="61"/>
        <v>3819.464692729488</v>
      </c>
      <c r="F967">
        <f>YARDS!F991</f>
        <v>7.7813991724790359</v>
      </c>
      <c r="G967">
        <f t="shared" si="62"/>
        <v>20.917030563707826</v>
      </c>
      <c r="H967" s="7">
        <f>TOUCHDOWNS!B995</f>
        <v>4.2614286925857038E-2</v>
      </c>
      <c r="I967">
        <f t="shared" si="63"/>
        <v>9.3638624286800454</v>
      </c>
      <c r="J967">
        <f>INTERCEPTIONS!B991</f>
        <v>1.9077006129272E-2</v>
      </c>
    </row>
    <row r="968" spans="1:10" x14ac:dyDescent="0.2">
      <c r="A968">
        <v>967</v>
      </c>
      <c r="B968">
        <f>'PASS ATTEMPTS'!B998</f>
        <v>488.05983113975577</v>
      </c>
      <c r="C968">
        <f t="shared" si="60"/>
        <v>306.92598178908401</v>
      </c>
      <c r="D968">
        <f>VLOOKUP(A968,'CMP %'!A995:B1994,2,FALSE)</f>
        <v>0.62886958156815786</v>
      </c>
      <c r="E968">
        <f t="shared" si="61"/>
        <v>4028.6092437195348</v>
      </c>
      <c r="F968">
        <f>YARDS!F992</f>
        <v>8.2543347898793655</v>
      </c>
      <c r="G968">
        <f t="shared" si="62"/>
        <v>21.318970888587458</v>
      </c>
      <c r="H968" s="7">
        <f>TOUCHDOWNS!B996</f>
        <v>4.3681060247883374E-2</v>
      </c>
      <c r="I968">
        <f t="shared" si="63"/>
        <v>8.5143348506831646</v>
      </c>
      <c r="J968">
        <f>INTERCEPTIONS!B992</f>
        <v>1.7445268607334103E-2</v>
      </c>
    </row>
    <row r="969" spans="1:10" x14ac:dyDescent="0.2">
      <c r="A969">
        <v>968</v>
      </c>
      <c r="B969">
        <f>'PASS ATTEMPTS'!B999</f>
        <v>515.94219945354223</v>
      </c>
      <c r="C969">
        <f t="shared" si="60"/>
        <v>321.6366284157412</v>
      </c>
      <c r="D969">
        <f>VLOOKUP(A969,'CMP %'!A996:B1995,2,FALSE)</f>
        <v>0.6233966300031305</v>
      </c>
      <c r="E969">
        <f t="shared" si="61"/>
        <v>4133.3321180461298</v>
      </c>
      <c r="F969">
        <f>YARDS!F993</f>
        <v>8.0112309526608385</v>
      </c>
      <c r="G969">
        <f t="shared" si="62"/>
        <v>24.680700021834312</v>
      </c>
      <c r="H969" s="7">
        <f>TOUCHDOWNS!B997</f>
        <v>4.7836172439422016E-2</v>
      </c>
      <c r="I969">
        <f t="shared" si="63"/>
        <v>9.6087244258823894</v>
      </c>
      <c r="J969">
        <f>INTERCEPTIONS!B993</f>
        <v>1.8623645121603593E-2</v>
      </c>
    </row>
    <row r="970" spans="1:10" x14ac:dyDescent="0.2">
      <c r="A970">
        <v>969</v>
      </c>
      <c r="B970">
        <f>'PASS ATTEMPTS'!B1000</f>
        <v>522.85813806147064</v>
      </c>
      <c r="C970">
        <f t="shared" si="60"/>
        <v>328.83652715114772</v>
      </c>
      <c r="D970">
        <f>VLOOKUP(A970,'CMP %'!A997:B1996,2,FALSE)</f>
        <v>0.62892112260187782</v>
      </c>
      <c r="E970">
        <f t="shared" si="61"/>
        <v>4177.8166957322956</v>
      </c>
      <c r="F970">
        <f>YARDS!F994</f>
        <v>7.9903445917889186</v>
      </c>
      <c r="G970">
        <f t="shared" si="62"/>
        <v>26.072286095178917</v>
      </c>
      <c r="H970" s="7">
        <f>TOUCHDOWNS!B998</f>
        <v>4.9864933138161635E-2</v>
      </c>
      <c r="I970">
        <f t="shared" si="63"/>
        <v>10.082121234582646</v>
      </c>
      <c r="J970">
        <f>INTERCEPTIONS!B994</f>
        <v>1.9282708827986772E-2</v>
      </c>
    </row>
    <row r="971" spans="1:10" x14ac:dyDescent="0.2">
      <c r="A971">
        <v>970</v>
      </c>
      <c r="B971">
        <f>'PASS ATTEMPTS'!B1001</f>
        <v>549.51416170649998</v>
      </c>
      <c r="C971">
        <f t="shared" si="60"/>
        <v>350.12588871990295</v>
      </c>
      <c r="D971">
        <f>VLOOKUP(A971,'CMP %'!A998:B1997,2,FALSE)</f>
        <v>0.6371553512517264</v>
      </c>
      <c r="E971">
        <f t="shared" si="61"/>
        <v>4663.1094160203129</v>
      </c>
      <c r="F971">
        <f>YARDS!F995</f>
        <v>8.4858766906737486</v>
      </c>
      <c r="G971">
        <f t="shared" si="62"/>
        <v>28.22993716816341</v>
      </c>
      <c r="H971" s="7">
        <f>TOUCHDOWNS!B999</f>
        <v>5.1372538026128706E-2</v>
      </c>
      <c r="I971">
        <f t="shared" si="63"/>
        <v>9.5773178685105069</v>
      </c>
      <c r="J971">
        <f>INTERCEPTIONS!B995</f>
        <v>1.7428700724961173E-2</v>
      </c>
    </row>
    <row r="972" spans="1:10" x14ac:dyDescent="0.2">
      <c r="A972">
        <v>971</v>
      </c>
      <c r="B972">
        <f>'PASS ATTEMPTS'!B1002</f>
        <v>491.32745810551944</v>
      </c>
      <c r="C972">
        <f t="shared" si="60"/>
        <v>303.44536678367592</v>
      </c>
      <c r="D972">
        <f>VLOOKUP(A972,'CMP %'!A999:B1998,2,FALSE)</f>
        <v>0.61760311128084111</v>
      </c>
      <c r="E972">
        <f t="shared" si="61"/>
        <v>4071.7694507127994</v>
      </c>
      <c r="F972">
        <f>YARDS!F996</f>
        <v>8.2872825109610098</v>
      </c>
      <c r="G972">
        <f t="shared" si="62"/>
        <v>22.957813323910877</v>
      </c>
      <c r="H972" s="7">
        <f>TOUCHDOWNS!B1000</f>
        <v>4.6726094675092159E-2</v>
      </c>
      <c r="I972">
        <f t="shared" si="63"/>
        <v>8.7333199187832165</v>
      </c>
      <c r="J972">
        <f>INTERCEPTIONS!B996</f>
        <v>1.7774947796440097E-2</v>
      </c>
    </row>
    <row r="973" spans="1:10" x14ac:dyDescent="0.2">
      <c r="A973">
        <v>972</v>
      </c>
      <c r="B973">
        <f>'PASS ATTEMPTS'!B1003</f>
        <v>511.21316726891598</v>
      </c>
      <c r="C973">
        <f t="shared" si="60"/>
        <v>324.8204838419698</v>
      </c>
      <c r="D973">
        <f>VLOOKUP(A973,'CMP %'!A1000:B1999,2,FALSE)</f>
        <v>0.6353914661026383</v>
      </c>
      <c r="E973">
        <f t="shared" si="61"/>
        <v>4112.4080678128776</v>
      </c>
      <c r="F973">
        <f>YARDS!F997</f>
        <v>8.0444095166461302</v>
      </c>
      <c r="G973">
        <f t="shared" si="62"/>
        <v>24.180984358921901</v>
      </c>
      <c r="H973" s="7">
        <f>TOUCHDOWNS!B1001</f>
        <v>4.7301176705023831E-2</v>
      </c>
      <c r="I973">
        <f t="shared" si="63"/>
        <v>10.380968803593497</v>
      </c>
      <c r="J973">
        <f>INTERCEPTIONS!B997</f>
        <v>2.0306536427949134E-2</v>
      </c>
    </row>
    <row r="974" spans="1:10" x14ac:dyDescent="0.2">
      <c r="A974">
        <v>973</v>
      </c>
      <c r="B974">
        <f>'PASS ATTEMPTS'!B1004</f>
        <v>510.45626905093201</v>
      </c>
      <c r="C974">
        <f t="shared" si="60"/>
        <v>313.18236433866576</v>
      </c>
      <c r="D974">
        <f>VLOOKUP(A974,'CMP %'!A1001:B2000,2,FALSE)</f>
        <v>0.61353417193004878</v>
      </c>
      <c r="E974">
        <f t="shared" si="61"/>
        <v>4157.5656305324892</v>
      </c>
      <c r="F974">
        <f>YARDS!F998</f>
        <v>8.1448027629525654</v>
      </c>
      <c r="G974">
        <f t="shared" si="62"/>
        <v>18.656188293565862</v>
      </c>
      <c r="H974" s="7">
        <f>TOUCHDOWNS!B1002</f>
        <v>3.6548063810152548E-2</v>
      </c>
      <c r="I974">
        <f t="shared" si="63"/>
        <v>8.2330138526647012</v>
      </c>
      <c r="J974">
        <f>INTERCEPTIONS!B998</f>
        <v>1.6128734921743576E-2</v>
      </c>
    </row>
    <row r="975" spans="1:10" x14ac:dyDescent="0.2">
      <c r="A975">
        <v>974</v>
      </c>
      <c r="B975">
        <f>'PASS ATTEMPTS'!B1005</f>
        <v>518.14312619172142</v>
      </c>
      <c r="C975">
        <f t="shared" si="60"/>
        <v>322.5197352792585</v>
      </c>
      <c r="D975">
        <f>VLOOKUP(A975,'CMP %'!A1002:B2001,2,FALSE)</f>
        <v>0.62245298446730901</v>
      </c>
      <c r="E975">
        <f t="shared" si="61"/>
        <v>4142.7588011559174</v>
      </c>
      <c r="F975">
        <f>YARDS!F999</f>
        <v>7.9953946925912307</v>
      </c>
      <c r="G975">
        <f t="shared" si="62"/>
        <v>24.660646995030589</v>
      </c>
      <c r="H975" s="7">
        <f>TOUCHDOWNS!B1003</f>
        <v>4.7594276076347572E-2</v>
      </c>
      <c r="I975">
        <f t="shared" si="63"/>
        <v>9.8818947499812424</v>
      </c>
      <c r="J975">
        <f>INTERCEPTIONS!B999</f>
        <v>1.9071747265300552E-2</v>
      </c>
    </row>
    <row r="976" spans="1:10" x14ac:dyDescent="0.2">
      <c r="A976">
        <v>975</v>
      </c>
      <c r="B976">
        <f>'PASS ATTEMPTS'!B1006</f>
        <v>529.37263726540868</v>
      </c>
      <c r="C976">
        <f t="shared" si="60"/>
        <v>330.21215079269933</v>
      </c>
      <c r="D976">
        <f>VLOOKUP(A976,'CMP %'!A1003:B2002,2,FALSE)</f>
        <v>0.62378016457080809</v>
      </c>
      <c r="E976">
        <f t="shared" si="61"/>
        <v>4159.7427731662592</v>
      </c>
      <c r="F976">
        <f>YARDS!F1000</f>
        <v>7.8578726597096704</v>
      </c>
      <c r="G976">
        <f t="shared" si="62"/>
        <v>23.47676640212568</v>
      </c>
      <c r="H976" s="7">
        <f>TOUCHDOWNS!B1004</f>
        <v>4.4348280869597086E-2</v>
      </c>
      <c r="I976">
        <f t="shared" si="63"/>
        <v>10.745670338746361</v>
      </c>
      <c r="J976">
        <f>INTERCEPTIONS!B1000</f>
        <v>2.0298877543530575E-2</v>
      </c>
    </row>
    <row r="977" spans="1:10" x14ac:dyDescent="0.2">
      <c r="A977">
        <v>976</v>
      </c>
      <c r="B977">
        <f>'PASS ATTEMPTS'!B1007</f>
        <v>501.49294996089355</v>
      </c>
      <c r="C977">
        <f t="shared" si="60"/>
        <v>322.40839845405009</v>
      </c>
      <c r="D977">
        <f>VLOOKUP(A977,'CMP %'!A1004:B2003,2,FALSE)</f>
        <v>0.64289717029759141</v>
      </c>
      <c r="E977">
        <f t="shared" si="61"/>
        <v>3914.5382770126553</v>
      </c>
      <c r="F977">
        <f>YARDS!F1001</f>
        <v>7.8057693080588892</v>
      </c>
      <c r="G977">
        <f t="shared" si="62"/>
        <v>20.717910088353612</v>
      </c>
      <c r="H977" s="7">
        <f>TOUCHDOWNS!B1005</f>
        <v>4.1312465289829493E-2</v>
      </c>
      <c r="I977">
        <f t="shared" si="63"/>
        <v>8.8515519315021169</v>
      </c>
      <c r="J977">
        <f>INTERCEPTIONS!B1001</f>
        <v>1.7650401530454937E-2</v>
      </c>
    </row>
    <row r="978" spans="1:10" x14ac:dyDescent="0.2">
      <c r="A978">
        <v>977</v>
      </c>
      <c r="B978">
        <f>'PASS ATTEMPTS'!B1008</f>
        <v>486.63525057820135</v>
      </c>
      <c r="C978">
        <f t="shared" si="60"/>
        <v>294.18518120362052</v>
      </c>
      <c r="D978">
        <f>VLOOKUP(A978,'CMP %'!A1005:B2004,2,FALSE)</f>
        <v>0.60452912289868221</v>
      </c>
      <c r="E978">
        <f t="shared" si="61"/>
        <v>3913.804407727911</v>
      </c>
      <c r="F978">
        <f>YARDS!F1002</f>
        <v>8.0425830292353027</v>
      </c>
      <c r="G978">
        <f t="shared" si="62"/>
        <v>23.839401193745097</v>
      </c>
      <c r="H978" s="7">
        <f>TOUCHDOWNS!B1006</f>
        <v>4.8988233313184845E-2</v>
      </c>
      <c r="I978">
        <f t="shared" si="63"/>
        <v>8.6314743401039795</v>
      </c>
      <c r="J978">
        <f>INTERCEPTIONS!B1002</f>
        <v>1.7737051168916336E-2</v>
      </c>
    </row>
    <row r="979" spans="1:10" x14ac:dyDescent="0.2">
      <c r="A979">
        <v>978</v>
      </c>
      <c r="B979">
        <f>'PASS ATTEMPTS'!B1009</f>
        <v>540.34491222697011</v>
      </c>
      <c r="C979">
        <f t="shared" si="60"/>
        <v>336.23623323414694</v>
      </c>
      <c r="D979">
        <f>VLOOKUP(A979,'CMP %'!A1006:B2005,2,FALSE)</f>
        <v>0.62226223589001239</v>
      </c>
      <c r="E979">
        <f t="shared" si="61"/>
        <v>4280.0594911765193</v>
      </c>
      <c r="F979">
        <f>YARDS!F1003</f>
        <v>7.9209767582278898</v>
      </c>
      <c r="G979">
        <f t="shared" si="62"/>
        <v>22.81864931519759</v>
      </c>
      <c r="H979" s="7">
        <f>TOUCHDOWNS!B1007</f>
        <v>4.2229784715013083E-2</v>
      </c>
      <c r="I979">
        <f t="shared" si="63"/>
        <v>9.1318308647119526</v>
      </c>
      <c r="J979">
        <f>INTERCEPTIONS!B1003</f>
        <v>1.6900003420178698E-2</v>
      </c>
    </row>
    <row r="980" spans="1:10" x14ac:dyDescent="0.2">
      <c r="A980">
        <v>979</v>
      </c>
      <c r="B980">
        <f>'PASS ATTEMPTS'!B1010</f>
        <v>511.04192870236659</v>
      </c>
      <c r="C980">
        <f t="shared" si="60"/>
        <v>313.75423599036225</v>
      </c>
      <c r="D980">
        <f>VLOOKUP(A980,'CMP %'!A1007:B2006,2,FALSE)</f>
        <v>0.61395008583159583</v>
      </c>
      <c r="E980">
        <f t="shared" si="61"/>
        <v>4396.8920214469645</v>
      </c>
      <c r="F980">
        <f>YARDS!F1004</f>
        <v>8.6037794053640884</v>
      </c>
      <c r="G980">
        <f t="shared" si="62"/>
        <v>26.36313611416498</v>
      </c>
      <c r="H980" s="7">
        <f>TOUCHDOWNS!B1008</f>
        <v>5.1587031579005731E-2</v>
      </c>
      <c r="I980">
        <f t="shared" si="63"/>
        <v>10.108262859813392</v>
      </c>
      <c r="J980">
        <f>INTERCEPTIONS!B1004</f>
        <v>1.9779713350488108E-2</v>
      </c>
    </row>
    <row r="981" spans="1:10" x14ac:dyDescent="0.2">
      <c r="A981">
        <v>980</v>
      </c>
      <c r="B981">
        <f>'PASS ATTEMPTS'!B1011</f>
        <v>541.18623399894943</v>
      </c>
      <c r="C981">
        <f t="shared" si="60"/>
        <v>331.27488150649168</v>
      </c>
      <c r="D981">
        <f>VLOOKUP(A981,'CMP %'!A1008:B2007,2,FALSE)</f>
        <v>0.61212732456002339</v>
      </c>
      <c r="E981">
        <f t="shared" si="61"/>
        <v>4251.0897167836292</v>
      </c>
      <c r="F981">
        <f>YARDS!F1005</f>
        <v>7.8551327615474449</v>
      </c>
      <c r="G981">
        <f t="shared" si="62"/>
        <v>25.823843642861554</v>
      </c>
      <c r="H981" s="7">
        <f>TOUCHDOWNS!B1009</f>
        <v>4.7717111080308232E-2</v>
      </c>
      <c r="I981">
        <f t="shared" si="63"/>
        <v>10.378734295570512</v>
      </c>
      <c r="J981">
        <f>INTERCEPTIONS!B1005</f>
        <v>1.9177749993527476E-2</v>
      </c>
    </row>
    <row r="982" spans="1:10" x14ac:dyDescent="0.2">
      <c r="A982">
        <v>981</v>
      </c>
      <c r="B982">
        <f>'PASS ATTEMPTS'!B1012</f>
        <v>516.65934744690901</v>
      </c>
      <c r="C982">
        <f t="shared" si="60"/>
        <v>332.93526805503944</v>
      </c>
      <c r="D982">
        <f>VLOOKUP(A982,'CMP %'!A1009:B2008,2,FALSE)</f>
        <v>0.64439997011619199</v>
      </c>
      <c r="E982">
        <f t="shared" si="61"/>
        <v>4240.5370833122261</v>
      </c>
      <c r="F982">
        <f>YARDS!F1006</f>
        <v>8.2076073998602652</v>
      </c>
      <c r="G982">
        <f t="shared" si="62"/>
        <v>24.735098662742303</v>
      </c>
      <c r="H982" s="7">
        <f>TOUCHDOWNS!B1010</f>
        <v>4.7875062717768861E-2</v>
      </c>
      <c r="I982">
        <f t="shared" si="63"/>
        <v>9.4308455543047884</v>
      </c>
      <c r="J982">
        <f>INTERCEPTIONS!B1006</f>
        <v>1.8253508043370656E-2</v>
      </c>
    </row>
    <row r="983" spans="1:10" x14ac:dyDescent="0.2">
      <c r="A983">
        <v>982</v>
      </c>
      <c r="B983">
        <f>'PASS ATTEMPTS'!B1013</f>
        <v>495.81776274504557</v>
      </c>
      <c r="C983">
        <f t="shared" si="60"/>
        <v>316.42673056694525</v>
      </c>
      <c r="D983">
        <f>VLOOKUP(A983,'CMP %'!A1010:B2009,2,FALSE)</f>
        <v>0.63819159849191409</v>
      </c>
      <c r="E983">
        <f t="shared" si="61"/>
        <v>4016.0553982910078</v>
      </c>
      <c r="F983">
        <f>YARDS!F1007</f>
        <v>8.0998618848516397</v>
      </c>
      <c r="G983">
        <f t="shared" si="62"/>
        <v>25.708943609841178</v>
      </c>
      <c r="H983" s="7">
        <f>TOUCHDOWNS!B1011</f>
        <v>5.185159859442344E-2</v>
      </c>
      <c r="I983">
        <f t="shared" si="63"/>
        <v>8.7621965187805042</v>
      </c>
      <c r="J983">
        <f>INTERCEPTIONS!B1007</f>
        <v>1.7672211802718558E-2</v>
      </c>
    </row>
    <row r="984" spans="1:10" x14ac:dyDescent="0.2">
      <c r="A984">
        <v>983</v>
      </c>
      <c r="B984">
        <f>'PASS ATTEMPTS'!B1014</f>
        <v>483.96489935084219</v>
      </c>
      <c r="C984">
        <f t="shared" si="60"/>
        <v>305.50619503772401</v>
      </c>
      <c r="D984">
        <f>VLOOKUP(A984,'CMP %'!A1011:B2010,2,FALSE)</f>
        <v>0.63125692678851164</v>
      </c>
      <c r="E984">
        <f t="shared" si="61"/>
        <v>3875.7780968212669</v>
      </c>
      <c r="F984">
        <f>YARDS!F1008</f>
        <v>8.0083867694123558</v>
      </c>
      <c r="G984">
        <f t="shared" si="62"/>
        <v>21.197205682156362</v>
      </c>
      <c r="H984" s="7">
        <f>TOUCHDOWNS!B1012</f>
        <v>4.3799055903824553E-2</v>
      </c>
      <c r="I984">
        <f t="shared" si="63"/>
        <v>9.7201823929730509</v>
      </c>
      <c r="J984">
        <f>INTERCEPTIONS!B1008</f>
        <v>2.0084478039649252E-2</v>
      </c>
    </row>
    <row r="985" spans="1:10" x14ac:dyDescent="0.2">
      <c r="A985">
        <v>984</v>
      </c>
      <c r="B985">
        <f>'PASS ATTEMPTS'!B1015</f>
        <v>504.76334810490044</v>
      </c>
      <c r="C985">
        <f t="shared" si="60"/>
        <v>316.71698796688906</v>
      </c>
      <c r="D985">
        <f>VLOOKUP(A985,'CMP %'!A1012:B2011,2,FALSE)</f>
        <v>0.62745638952586669</v>
      </c>
      <c r="E985">
        <f t="shared" si="61"/>
        <v>4011.0426247140531</v>
      </c>
      <c r="F985">
        <f>YARDS!F1009</f>
        <v>7.9463824775971528</v>
      </c>
      <c r="G985">
        <f t="shared" si="62"/>
        <v>19.887767972219066</v>
      </c>
      <c r="H985" s="7">
        <f>TOUCHDOWNS!B1013</f>
        <v>3.9400182376328106E-2</v>
      </c>
      <c r="I985">
        <f t="shared" si="63"/>
        <v>11.202702234881961</v>
      </c>
      <c r="J985">
        <f>INTERCEPTIONS!B1009</f>
        <v>2.2193969266868806E-2</v>
      </c>
    </row>
    <row r="986" spans="1:10" x14ac:dyDescent="0.2">
      <c r="A986">
        <v>985</v>
      </c>
      <c r="B986">
        <f>'PASS ATTEMPTS'!B1016</f>
        <v>543.55179386479131</v>
      </c>
      <c r="C986">
        <f t="shared" si="60"/>
        <v>337.49944799911151</v>
      </c>
      <c r="D986">
        <f>VLOOKUP(A986,'CMP %'!A1013:B2012,2,FALSE)</f>
        <v>0.62091497408076735</v>
      </c>
      <c r="E986">
        <f t="shared" si="61"/>
        <v>4445.5897479668665</v>
      </c>
      <c r="F986">
        <f>YARDS!F1010</f>
        <v>8.1787785417054639</v>
      </c>
      <c r="G986">
        <f t="shared" si="62"/>
        <v>19.969736282595672</v>
      </c>
      <c r="H986" s="7">
        <f>TOUCHDOWNS!B1014</f>
        <v>3.6739343900616672E-2</v>
      </c>
      <c r="I986">
        <f t="shared" si="63"/>
        <v>9.3358422633707754</v>
      </c>
      <c r="J986">
        <f>INTERCEPTIONS!B1010</f>
        <v>1.7175625890203702E-2</v>
      </c>
    </row>
    <row r="987" spans="1:10" x14ac:dyDescent="0.2">
      <c r="A987">
        <v>986</v>
      </c>
      <c r="B987">
        <f>'PASS ATTEMPTS'!B1017</f>
        <v>546.04955593105842</v>
      </c>
      <c r="C987">
        <f t="shared" si="60"/>
        <v>344.84211202922501</v>
      </c>
      <c r="D987">
        <f>VLOOKUP(A987,'CMP %'!A1014:B2013,2,FALSE)</f>
        <v>0.63152164173312342</v>
      </c>
      <c r="E987">
        <f t="shared" si="61"/>
        <v>4483.1033541436918</v>
      </c>
      <c r="F987">
        <f>YARDS!F1011</f>
        <v>8.2100668436578808</v>
      </c>
      <c r="G987">
        <f t="shared" si="62"/>
        <v>26.418252514728437</v>
      </c>
      <c r="H987" s="7">
        <f>TOUCHDOWNS!B1015</f>
        <v>4.8380686748628866E-2</v>
      </c>
      <c r="I987">
        <f t="shared" si="63"/>
        <v>11.993645012780318</v>
      </c>
      <c r="J987">
        <f>INTERCEPTIONS!B1011</f>
        <v>2.196438928025532E-2</v>
      </c>
    </row>
    <row r="988" spans="1:10" x14ac:dyDescent="0.2">
      <c r="A988">
        <v>987</v>
      </c>
      <c r="B988">
        <f>'PASS ATTEMPTS'!B1018</f>
        <v>535.57301530338509</v>
      </c>
      <c r="C988">
        <f t="shared" si="60"/>
        <v>330.46285110506977</v>
      </c>
      <c r="D988">
        <f>VLOOKUP(A988,'CMP %'!A1015:B2014,2,FALSE)</f>
        <v>0.61702670161205386</v>
      </c>
      <c r="E988">
        <f t="shared" si="61"/>
        <v>4286.9813658703297</v>
      </c>
      <c r="F988">
        <f>YARDS!F1012</f>
        <v>8.0044760347791062</v>
      </c>
      <c r="G988">
        <f t="shared" si="62"/>
        <v>25.622838119361017</v>
      </c>
      <c r="H988" s="7">
        <f>TOUCHDOWNS!B1016</f>
        <v>4.7841913963582526E-2</v>
      </c>
      <c r="I988">
        <f t="shared" si="63"/>
        <v>11.488491659608535</v>
      </c>
      <c r="J988">
        <f>INTERCEPTIONS!B1012</f>
        <v>2.1450841120329165E-2</v>
      </c>
    </row>
    <row r="989" spans="1:10" x14ac:dyDescent="0.2">
      <c r="A989">
        <v>988</v>
      </c>
      <c r="B989">
        <f>'PASS ATTEMPTS'!B1019</f>
        <v>531.32269476977274</v>
      </c>
      <c r="C989">
        <f t="shared" si="60"/>
        <v>328.47390716018919</v>
      </c>
      <c r="D989">
        <f>VLOOKUP(A989,'CMP %'!A1016:B2015,2,FALSE)</f>
        <v>0.61821922984584743</v>
      </c>
      <c r="E989">
        <f t="shared" si="61"/>
        <v>4382.8155855615832</v>
      </c>
      <c r="F989">
        <f>YARDS!F1013</f>
        <v>8.2488770547636765</v>
      </c>
      <c r="G989">
        <f t="shared" si="62"/>
        <v>24.140977853016675</v>
      </c>
      <c r="H989" s="7">
        <f>TOUCHDOWNS!B1017</f>
        <v>4.5435623380396341E-2</v>
      </c>
      <c r="I989">
        <f t="shared" si="63"/>
        <v>9.4601022369517764</v>
      </c>
      <c r="J989">
        <f>INTERCEPTIONS!B1013</f>
        <v>1.780481490829397E-2</v>
      </c>
    </row>
    <row r="990" spans="1:10" x14ac:dyDescent="0.2">
      <c r="A990">
        <v>989</v>
      </c>
      <c r="B990">
        <f>'PASS ATTEMPTS'!B1020</f>
        <v>521.41032051902096</v>
      </c>
      <c r="C990">
        <f t="shared" si="60"/>
        <v>319.20532736392983</v>
      </c>
      <c r="D990">
        <f>VLOOKUP(A990,'CMP %'!A1017:B2016,2,FALSE)</f>
        <v>0.61219602835284748</v>
      </c>
      <c r="E990">
        <f t="shared" si="61"/>
        <v>4265.6490578059202</v>
      </c>
      <c r="F990">
        <f>YARDS!F1014</f>
        <v>8.1809831718708956</v>
      </c>
      <c r="G990">
        <f t="shared" si="62"/>
        <v>24.364442369817247</v>
      </c>
      <c r="H990" s="7">
        <f>TOUCHDOWNS!B1018</f>
        <v>4.672796339275459E-2</v>
      </c>
      <c r="I990">
        <f t="shared" si="63"/>
        <v>9.8943813390359434</v>
      </c>
      <c r="J990">
        <f>INTERCEPTIONS!B1014</f>
        <v>1.8976190055438304E-2</v>
      </c>
    </row>
    <row r="991" spans="1:10" x14ac:dyDescent="0.2">
      <c r="A991">
        <v>990</v>
      </c>
      <c r="B991">
        <f>'PASS ATTEMPTS'!B1021</f>
        <v>527.92505224611887</v>
      </c>
      <c r="C991">
        <f t="shared" si="60"/>
        <v>329.62756332113321</v>
      </c>
      <c r="D991">
        <f>VLOOKUP(A991,'CMP %'!A1018:B2017,2,FALSE)</f>
        <v>0.62438325652229265</v>
      </c>
      <c r="E991">
        <f t="shared" si="61"/>
        <v>4083.4968237241533</v>
      </c>
      <c r="F991">
        <f>YARDS!F1015</f>
        <v>7.7349934547535462</v>
      </c>
      <c r="G991">
        <f t="shared" si="62"/>
        <v>23.836456907550158</v>
      </c>
      <c r="H991" s="7">
        <f>TOUCHDOWNS!B1019</f>
        <v>4.5151213806079414E-2</v>
      </c>
      <c r="I991">
        <f t="shared" si="63"/>
        <v>10.112151211023731</v>
      </c>
      <c r="J991">
        <f>INTERCEPTIONS!B1015</f>
        <v>1.9154520453235551E-2</v>
      </c>
    </row>
    <row r="992" spans="1:10" x14ac:dyDescent="0.2">
      <c r="A992">
        <v>991</v>
      </c>
      <c r="B992">
        <f>'PASS ATTEMPTS'!B1022</f>
        <v>557.8247022811322</v>
      </c>
      <c r="C992">
        <f t="shared" si="60"/>
        <v>348.17507368362379</v>
      </c>
      <c r="D992">
        <f>VLOOKUP(A992,'CMP %'!A1019:B2018,2,FALSE)</f>
        <v>0.62416575002831387</v>
      </c>
      <c r="E992">
        <f t="shared" si="61"/>
        <v>4480.163582098131</v>
      </c>
      <c r="F992">
        <f>YARDS!F1016</f>
        <v>8.0314901146852051</v>
      </c>
      <c r="G992">
        <f t="shared" si="62"/>
        <v>28.488434785362141</v>
      </c>
      <c r="H992" s="7">
        <f>TOUCHDOWNS!B1020</f>
        <v>5.1070586635664182E-2</v>
      </c>
      <c r="I992">
        <f t="shared" si="63"/>
        <v>8.6924608500698159</v>
      </c>
      <c r="J992">
        <f>INTERCEPTIONS!B1016</f>
        <v>1.5582782215494277E-2</v>
      </c>
    </row>
    <row r="993" spans="1:10" x14ac:dyDescent="0.2">
      <c r="A993">
        <v>992</v>
      </c>
      <c r="B993">
        <f>'PASS ATTEMPTS'!B1023</f>
        <v>557.80608650758177</v>
      </c>
      <c r="C993">
        <f t="shared" si="60"/>
        <v>351.29777679246996</v>
      </c>
      <c r="D993">
        <f>VLOOKUP(A993,'CMP %'!A1020:B2019,2,FALSE)</f>
        <v>0.62978476802205896</v>
      </c>
      <c r="E993">
        <f t="shared" si="61"/>
        <v>4347.4181201846204</v>
      </c>
      <c r="F993">
        <f>YARDS!F1017</f>
        <v>7.7937803572631497</v>
      </c>
      <c r="G993">
        <f t="shared" si="62"/>
        <v>22.479903125249201</v>
      </c>
      <c r="H993" s="7">
        <f>TOUCHDOWNS!B1021</f>
        <v>4.0300569801946129E-2</v>
      </c>
      <c r="I993">
        <f t="shared" si="63"/>
        <v>10.891723853716471</v>
      </c>
      <c r="J993">
        <f>INTERCEPTIONS!B1017</f>
        <v>1.9526003959385675E-2</v>
      </c>
    </row>
    <row r="994" spans="1:10" x14ac:dyDescent="0.2">
      <c r="A994">
        <v>993</v>
      </c>
      <c r="B994">
        <f>'PASS ATTEMPTS'!B1024</f>
        <v>519.38896347118737</v>
      </c>
      <c r="C994">
        <f t="shared" si="60"/>
        <v>318.82252220147546</v>
      </c>
      <c r="D994">
        <f>VLOOKUP(A994,'CMP %'!A1021:B2020,2,FALSE)</f>
        <v>0.61384154193557838</v>
      </c>
      <c r="E994">
        <f t="shared" si="61"/>
        <v>4075.3822830964345</v>
      </c>
      <c r="F994">
        <f>YARDS!F1018</f>
        <v>7.8464938027558082</v>
      </c>
      <c r="G994">
        <f t="shared" si="62"/>
        <v>22.102707050548908</v>
      </c>
      <c r="H994" s="7">
        <f>TOUCHDOWNS!B1022</f>
        <v>4.2555211229040747E-2</v>
      </c>
      <c r="I994">
        <f t="shared" si="63"/>
        <v>10.331750533279298</v>
      </c>
      <c r="J994">
        <f>INTERCEPTIONS!B1018</f>
        <v>1.9892125670576445E-2</v>
      </c>
    </row>
    <row r="995" spans="1:10" x14ac:dyDescent="0.2">
      <c r="A995">
        <v>994</v>
      </c>
      <c r="B995">
        <f>'PASS ATTEMPTS'!B1025</f>
        <v>527.3807865468309</v>
      </c>
      <c r="C995">
        <f t="shared" si="60"/>
        <v>337.09354251783981</v>
      </c>
      <c r="D995">
        <f>VLOOKUP(A995,'CMP %'!A1022:B2021,2,FALSE)</f>
        <v>0.63918434481667685</v>
      </c>
      <c r="E995">
        <f t="shared" si="61"/>
        <v>4311.6218871319979</v>
      </c>
      <c r="F995">
        <f>YARDS!F1019</f>
        <v>8.1755384290040496</v>
      </c>
      <c r="G995">
        <f t="shared" si="62"/>
        <v>26.297860506632162</v>
      </c>
      <c r="H995" s="7">
        <f>TOUCHDOWNS!B1023</f>
        <v>4.9865033344928159E-2</v>
      </c>
      <c r="I995">
        <f t="shared" si="63"/>
        <v>11.469474526756743</v>
      </c>
      <c r="J995">
        <f>INTERCEPTIONS!B1019</f>
        <v>2.1747994654595298E-2</v>
      </c>
    </row>
    <row r="996" spans="1:10" x14ac:dyDescent="0.2">
      <c r="A996">
        <v>995</v>
      </c>
      <c r="B996">
        <f>'PASS ATTEMPTS'!B1026</f>
        <v>523.892558271447</v>
      </c>
      <c r="C996">
        <f t="shared" si="60"/>
        <v>336.2578168791199</v>
      </c>
      <c r="D996">
        <f>VLOOKUP(A996,'CMP %'!A1023:B2022,2,FALSE)</f>
        <v>0.64184499583002852</v>
      </c>
      <c r="E996">
        <f t="shared" si="61"/>
        <v>4286.0604686586375</v>
      </c>
      <c r="F996">
        <f>YARDS!F1020</f>
        <v>8.181182192776788</v>
      </c>
      <c r="G996">
        <f t="shared" si="62"/>
        <v>23.425320016103342</v>
      </c>
      <c r="H996" s="7">
        <f>TOUCHDOWNS!B1024</f>
        <v>4.4713977410547348E-2</v>
      </c>
      <c r="I996">
        <f t="shared" si="63"/>
        <v>8.6236432751676677</v>
      </c>
      <c r="J996">
        <f>INTERCEPTIONS!B1020</f>
        <v>1.6460709622638802E-2</v>
      </c>
    </row>
    <row r="997" spans="1:10" x14ac:dyDescent="0.2">
      <c r="A997">
        <v>996</v>
      </c>
      <c r="B997">
        <f>'PASS ATTEMPTS'!B1027</f>
        <v>499.14273244252166</v>
      </c>
      <c r="C997">
        <f t="shared" si="60"/>
        <v>309.03678762301365</v>
      </c>
      <c r="D997">
        <f>VLOOKUP(A997,'CMP %'!A1024:B2023,2,FALSE)</f>
        <v>0.61913510412294848</v>
      </c>
      <c r="E997">
        <f t="shared" si="61"/>
        <v>3785.681770908147</v>
      </c>
      <c r="F997">
        <f>YARDS!F1021</f>
        <v>7.5843672057152185</v>
      </c>
      <c r="G997">
        <f t="shared" si="62"/>
        <v>23.822032348807326</v>
      </c>
      <c r="H997" s="7">
        <f>TOUCHDOWNS!B1025</f>
        <v>4.772589241605462E-2</v>
      </c>
      <c r="I997">
        <f t="shared" si="63"/>
        <v>9.5047576177792905</v>
      </c>
      <c r="J997">
        <f>INTERCEPTIONS!B1021</f>
        <v>1.9042163693876485E-2</v>
      </c>
    </row>
    <row r="998" spans="1:10" x14ac:dyDescent="0.2">
      <c r="A998">
        <v>997</v>
      </c>
      <c r="B998">
        <f>'PASS ATTEMPTS'!B1028</f>
        <v>490.36939703217706</v>
      </c>
      <c r="C998">
        <f t="shared" si="60"/>
        <v>305.77420453357689</v>
      </c>
      <c r="D998">
        <f>VLOOKUP(A998,'CMP %'!A1025:B2024,2,FALSE)</f>
        <v>0.62355890556015392</v>
      </c>
      <c r="E998">
        <f t="shared" si="61"/>
        <v>3955.3248585860288</v>
      </c>
      <c r="F998">
        <f>YARDS!F1022</f>
        <v>8.066010812510978</v>
      </c>
      <c r="G998">
        <f t="shared" si="62"/>
        <v>23.782805490103623</v>
      </c>
      <c r="H998" s="7">
        <f>TOUCHDOWNS!B1026</f>
        <v>4.8499775136952611E-2</v>
      </c>
      <c r="I998">
        <f t="shared" si="63"/>
        <v>10.095327063957042</v>
      </c>
      <c r="J998">
        <f>INTERCEPTIONS!B1022</f>
        <v>2.0587188199459778E-2</v>
      </c>
    </row>
    <row r="999" spans="1:10" x14ac:dyDescent="0.2">
      <c r="A999">
        <v>998</v>
      </c>
      <c r="B999">
        <f>'PASS ATTEMPTS'!B1029</f>
        <v>530.78233575030504</v>
      </c>
      <c r="C999">
        <f t="shared" si="60"/>
        <v>337.41370772701271</v>
      </c>
      <c r="D999">
        <f>VLOOKUP(A999,'CMP %'!A1026:B2025,2,FALSE)</f>
        <v>0.63569129000883262</v>
      </c>
      <c r="E999">
        <f t="shared" si="61"/>
        <v>4210.533694711683</v>
      </c>
      <c r="F999">
        <f>YARDS!F1023</f>
        <v>7.9326937072232129</v>
      </c>
      <c r="G999">
        <f t="shared" si="62"/>
        <v>25.830748197738757</v>
      </c>
      <c r="H999" s="7">
        <f>TOUCHDOWNS!B1027</f>
        <v>4.8665425463386688E-2</v>
      </c>
      <c r="I999">
        <f t="shared" si="63"/>
        <v>9.1533517887714702</v>
      </c>
      <c r="J999">
        <f>INTERCEPTIONS!B1023</f>
        <v>1.7245019610218272E-2</v>
      </c>
    </row>
    <row r="1000" spans="1:10" x14ac:dyDescent="0.2">
      <c r="A1000">
        <v>999</v>
      </c>
      <c r="B1000">
        <f>'PASS ATTEMPTS'!B1030</f>
        <v>496.15008366459881</v>
      </c>
      <c r="C1000">
        <f t="shared" si="60"/>
        <v>312.4685039091425</v>
      </c>
      <c r="D1000">
        <f>VLOOKUP(A1000,'CMP %'!A1027:B2026,2,FALSE)</f>
        <v>0.62978625661257281</v>
      </c>
      <c r="E1000">
        <f t="shared" si="61"/>
        <v>3881.6334109889585</v>
      </c>
      <c r="F1000">
        <f>YARDS!F1024</f>
        <v>7.8235065130271586</v>
      </c>
      <c r="G1000">
        <f t="shared" si="62"/>
        <v>22.710467720528495</v>
      </c>
      <c r="H1000" s="7">
        <f>TOUCHDOWNS!B1028</f>
        <v>4.5773382829621657E-2</v>
      </c>
      <c r="I1000">
        <f t="shared" si="63"/>
        <v>9.1457051137070433</v>
      </c>
      <c r="J1000">
        <f>INTERCEPTIONS!B1024</f>
        <v>1.8433343890937665E-2</v>
      </c>
    </row>
    <row r="1001" spans="1:10" x14ac:dyDescent="0.2">
      <c r="A1001">
        <v>1000</v>
      </c>
      <c r="B1001">
        <f>'PASS ATTEMPTS'!B1031</f>
        <v>528.59410103253776</v>
      </c>
      <c r="C1001">
        <f t="shared" si="60"/>
        <v>332.28167799161298</v>
      </c>
      <c r="D1001">
        <f>VLOOKUP(A1001,'CMP %'!A1028:B2027,2,FALSE)</f>
        <v>0.62861404874277871</v>
      </c>
      <c r="E1001">
        <f t="shared" si="61"/>
        <v>4185.5627234187905</v>
      </c>
      <c r="F1001">
        <f>YARDS!F1025</f>
        <v>7.9182925334256558</v>
      </c>
      <c r="G1001">
        <f t="shared" si="62"/>
        <v>22.372044004791949</v>
      </c>
      <c r="H1001" s="7">
        <f>TOUCHDOWNS!B1029</f>
        <v>4.2323673232620568E-2</v>
      </c>
      <c r="I1001">
        <f t="shared" si="63"/>
        <v>8.7126589134243311</v>
      </c>
      <c r="J1001">
        <f>INTERCEPTIONS!B1025</f>
        <v>1.6482701748667491E-2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0506-0C95-5F4E-9C00-EAEDC18E6362}">
  <dimension ref="A1:U28"/>
  <sheetViews>
    <sheetView workbookViewId="0">
      <selection activeCell="B9" sqref="B9"/>
    </sheetView>
  </sheetViews>
  <sheetFormatPr baseColWidth="10" defaultRowHeight="16" x14ac:dyDescent="0.2"/>
  <sheetData>
    <row r="1" spans="1:1" x14ac:dyDescent="0.2">
      <c r="A1" s="1"/>
    </row>
    <row r="21" spans="1:21" x14ac:dyDescent="0.2">
      <c r="A21" s="1"/>
    </row>
    <row r="22" spans="1:21" x14ac:dyDescent="0.2">
      <c r="P22" s="10"/>
      <c r="Q22" s="10"/>
      <c r="R22" s="10"/>
      <c r="S22" s="10"/>
      <c r="T22" s="10"/>
      <c r="U22" s="10"/>
    </row>
    <row r="24" spans="1:21" x14ac:dyDescent="0.2">
      <c r="A24" s="1"/>
    </row>
    <row r="25" spans="1:21" x14ac:dyDescent="0.2">
      <c r="C25" s="9"/>
    </row>
    <row r="28" spans="1:21" x14ac:dyDescent="0.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EXAMPLE</vt:lpstr>
      <vt:lpstr>Wentz Career Stats</vt:lpstr>
      <vt:lpstr>PASS ATTEMPTS</vt:lpstr>
      <vt:lpstr>TOUCHDOWNS</vt:lpstr>
      <vt:lpstr>INTERCEPTIONS</vt:lpstr>
      <vt:lpstr>YARDS</vt:lpstr>
      <vt:lpstr>CMP %</vt:lpstr>
      <vt:lpstr>Simulated Year</vt:lpstr>
      <vt:lpstr>1000 Simulated Seasons</vt:lpstr>
      <vt:lpstr>NOTES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2022-03-07T06:52:10Z</dcterms:created>
  <dcterms:modified xsi:type="dcterms:W3CDTF">2022-04-03T04:02:38Z</dcterms:modified>
</cp:coreProperties>
</file>