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time_of_AE1\"/>
    </mc:Choice>
  </mc:AlternateContent>
  <xr:revisionPtr revIDLastSave="0" documentId="13_ncr:1_{35C1771A-4C18-4CAA-8589-3202F0F726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00" sheetId="1" r:id="rId1"/>
    <sheet name="20k" sheetId="2" r:id="rId2"/>
    <sheet name="dutch" sheetId="3" r:id="rId3"/>
    <sheet name="500k" sheetId="4" r:id="rId4"/>
    <sheet name="Bi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" l="1"/>
  <c r="L5" i="4"/>
  <c r="L2" i="1"/>
  <c r="L4" i="2"/>
  <c r="L3" i="3"/>
  <c r="L6" i="5"/>
  <c r="L3" i="5"/>
  <c r="L2" i="5"/>
  <c r="L2" i="2"/>
  <c r="L7" i="5"/>
  <c r="L4" i="5"/>
  <c r="L4" i="4"/>
  <c r="L3" i="4"/>
  <c r="L2" i="4"/>
  <c r="L6" i="4"/>
  <c r="L7" i="4"/>
  <c r="L4" i="3"/>
  <c r="L7" i="3"/>
  <c r="L5" i="3"/>
  <c r="L6" i="3"/>
  <c r="L2" i="3"/>
  <c r="L5" i="2"/>
  <c r="L6" i="2"/>
  <c r="L3" i="2"/>
  <c r="L7" i="2"/>
  <c r="L4" i="1"/>
  <c r="L3" i="1"/>
  <c r="L5" i="1"/>
  <c r="L7" i="1"/>
  <c r="L6" i="1"/>
</calcChain>
</file>

<file path=xl/sharedStrings.xml><?xml version="1.0" encoding="utf-8"?>
<sst xmlns="http://schemas.openxmlformats.org/spreadsheetml/2006/main" count="74" uniqueCount="46">
  <si>
    <t>3wayquicksort</t>
    <phoneticPr fontId="1" type="noConversion"/>
  </si>
  <si>
    <t>insertion</t>
    <phoneticPr fontId="1" type="noConversion"/>
  </si>
  <si>
    <t>medianof3</t>
    <phoneticPr fontId="1" type="noConversion"/>
  </si>
  <si>
    <t>merge</t>
    <phoneticPr fontId="1" type="noConversion"/>
  </si>
  <si>
    <t>partitionandinsertion</t>
    <phoneticPr fontId="1" type="noConversion"/>
  </si>
  <si>
    <t>quicksort</t>
    <phoneticPr fontId="1" type="noConversion"/>
  </si>
  <si>
    <t>average</t>
    <phoneticPr fontId="1" type="noConversion"/>
  </si>
  <si>
    <t>609800(x)</t>
    <phoneticPr fontId="1" type="noConversion"/>
  </si>
  <si>
    <t>579800(x)</t>
    <phoneticPr fontId="1" type="noConversion"/>
  </si>
  <si>
    <t>1380600(x)</t>
    <phoneticPr fontId="1" type="noConversion"/>
  </si>
  <si>
    <t>305800(x)</t>
    <phoneticPr fontId="1" type="noConversion"/>
  </si>
  <si>
    <t>301000(x)</t>
    <phoneticPr fontId="1" type="noConversion"/>
  </si>
  <si>
    <t>4969700(x)</t>
    <phoneticPr fontId="1" type="noConversion"/>
  </si>
  <si>
    <t>9487800(x)</t>
    <phoneticPr fontId="1" type="noConversion"/>
  </si>
  <si>
    <t>5399800(x)</t>
    <phoneticPr fontId="1" type="noConversion"/>
  </si>
  <si>
    <t>4631400(x)</t>
    <phoneticPr fontId="1" type="noConversion"/>
  </si>
  <si>
    <t>3616500(x)</t>
    <phoneticPr fontId="1" type="noConversion"/>
  </si>
  <si>
    <t>5334600(x)</t>
    <phoneticPr fontId="1" type="noConversion"/>
  </si>
  <si>
    <t>46284100(x)</t>
    <phoneticPr fontId="1" type="noConversion"/>
  </si>
  <si>
    <t>23782800(x)</t>
    <phoneticPr fontId="1" type="noConversion"/>
  </si>
  <si>
    <t>16341900(x)</t>
    <phoneticPr fontId="1" type="noConversion"/>
  </si>
  <si>
    <t>26351146900(x)</t>
    <phoneticPr fontId="1" type="noConversion"/>
  </si>
  <si>
    <t>21637765000(x)</t>
    <phoneticPr fontId="1" type="noConversion"/>
  </si>
  <si>
    <t>30679700(x)</t>
    <phoneticPr fontId="1" type="noConversion"/>
  </si>
  <si>
    <t>30573100(x)</t>
    <phoneticPr fontId="1" type="noConversion"/>
  </si>
  <si>
    <t>25857400(x)</t>
    <phoneticPr fontId="1" type="noConversion"/>
  </si>
  <si>
    <t>90935813600(x)</t>
    <phoneticPr fontId="1" type="noConversion"/>
  </si>
  <si>
    <t>31826800(x)</t>
    <phoneticPr fontId="1" type="noConversion"/>
  </si>
  <si>
    <t>3394000(x)</t>
    <phoneticPr fontId="1" type="noConversion"/>
  </si>
  <si>
    <t>3188000(x)</t>
    <phoneticPr fontId="1" type="noConversion"/>
  </si>
  <si>
    <t>3278700(x)</t>
    <phoneticPr fontId="1" type="noConversion"/>
  </si>
  <si>
    <t>42761400(X)</t>
    <phoneticPr fontId="1" type="noConversion"/>
  </si>
  <si>
    <t>42865000(x)</t>
    <phoneticPr fontId="1" type="noConversion"/>
  </si>
  <si>
    <t>41127600(x)</t>
    <phoneticPr fontId="1" type="noConversion"/>
  </si>
  <si>
    <t>40594100(x)</t>
    <phoneticPr fontId="1" type="noConversion"/>
  </si>
  <si>
    <t>51300400(x)</t>
    <phoneticPr fontId="1" type="noConversion"/>
  </si>
  <si>
    <t>75701500(x)</t>
    <phoneticPr fontId="1" type="noConversion"/>
  </si>
  <si>
    <t>76088000(x)</t>
    <phoneticPr fontId="1" type="noConversion"/>
  </si>
  <si>
    <t>27656700(x)</t>
    <phoneticPr fontId="1" type="noConversion"/>
  </si>
  <si>
    <t>25792500(x)</t>
    <phoneticPr fontId="1" type="noConversion"/>
  </si>
  <si>
    <t>28048800(x)</t>
    <phoneticPr fontId="1" type="noConversion"/>
  </si>
  <si>
    <t>267900(x)</t>
    <phoneticPr fontId="1" type="noConversion"/>
  </si>
  <si>
    <t>274800(x)</t>
    <phoneticPr fontId="1" type="noConversion"/>
  </si>
  <si>
    <t>36040600(x)</t>
    <phoneticPr fontId="1" type="noConversion"/>
  </si>
  <si>
    <t>35093000(x)</t>
    <phoneticPr fontId="1" type="noConversion"/>
  </si>
  <si>
    <t>36570500(x)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</si>
</sst>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Calibri"/>
      <family val="2"/>
    </font>
    <font>
      <sz val="13"/>
      <color rgb="FFFF0000"/>
      <name val="Calibri"/>
      <family val="2"/>
    </font>
    <font>
      <sz val="1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7" sqref="L7"/>
    </sheetView>
  </sheetViews>
  <sheetFormatPr defaultRowHeight="13.8" x14ac:dyDescent="0.25"/>
  <cols>
    <col min="1" max="1" width="24.77734375" customWidth="1"/>
    <col min="2" max="12" width="13.77734375" customWidth="1"/>
  </cols>
  <sheetData>
    <row r="1" spans="1:12" ht="17.399999999999999" x14ac:dyDescent="0.3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6</v>
      </c>
    </row>
    <row r="2" spans="1:12" ht="17.399999999999999" x14ac:dyDescent="0.35">
      <c r="A2" s="3" t="s">
        <v>2</v>
      </c>
      <c r="B2" s="5" t="s">
        <v>41</v>
      </c>
      <c r="C2" s="3">
        <v>180800</v>
      </c>
      <c r="D2" s="3">
        <v>148300</v>
      </c>
      <c r="E2" s="3">
        <v>169900</v>
      </c>
      <c r="F2" s="3">
        <v>172100</v>
      </c>
      <c r="G2" s="3">
        <v>160800</v>
      </c>
      <c r="H2" s="5" t="s">
        <v>42</v>
      </c>
      <c r="I2" s="3">
        <v>156000</v>
      </c>
      <c r="J2" s="3">
        <v>160800</v>
      </c>
      <c r="K2" s="3">
        <v>169900</v>
      </c>
      <c r="L2" s="6">
        <f>SUM(C2:G2,I2:K2)/8</f>
        <v>164825</v>
      </c>
    </row>
    <row r="3" spans="1:12" ht="17.399999999999999" x14ac:dyDescent="0.35">
      <c r="A3" s="3" t="s">
        <v>4</v>
      </c>
      <c r="B3" s="3">
        <v>177200</v>
      </c>
      <c r="C3" s="3">
        <v>180600</v>
      </c>
      <c r="D3" s="5" t="s">
        <v>10</v>
      </c>
      <c r="E3" s="3">
        <v>186600</v>
      </c>
      <c r="F3" s="3">
        <v>194400</v>
      </c>
      <c r="G3" s="3">
        <v>167300</v>
      </c>
      <c r="H3" s="3">
        <v>171200</v>
      </c>
      <c r="I3" s="3">
        <v>199200</v>
      </c>
      <c r="J3" s="3">
        <v>168800</v>
      </c>
      <c r="K3" s="3">
        <v>197100</v>
      </c>
      <c r="L3" s="6">
        <f>SUM(B3:C3,E3:K3)/9</f>
        <v>182488.88888888888</v>
      </c>
    </row>
    <row r="4" spans="1:12" ht="17.399999999999999" x14ac:dyDescent="0.35">
      <c r="A4" s="3" t="s">
        <v>5</v>
      </c>
      <c r="B4" s="5" t="s">
        <v>11</v>
      </c>
      <c r="C4" s="3">
        <v>224100</v>
      </c>
      <c r="D4" s="3">
        <v>237500</v>
      </c>
      <c r="E4" s="3">
        <v>256400</v>
      </c>
      <c r="F4" s="3">
        <v>232000</v>
      </c>
      <c r="G4" s="3">
        <v>240700</v>
      </c>
      <c r="H4" s="3">
        <v>256500</v>
      </c>
      <c r="I4" s="3">
        <v>257700</v>
      </c>
      <c r="J4" s="3">
        <v>273300</v>
      </c>
      <c r="K4" s="3">
        <v>267000</v>
      </c>
      <c r="L4" s="6">
        <f>SUM(C4:K4)/9</f>
        <v>249466.66666666666</v>
      </c>
    </row>
    <row r="5" spans="1:12" ht="17.399999999999999" x14ac:dyDescent="0.35">
      <c r="A5" s="3" t="s">
        <v>3</v>
      </c>
      <c r="B5" s="3">
        <v>380500</v>
      </c>
      <c r="C5" s="3">
        <v>343900</v>
      </c>
      <c r="D5" s="3">
        <v>330400</v>
      </c>
      <c r="E5" s="3">
        <v>321200</v>
      </c>
      <c r="F5" s="3">
        <v>356600</v>
      </c>
      <c r="G5" s="3">
        <v>327900</v>
      </c>
      <c r="H5" s="3">
        <v>341800</v>
      </c>
      <c r="I5" s="3">
        <v>382000</v>
      </c>
      <c r="J5" s="3">
        <v>330300</v>
      </c>
      <c r="K5" s="3">
        <v>330900</v>
      </c>
      <c r="L5" s="3">
        <f>SUM(B5:K5)/10</f>
        <v>344550</v>
      </c>
    </row>
    <row r="6" spans="1:12" ht="17.399999999999999" x14ac:dyDescent="0.35">
      <c r="A6" s="3" t="s">
        <v>0</v>
      </c>
      <c r="B6" s="3">
        <v>386700</v>
      </c>
      <c r="C6" s="3">
        <v>357300</v>
      </c>
      <c r="D6" s="3">
        <v>367200</v>
      </c>
      <c r="E6" s="3">
        <v>347500</v>
      </c>
      <c r="F6" s="5" t="s">
        <v>7</v>
      </c>
      <c r="G6" s="3">
        <v>378200</v>
      </c>
      <c r="H6" s="3">
        <v>364200</v>
      </c>
      <c r="I6" s="3">
        <v>364400</v>
      </c>
      <c r="J6" s="5" t="s">
        <v>8</v>
      </c>
      <c r="K6" s="3">
        <v>353400</v>
      </c>
      <c r="L6" s="6">
        <f>SUM(B6:E6,G6:I6,K6)/8</f>
        <v>364862.5</v>
      </c>
    </row>
    <row r="7" spans="1:12" ht="17.399999999999999" x14ac:dyDescent="0.35">
      <c r="A7" s="3" t="s">
        <v>1</v>
      </c>
      <c r="B7" s="3">
        <v>1104900</v>
      </c>
      <c r="C7" s="3">
        <v>1177200</v>
      </c>
      <c r="D7" s="3">
        <v>1196100</v>
      </c>
      <c r="E7" s="3">
        <v>1026600</v>
      </c>
      <c r="F7" s="3">
        <v>1109600</v>
      </c>
      <c r="G7" s="3">
        <v>1102800</v>
      </c>
      <c r="H7" s="3">
        <v>1122200</v>
      </c>
      <c r="I7" s="3">
        <v>1164300</v>
      </c>
      <c r="J7" s="5" t="s">
        <v>9</v>
      </c>
      <c r="K7" s="3">
        <v>1118600</v>
      </c>
      <c r="L7" s="3">
        <f>SUM(B7:I7,K7)/9</f>
        <v>1124700</v>
      </c>
    </row>
    <row r="11" spans="1:12" s="2" customFormat="1" x14ac:dyDescent="0.25"/>
  </sheetData>
  <sortState xmlns:xlrd2="http://schemas.microsoft.com/office/spreadsheetml/2017/richdata2" ref="A2:L7">
    <sortCondition ref="L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8017-E563-4F11-9016-BAF58D476360}">
  <dimension ref="A1:L7"/>
  <sheetViews>
    <sheetView workbookViewId="0">
      <selection activeCell="A6" sqref="A6"/>
    </sheetView>
  </sheetViews>
  <sheetFormatPr defaultRowHeight="13.8" x14ac:dyDescent="0.25"/>
  <cols>
    <col min="1" max="1" width="24.77734375" customWidth="1"/>
    <col min="2" max="12" width="13.77734375" style="1" customWidth="1"/>
  </cols>
  <sheetData>
    <row r="1" spans="1:12" ht="17.399999999999999" x14ac:dyDescent="0.35">
      <c r="A1" s="4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6</v>
      </c>
    </row>
    <row r="2" spans="1:12" ht="17.399999999999999" x14ac:dyDescent="0.35">
      <c r="A2" s="3" t="s">
        <v>4</v>
      </c>
      <c r="B2" s="3">
        <v>2654500</v>
      </c>
      <c r="C2" s="5" t="s">
        <v>28</v>
      </c>
      <c r="D2" s="3">
        <v>2259300</v>
      </c>
      <c r="E2" s="5" t="s">
        <v>29</v>
      </c>
      <c r="F2" s="3">
        <v>2760700</v>
      </c>
      <c r="G2" s="5" t="s">
        <v>30</v>
      </c>
      <c r="H2" s="3">
        <v>2635800</v>
      </c>
      <c r="I2" s="3">
        <v>2748300</v>
      </c>
      <c r="J2" s="5" t="s">
        <v>16</v>
      </c>
      <c r="K2" s="3">
        <v>2652200</v>
      </c>
      <c r="L2" s="6">
        <f>SUM(B2,D2,F2,H2,I2,K2)/6</f>
        <v>2618466.6666666665</v>
      </c>
    </row>
    <row r="3" spans="1:12" ht="17.399999999999999" x14ac:dyDescent="0.35">
      <c r="A3" s="3" t="s">
        <v>5</v>
      </c>
      <c r="B3" s="3">
        <v>2367200</v>
      </c>
      <c r="C3" s="3">
        <v>2782500</v>
      </c>
      <c r="D3" s="3">
        <v>2442300</v>
      </c>
      <c r="E3" s="3">
        <v>2624900</v>
      </c>
      <c r="F3" s="3">
        <v>2466200</v>
      </c>
      <c r="G3" s="3">
        <v>2376800</v>
      </c>
      <c r="H3" s="3">
        <v>2725200</v>
      </c>
      <c r="I3" s="3">
        <v>2824500</v>
      </c>
      <c r="J3" s="3">
        <v>3152800</v>
      </c>
      <c r="K3" s="3">
        <v>2523600</v>
      </c>
      <c r="L3" s="3">
        <f>SUM(B3:K3)/10</f>
        <v>2628600</v>
      </c>
    </row>
    <row r="4" spans="1:12" ht="17.399999999999999" x14ac:dyDescent="0.35">
      <c r="A4" s="3" t="s">
        <v>2</v>
      </c>
      <c r="B4" s="3">
        <v>2991500</v>
      </c>
      <c r="C4" s="3">
        <v>3370300</v>
      </c>
      <c r="D4" s="3">
        <v>3170700</v>
      </c>
      <c r="E4" s="3">
        <v>3082800</v>
      </c>
      <c r="F4" s="3">
        <v>2979800</v>
      </c>
      <c r="G4" s="3">
        <v>2839100</v>
      </c>
      <c r="H4" s="3">
        <v>2979200</v>
      </c>
      <c r="I4" s="3">
        <v>2625200</v>
      </c>
      <c r="J4" s="3">
        <v>2966000</v>
      </c>
      <c r="K4" s="3">
        <v>2509000</v>
      </c>
      <c r="L4" s="6">
        <f>SUM(B4:K4)/10</f>
        <v>2951360</v>
      </c>
    </row>
    <row r="5" spans="1:12" ht="17.399999999999999" x14ac:dyDescent="0.35">
      <c r="A5" s="3" t="s">
        <v>3</v>
      </c>
      <c r="B5" s="5" t="s">
        <v>15</v>
      </c>
      <c r="C5" s="3">
        <v>4181600</v>
      </c>
      <c r="D5" s="3">
        <v>3012700</v>
      </c>
      <c r="E5" s="3">
        <v>3251100</v>
      </c>
      <c r="F5" s="3">
        <v>3297900</v>
      </c>
      <c r="G5" s="3">
        <v>3812200</v>
      </c>
      <c r="H5" s="3">
        <v>3005000</v>
      </c>
      <c r="I5" s="3">
        <v>3163500</v>
      </c>
      <c r="J5" s="3">
        <v>3823400</v>
      </c>
      <c r="K5" s="3">
        <v>3003000</v>
      </c>
      <c r="L5" s="6">
        <f>SUM(C5:K5)/9</f>
        <v>3394488.888888889</v>
      </c>
    </row>
    <row r="6" spans="1:12" ht="17.399999999999999" x14ac:dyDescent="0.35">
      <c r="A6" s="3" t="s">
        <v>0</v>
      </c>
      <c r="B6" s="5" t="s">
        <v>12</v>
      </c>
      <c r="C6" s="3">
        <v>3334500</v>
      </c>
      <c r="D6" s="3">
        <v>4387700</v>
      </c>
      <c r="E6" s="5" t="s">
        <v>14</v>
      </c>
      <c r="F6" s="5" t="s">
        <v>13</v>
      </c>
      <c r="G6" s="3">
        <v>4637100</v>
      </c>
      <c r="H6" s="3">
        <v>4241200</v>
      </c>
      <c r="I6" s="3">
        <v>3810500</v>
      </c>
      <c r="J6" s="5" t="s">
        <v>17</v>
      </c>
      <c r="K6" s="3">
        <v>3714200</v>
      </c>
      <c r="L6" s="6">
        <f>SUM(C6,D6,G6:I6,K6)/6</f>
        <v>4020866.6666666665</v>
      </c>
    </row>
    <row r="7" spans="1:12" ht="17.399999999999999" x14ac:dyDescent="0.35">
      <c r="A7" s="3" t="s">
        <v>1</v>
      </c>
      <c r="B7" s="3">
        <v>41512300</v>
      </c>
      <c r="C7" s="3">
        <v>39948300</v>
      </c>
      <c r="D7" s="3">
        <v>46267200</v>
      </c>
      <c r="E7" s="3">
        <v>41519300</v>
      </c>
      <c r="F7" s="3">
        <v>40475800</v>
      </c>
      <c r="G7" s="3">
        <v>44519000</v>
      </c>
      <c r="H7" s="3">
        <v>41826300</v>
      </c>
      <c r="I7" s="3">
        <v>37984600</v>
      </c>
      <c r="J7" s="3">
        <v>46603100</v>
      </c>
      <c r="K7" s="3">
        <v>40367100</v>
      </c>
      <c r="L7" s="3">
        <f>SUM(B7:K7)/10</f>
        <v>42102300</v>
      </c>
    </row>
  </sheetData>
  <sortState xmlns:xlrd2="http://schemas.microsoft.com/office/spreadsheetml/2017/richdata2" ref="A2:L7">
    <sortCondition ref="L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5E27-572C-4E22-85C5-D3BCEE9FDC81}">
  <dimension ref="A1:L7"/>
  <sheetViews>
    <sheetView workbookViewId="0">
      <selection activeCell="F20" sqref="F20"/>
    </sheetView>
  </sheetViews>
  <sheetFormatPr defaultRowHeight="13.8" x14ac:dyDescent="0.25"/>
  <cols>
    <col min="1" max="1" width="24.77734375" customWidth="1"/>
    <col min="2" max="12" width="15.77734375" style="1" customWidth="1"/>
  </cols>
  <sheetData>
    <row r="1" spans="1:12" ht="17.399999999999999" x14ac:dyDescent="0.35">
      <c r="A1" s="4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6</v>
      </c>
    </row>
    <row r="2" spans="1:12" ht="17.399999999999999" x14ac:dyDescent="0.35">
      <c r="A2" s="3" t="s">
        <v>0</v>
      </c>
      <c r="B2" s="5" t="s">
        <v>19</v>
      </c>
      <c r="C2" s="3">
        <v>14784700</v>
      </c>
      <c r="D2" s="3">
        <v>15500200</v>
      </c>
      <c r="E2" s="3">
        <v>15158300</v>
      </c>
      <c r="F2" s="3">
        <v>14993600</v>
      </c>
      <c r="G2" s="3">
        <v>14841900</v>
      </c>
      <c r="H2" s="3">
        <v>14787600</v>
      </c>
      <c r="I2" s="3">
        <v>15419400</v>
      </c>
      <c r="J2" s="5" t="s">
        <v>20</v>
      </c>
      <c r="K2" s="3">
        <v>14088600</v>
      </c>
      <c r="L2" s="6">
        <f>SUM(C2:I2,K2)/8</f>
        <v>14946787.5</v>
      </c>
    </row>
    <row r="3" spans="1:12" ht="17.399999999999999" x14ac:dyDescent="0.35">
      <c r="A3" s="3" t="s">
        <v>2</v>
      </c>
      <c r="B3" s="5" t="s">
        <v>40</v>
      </c>
      <c r="C3" s="3">
        <v>22012400</v>
      </c>
      <c r="D3" s="3">
        <v>22058000</v>
      </c>
      <c r="E3" s="3">
        <v>22865100</v>
      </c>
      <c r="F3" s="5" t="s">
        <v>38</v>
      </c>
      <c r="G3" s="3">
        <v>20737400</v>
      </c>
      <c r="H3" s="3">
        <v>23472600</v>
      </c>
      <c r="I3" s="3">
        <v>21475200</v>
      </c>
      <c r="J3" s="5" t="s">
        <v>39</v>
      </c>
      <c r="K3" s="3">
        <v>20673200</v>
      </c>
      <c r="L3" s="6">
        <f>SUM(C3:E3,G3:I3,K3)/7</f>
        <v>21899128.571428571</v>
      </c>
    </row>
    <row r="4" spans="1:12" ht="17.399999999999999" x14ac:dyDescent="0.35">
      <c r="A4" s="3" t="s">
        <v>3</v>
      </c>
      <c r="B4" s="5" t="s">
        <v>18</v>
      </c>
      <c r="C4" s="3">
        <v>37963100</v>
      </c>
      <c r="D4" s="3">
        <v>40673100</v>
      </c>
      <c r="E4" s="3">
        <v>39761600</v>
      </c>
      <c r="F4" s="3">
        <v>40571700</v>
      </c>
      <c r="G4" s="3">
        <v>41721400</v>
      </c>
      <c r="H4" s="3">
        <v>40450200</v>
      </c>
      <c r="I4" s="3">
        <v>40056000</v>
      </c>
      <c r="J4" s="3">
        <v>39481300</v>
      </c>
      <c r="K4" s="3">
        <v>40278900</v>
      </c>
      <c r="L4" s="6">
        <f>SUM(C4:K4)/9</f>
        <v>40106366.666666664</v>
      </c>
    </row>
    <row r="5" spans="1:12" ht="17.399999999999999" x14ac:dyDescent="0.35">
      <c r="A5" s="3" t="s">
        <v>4</v>
      </c>
      <c r="B5" s="3">
        <v>105772000</v>
      </c>
      <c r="C5" s="3">
        <v>102363600</v>
      </c>
      <c r="D5" s="3">
        <v>102693000</v>
      </c>
      <c r="E5" s="3">
        <v>102902400</v>
      </c>
      <c r="F5" s="3">
        <v>103401200</v>
      </c>
      <c r="G5" s="3">
        <v>118203900</v>
      </c>
      <c r="H5" s="3">
        <v>106422700</v>
      </c>
      <c r="I5" s="3">
        <v>108304300</v>
      </c>
      <c r="J5" s="3">
        <v>100923500</v>
      </c>
      <c r="K5" s="3">
        <v>104567600</v>
      </c>
      <c r="L5" s="3">
        <f>SUM(B5:K5)/10</f>
        <v>105555420</v>
      </c>
    </row>
    <row r="6" spans="1:12" ht="17.399999999999999" x14ac:dyDescent="0.35">
      <c r="A6" s="3" t="s">
        <v>5</v>
      </c>
      <c r="B6" s="3">
        <v>110436000</v>
      </c>
      <c r="C6" s="3">
        <v>112784200</v>
      </c>
      <c r="D6" s="3">
        <v>110352100</v>
      </c>
      <c r="E6" s="3">
        <v>118379900</v>
      </c>
      <c r="F6" s="3">
        <v>105881800</v>
      </c>
      <c r="G6" s="3">
        <v>116921300</v>
      </c>
      <c r="H6" s="3">
        <v>109902400</v>
      </c>
      <c r="I6" s="3">
        <v>114402400</v>
      </c>
      <c r="J6" s="3">
        <v>106503400</v>
      </c>
      <c r="K6" s="3">
        <v>107899700</v>
      </c>
      <c r="L6" s="3">
        <f>SUM(B6:K6)/10</f>
        <v>111346320</v>
      </c>
    </row>
    <row r="7" spans="1:12" ht="17.399999999999999" x14ac:dyDescent="0.35">
      <c r="A7" s="3" t="s">
        <v>1</v>
      </c>
      <c r="B7" s="3">
        <v>17181765500</v>
      </c>
      <c r="C7" s="3">
        <v>17226888900</v>
      </c>
      <c r="D7" s="3">
        <v>17282853300</v>
      </c>
      <c r="E7" s="3">
        <v>17210208500</v>
      </c>
      <c r="F7" s="3">
        <v>17356963400</v>
      </c>
      <c r="G7" s="3">
        <v>17307200300</v>
      </c>
      <c r="H7" s="3">
        <v>17200776400</v>
      </c>
      <c r="I7" s="3">
        <v>17227697800</v>
      </c>
      <c r="J7" s="3">
        <v>17479194500</v>
      </c>
      <c r="K7" s="3">
        <v>17286426700</v>
      </c>
      <c r="L7" s="3">
        <f>SUM(B7:K7)/10</f>
        <v>17275997530</v>
      </c>
    </row>
  </sheetData>
  <sortState xmlns:xlrd2="http://schemas.microsoft.com/office/spreadsheetml/2017/richdata2" ref="A2:L7">
    <sortCondition ref="L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5B61-7617-41FB-A692-18D48A946025}">
  <dimension ref="A1:L7"/>
  <sheetViews>
    <sheetView workbookViewId="0">
      <selection activeCell="L4" sqref="L4:L5"/>
    </sheetView>
  </sheetViews>
  <sheetFormatPr defaultRowHeight="13.8" x14ac:dyDescent="0.25"/>
  <cols>
    <col min="1" max="1" width="24.77734375" customWidth="1"/>
    <col min="2" max="12" width="15.77734375" customWidth="1"/>
  </cols>
  <sheetData>
    <row r="1" spans="1:12" ht="17.399999999999999" x14ac:dyDescent="0.35">
      <c r="A1" s="4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6</v>
      </c>
    </row>
    <row r="2" spans="1:12" ht="17.399999999999999" x14ac:dyDescent="0.35">
      <c r="A2" s="3" t="s">
        <v>4</v>
      </c>
      <c r="B2" s="3">
        <v>24042100</v>
      </c>
      <c r="C2" s="3">
        <v>25236700</v>
      </c>
      <c r="D2" s="3">
        <v>24765000</v>
      </c>
      <c r="E2" s="3">
        <v>24194300</v>
      </c>
      <c r="F2" s="3">
        <v>24998000</v>
      </c>
      <c r="G2" s="3">
        <v>27692500</v>
      </c>
      <c r="H2" s="3">
        <v>25924200</v>
      </c>
      <c r="I2" s="3">
        <v>24611900</v>
      </c>
      <c r="J2" s="3">
        <v>25426900</v>
      </c>
      <c r="K2" s="3">
        <v>27718500</v>
      </c>
      <c r="L2" s="3">
        <f>SUM(B2:K2)/10</f>
        <v>25461010</v>
      </c>
    </row>
    <row r="3" spans="1:12" s="3" customFormat="1" ht="17.399999999999999" x14ac:dyDescent="0.35">
      <c r="A3" s="3" t="s">
        <v>5</v>
      </c>
      <c r="B3" s="3">
        <v>27545900</v>
      </c>
      <c r="C3" s="3">
        <v>28169200</v>
      </c>
      <c r="D3" s="3">
        <v>27998100</v>
      </c>
      <c r="E3" s="5" t="s">
        <v>27</v>
      </c>
      <c r="F3" s="3">
        <v>27804700</v>
      </c>
      <c r="G3" s="5" t="s">
        <v>25</v>
      </c>
      <c r="H3" s="3">
        <v>27416600</v>
      </c>
      <c r="I3" s="3">
        <v>27901400</v>
      </c>
      <c r="J3" s="3">
        <v>27521700</v>
      </c>
      <c r="K3" s="3">
        <v>27764600</v>
      </c>
      <c r="L3" s="3">
        <f>SUM(B3:D3,F3,H3:K3)/8</f>
        <v>27765275</v>
      </c>
    </row>
    <row r="4" spans="1:12" ht="17.399999999999999" x14ac:dyDescent="0.35">
      <c r="A4" s="3" t="s">
        <v>0</v>
      </c>
      <c r="B4" s="3">
        <v>28088800</v>
      </c>
      <c r="C4" s="3">
        <v>27601600</v>
      </c>
      <c r="D4" s="3">
        <v>27863200</v>
      </c>
      <c r="E4" s="3">
        <v>28776000</v>
      </c>
      <c r="F4" s="5" t="s">
        <v>24</v>
      </c>
      <c r="G4" s="3">
        <v>28468500</v>
      </c>
      <c r="H4" s="5" t="s">
        <v>23</v>
      </c>
      <c r="I4" s="3">
        <v>27441100</v>
      </c>
      <c r="J4" s="3">
        <v>28121500</v>
      </c>
      <c r="K4" s="3">
        <v>28262400</v>
      </c>
      <c r="L4" s="6">
        <f>SUM(B4:E4,G4,I4:K4)/8</f>
        <v>28077887.5</v>
      </c>
    </row>
    <row r="5" spans="1:12" ht="17.399999999999999" x14ac:dyDescent="0.35">
      <c r="A5" s="3" t="s">
        <v>2</v>
      </c>
      <c r="B5" s="3">
        <v>31055400</v>
      </c>
      <c r="C5" s="5" t="s">
        <v>43</v>
      </c>
      <c r="D5" s="7">
        <v>29077300</v>
      </c>
      <c r="E5" s="5" t="s">
        <v>45</v>
      </c>
      <c r="F5" s="7">
        <v>29122000</v>
      </c>
      <c r="G5" s="5" t="s">
        <v>44</v>
      </c>
      <c r="H5" s="7">
        <v>31122000</v>
      </c>
      <c r="I5" s="3">
        <v>28701500</v>
      </c>
      <c r="J5" s="3">
        <v>29337200</v>
      </c>
      <c r="K5" s="3">
        <v>27679600</v>
      </c>
      <c r="L5" s="6">
        <f>SUM(B5,D5,F5,H5:K5)/7</f>
        <v>29442142.857142858</v>
      </c>
    </row>
    <row r="6" spans="1:12" ht="17.399999999999999" x14ac:dyDescent="0.35">
      <c r="A6" s="3" t="s">
        <v>3</v>
      </c>
      <c r="B6" s="3">
        <v>47969300</v>
      </c>
      <c r="C6" s="3">
        <v>45220200</v>
      </c>
      <c r="D6" s="3">
        <v>46856000</v>
      </c>
      <c r="E6" s="3">
        <v>47320600</v>
      </c>
      <c r="F6" s="3">
        <v>46528400</v>
      </c>
      <c r="G6" s="3">
        <v>46864000</v>
      </c>
      <c r="H6" s="3">
        <v>48730800</v>
      </c>
      <c r="I6" s="3">
        <v>48348500</v>
      </c>
      <c r="J6" s="3">
        <v>49093600</v>
      </c>
      <c r="K6" s="3">
        <v>46459800</v>
      </c>
      <c r="L6" s="3">
        <f>SUM(B6:K6)/10</f>
        <v>47339120</v>
      </c>
    </row>
    <row r="7" spans="1:12" ht="17.399999999999999" x14ac:dyDescent="0.35">
      <c r="A7" s="3" t="s">
        <v>1</v>
      </c>
      <c r="B7" s="3">
        <v>18964398700</v>
      </c>
      <c r="C7" s="5" t="s">
        <v>22</v>
      </c>
      <c r="D7" s="3">
        <v>18876776300</v>
      </c>
      <c r="E7" s="3">
        <v>18777401000</v>
      </c>
      <c r="F7" s="5" t="s">
        <v>21</v>
      </c>
      <c r="G7" s="3">
        <v>18406865200</v>
      </c>
      <c r="H7" s="3">
        <v>19773881000</v>
      </c>
      <c r="I7" s="3">
        <v>18754904100</v>
      </c>
      <c r="J7" s="3">
        <v>18504382300</v>
      </c>
      <c r="K7" s="3">
        <v>19533098500</v>
      </c>
      <c r="L7" s="3">
        <f>SUM(B7,D7:E7,G7:K7)/8</f>
        <v>18948963387.5</v>
      </c>
    </row>
  </sheetData>
  <sortState xmlns:xlrd2="http://schemas.microsoft.com/office/spreadsheetml/2017/richdata2" ref="A2:L7">
    <sortCondition ref="L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450B-E893-4052-97B4-FFC71C713A2A}">
  <dimension ref="A1:L7"/>
  <sheetViews>
    <sheetView workbookViewId="0">
      <selection activeCell="K5" sqref="K5"/>
    </sheetView>
  </sheetViews>
  <sheetFormatPr defaultRowHeight="13.8" x14ac:dyDescent="0.25"/>
  <cols>
    <col min="1" max="1" width="24.77734375" customWidth="1"/>
    <col min="2" max="12" width="15.77734375" customWidth="1"/>
  </cols>
  <sheetData>
    <row r="1" spans="1:12" ht="17.399999999999999" x14ac:dyDescent="0.35">
      <c r="A1" s="4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6</v>
      </c>
    </row>
    <row r="2" spans="1:12" ht="17.399999999999999" x14ac:dyDescent="0.35">
      <c r="A2" s="3" t="s">
        <v>4</v>
      </c>
      <c r="B2" s="5" t="s">
        <v>31</v>
      </c>
      <c r="C2" s="5" t="s">
        <v>34</v>
      </c>
      <c r="D2" s="3">
        <v>38171300</v>
      </c>
      <c r="E2" s="3">
        <v>38493100</v>
      </c>
      <c r="F2" s="3">
        <v>38801500</v>
      </c>
      <c r="G2" s="3">
        <v>38107300</v>
      </c>
      <c r="H2" s="3">
        <v>39591500</v>
      </c>
      <c r="I2" s="5" t="s">
        <v>32</v>
      </c>
      <c r="J2" s="3">
        <v>37676100</v>
      </c>
      <c r="K2" s="5" t="s">
        <v>33</v>
      </c>
      <c r="L2" s="6">
        <f>SUM(J2,H2,G2,F2,E2,D2)/6</f>
        <v>38473466.666666664</v>
      </c>
    </row>
    <row r="3" spans="1:12" ht="17.399999999999999" x14ac:dyDescent="0.35">
      <c r="A3" s="3" t="s">
        <v>5</v>
      </c>
      <c r="B3" s="5" t="s">
        <v>35</v>
      </c>
      <c r="C3" s="3">
        <v>43204400</v>
      </c>
      <c r="D3" s="3">
        <v>43342000</v>
      </c>
      <c r="E3" s="3">
        <v>40526100</v>
      </c>
      <c r="F3" s="3">
        <v>41230100</v>
      </c>
      <c r="G3" s="3">
        <v>42447500</v>
      </c>
      <c r="H3" s="3">
        <v>44540500</v>
      </c>
      <c r="I3" s="3">
        <v>40535100</v>
      </c>
      <c r="J3" s="3">
        <v>44866500</v>
      </c>
      <c r="K3" s="3">
        <v>44128400</v>
      </c>
      <c r="L3" s="6">
        <f>SUM(C3:K3)/9</f>
        <v>42757844.444444448</v>
      </c>
    </row>
    <row r="4" spans="1:12" ht="17.399999999999999" x14ac:dyDescent="0.35">
      <c r="A4" s="3" t="s">
        <v>0</v>
      </c>
      <c r="B4" s="3">
        <v>49182500</v>
      </c>
      <c r="C4" s="3">
        <v>43757400</v>
      </c>
      <c r="D4" s="3">
        <v>47203900</v>
      </c>
      <c r="E4" s="3">
        <v>48638900</v>
      </c>
      <c r="F4" s="3">
        <v>46487300</v>
      </c>
      <c r="G4" s="3">
        <v>49786700</v>
      </c>
      <c r="H4" s="3">
        <v>46942900</v>
      </c>
      <c r="I4" s="3">
        <v>49946100</v>
      </c>
      <c r="J4" s="3">
        <v>45394500</v>
      </c>
      <c r="K4" s="3">
        <v>46866300</v>
      </c>
      <c r="L4" s="3">
        <f>SUM(B4:K4)/10</f>
        <v>47420650</v>
      </c>
    </row>
    <row r="5" spans="1:12" ht="17.399999999999999" x14ac:dyDescent="0.35">
      <c r="A5" s="3" t="s">
        <v>2</v>
      </c>
      <c r="B5" s="3">
        <v>48638100</v>
      </c>
      <c r="C5" s="3">
        <v>48856500</v>
      </c>
      <c r="D5" s="3">
        <v>48631600</v>
      </c>
      <c r="E5" s="3">
        <v>50003300</v>
      </c>
      <c r="F5" s="3">
        <v>48302300</v>
      </c>
      <c r="G5" s="3">
        <v>48839200</v>
      </c>
      <c r="H5" s="3">
        <v>48338800</v>
      </c>
      <c r="I5" s="3">
        <v>51361700</v>
      </c>
      <c r="J5" s="3">
        <v>46743400</v>
      </c>
      <c r="K5" s="3">
        <v>49289200</v>
      </c>
      <c r="L5" s="6">
        <f>SUM(B5:K5)/10</f>
        <v>48900410</v>
      </c>
    </row>
    <row r="6" spans="1:12" ht="17.399999999999999" x14ac:dyDescent="0.35">
      <c r="A6" s="3" t="s">
        <v>3</v>
      </c>
      <c r="B6" s="3">
        <v>69692000</v>
      </c>
      <c r="C6" s="3">
        <v>68406200</v>
      </c>
      <c r="D6" s="5" t="s">
        <v>36</v>
      </c>
      <c r="E6" s="3">
        <v>71620800</v>
      </c>
      <c r="F6" s="3">
        <v>69566300</v>
      </c>
      <c r="G6" s="3">
        <v>68545400</v>
      </c>
      <c r="H6" s="3">
        <v>71037800</v>
      </c>
      <c r="I6" s="3">
        <v>70109500</v>
      </c>
      <c r="J6" s="3">
        <v>69647600</v>
      </c>
      <c r="K6" s="5" t="s">
        <v>37</v>
      </c>
      <c r="L6" s="3">
        <f>SUM(B6,C6,E6:J6)/8</f>
        <v>69828200</v>
      </c>
    </row>
    <row r="7" spans="1:12" ht="17.399999999999999" x14ac:dyDescent="0.35">
      <c r="A7" s="3" t="s">
        <v>1</v>
      </c>
      <c r="B7" s="3">
        <v>77622699400</v>
      </c>
      <c r="C7" s="3">
        <v>81340288500</v>
      </c>
      <c r="D7" s="5" t="s">
        <v>26</v>
      </c>
      <c r="E7" s="3">
        <v>83014023200</v>
      </c>
      <c r="F7" s="3">
        <v>82711285400</v>
      </c>
      <c r="G7" s="3">
        <v>77430210300</v>
      </c>
      <c r="H7" s="3">
        <v>77255257700</v>
      </c>
      <c r="I7" s="3">
        <v>81359364600</v>
      </c>
      <c r="J7" s="3">
        <v>77673621400</v>
      </c>
      <c r="K7" s="3">
        <v>77582685700</v>
      </c>
      <c r="L7" s="3">
        <f>SUM(E7:K7,B7:C7)/9</f>
        <v>79554381800</v>
      </c>
    </row>
  </sheetData>
  <sortState xmlns:xlrd2="http://schemas.microsoft.com/office/spreadsheetml/2017/richdata2" ref="A2:L7">
    <sortCondition ref="L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1000</vt:lpstr>
      <vt:lpstr>20k</vt:lpstr>
      <vt:lpstr>dutch</vt:lpstr>
      <vt:lpstr>500k</vt:lpstr>
      <vt:lpstr>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赵天润</dc:creator>
  <cp:lastModifiedBy>86187</cp:lastModifiedBy>
  <dcterms:created xsi:type="dcterms:W3CDTF">2015-06-05T18:19:34Z</dcterms:created>
  <dcterms:modified xsi:type="dcterms:W3CDTF">2022-02-11T06:33:54Z</dcterms:modified>
</cp:coreProperties>
</file>