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ubariaAsma\Downloads\"/>
    </mc:Choice>
  </mc:AlternateContent>
  <xr:revisionPtr revIDLastSave="0" documentId="13_ncr:1_{09077E02-A95A-4ABB-AC8A-97AD398333B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y65509FBAddgHmtme9WCe6tnOx9N5rkyzyLCmTF178Y="/>
    </ext>
  </extLst>
</workbook>
</file>

<file path=xl/calcChain.xml><?xml version="1.0" encoding="utf-8"?>
<calcChain xmlns="http://schemas.openxmlformats.org/spreadsheetml/2006/main">
  <c r="F121" i="1" l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M63" i="1"/>
  <c r="N63" i="1" s="1"/>
  <c r="L63" i="1"/>
  <c r="F63" i="1"/>
  <c r="M62" i="1"/>
  <c r="L62" i="1"/>
  <c r="F62" i="1"/>
  <c r="M61" i="1"/>
  <c r="N61" i="1" s="1"/>
  <c r="L61" i="1"/>
  <c r="F61" i="1"/>
  <c r="M60" i="1"/>
  <c r="L60" i="1"/>
  <c r="F60" i="1"/>
  <c r="M59" i="1"/>
  <c r="N59" i="1" s="1"/>
  <c r="L59" i="1"/>
  <c r="F59" i="1"/>
  <c r="M58" i="1"/>
  <c r="L58" i="1"/>
  <c r="F58" i="1"/>
  <c r="N57" i="1"/>
  <c r="M57" i="1"/>
  <c r="L57" i="1"/>
  <c r="F57" i="1"/>
  <c r="M56" i="1"/>
  <c r="L56" i="1"/>
  <c r="F56" i="1"/>
  <c r="M55" i="1"/>
  <c r="N55" i="1" s="1"/>
  <c r="L55" i="1"/>
  <c r="F55" i="1"/>
  <c r="M54" i="1"/>
  <c r="L54" i="1"/>
  <c r="F54" i="1"/>
  <c r="M53" i="1"/>
  <c r="N53" i="1" s="1"/>
  <c r="L53" i="1"/>
  <c r="F53" i="1"/>
  <c r="M52" i="1"/>
  <c r="L52" i="1"/>
  <c r="F52" i="1"/>
  <c r="F51" i="1"/>
  <c r="F50" i="1"/>
  <c r="F49" i="1"/>
  <c r="F48" i="1"/>
  <c r="M47" i="1"/>
  <c r="L47" i="1"/>
  <c r="F47" i="1"/>
  <c r="M46" i="1"/>
  <c r="L46" i="1"/>
  <c r="F46" i="1"/>
  <c r="M45" i="1"/>
  <c r="L45" i="1"/>
  <c r="F45" i="1"/>
  <c r="M44" i="1"/>
  <c r="L44" i="1"/>
  <c r="F44" i="1"/>
  <c r="M43" i="1"/>
  <c r="L43" i="1"/>
  <c r="F43" i="1"/>
  <c r="M42" i="1"/>
  <c r="L42" i="1"/>
  <c r="F42" i="1"/>
  <c r="M41" i="1"/>
  <c r="L41" i="1"/>
  <c r="F41" i="1"/>
  <c r="M40" i="1"/>
  <c r="L40" i="1"/>
  <c r="F40" i="1"/>
  <c r="M39" i="1"/>
  <c r="L39" i="1"/>
  <c r="F39" i="1"/>
  <c r="M38" i="1"/>
  <c r="L38" i="1"/>
  <c r="F38" i="1"/>
  <c r="M37" i="1"/>
  <c r="L37" i="1"/>
  <c r="F37" i="1"/>
  <c r="M36" i="1"/>
  <c r="L36" i="1"/>
  <c r="F36" i="1"/>
  <c r="F35" i="1"/>
  <c r="F34" i="1"/>
  <c r="F33" i="1"/>
  <c r="F32" i="1"/>
  <c r="F31" i="1"/>
  <c r="M30" i="1"/>
  <c r="L30" i="1"/>
  <c r="F30" i="1"/>
  <c r="M29" i="1"/>
  <c r="L29" i="1"/>
  <c r="F29" i="1"/>
  <c r="M28" i="1"/>
  <c r="L28" i="1"/>
  <c r="F28" i="1"/>
  <c r="M27" i="1"/>
  <c r="L27" i="1"/>
  <c r="F27" i="1"/>
  <c r="M26" i="1"/>
  <c r="L26" i="1"/>
  <c r="F26" i="1"/>
  <c r="M25" i="1"/>
  <c r="L25" i="1"/>
  <c r="F25" i="1"/>
  <c r="M24" i="1"/>
  <c r="L24" i="1"/>
  <c r="F24" i="1"/>
  <c r="M23" i="1"/>
  <c r="L23" i="1"/>
  <c r="F23" i="1"/>
  <c r="M22" i="1"/>
  <c r="L22" i="1"/>
  <c r="F22" i="1"/>
  <c r="M21" i="1"/>
  <c r="L21" i="1"/>
  <c r="F21" i="1"/>
  <c r="M20" i="1"/>
  <c r="L20" i="1"/>
  <c r="F20" i="1"/>
  <c r="M19" i="1"/>
  <c r="L19" i="1"/>
  <c r="F19" i="1"/>
  <c r="F18" i="1"/>
  <c r="F17" i="1"/>
  <c r="F16" i="1"/>
  <c r="N15" i="1"/>
  <c r="M15" i="1"/>
  <c r="F15" i="1"/>
  <c r="N14" i="1"/>
  <c r="M14" i="1"/>
  <c r="F14" i="1"/>
  <c r="N13" i="1"/>
  <c r="M13" i="1"/>
  <c r="F13" i="1"/>
  <c r="N12" i="1"/>
  <c r="M12" i="1"/>
  <c r="F12" i="1"/>
  <c r="N11" i="1"/>
  <c r="M11" i="1"/>
  <c r="F11" i="1"/>
  <c r="N10" i="1"/>
  <c r="M10" i="1"/>
  <c r="F10" i="1"/>
  <c r="N9" i="1"/>
  <c r="M9" i="1"/>
  <c r="F9" i="1"/>
  <c r="N8" i="1"/>
  <c r="M8" i="1"/>
  <c r="F8" i="1"/>
  <c r="N7" i="1"/>
  <c r="M7" i="1"/>
  <c r="F7" i="1"/>
  <c r="N6" i="1"/>
  <c r="M6" i="1"/>
  <c r="F6" i="1"/>
  <c r="F5" i="1"/>
  <c r="F4" i="1"/>
  <c r="F3" i="1"/>
  <c r="F2" i="1"/>
  <c r="N62" i="1" l="1"/>
  <c r="N58" i="1"/>
  <c r="N60" i="1"/>
  <c r="G2" i="1"/>
  <c r="N52" i="1"/>
  <c r="N54" i="1"/>
  <c r="N56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000-000001000000}">
      <text>
        <r>
          <rPr>
            <sz val="11"/>
            <color theme="1"/>
            <rFont val="Calibri"/>
            <scheme val="minor"/>
          </rPr>
          <t>Every Query has 10 queries
0-9. Each 0 query means it is executed on 20 endpoints.
1=40 endpoints
2=60 endpoints
3=80 endpoints 
-------------------
9= 200 endpoints
======</t>
        </r>
      </text>
    </comment>
  </commentList>
</comments>
</file>

<file path=xl/sharedStrings.xml><?xml version="1.0" encoding="utf-8"?>
<sst xmlns="http://schemas.openxmlformats.org/spreadsheetml/2006/main" count="189" uniqueCount="147">
  <si>
    <t>Queries</t>
  </si>
  <si>
    <t>sparql(ms)</t>
  </si>
  <si>
    <t>npcs(ms)</t>
  </si>
  <si>
    <t>overhead</t>
  </si>
  <si>
    <t>Avg. overhead</t>
  </si>
  <si>
    <t>Std</t>
  </si>
  <si>
    <t>Q1</t>
  </si>
  <si>
    <t>Q1.0</t>
  </si>
  <si>
    <t>Q1.1</t>
  </si>
  <si>
    <t>Q1.2</t>
  </si>
  <si>
    <t>Q1.3</t>
  </si>
  <si>
    <t>Column 1</t>
  </si>
  <si>
    <t>Column 5</t>
  </si>
  <si>
    <t>endpints</t>
  </si>
  <si>
    <t>SPARQL</t>
  </si>
  <si>
    <t>Fed-NPCS</t>
  </si>
  <si>
    <t>Q1.4</t>
  </si>
  <si>
    <t>Q1.5</t>
  </si>
  <si>
    <t>Q1.6</t>
  </si>
  <si>
    <t>Q1.7</t>
  </si>
  <si>
    <t>Q1.8</t>
  </si>
  <si>
    <t>Q1.9</t>
  </si>
  <si>
    <t>Q4</t>
  </si>
  <si>
    <t>Q4.0</t>
  </si>
  <si>
    <t>Q4.1</t>
  </si>
  <si>
    <t>Q4.2</t>
  </si>
  <si>
    <t>Q4.3</t>
  </si>
  <si>
    <t>Q4.4</t>
  </si>
  <si>
    <t>Q4.5</t>
  </si>
  <si>
    <t>Q4.6</t>
  </si>
  <si>
    <t>Q4.7</t>
  </si>
  <si>
    <t>Q4.8</t>
  </si>
  <si>
    <t>Q2</t>
  </si>
  <si>
    <t>Q4.9</t>
  </si>
  <si>
    <t>Q3</t>
  </si>
  <si>
    <t>Q5</t>
  </si>
  <si>
    <t>Q5.0</t>
  </si>
  <si>
    <t>Q5.1</t>
  </si>
  <si>
    <t>Q5.2</t>
  </si>
  <si>
    <t>Q6</t>
  </si>
  <si>
    <t>Q5.3</t>
  </si>
  <si>
    <t>Q7</t>
  </si>
  <si>
    <t>Q5.4</t>
  </si>
  <si>
    <t>Q8</t>
  </si>
  <si>
    <t>Q5.5</t>
  </si>
  <si>
    <t>Q9</t>
  </si>
  <si>
    <t>Q5.6</t>
  </si>
  <si>
    <t>Q10</t>
  </si>
  <si>
    <t>Q5.7</t>
  </si>
  <si>
    <t>Q11</t>
  </si>
  <si>
    <t>Q5.8</t>
  </si>
  <si>
    <t>Q12</t>
  </si>
  <si>
    <t>Q5.9</t>
  </si>
  <si>
    <t>Q6.0</t>
  </si>
  <si>
    <t>Q6.1</t>
  </si>
  <si>
    <t>Q6.2</t>
  </si>
  <si>
    <t>Q6.3</t>
  </si>
  <si>
    <t>Q6.4</t>
  </si>
  <si>
    <t>Q6.5</t>
  </si>
  <si>
    <t>Q6.6</t>
  </si>
  <si>
    <t>Q6.7</t>
  </si>
  <si>
    <t>Q6.8</t>
  </si>
  <si>
    <t>Q6.9</t>
  </si>
  <si>
    <t>Q9.0</t>
  </si>
  <si>
    <t>Q9.1</t>
  </si>
  <si>
    <t>Q9.2</t>
  </si>
  <si>
    <t>Q9.3</t>
  </si>
  <si>
    <t>Q9.4</t>
  </si>
  <si>
    <t>Q9.5</t>
  </si>
  <si>
    <t>Q9.6</t>
  </si>
  <si>
    <t>Q9.7</t>
  </si>
  <si>
    <t>Q9.8</t>
  </si>
  <si>
    <t>Q9.</t>
  </si>
  <si>
    <t>Q10.0</t>
  </si>
  <si>
    <t>Q10.1</t>
  </si>
  <si>
    <t>Q10.2</t>
  </si>
  <si>
    <t>Q10.3</t>
  </si>
  <si>
    <t>Q10.4</t>
  </si>
  <si>
    <t>Q10.5</t>
  </si>
  <si>
    <t>Q10.6</t>
  </si>
  <si>
    <t>Q10.7</t>
  </si>
  <si>
    <t>Q10.8</t>
  </si>
  <si>
    <t>Q10.9</t>
  </si>
  <si>
    <t>Q11.0</t>
  </si>
  <si>
    <t>Q11.1</t>
  </si>
  <si>
    <t>Q11.2</t>
  </si>
  <si>
    <t>Q11.3</t>
  </si>
  <si>
    <t>Q11.4</t>
  </si>
  <si>
    <t>Q11.5</t>
  </si>
  <si>
    <t>Q11.6</t>
  </si>
  <si>
    <t>Q11.7</t>
  </si>
  <si>
    <t>Q11.8</t>
  </si>
  <si>
    <t>Q11.9</t>
  </si>
  <si>
    <t>Q12.0</t>
  </si>
  <si>
    <t>Q12.1</t>
  </si>
  <si>
    <t>Q12.2</t>
  </si>
  <si>
    <t>Q12.3</t>
  </si>
  <si>
    <t>Q12.4</t>
  </si>
  <si>
    <t>Q12.5</t>
  </si>
  <si>
    <t>Q12.6</t>
  </si>
  <si>
    <t>Q12.7</t>
  </si>
  <si>
    <t>Q12.8</t>
  </si>
  <si>
    <t>Q12.9</t>
  </si>
  <si>
    <t>Q2(Optional Query)</t>
  </si>
  <si>
    <t>Q2.0</t>
  </si>
  <si>
    <t>Q2.1</t>
  </si>
  <si>
    <t>Q2.2</t>
  </si>
  <si>
    <t>Q2.3</t>
  </si>
  <si>
    <t>Q2.4</t>
  </si>
  <si>
    <t>Q2.5</t>
  </si>
  <si>
    <t>Q2.6</t>
  </si>
  <si>
    <t>Q2.7</t>
  </si>
  <si>
    <t>Q2.8</t>
  </si>
  <si>
    <t>Q2.9</t>
  </si>
  <si>
    <t>Q3(Optional Query)</t>
  </si>
  <si>
    <t>Q3.0</t>
  </si>
  <si>
    <t>Q3.1</t>
  </si>
  <si>
    <t>Q3.2</t>
  </si>
  <si>
    <t>Q3.3</t>
  </si>
  <si>
    <t>Q3.4</t>
  </si>
  <si>
    <t>Q3.5</t>
  </si>
  <si>
    <t>Q3.6</t>
  </si>
  <si>
    <t>Q3.7</t>
  </si>
  <si>
    <t>Q3.8</t>
  </si>
  <si>
    <t>Q3.9</t>
  </si>
  <si>
    <t>Q7(Optional Query)</t>
  </si>
  <si>
    <t>Q7.0</t>
  </si>
  <si>
    <t>Q7.1</t>
  </si>
  <si>
    <t>Q7.2</t>
  </si>
  <si>
    <t>Q7.3</t>
  </si>
  <si>
    <t>Q7.4</t>
  </si>
  <si>
    <t>Q7.5</t>
  </si>
  <si>
    <t>Q7.6</t>
  </si>
  <si>
    <t>Q7.7</t>
  </si>
  <si>
    <t>Q7.8</t>
  </si>
  <si>
    <t>Q7.9</t>
  </si>
  <si>
    <t>Q8(Optional Query)</t>
  </si>
  <si>
    <t>Q8.0</t>
  </si>
  <si>
    <t>Q8.1</t>
  </si>
  <si>
    <t>Q8.2</t>
  </si>
  <si>
    <t>Q8.3</t>
  </si>
  <si>
    <t>Q8.4</t>
  </si>
  <si>
    <t>Q8.5</t>
  </si>
  <si>
    <t>Q8.6</t>
  </si>
  <si>
    <t>Q8.7</t>
  </si>
  <si>
    <t>Q8.8</t>
  </si>
  <si>
    <t>Q8.9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</si>
</sst>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00FF00"/>
      </bottom>
      <diagonal/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FFFF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3" xfId="0" applyFont="1" applyBorder="1" applyAlignment="1">
      <alignment horizontal="left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12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4">
    <tableStyle name="Sheet1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Sheet1-style 2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Sheet1-style 3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Sheet1-style 4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J5:N15">
  <tableColumns count="5">
    <tableColumn id="1" xr3:uid="{00000000-0010-0000-0000-000001000000}" name="Column 1"/>
    <tableColumn id="2" xr3:uid="{00000000-0010-0000-0000-000002000000}" name="Column 5"/>
    <tableColumn id="3" xr3:uid="{00000000-0010-0000-0000-000003000000}" name="endpints"/>
    <tableColumn id="4" xr3:uid="{00000000-0010-0000-0000-000004000000}" name="SPARQL"/>
    <tableColumn id="5" xr3:uid="{00000000-0010-0000-0000-000005000000}" name="Fed-NPCS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dpoint_20" displayName="Endpoint_20" ref="K18:M30">
  <tableColumns count="3">
    <tableColumn id="1" xr3:uid="{00000000-0010-0000-0100-000001000000}" name="Queries"/>
    <tableColumn id="2" xr3:uid="{00000000-0010-0000-0100-000002000000}" name="SPARQL"/>
    <tableColumn id="3" xr3:uid="{00000000-0010-0000-0100-000003000000}" name="Fed-NPCS"/>
  </tableColumns>
  <tableStyleInfo name="Sheet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ndpoint_100" displayName="Endpoint_100" ref="K35:M47">
  <tableColumns count="3">
    <tableColumn id="1" xr3:uid="{00000000-0010-0000-0200-000001000000}" name="Queries"/>
    <tableColumn id="2" xr3:uid="{00000000-0010-0000-0200-000002000000}" name="SPARQL"/>
    <tableColumn id="3" xr3:uid="{00000000-0010-0000-0200-000003000000}" name="Fed-NPCS"/>
  </tableColumns>
  <tableStyleInfo name="Sheet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ndpoint_200" displayName="Endpoint_200" ref="K51:N63">
  <tableColumns count="4">
    <tableColumn id="1" xr3:uid="{00000000-0010-0000-0300-000001000000}" name="Queries"/>
    <tableColumn id="2" xr3:uid="{00000000-0010-0000-0300-000002000000}" name="SPARQL"/>
    <tableColumn id="3" xr3:uid="{00000000-0010-0000-0300-000003000000}" name="Fed-NPCS"/>
    <tableColumn id="4" xr3:uid="{00000000-0010-0000-0300-000004000000}" name="Column 1"/>
  </tableColumns>
  <tableStyleInfo name="Sheet1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28" workbookViewId="0">
      <selection activeCell="H46" sqref="H46"/>
    </sheetView>
  </sheetViews>
  <sheetFormatPr defaultColWidth="14.3984375" defaultRowHeight="15" customHeight="1" x14ac:dyDescent="0.45"/>
  <cols>
    <col min="1" max="1" width="20" customWidth="1"/>
    <col min="2" max="2" width="8.73046875" customWidth="1"/>
    <col min="3" max="3" width="16.53125" customWidth="1"/>
    <col min="4" max="4" width="15" customWidth="1"/>
    <col min="5" max="5" width="8.73046875" customWidth="1"/>
    <col min="6" max="6" width="15.73046875" customWidth="1"/>
    <col min="7" max="7" width="15.53125" customWidth="1"/>
    <col min="8" max="8" width="13.86328125" customWidth="1"/>
    <col min="9" max="9" width="8.73046875" customWidth="1"/>
    <col min="10" max="10" width="18.1328125" customWidth="1"/>
    <col min="11" max="12" width="17.3984375" customWidth="1"/>
    <col min="13" max="13" width="16.53125" customWidth="1"/>
    <col min="14" max="14" width="18.265625" customWidth="1"/>
    <col min="15" max="26" width="8.73046875" customWidth="1"/>
  </cols>
  <sheetData>
    <row r="1" spans="1:14" ht="14.25" customHeight="1" x14ac:dyDescent="0.45">
      <c r="A1" s="1" t="s">
        <v>0</v>
      </c>
      <c r="C1" s="2" t="s">
        <v>1</v>
      </c>
      <c r="D1" s="2" t="s">
        <v>2</v>
      </c>
      <c r="F1" s="2" t="s">
        <v>3</v>
      </c>
      <c r="G1" s="2" t="s">
        <v>4</v>
      </c>
      <c r="H1" s="2" t="s">
        <v>5</v>
      </c>
    </row>
    <row r="2" spans="1:14" ht="14.25" customHeight="1" x14ac:dyDescent="0.45">
      <c r="A2" s="42" t="s">
        <v>6</v>
      </c>
      <c r="B2" s="1" t="s">
        <v>7</v>
      </c>
      <c r="C2" s="3">
        <v>9230.4503160000004</v>
      </c>
      <c r="D2" s="3">
        <v>13045.09223</v>
      </c>
      <c r="F2" s="1">
        <f>(D2/C2)*100-100</f>
        <v>41.326715202482859</v>
      </c>
      <c r="G2" s="1">
        <f>AVERAGE(F2:F121)</f>
        <v>10.341265820010067</v>
      </c>
      <c r="H2" s="1">
        <f>_xlfn.STDEV.S(F2:F121)</f>
        <v>11.021628013507266</v>
      </c>
    </row>
    <row r="3" spans="1:14" ht="14.25" customHeight="1" x14ac:dyDescent="0.45">
      <c r="A3" s="43"/>
      <c r="B3" s="1" t="s">
        <v>8</v>
      </c>
      <c r="C3" s="3">
        <v>11338.14783</v>
      </c>
      <c r="D3" s="3">
        <v>16647.738229999999</v>
      </c>
      <c r="F3" s="1">
        <f>(D3/C3)*100-100</f>
        <v>46.829433516038392</v>
      </c>
    </row>
    <row r="4" spans="1:14" ht="14.25" customHeight="1" x14ac:dyDescent="0.45">
      <c r="A4" s="43"/>
      <c r="B4" s="1" t="s">
        <v>9</v>
      </c>
      <c r="C4" s="3">
        <v>17459.71056</v>
      </c>
      <c r="D4" s="3">
        <v>25979.29952</v>
      </c>
      <c r="F4" s="1">
        <f>(D4/C4)*100-100</f>
        <v>48.795705580127333</v>
      </c>
    </row>
    <row r="5" spans="1:14" ht="14.25" customHeight="1" x14ac:dyDescent="0.45">
      <c r="A5" s="43"/>
      <c r="B5" s="1" t="s">
        <v>10</v>
      </c>
      <c r="C5" s="3">
        <v>82924.367150000005</v>
      </c>
      <c r="D5" s="3">
        <v>95794.299150000006</v>
      </c>
      <c r="F5" s="1">
        <f>(D5/C5)*100-100</f>
        <v>15.520084677547047</v>
      </c>
      <c r="J5" s="4" t="s">
        <v>11</v>
      </c>
      <c r="K5" s="5" t="s">
        <v>12</v>
      </c>
      <c r="L5" s="6" t="s">
        <v>13</v>
      </c>
      <c r="M5" s="6" t="s">
        <v>14</v>
      </c>
      <c r="N5" s="7" t="s">
        <v>15</v>
      </c>
    </row>
    <row r="6" spans="1:14" ht="14.25" customHeight="1" x14ac:dyDescent="0.45">
      <c r="A6" s="43"/>
      <c r="B6" s="1" t="s">
        <v>16</v>
      </c>
      <c r="C6" s="3">
        <v>129358.5539</v>
      </c>
      <c r="D6" s="3">
        <v>147497.90359999999</v>
      </c>
      <c r="F6" s="1">
        <f>(D6/C6)*100-100</f>
        <v>14.022535930652509</v>
      </c>
      <c r="J6" s="8">
        <v>0</v>
      </c>
      <c r="K6" s="9"/>
      <c r="L6" s="10">
        <v>20</v>
      </c>
      <c r="M6" s="10">
        <f>SUM(C2,C12,C22,C32,C42,C52,C62,C72,C82,C92,C102,C112)/12</f>
        <v>74671.74864333334</v>
      </c>
      <c r="N6" s="11">
        <f>SUM(D2,D12,D22,D32,D42,D52,D62,D72,D82,D92,D102,D112)/12</f>
        <v>76155.036308499999</v>
      </c>
    </row>
    <row r="7" spans="1:14" ht="14.25" customHeight="1" x14ac:dyDescent="0.45">
      <c r="A7" s="43"/>
      <c r="B7" s="1" t="s">
        <v>17</v>
      </c>
      <c r="C7" s="3">
        <v>145998.29819999999</v>
      </c>
      <c r="D7" s="3">
        <v>171024.70439999999</v>
      </c>
      <c r="F7" s="1">
        <f>(D7/C7)*100-100</f>
        <v>17.141573914592385</v>
      </c>
      <c r="J7" s="12">
        <v>1</v>
      </c>
      <c r="K7" s="13"/>
      <c r="L7" s="14">
        <v>40</v>
      </c>
      <c r="M7" s="14">
        <f>SUM(C3,C13,C23,C33,C43,C53,C63,C73,C83,C93,C103,C113)/12</f>
        <v>109283.49572433335</v>
      </c>
      <c r="N7" s="15">
        <f>SUM(D3,D13,D23,D33,D43,D53,D63,D73,D83,D93,D103,D113)/12</f>
        <v>111704.75213525</v>
      </c>
    </row>
    <row r="8" spans="1:14" ht="14.25" customHeight="1" x14ac:dyDescent="0.45">
      <c r="A8" s="43"/>
      <c r="B8" s="1" t="s">
        <v>18</v>
      </c>
      <c r="C8" s="3">
        <v>147433.18030000001</v>
      </c>
      <c r="D8" s="3">
        <v>177020.3296</v>
      </c>
      <c r="F8" s="1">
        <f>(D8/C8)*100-100</f>
        <v>20.068175453989028</v>
      </c>
      <c r="J8" s="8">
        <v>2</v>
      </c>
      <c r="K8" s="9"/>
      <c r="L8" s="10">
        <v>60</v>
      </c>
      <c r="M8" s="10">
        <f>SUM(C4,C14,C24,C34,C44,C54,C64,C74,C84,C94,C104,C114)/12</f>
        <v>132395.44179533335</v>
      </c>
      <c r="N8" s="11">
        <f>SUM(D4,D14,D24,D34,D44,D54,D64,D74,D84,D94,D104,D114)/12</f>
        <v>138886.58439325</v>
      </c>
    </row>
    <row r="9" spans="1:14" ht="14.25" customHeight="1" x14ac:dyDescent="0.45">
      <c r="A9" s="43"/>
      <c r="B9" s="1" t="s">
        <v>19</v>
      </c>
      <c r="C9" s="3">
        <v>154356.70619999999</v>
      </c>
      <c r="D9" s="3">
        <v>186189.08869999999</v>
      </c>
      <c r="F9" s="1">
        <f>(D9/C9)*100-100</f>
        <v>20.622610629404576</v>
      </c>
      <c r="J9" s="12">
        <v>3</v>
      </c>
      <c r="K9" s="13"/>
      <c r="L9" s="14">
        <v>80</v>
      </c>
      <c r="M9" s="14">
        <f>SUM(C5,C15,C25,C35,C45,C55,C65,C75,C85,C95,C105,C115)/12</f>
        <v>152833.81026941663</v>
      </c>
      <c r="N9" s="15">
        <f>SUM(D5,D15,D25,D35,D45,D55,D65,D75,D85,D95,D105,D115)/12</f>
        <v>160637.56175058335</v>
      </c>
    </row>
    <row r="10" spans="1:14" ht="14.25" customHeight="1" x14ac:dyDescent="0.45">
      <c r="A10" s="43"/>
      <c r="B10" s="1" t="s">
        <v>20</v>
      </c>
      <c r="C10" s="3">
        <v>170906.19</v>
      </c>
      <c r="D10" s="3">
        <v>203525.769</v>
      </c>
      <c r="F10" s="1">
        <f>(D10/C10)*100-100</f>
        <v>19.086247841579066</v>
      </c>
      <c r="J10" s="8">
        <v>4</v>
      </c>
      <c r="K10" s="9"/>
      <c r="L10" s="10">
        <v>100</v>
      </c>
      <c r="M10" s="10">
        <f>SUM(C6,C16,C26,C36,C46,C56,C66,C76,C86,C96,C106,C116)/12</f>
        <v>165072.21385475001</v>
      </c>
      <c r="N10" s="11">
        <f>SUM(D6,D16,D26,D36,D46,D56,D66,D76,D86,D96,D106,D116)/12</f>
        <v>177079.40817299997</v>
      </c>
    </row>
    <row r="11" spans="1:14" ht="14.25" customHeight="1" x14ac:dyDescent="0.45">
      <c r="A11" s="43"/>
      <c r="B11" s="1" t="s">
        <v>21</v>
      </c>
      <c r="C11" s="3">
        <v>174269.92079999999</v>
      </c>
      <c r="D11" s="3">
        <v>208895.99239999999</v>
      </c>
      <c r="F11" s="1">
        <f>(D11/C11)*100-100</f>
        <v>19.869218647168864</v>
      </c>
      <c r="J11" s="12">
        <v>5</v>
      </c>
      <c r="K11" s="13"/>
      <c r="L11" s="14">
        <v>120</v>
      </c>
      <c r="M11" s="14">
        <f>SUM(C7,C17,C27,C37,C47,C57,C67,C77,C87,C97,C107,C117)/12</f>
        <v>175090.17251883331</v>
      </c>
      <c r="N11" s="15">
        <f>SUM(D7,D17,D27,D37,D47,D57,D67,D77,D87,D97,D107,D117)/12</f>
        <v>188272.6411446667</v>
      </c>
    </row>
    <row r="12" spans="1:14" ht="14.25" customHeight="1" x14ac:dyDescent="0.45">
      <c r="A12" s="42" t="s">
        <v>22</v>
      </c>
      <c r="B12" s="1" t="s">
        <v>23</v>
      </c>
      <c r="C12" s="3">
        <v>10564.848459999999</v>
      </c>
      <c r="D12" s="3">
        <v>11556.08302</v>
      </c>
      <c r="F12" s="1">
        <f>(D12/C12)*100-100</f>
        <v>9.3823831335863872</v>
      </c>
      <c r="J12" s="8">
        <v>6</v>
      </c>
      <c r="K12" s="9"/>
      <c r="L12" s="10">
        <v>140</v>
      </c>
      <c r="M12" s="10">
        <f>SUM(C8,C18,C28,C38,C48,C58,C68,C78,C88,C98,C108,C118)/12</f>
        <v>177910.33935991666</v>
      </c>
      <c r="N12" s="11">
        <f>SUM(D8,D18,D28,D38,D48,D58,D68,D78,D88,D98,D108,D118)/12</f>
        <v>196044.18775375001</v>
      </c>
    </row>
    <row r="13" spans="1:14" ht="14.25" customHeight="1" x14ac:dyDescent="0.45">
      <c r="A13" s="43"/>
      <c r="B13" s="1" t="s">
        <v>24</v>
      </c>
      <c r="C13" s="3">
        <v>91200.002959999998</v>
      </c>
      <c r="D13" s="3">
        <v>92695.235339999999</v>
      </c>
      <c r="F13" s="1">
        <f>(D13/C13)*100-100</f>
        <v>1.6395091353843583</v>
      </c>
      <c r="J13" s="12">
        <v>7</v>
      </c>
      <c r="K13" s="13"/>
      <c r="L13" s="14">
        <v>160</v>
      </c>
      <c r="M13" s="14">
        <f>SUM(C9,C19,C29,C39,C49,C59,C69,C79,C89,C99,C109,C119)/12</f>
        <v>192650.89724249995</v>
      </c>
      <c r="N13" s="15">
        <f>SUM(D9,D19,D29,D39,D49,D59,D69,D79,D89,D99,D109,D119)/12</f>
        <v>216973.52057841668</v>
      </c>
    </row>
    <row r="14" spans="1:14" ht="14.25" customHeight="1" x14ac:dyDescent="0.45">
      <c r="A14" s="43"/>
      <c r="B14" s="1" t="s">
        <v>25</v>
      </c>
      <c r="C14" s="3">
        <v>129625.9994</v>
      </c>
      <c r="D14" s="3">
        <v>147452.79999999999</v>
      </c>
      <c r="F14" s="1">
        <f>(D14/C14)*100-100</f>
        <v>13.752488453331054</v>
      </c>
      <c r="J14" s="8">
        <v>8</v>
      </c>
      <c r="K14" s="9"/>
      <c r="L14" s="10">
        <v>180</v>
      </c>
      <c r="M14" s="10">
        <f>SUM(C10,C20,C30,C40,C50,C60,C70,C80,C90,C100,C110,C120)/12</f>
        <v>203477.10115683332</v>
      </c>
      <c r="N14" s="11">
        <f>SUM(D10,D20,D30,D40,D50,D60,D70,D80,D90,D100,D110,D120)/12</f>
        <v>230116.68581933339</v>
      </c>
    </row>
    <row r="15" spans="1:14" ht="14.25" customHeight="1" x14ac:dyDescent="0.45">
      <c r="A15" s="43"/>
      <c r="B15" s="1" t="s">
        <v>26</v>
      </c>
      <c r="C15" s="3">
        <v>145848.3873</v>
      </c>
      <c r="D15" s="3">
        <v>166817.48879999999</v>
      </c>
      <c r="F15" s="1">
        <f>(D15/C15)*100-100</f>
        <v>14.377328325796299</v>
      </c>
      <c r="J15" s="16">
        <v>9</v>
      </c>
      <c r="K15" s="17"/>
      <c r="L15" s="18">
        <v>200</v>
      </c>
      <c r="M15" s="18">
        <f>SUM(C11,C21,C31,C41,C51,C61,C71,C81,C91,C101,C111,C121)/12</f>
        <v>218965.60534958329</v>
      </c>
      <c r="N15" s="19">
        <f>SUM(D11,D21,D31,D41,D51,D61,D71,D81,D91,D101,D111,D121)/12</f>
        <v>258531.95887283332</v>
      </c>
    </row>
    <row r="16" spans="1:14" ht="14.25" customHeight="1" x14ac:dyDescent="0.45">
      <c r="A16" s="43"/>
      <c r="B16" s="1" t="s">
        <v>27</v>
      </c>
      <c r="C16" s="3">
        <v>162038.56520000001</v>
      </c>
      <c r="D16" s="3">
        <v>184449.28080000001</v>
      </c>
      <c r="F16" s="1">
        <f>(D16/C16)*100-100</f>
        <v>13.830482621429667</v>
      </c>
    </row>
    <row r="17" spans="1:13" ht="14.25" customHeight="1" x14ac:dyDescent="0.45">
      <c r="A17" s="43"/>
      <c r="B17" s="1" t="s">
        <v>28</v>
      </c>
      <c r="C17" s="3">
        <v>171051.50140000001</v>
      </c>
      <c r="D17" s="3">
        <v>195789.9</v>
      </c>
      <c r="F17" s="1">
        <f>(D17/C17)*100-100</f>
        <v>14.462543969228193</v>
      </c>
    </row>
    <row r="18" spans="1:13" ht="14.25" customHeight="1" x14ac:dyDescent="0.45">
      <c r="A18" s="43"/>
      <c r="B18" s="1" t="s">
        <v>29</v>
      </c>
      <c r="C18" s="3">
        <v>188568.98620000001</v>
      </c>
      <c r="D18" s="3">
        <v>219070.2035</v>
      </c>
      <c r="F18" s="1">
        <f>(D18/C18)*100-100</f>
        <v>16.175097461493365</v>
      </c>
      <c r="K18" s="20" t="s">
        <v>0</v>
      </c>
      <c r="L18" s="6" t="s">
        <v>14</v>
      </c>
      <c r="M18" s="7" t="s">
        <v>15</v>
      </c>
    </row>
    <row r="19" spans="1:13" ht="14.25" customHeight="1" x14ac:dyDescent="0.45">
      <c r="A19" s="43"/>
      <c r="B19" s="1" t="s">
        <v>30</v>
      </c>
      <c r="C19" s="3">
        <v>222547.6427</v>
      </c>
      <c r="D19" s="3">
        <v>255562.4</v>
      </c>
      <c r="F19" s="1">
        <f>(D19/C19)*100-100</f>
        <v>14.83491664951255</v>
      </c>
      <c r="K19" s="21" t="s">
        <v>6</v>
      </c>
      <c r="L19" s="22">
        <f>C2</f>
        <v>9230.4503160000004</v>
      </c>
      <c r="M19" s="23">
        <f>D2</f>
        <v>13045.09223</v>
      </c>
    </row>
    <row r="20" spans="1:13" ht="14.25" customHeight="1" x14ac:dyDescent="0.45">
      <c r="A20" s="43"/>
      <c r="B20" s="1" t="s">
        <v>31</v>
      </c>
      <c r="C20" s="3">
        <v>224818.93530000001</v>
      </c>
      <c r="D20" s="3">
        <v>263813.49780000001</v>
      </c>
      <c r="F20" s="1">
        <f>(D20/C20)*100-100</f>
        <v>17.344874642327341</v>
      </c>
      <c r="K20" s="24" t="s">
        <v>32</v>
      </c>
      <c r="L20" s="25">
        <f>C82</f>
        <v>10981.671109999999</v>
      </c>
      <c r="M20" s="26">
        <f>D82</f>
        <v>12137.267250000001</v>
      </c>
    </row>
    <row r="21" spans="1:13" ht="14.25" customHeight="1" x14ac:dyDescent="0.45">
      <c r="A21" s="43"/>
      <c r="B21" s="1" t="s">
        <v>33</v>
      </c>
      <c r="C21" s="3">
        <v>285095.56819999998</v>
      </c>
      <c r="D21" s="3">
        <v>324586.7</v>
      </c>
      <c r="F21" s="1">
        <f>(D21/C21)*100-100</f>
        <v>13.85189255986478</v>
      </c>
      <c r="K21" s="21" t="s">
        <v>34</v>
      </c>
      <c r="L21" s="27">
        <f>C92</f>
        <v>24818.666450000001</v>
      </c>
      <c r="M21" s="28">
        <f>D92</f>
        <v>24931.74135</v>
      </c>
    </row>
    <row r="22" spans="1:13" ht="14.25" customHeight="1" x14ac:dyDescent="0.45">
      <c r="A22" s="42" t="s">
        <v>35</v>
      </c>
      <c r="B22" s="1" t="s">
        <v>36</v>
      </c>
      <c r="C22" s="3">
        <v>390014.28210000001</v>
      </c>
      <c r="D22" s="3">
        <v>393781.35879999999</v>
      </c>
      <c r="F22" s="1">
        <f>(D22/C22)*100-100</f>
        <v>0.96588173123211618</v>
      </c>
      <c r="K22" s="24" t="s">
        <v>22</v>
      </c>
      <c r="L22" s="25">
        <f>C12</f>
        <v>10564.848459999999</v>
      </c>
      <c r="M22" s="26">
        <f>D12</f>
        <v>11556.08302</v>
      </c>
    </row>
    <row r="23" spans="1:13" ht="14.25" customHeight="1" x14ac:dyDescent="0.45">
      <c r="A23" s="43"/>
      <c r="B23" s="1" t="s">
        <v>37</v>
      </c>
      <c r="C23" s="3">
        <v>439007.28029999998</v>
      </c>
      <c r="D23" s="3">
        <v>443089.88339999999</v>
      </c>
      <c r="F23" s="1">
        <f>(D23/C23)*100-100</f>
        <v>0.92996250476988962</v>
      </c>
      <c r="K23" s="21" t="s">
        <v>35</v>
      </c>
      <c r="L23" s="27">
        <f>C22</f>
        <v>390014.28210000001</v>
      </c>
      <c r="M23" s="28">
        <f>D22</f>
        <v>393781.35879999999</v>
      </c>
    </row>
    <row r="24" spans="1:13" ht="14.25" customHeight="1" x14ac:dyDescent="0.45">
      <c r="A24" s="43"/>
      <c r="B24" s="1" t="s">
        <v>38</v>
      </c>
      <c r="C24" s="3">
        <v>454641.98639999999</v>
      </c>
      <c r="D24" s="3">
        <v>472680.46189999999</v>
      </c>
      <c r="F24" s="1">
        <f>(D25/C25)*100-100</f>
        <v>2.2828297333097112</v>
      </c>
      <c r="K24" s="24" t="s">
        <v>39</v>
      </c>
      <c r="L24" s="25">
        <f>C32</f>
        <v>389647.22259999998</v>
      </c>
      <c r="M24" s="26">
        <f>D32</f>
        <v>393480.52490000002</v>
      </c>
    </row>
    <row r="25" spans="1:13" ht="14.25" customHeight="1" x14ac:dyDescent="0.45">
      <c r="A25" s="43"/>
      <c r="B25" s="1" t="s">
        <v>40</v>
      </c>
      <c r="C25" s="3">
        <v>473014.66869999998</v>
      </c>
      <c r="D25" s="3">
        <v>483812.78820000001</v>
      </c>
      <c r="F25" s="1">
        <f>(D27/C27)*100-100</f>
        <v>2.5312860210646733</v>
      </c>
      <c r="K25" s="21" t="s">
        <v>41</v>
      </c>
      <c r="L25" s="27">
        <f>C102</f>
        <v>21684.595700000002</v>
      </c>
      <c r="M25" s="28">
        <f>D102</f>
        <v>25471.433550000002</v>
      </c>
    </row>
    <row r="26" spans="1:13" ht="14.25" customHeight="1" x14ac:dyDescent="0.45">
      <c r="A26" s="43"/>
      <c r="B26" s="1" t="s">
        <v>42</v>
      </c>
      <c r="C26" s="3">
        <v>494578.31180000002</v>
      </c>
      <c r="D26" s="3">
        <v>515698.9</v>
      </c>
      <c r="F26" s="1">
        <f>(D28/C28)*100-100</f>
        <v>3.1568045307426047</v>
      </c>
      <c r="K26" s="24" t="s">
        <v>43</v>
      </c>
      <c r="L26" s="25">
        <f>C112</f>
        <v>8647.0606389999994</v>
      </c>
      <c r="M26" s="26">
        <f>D112</f>
        <v>8674.3787410000004</v>
      </c>
    </row>
    <row r="27" spans="1:13" ht="14.25" customHeight="1" x14ac:dyDescent="0.45">
      <c r="A27" s="43"/>
      <c r="B27" s="1" t="s">
        <v>44</v>
      </c>
      <c r="C27" s="3">
        <v>549457.66240000003</v>
      </c>
      <c r="D27" s="3">
        <v>563366.0074</v>
      </c>
      <c r="F27" s="1">
        <f>(D24/C24)*100-100</f>
        <v>3.9676220057972102</v>
      </c>
      <c r="K27" s="21" t="s">
        <v>45</v>
      </c>
      <c r="L27" s="27">
        <f>C42</f>
        <v>8586.9608150000004</v>
      </c>
      <c r="M27" s="28">
        <f>D42</f>
        <v>8643.1584120000007</v>
      </c>
    </row>
    <row r="28" spans="1:13" ht="14.25" customHeight="1" x14ac:dyDescent="0.45">
      <c r="A28" s="43"/>
      <c r="B28" s="1" t="s">
        <v>46</v>
      </c>
      <c r="C28" s="3">
        <v>550433.63410000002</v>
      </c>
      <c r="D28" s="3">
        <v>567809.74800000002</v>
      </c>
      <c r="F28" s="1">
        <f>(D26/C26)*100-100</f>
        <v>4.2704234488431894</v>
      </c>
      <c r="K28" s="24" t="s">
        <v>47</v>
      </c>
      <c r="L28" s="25">
        <f>C52</f>
        <v>6431.4718759999996</v>
      </c>
      <c r="M28" s="26">
        <f>D52</f>
        <v>6480.414025</v>
      </c>
    </row>
    <row r="29" spans="1:13" ht="14.25" customHeight="1" x14ac:dyDescent="0.45">
      <c r="A29" s="43"/>
      <c r="B29" s="1" t="s">
        <v>48</v>
      </c>
      <c r="C29" s="3">
        <v>554754.56499999994</v>
      </c>
      <c r="D29" s="3">
        <v>588240.63509999996</v>
      </c>
      <c r="F29" s="1">
        <f>(D29/C29)*100-100</f>
        <v>6.0361955020595417</v>
      </c>
      <c r="K29" s="21" t="s">
        <v>49</v>
      </c>
      <c r="L29" s="27">
        <f>C62</f>
        <v>6817.0900039999997</v>
      </c>
      <c r="M29" s="28">
        <f>D62</f>
        <v>6916.4707950000002</v>
      </c>
    </row>
    <row r="30" spans="1:13" ht="14.25" customHeight="1" x14ac:dyDescent="0.45">
      <c r="A30" s="43"/>
      <c r="B30" s="1" t="s">
        <v>50</v>
      </c>
      <c r="C30" s="3">
        <v>555591.58959999995</v>
      </c>
      <c r="D30" s="3">
        <v>593279.5</v>
      </c>
      <c r="F30" s="1">
        <f>(D30/C30)*100-100</f>
        <v>6.7833838930379926</v>
      </c>
      <c r="K30" s="29" t="s">
        <v>51</v>
      </c>
      <c r="L30" s="30">
        <f>C72</f>
        <v>8636.6636500000004</v>
      </c>
      <c r="M30" s="31">
        <f>D72</f>
        <v>8742.5126290000007</v>
      </c>
    </row>
    <row r="31" spans="1:13" ht="14.25" customHeight="1" x14ac:dyDescent="0.45">
      <c r="A31" s="43"/>
      <c r="B31" s="1" t="s">
        <v>52</v>
      </c>
      <c r="C31" s="3">
        <v>629988.96660000004</v>
      </c>
      <c r="D31" s="3">
        <v>700039.99199999997</v>
      </c>
      <c r="F31" s="1">
        <f>(D31/C31)*100-100</f>
        <v>11.119405118800671</v>
      </c>
    </row>
    <row r="32" spans="1:13" ht="14.25" customHeight="1" x14ac:dyDescent="0.45">
      <c r="A32" s="42" t="s">
        <v>39</v>
      </c>
      <c r="B32" s="1" t="s">
        <v>53</v>
      </c>
      <c r="C32" s="3">
        <v>389647.22259999998</v>
      </c>
      <c r="D32" s="3">
        <v>393480.52490000002</v>
      </c>
      <c r="F32" s="1">
        <f>(D32/C32)*100-100</f>
        <v>0.98378791831790124</v>
      </c>
    </row>
    <row r="33" spans="1:13" ht="14.25" customHeight="1" x14ac:dyDescent="0.45">
      <c r="A33" s="43"/>
      <c r="B33" s="1" t="s">
        <v>54</v>
      </c>
      <c r="C33" s="3">
        <v>582067.6986</v>
      </c>
      <c r="D33" s="3">
        <v>588876.31279999996</v>
      </c>
      <c r="F33" s="1">
        <f>(D33/C33)*100-100</f>
        <v>1.1697289192264435</v>
      </c>
    </row>
    <row r="34" spans="1:13" ht="14.25" customHeight="1" x14ac:dyDescent="0.45">
      <c r="A34" s="43"/>
      <c r="B34" s="1" t="s">
        <v>55</v>
      </c>
      <c r="C34" s="3">
        <v>666050.99029999995</v>
      </c>
      <c r="D34" s="3">
        <v>676300.84829999995</v>
      </c>
      <c r="F34" s="1">
        <f>(D34/C34)*100-100</f>
        <v>1.5388998964453577</v>
      </c>
    </row>
    <row r="35" spans="1:13" ht="14.25" customHeight="1" x14ac:dyDescent="0.45">
      <c r="A35" s="43"/>
      <c r="B35" s="1" t="s">
        <v>56</v>
      </c>
      <c r="C35" s="3">
        <v>789461.86040000001</v>
      </c>
      <c r="D35" s="3">
        <v>806314.93870000006</v>
      </c>
      <c r="F35" s="1">
        <f>(D35/C35)*100-100</f>
        <v>2.1347552231922862</v>
      </c>
      <c r="K35" s="20" t="s">
        <v>0</v>
      </c>
      <c r="L35" s="6" t="s">
        <v>14</v>
      </c>
      <c r="M35" s="7" t="s">
        <v>15</v>
      </c>
    </row>
    <row r="36" spans="1:13" ht="14.25" customHeight="1" x14ac:dyDescent="0.45">
      <c r="A36" s="43"/>
      <c r="B36" s="1" t="s">
        <v>57</v>
      </c>
      <c r="C36" s="3">
        <v>840868.65520000004</v>
      </c>
      <c r="D36" s="3">
        <v>887586.93799999997</v>
      </c>
      <c r="F36" s="1">
        <f>(D36/C36)*100-100</f>
        <v>5.5559548463473192</v>
      </c>
      <c r="K36" s="21" t="s">
        <v>6</v>
      </c>
      <c r="L36" s="32">
        <f>C6</f>
        <v>129358.5539</v>
      </c>
      <c r="M36" s="23">
        <f>D6</f>
        <v>147497.90359999999</v>
      </c>
    </row>
    <row r="37" spans="1:13" ht="14.25" customHeight="1" x14ac:dyDescent="0.45">
      <c r="A37" s="43"/>
      <c r="B37" s="1" t="s">
        <v>58</v>
      </c>
      <c r="C37" s="3">
        <v>844860.15919999999</v>
      </c>
      <c r="D37" s="3">
        <v>893442.88</v>
      </c>
      <c r="F37" s="1">
        <f>(D37/C37)*100-100</f>
        <v>5.7503860574989147</v>
      </c>
      <c r="K37" s="24" t="s">
        <v>32</v>
      </c>
      <c r="L37" s="25">
        <f>C86</f>
        <v>82057.16923</v>
      </c>
      <c r="M37" s="26">
        <f>D86</f>
        <v>97755.028219999993</v>
      </c>
    </row>
    <row r="38" spans="1:13" ht="14.25" customHeight="1" x14ac:dyDescent="0.45">
      <c r="A38" s="43"/>
      <c r="B38" s="1" t="s">
        <v>59</v>
      </c>
      <c r="C38" s="3">
        <v>855716.00120000006</v>
      </c>
      <c r="D38" s="3">
        <v>930635.47660000005</v>
      </c>
      <c r="F38" s="1">
        <f>(D38/C38)*100-100</f>
        <v>8.7551799072283103</v>
      </c>
      <c r="K38" s="21" t="s">
        <v>34</v>
      </c>
      <c r="L38" s="27">
        <f>C96</f>
        <v>73671.873900000006</v>
      </c>
      <c r="M38" s="28">
        <f>D96</f>
        <v>76030.467409999997</v>
      </c>
    </row>
    <row r="39" spans="1:13" ht="14.25" customHeight="1" x14ac:dyDescent="0.45">
      <c r="A39" s="43"/>
      <c r="B39" s="1" t="s">
        <v>60</v>
      </c>
      <c r="C39" s="3">
        <v>934763.96779999998</v>
      </c>
      <c r="D39" s="3">
        <v>1046460.112</v>
      </c>
      <c r="F39" s="1">
        <f>(D39/C39)*100-100</f>
        <v>11.949128127272687</v>
      </c>
      <c r="K39" s="24" t="s">
        <v>22</v>
      </c>
      <c r="L39" s="25">
        <f>C16</f>
        <v>162038.56520000001</v>
      </c>
      <c r="M39" s="26">
        <f>D16</f>
        <v>184449.28080000001</v>
      </c>
    </row>
    <row r="40" spans="1:13" ht="14.25" customHeight="1" x14ac:dyDescent="0.45">
      <c r="A40" s="43"/>
      <c r="B40" s="1" t="s">
        <v>61</v>
      </c>
      <c r="C40" s="3">
        <v>972638.57949999999</v>
      </c>
      <c r="D40" s="3">
        <v>1110776.6980000001</v>
      </c>
      <c r="F40" s="1">
        <f>(D40/C40)*100-100</f>
        <v>14.20240996105791</v>
      </c>
      <c r="K40" s="21" t="s">
        <v>35</v>
      </c>
      <c r="L40" s="27">
        <f>C26</f>
        <v>494578.31180000002</v>
      </c>
      <c r="M40" s="28">
        <f>D26</f>
        <v>515698.9</v>
      </c>
    </row>
    <row r="41" spans="1:13" ht="14.25" customHeight="1" x14ac:dyDescent="0.45">
      <c r="A41" s="43"/>
      <c r="B41" s="1" t="s">
        <v>62</v>
      </c>
      <c r="C41" s="3">
        <v>987866.97439999995</v>
      </c>
      <c r="D41" s="3">
        <v>1191111.621</v>
      </c>
      <c r="F41" s="1">
        <f>(D41/C41)*100-100</f>
        <v>20.574090628289767</v>
      </c>
      <c r="K41" s="24" t="s">
        <v>39</v>
      </c>
      <c r="L41" s="25">
        <f>C36</f>
        <v>840868.65520000004</v>
      </c>
      <c r="M41" s="26">
        <f>D36</f>
        <v>887586.93799999997</v>
      </c>
    </row>
    <row r="42" spans="1:13" ht="14.25" customHeight="1" x14ac:dyDescent="0.45">
      <c r="A42" s="42" t="s">
        <v>45</v>
      </c>
      <c r="B42" s="1" t="s">
        <v>63</v>
      </c>
      <c r="C42" s="3">
        <v>8586.9608150000004</v>
      </c>
      <c r="D42" s="3">
        <v>8643.1584120000007</v>
      </c>
      <c r="F42" s="1">
        <f>(D42/C42)*100-100</f>
        <v>0.65445270114466325</v>
      </c>
      <c r="K42" s="21" t="s">
        <v>41</v>
      </c>
      <c r="L42" s="27">
        <f>C106</f>
        <v>156256.68520000001</v>
      </c>
      <c r="M42" s="28">
        <f>D106</f>
        <v>171984.97380000001</v>
      </c>
    </row>
    <row r="43" spans="1:13" ht="14.25" customHeight="1" x14ac:dyDescent="0.45">
      <c r="A43" s="43"/>
      <c r="B43" s="1" t="s">
        <v>64</v>
      </c>
      <c r="C43" s="3">
        <v>8745.8377330000003</v>
      </c>
      <c r="D43" s="3">
        <v>8857.316589</v>
      </c>
      <c r="F43" s="1">
        <f>(D43/C43)*100-100</f>
        <v>1.2746504040358104</v>
      </c>
      <c r="K43" s="24" t="s">
        <v>43</v>
      </c>
      <c r="L43" s="25">
        <f>C116</f>
        <v>8796.4083769999997</v>
      </c>
      <c r="M43" s="26">
        <f>D116</f>
        <v>8968.2514150000006</v>
      </c>
    </row>
    <row r="44" spans="1:13" ht="14.25" customHeight="1" x14ac:dyDescent="0.45">
      <c r="A44" s="43"/>
      <c r="B44" s="1" t="s">
        <v>65</v>
      </c>
      <c r="C44" s="3">
        <v>8765.6017940000002</v>
      </c>
      <c r="D44" s="3">
        <v>8912.3767680000001</v>
      </c>
      <c r="F44" s="1">
        <f>(D44/C44)*100-100</f>
        <v>1.6744426389579559</v>
      </c>
      <c r="K44" s="21" t="s">
        <v>45</v>
      </c>
      <c r="L44" s="27">
        <f>C46</f>
        <v>8821.7532910000009</v>
      </c>
      <c r="M44" s="28">
        <f>D46</f>
        <v>9042.7671850000006</v>
      </c>
    </row>
    <row r="45" spans="1:13" ht="14.25" customHeight="1" x14ac:dyDescent="0.45">
      <c r="A45" s="43"/>
      <c r="B45" s="1" t="s">
        <v>66</v>
      </c>
      <c r="C45" s="3">
        <v>8820.8493849999995</v>
      </c>
      <c r="D45" s="3">
        <v>9015.7725890000002</v>
      </c>
      <c r="F45" s="1">
        <f>(D45/C45)*100-100</f>
        <v>2.2098008422122035</v>
      </c>
      <c r="K45" s="24" t="s">
        <v>47</v>
      </c>
      <c r="L45" s="25">
        <f>C56</f>
        <v>6974.5086010000005</v>
      </c>
      <c r="M45" s="26">
        <f>D56</f>
        <v>8080.3005659999999</v>
      </c>
    </row>
    <row r="46" spans="1:13" ht="14.25" customHeight="1" x14ac:dyDescent="0.45">
      <c r="A46" s="43"/>
      <c r="B46" s="1" t="s">
        <v>67</v>
      </c>
      <c r="C46" s="3">
        <v>8821.7532910000009</v>
      </c>
      <c r="D46" s="3">
        <v>9042.7671850000006</v>
      </c>
      <c r="F46" s="1">
        <f>(D46/C46)*100-100</f>
        <v>2.5053284387977612</v>
      </c>
      <c r="K46" s="21" t="s">
        <v>49</v>
      </c>
      <c r="L46" s="27">
        <f>C66</f>
        <v>8670.561189</v>
      </c>
      <c r="M46" s="28">
        <f>D66</f>
        <v>8841.1668210000007</v>
      </c>
    </row>
    <row r="47" spans="1:13" ht="14.25" customHeight="1" x14ac:dyDescent="0.45">
      <c r="A47" s="43"/>
      <c r="B47" s="1" t="s">
        <v>68</v>
      </c>
      <c r="C47" s="3">
        <v>8855.8861890000007</v>
      </c>
      <c r="D47" s="3">
        <v>9086.2150430000002</v>
      </c>
      <c r="F47" s="1">
        <f>(D47/C47)*100-100</f>
        <v>2.6008560756583847</v>
      </c>
      <c r="K47" s="29" t="s">
        <v>51</v>
      </c>
      <c r="L47" s="30">
        <f>C76</f>
        <v>8773.5203689999998</v>
      </c>
      <c r="M47" s="31">
        <f>D76</f>
        <v>9016.9202590000004</v>
      </c>
    </row>
    <row r="48" spans="1:13" ht="14.25" customHeight="1" x14ac:dyDescent="0.45">
      <c r="A48" s="43"/>
      <c r="B48" s="1" t="s">
        <v>69</v>
      </c>
      <c r="C48" s="3">
        <v>8923.4510890000001</v>
      </c>
      <c r="D48" s="3">
        <v>9265.397438</v>
      </c>
      <c r="F48" s="1">
        <f>(D48/C48)*100-100</f>
        <v>3.8319966747116325</v>
      </c>
    </row>
    <row r="49" spans="1:14" ht="14.25" customHeight="1" x14ac:dyDescent="0.45">
      <c r="A49" s="43"/>
      <c r="B49" s="1" t="s">
        <v>70</v>
      </c>
      <c r="C49" s="3">
        <v>9026.0461589999995</v>
      </c>
      <c r="D49" s="3">
        <v>9391.768403</v>
      </c>
      <c r="F49" s="1">
        <f>(D49/C49)*100-100</f>
        <v>4.0518543508148781</v>
      </c>
    </row>
    <row r="50" spans="1:14" ht="14.25" customHeight="1" x14ac:dyDescent="0.45">
      <c r="A50" s="43"/>
      <c r="B50" s="1" t="s">
        <v>71</v>
      </c>
      <c r="C50" s="3">
        <v>9068.8446719999993</v>
      </c>
      <c r="D50" s="3">
        <v>9426.7779360000004</v>
      </c>
      <c r="F50" s="1">
        <f>(D50/C50)*100-100</f>
        <v>3.9468452371349798</v>
      </c>
    </row>
    <row r="51" spans="1:14" ht="14.25" customHeight="1" x14ac:dyDescent="0.45">
      <c r="A51" s="43"/>
      <c r="B51" s="1" t="s">
        <v>72</v>
      </c>
      <c r="C51" s="3">
        <v>9336.3867539999992</v>
      </c>
      <c r="D51" s="3">
        <v>9684.640652</v>
      </c>
      <c r="F51" s="1">
        <f>(D51/C51)*100-100</f>
        <v>3.7300714631471266</v>
      </c>
      <c r="K51" s="20" t="s">
        <v>0</v>
      </c>
      <c r="L51" s="6" t="s">
        <v>14</v>
      </c>
      <c r="M51" s="6" t="s">
        <v>15</v>
      </c>
      <c r="N51" s="33" t="s">
        <v>11</v>
      </c>
    </row>
    <row r="52" spans="1:14" ht="14.25" customHeight="1" x14ac:dyDescent="0.45">
      <c r="A52" s="42" t="s">
        <v>47</v>
      </c>
      <c r="B52" s="1" t="s">
        <v>73</v>
      </c>
      <c r="C52" s="3">
        <v>6431.4718759999996</v>
      </c>
      <c r="D52" s="3">
        <v>6480.414025</v>
      </c>
      <c r="F52" s="1">
        <f>(D52/C52)*100-100</f>
        <v>0.76097897874100795</v>
      </c>
      <c r="K52" s="34" t="s">
        <v>6</v>
      </c>
      <c r="L52" s="35">
        <f>C11</f>
        <v>174269.92079999999</v>
      </c>
      <c r="M52" s="35">
        <f>D11</f>
        <v>208895.99239999999</v>
      </c>
      <c r="N52" s="36">
        <f t="shared" ref="N52:N63" si="0">M52-L52</f>
        <v>34626.071599999996</v>
      </c>
    </row>
    <row r="53" spans="1:14" ht="14.25" customHeight="1" x14ac:dyDescent="0.45">
      <c r="A53" s="43"/>
      <c r="B53" s="1" t="s">
        <v>74</v>
      </c>
      <c r="C53" s="3">
        <v>6498.4938320000001</v>
      </c>
      <c r="D53" s="3">
        <v>6598.910554</v>
      </c>
      <c r="F53" s="1">
        <f>(D53/C53)*100-100</f>
        <v>1.5452307041598772</v>
      </c>
      <c r="K53" s="34" t="s">
        <v>32</v>
      </c>
      <c r="L53" s="35">
        <f t="shared" ref="L53:M53" si="1">C91</f>
        <v>107516.1826</v>
      </c>
      <c r="M53" s="35">
        <f t="shared" si="1"/>
        <v>162117.0227</v>
      </c>
      <c r="N53" s="36">
        <f t="shared" si="0"/>
        <v>54600.840100000001</v>
      </c>
    </row>
    <row r="54" spans="1:14" ht="14.25" customHeight="1" x14ac:dyDescent="0.45">
      <c r="A54" s="43"/>
      <c r="B54" s="1" t="s">
        <v>75</v>
      </c>
      <c r="C54" s="3">
        <v>6864.04169</v>
      </c>
      <c r="D54" s="3">
        <v>6991.2682329999998</v>
      </c>
      <c r="F54" s="1">
        <f>(D54/C54)*100-100</f>
        <v>1.8535222940931675</v>
      </c>
      <c r="K54" s="34" t="s">
        <v>34</v>
      </c>
      <c r="L54" s="35">
        <f t="shared" ref="L54:M54" si="2">C101</f>
        <v>128600.5264</v>
      </c>
      <c r="M54" s="35">
        <f t="shared" si="2"/>
        <v>160691.4566</v>
      </c>
      <c r="N54" s="36">
        <f t="shared" si="0"/>
        <v>32090.930200000003</v>
      </c>
    </row>
    <row r="55" spans="1:14" ht="14.25" customHeight="1" x14ac:dyDescent="0.45">
      <c r="A55" s="43"/>
      <c r="B55" s="1" t="s">
        <v>76</v>
      </c>
      <c r="C55" s="3">
        <v>6941.3412310000003</v>
      </c>
      <c r="D55" s="3">
        <v>7250.9180619999997</v>
      </c>
      <c r="F55" s="1">
        <f>(D55/C55)*100-100</f>
        <v>4.4598993292165261</v>
      </c>
      <c r="K55" s="34" t="s">
        <v>22</v>
      </c>
      <c r="L55" s="35">
        <f t="shared" ref="L55:M55" si="3">C21</f>
        <v>285095.56819999998</v>
      </c>
      <c r="M55" s="35">
        <f t="shared" si="3"/>
        <v>324586.7</v>
      </c>
      <c r="N55" s="36">
        <f t="shared" si="0"/>
        <v>39491.131800000032</v>
      </c>
    </row>
    <row r="56" spans="1:14" ht="14.25" customHeight="1" x14ac:dyDescent="0.45">
      <c r="A56" s="43"/>
      <c r="B56" s="1" t="s">
        <v>77</v>
      </c>
      <c r="C56" s="3">
        <v>6974.5086010000005</v>
      </c>
      <c r="D56" s="3">
        <v>8080.3005659999999</v>
      </c>
      <c r="F56" s="1">
        <f>(D56/C56)*100-100</f>
        <v>15.854765235237522</v>
      </c>
      <c r="K56" s="37" t="s">
        <v>35</v>
      </c>
      <c r="L56" s="38">
        <f t="shared" ref="L56:M56" si="4">C31</f>
        <v>629988.96660000004</v>
      </c>
      <c r="M56" s="38">
        <f t="shared" si="4"/>
        <v>700039.99199999997</v>
      </c>
      <c r="N56" s="39">
        <f t="shared" si="0"/>
        <v>70051.025399999926</v>
      </c>
    </row>
    <row r="57" spans="1:14" ht="14.25" customHeight="1" x14ac:dyDescent="0.45">
      <c r="A57" s="43"/>
      <c r="B57" s="1" t="s">
        <v>78</v>
      </c>
      <c r="C57" s="3">
        <v>7980.5658830000002</v>
      </c>
      <c r="D57" s="3">
        <v>9694.1861420000005</v>
      </c>
      <c r="F57" s="1">
        <f>(D57/C57)*100-100</f>
        <v>21.472415416685052</v>
      </c>
      <c r="K57" s="34" t="s">
        <v>39</v>
      </c>
      <c r="L57" s="35">
        <f t="shared" ref="L57:M57" si="5">C41</f>
        <v>987866.97439999995</v>
      </c>
      <c r="M57" s="35">
        <f t="shared" si="5"/>
        <v>1191111.621</v>
      </c>
      <c r="N57" s="36">
        <f t="shared" si="0"/>
        <v>203244.64660000009</v>
      </c>
    </row>
    <row r="58" spans="1:14" ht="14.25" customHeight="1" x14ac:dyDescent="0.45">
      <c r="A58" s="43"/>
      <c r="B58" s="1" t="s">
        <v>79</v>
      </c>
      <c r="C58" s="3">
        <v>8635.6962960000001</v>
      </c>
      <c r="D58" s="3">
        <v>10598.894420000001</v>
      </c>
      <c r="F58" s="1">
        <f>(D58/C58)*100-100</f>
        <v>22.733524393503075</v>
      </c>
      <c r="K58" s="37" t="s">
        <v>41</v>
      </c>
      <c r="L58" s="38">
        <f t="shared" ref="L58:M58" si="6">C111</f>
        <v>268581.8836</v>
      </c>
      <c r="M58" s="38">
        <f t="shared" si="6"/>
        <v>303211.39179999998</v>
      </c>
      <c r="N58" s="39">
        <f t="shared" si="0"/>
        <v>34629.508199999982</v>
      </c>
    </row>
    <row r="59" spans="1:14" ht="14.25" customHeight="1" x14ac:dyDescent="0.45">
      <c r="A59" s="43"/>
      <c r="B59" s="1" t="s">
        <v>80</v>
      </c>
      <c r="C59" s="3">
        <v>8760.558293</v>
      </c>
      <c r="D59" s="3">
        <v>10788.349319999999</v>
      </c>
      <c r="F59" s="1">
        <f>(D59/C59)*100-100</f>
        <v>23.146824199780468</v>
      </c>
      <c r="K59" s="34" t="s">
        <v>43</v>
      </c>
      <c r="L59" s="35">
        <f t="shared" ref="L59:M59" si="7">C121</f>
        <v>8987.8076500000006</v>
      </c>
      <c r="M59" s="35">
        <f t="shared" si="7"/>
        <v>9872.3691880000006</v>
      </c>
      <c r="N59" s="36">
        <f t="shared" si="0"/>
        <v>884.56153799999993</v>
      </c>
    </row>
    <row r="60" spans="1:14" ht="14.25" customHeight="1" x14ac:dyDescent="0.45">
      <c r="A60" s="43"/>
      <c r="B60" s="1" t="s">
        <v>81</v>
      </c>
      <c r="C60" s="3">
        <v>8767.4695580000007</v>
      </c>
      <c r="D60" s="3">
        <v>11244.343629999999</v>
      </c>
      <c r="F60" s="1">
        <f>(D60/C60)*100-100</f>
        <v>28.250729079976566</v>
      </c>
      <c r="K60" s="21" t="s">
        <v>45</v>
      </c>
      <c r="L60" s="27">
        <f t="shared" ref="L60:M60" si="8">C51</f>
        <v>9336.3867539999992</v>
      </c>
      <c r="M60" s="27">
        <f t="shared" si="8"/>
        <v>9684.640652</v>
      </c>
      <c r="N60" s="40">
        <f t="shared" si="0"/>
        <v>348.25389800000085</v>
      </c>
    </row>
    <row r="61" spans="1:14" ht="14.25" customHeight="1" x14ac:dyDescent="0.45">
      <c r="A61" s="43"/>
      <c r="B61" s="1" t="s">
        <v>82</v>
      </c>
      <c r="C61" s="3">
        <v>9068.4960950000004</v>
      </c>
      <c r="D61" s="3">
        <v>11617.491840000001</v>
      </c>
      <c r="F61" s="1">
        <f>(D61/C61)*100-100</f>
        <v>28.108252110351714</v>
      </c>
      <c r="K61" s="34" t="s">
        <v>47</v>
      </c>
      <c r="L61" s="35">
        <f t="shared" ref="L61:M61" si="9">C61</f>
        <v>9068.4960950000004</v>
      </c>
      <c r="M61" s="35">
        <f t="shared" si="9"/>
        <v>11617.491840000001</v>
      </c>
      <c r="N61" s="36">
        <f t="shared" si="0"/>
        <v>2548.9957450000002</v>
      </c>
    </row>
    <row r="62" spans="1:14" ht="14.25" customHeight="1" x14ac:dyDescent="0.45">
      <c r="A62" s="42" t="s">
        <v>49</v>
      </c>
      <c r="B62" s="1" t="s">
        <v>83</v>
      </c>
      <c r="C62" s="3">
        <v>6817.0900039999997</v>
      </c>
      <c r="D62" s="3">
        <v>6916.4707950000002</v>
      </c>
      <c r="F62" s="1">
        <f>(D62/C62)*100-100</f>
        <v>1.4578183791278576</v>
      </c>
      <c r="K62" s="21" t="s">
        <v>49</v>
      </c>
      <c r="L62" s="27">
        <f t="shared" ref="L62:M62" si="10">C71</f>
        <v>9187.0391299999992</v>
      </c>
      <c r="M62" s="27">
        <f t="shared" si="10"/>
        <v>11132.238139999999</v>
      </c>
      <c r="N62" s="40">
        <f t="shared" si="0"/>
        <v>1945.1990100000003</v>
      </c>
    </row>
    <row r="63" spans="1:14" ht="14.25" customHeight="1" x14ac:dyDescent="0.45">
      <c r="A63" s="43"/>
      <c r="B63" s="1" t="s">
        <v>84</v>
      </c>
      <c r="C63" s="3">
        <v>8496.6484779999992</v>
      </c>
      <c r="D63" s="3">
        <v>8602.3732920000002</v>
      </c>
      <c r="F63" s="1">
        <f>(D63/C63)*100-100</f>
        <v>1.2443119692870681</v>
      </c>
      <c r="K63" s="29" t="s">
        <v>51</v>
      </c>
      <c r="L63" s="30">
        <f t="shared" ref="L63:M63" si="11">C81</f>
        <v>9087.511966</v>
      </c>
      <c r="M63" s="30">
        <f t="shared" si="11"/>
        <v>9422.5901539999995</v>
      </c>
      <c r="N63" s="41">
        <f t="shared" si="0"/>
        <v>335.0781879999995</v>
      </c>
    </row>
    <row r="64" spans="1:14" ht="14.25" customHeight="1" x14ac:dyDescent="0.45">
      <c r="A64" s="43"/>
      <c r="B64" s="1" t="s">
        <v>85</v>
      </c>
      <c r="C64" s="3">
        <v>8621.4830290000009</v>
      </c>
      <c r="D64" s="3">
        <v>8722.9971920000007</v>
      </c>
      <c r="F64" s="1">
        <f>(D64/C64)*100-100</f>
        <v>1.1774559279249104</v>
      </c>
    </row>
    <row r="65" spans="1:6" ht="14.25" customHeight="1" x14ac:dyDescent="0.45">
      <c r="A65" s="43"/>
      <c r="B65" s="1" t="s">
        <v>86</v>
      </c>
      <c r="C65" s="3">
        <v>8655.1265739999999</v>
      </c>
      <c r="D65" s="3">
        <v>8777.9292939999996</v>
      </c>
      <c r="F65" s="1">
        <f>(D65/C65)*100-100</f>
        <v>1.4188437216955236</v>
      </c>
    </row>
    <row r="66" spans="1:6" ht="14.25" customHeight="1" x14ac:dyDescent="0.45">
      <c r="A66" s="43"/>
      <c r="B66" s="1" t="s">
        <v>87</v>
      </c>
      <c r="C66" s="3">
        <v>8670.561189</v>
      </c>
      <c r="D66" s="3">
        <v>8841.1668210000007</v>
      </c>
      <c r="F66" s="1">
        <f>(D66/C66)*100-100</f>
        <v>1.9676423276551134</v>
      </c>
    </row>
    <row r="67" spans="1:6" ht="14.25" customHeight="1" x14ac:dyDescent="0.45">
      <c r="A67" s="43"/>
      <c r="B67" s="1" t="s">
        <v>88</v>
      </c>
      <c r="C67" s="3">
        <v>8774.7256190000007</v>
      </c>
      <c r="D67" s="3">
        <v>9126.7404100000003</v>
      </c>
      <c r="F67" s="1">
        <f>(D67/C67)*100-100</f>
        <v>4.011690009289623</v>
      </c>
    </row>
    <row r="68" spans="1:6" ht="14.25" customHeight="1" x14ac:dyDescent="0.45">
      <c r="A68" s="43"/>
      <c r="B68" s="1" t="s">
        <v>89</v>
      </c>
      <c r="C68" s="3">
        <v>8822.7907770000002</v>
      </c>
      <c r="D68" s="3">
        <v>9209.348516</v>
      </c>
      <c r="F68" s="1">
        <f>(D68/C68)*100-100</f>
        <v>4.3813544803500406</v>
      </c>
    </row>
    <row r="69" spans="1:6" ht="14.25" customHeight="1" x14ac:dyDescent="0.45">
      <c r="A69" s="43"/>
      <c r="B69" s="1" t="s">
        <v>90</v>
      </c>
      <c r="C69" s="3">
        <v>8850.2968600000004</v>
      </c>
      <c r="D69" s="3">
        <v>9262.6696009999996</v>
      </c>
      <c r="F69" s="1">
        <f>(D69/C69)*100-100</f>
        <v>4.6594227009917404</v>
      </c>
    </row>
    <row r="70" spans="1:6" ht="14.25" customHeight="1" x14ac:dyDescent="0.45">
      <c r="A70" s="43"/>
      <c r="B70" s="1" t="s">
        <v>91</v>
      </c>
      <c r="C70" s="3">
        <v>8902.4200949999995</v>
      </c>
      <c r="D70" s="3">
        <v>9365.3576919999996</v>
      </c>
      <c r="F70" s="1">
        <f>(D70/C70)*100-100</f>
        <v>5.2001320097217842</v>
      </c>
    </row>
    <row r="71" spans="1:6" ht="14.25" customHeight="1" x14ac:dyDescent="0.45">
      <c r="A71" s="43"/>
      <c r="B71" s="1" t="s">
        <v>92</v>
      </c>
      <c r="C71" s="3">
        <v>9187.0391299999992</v>
      </c>
      <c r="D71" s="3">
        <v>11132.238139999999</v>
      </c>
      <c r="F71" s="1">
        <f>(D71/C71)*100-100</f>
        <v>21.173296232602425</v>
      </c>
    </row>
    <row r="72" spans="1:6" ht="14.25" customHeight="1" x14ac:dyDescent="0.45">
      <c r="A72" s="42" t="s">
        <v>51</v>
      </c>
      <c r="B72" s="1" t="s">
        <v>93</v>
      </c>
      <c r="C72" s="3">
        <v>8636.6636500000004</v>
      </c>
      <c r="D72" s="3">
        <v>8742.5126290000007</v>
      </c>
      <c r="F72" s="1">
        <f t="shared" ref="F72:F73" si="12">(D77/C77)*100-100</f>
        <v>0.12797129250037642</v>
      </c>
    </row>
    <row r="73" spans="1:6" ht="14.25" customHeight="1" x14ac:dyDescent="0.45">
      <c r="A73" s="43"/>
      <c r="B73" s="1" t="s">
        <v>94</v>
      </c>
      <c r="C73" s="3">
        <v>8666.7102840000007</v>
      </c>
      <c r="D73" s="3">
        <v>8776.9448080000002</v>
      </c>
      <c r="F73" s="1">
        <f t="shared" si="12"/>
        <v>0.79567797286446762</v>
      </c>
    </row>
    <row r="74" spans="1:6" ht="14.25" customHeight="1" x14ac:dyDescent="0.45">
      <c r="A74" s="43"/>
      <c r="B74" s="1" t="s">
        <v>95</v>
      </c>
      <c r="C74" s="3">
        <v>8671.3424309999991</v>
      </c>
      <c r="D74" s="3">
        <v>8845.7889790000008</v>
      </c>
      <c r="F74" s="1">
        <f>(D80/C80)*100-100</f>
        <v>1.0747534716116149</v>
      </c>
    </row>
    <row r="75" spans="1:6" ht="14.25" customHeight="1" x14ac:dyDescent="0.45">
      <c r="A75" s="43"/>
      <c r="B75" s="1" t="s">
        <v>96</v>
      </c>
      <c r="C75" s="3">
        <v>8683.0263200000009</v>
      </c>
      <c r="D75" s="3">
        <v>8919.4452540000002</v>
      </c>
      <c r="F75" s="1">
        <f t="shared" ref="F75:F79" si="13">(D72/C72)*100-100</f>
        <v>1.2255771822259192</v>
      </c>
    </row>
    <row r="76" spans="1:6" ht="14.25" customHeight="1" x14ac:dyDescent="0.45">
      <c r="A76" s="43"/>
      <c r="B76" s="1" t="s">
        <v>97</v>
      </c>
      <c r="C76" s="3">
        <v>8773.5203689999998</v>
      </c>
      <c r="D76" s="3">
        <v>9016.9202590000004</v>
      </c>
      <c r="F76" s="1">
        <f t="shared" si="13"/>
        <v>1.2719304140523633</v>
      </c>
    </row>
    <row r="77" spans="1:6" ht="14.25" customHeight="1" x14ac:dyDescent="0.45">
      <c r="A77" s="43"/>
      <c r="B77" s="1" t="s">
        <v>98</v>
      </c>
      <c r="C77" s="3">
        <v>8825.3543269999991</v>
      </c>
      <c r="D77" s="3">
        <v>8836.6482469999992</v>
      </c>
      <c r="F77" s="1">
        <f t="shared" si="13"/>
        <v>2.0117594177385456</v>
      </c>
    </row>
    <row r="78" spans="1:6" ht="14.25" customHeight="1" x14ac:dyDescent="0.45">
      <c r="A78" s="43"/>
      <c r="B78" s="1" t="s">
        <v>99</v>
      </c>
      <c r="C78" s="3">
        <v>8826.1994670000004</v>
      </c>
      <c r="D78" s="3">
        <v>8896.427592</v>
      </c>
      <c r="F78" s="1">
        <f t="shared" si="13"/>
        <v>2.7227711317129746</v>
      </c>
    </row>
    <row r="79" spans="1:6" ht="14.25" customHeight="1" x14ac:dyDescent="0.45">
      <c r="A79" s="43"/>
      <c r="B79" s="1" t="s">
        <v>100</v>
      </c>
      <c r="C79" s="3">
        <v>8838.1598090000007</v>
      </c>
      <c r="D79" s="3">
        <v>9113.2067619999998</v>
      </c>
      <c r="F79" s="1">
        <f t="shared" si="13"/>
        <v>2.7742557122226543</v>
      </c>
    </row>
    <row r="80" spans="1:6" ht="14.25" customHeight="1" x14ac:dyDescent="0.45">
      <c r="A80" s="43"/>
      <c r="B80" s="1" t="s">
        <v>101</v>
      </c>
      <c r="C80" s="3">
        <v>8859.8130189999993</v>
      </c>
      <c r="D80" s="3">
        <v>8955.0341669999998</v>
      </c>
      <c r="F80" s="1">
        <f>(D79/C79)*100-100</f>
        <v>3.1120386929405157</v>
      </c>
    </row>
    <row r="81" spans="1:6" ht="14.25" customHeight="1" x14ac:dyDescent="0.45">
      <c r="A81" s="43"/>
      <c r="B81" s="1" t="s">
        <v>102</v>
      </c>
      <c r="C81" s="3">
        <v>9087.511966</v>
      </c>
      <c r="D81" s="3">
        <v>9422.5901539999995</v>
      </c>
      <c r="F81" s="1">
        <f t="shared" ref="F81:F102" si="14">(D81/C81)*100-100</f>
        <v>3.687237928859517</v>
      </c>
    </row>
    <row r="82" spans="1:6" ht="14.25" customHeight="1" x14ac:dyDescent="0.45">
      <c r="A82" s="42" t="s">
        <v>103</v>
      </c>
      <c r="B82" s="1" t="s">
        <v>104</v>
      </c>
      <c r="C82" s="3">
        <v>10981.671109999999</v>
      </c>
      <c r="D82" s="3">
        <v>12137.267250000001</v>
      </c>
      <c r="F82" s="1">
        <f t="shared" si="14"/>
        <v>10.52295345967616</v>
      </c>
    </row>
    <row r="83" spans="1:6" ht="14.25" customHeight="1" x14ac:dyDescent="0.45">
      <c r="A83" s="43"/>
      <c r="B83" s="1" t="s">
        <v>105</v>
      </c>
      <c r="C83" s="3">
        <v>18237.923510000001</v>
      </c>
      <c r="D83" s="3">
        <v>21162.2876</v>
      </c>
      <c r="F83" s="1">
        <f t="shared" si="14"/>
        <v>16.034523274519415</v>
      </c>
    </row>
    <row r="84" spans="1:6" ht="14.25" customHeight="1" x14ac:dyDescent="0.45">
      <c r="A84" s="43"/>
      <c r="B84" s="1" t="s">
        <v>106</v>
      </c>
      <c r="C84" s="3">
        <v>73132.232250000001</v>
      </c>
      <c r="D84" s="3">
        <v>79955.460420000003</v>
      </c>
      <c r="F84" s="1">
        <f t="shared" si="14"/>
        <v>9.329987558256164</v>
      </c>
    </row>
    <row r="85" spans="1:6" ht="14.25" customHeight="1" x14ac:dyDescent="0.45">
      <c r="A85" s="43"/>
      <c r="B85" s="1" t="s">
        <v>107</v>
      </c>
      <c r="C85" s="3">
        <v>79358.690149999995</v>
      </c>
      <c r="D85" s="3">
        <v>93303.800109999996</v>
      </c>
      <c r="F85" s="1">
        <f t="shared" si="14"/>
        <v>17.572253188203618</v>
      </c>
    </row>
    <row r="86" spans="1:6" ht="14.25" customHeight="1" x14ac:dyDescent="0.45">
      <c r="A86" s="43"/>
      <c r="B86" s="1" t="s">
        <v>108</v>
      </c>
      <c r="C86" s="3">
        <v>82057.16923</v>
      </c>
      <c r="D86" s="3">
        <v>97755.028219999993</v>
      </c>
      <c r="F86" s="1">
        <f t="shared" si="14"/>
        <v>19.130393038541314</v>
      </c>
    </row>
    <row r="87" spans="1:6" ht="14.25" customHeight="1" x14ac:dyDescent="0.45">
      <c r="A87" s="43"/>
      <c r="B87" s="1" t="s">
        <v>109</v>
      </c>
      <c r="C87" s="3">
        <v>83739.673880000002</v>
      </c>
      <c r="D87" s="3">
        <v>105900.9032</v>
      </c>
      <c r="F87" s="1">
        <f t="shared" si="14"/>
        <v>26.464432321240366</v>
      </c>
    </row>
    <row r="88" spans="1:6" ht="14.25" customHeight="1" x14ac:dyDescent="0.45">
      <c r="A88" s="43"/>
      <c r="B88" s="1" t="s">
        <v>110</v>
      </c>
      <c r="C88" s="3">
        <v>83951.378760000007</v>
      </c>
      <c r="D88" s="3">
        <v>112861.97530000001</v>
      </c>
      <c r="F88" s="1">
        <f t="shared" si="14"/>
        <v>34.437309984687147</v>
      </c>
    </row>
    <row r="89" spans="1:6" ht="14.25" customHeight="1" x14ac:dyDescent="0.45">
      <c r="A89" s="43"/>
      <c r="B89" s="1" t="s">
        <v>111</v>
      </c>
      <c r="C89" s="3">
        <v>95799.057209999999</v>
      </c>
      <c r="D89" s="3">
        <v>132353.61559999999</v>
      </c>
      <c r="F89" s="1">
        <f t="shared" si="14"/>
        <v>38.157534588121422</v>
      </c>
    </row>
    <row r="90" spans="1:6" ht="14.25" customHeight="1" x14ac:dyDescent="0.45">
      <c r="A90" s="43"/>
      <c r="B90" s="1" t="s">
        <v>112</v>
      </c>
      <c r="C90" s="3">
        <v>97341.867190000004</v>
      </c>
      <c r="D90" s="3">
        <v>137925.47039999999</v>
      </c>
      <c r="F90" s="1">
        <f t="shared" si="14"/>
        <v>41.691827351930186</v>
      </c>
    </row>
    <row r="91" spans="1:6" ht="14.25" customHeight="1" x14ac:dyDescent="0.45">
      <c r="A91" s="43"/>
      <c r="B91" s="1" t="s">
        <v>113</v>
      </c>
      <c r="C91" s="3">
        <v>107516.1826</v>
      </c>
      <c r="D91" s="3">
        <v>162117.0227</v>
      </c>
      <c r="F91" s="1">
        <f t="shared" si="14"/>
        <v>50.783834376947084</v>
      </c>
    </row>
    <row r="92" spans="1:6" ht="14.25" customHeight="1" x14ac:dyDescent="0.45">
      <c r="A92" s="42" t="s">
        <v>114</v>
      </c>
      <c r="B92" s="1" t="s">
        <v>115</v>
      </c>
      <c r="C92" s="3">
        <v>24818.666450000001</v>
      </c>
      <c r="D92" s="3">
        <v>24931.74135</v>
      </c>
      <c r="F92" s="1">
        <f t="shared" si="14"/>
        <v>0.45560425346704392</v>
      </c>
    </row>
    <row r="93" spans="1:6" ht="14.25" customHeight="1" x14ac:dyDescent="0.45">
      <c r="A93" s="43"/>
      <c r="B93" s="1" t="s">
        <v>116</v>
      </c>
      <c r="C93" s="3">
        <v>36297.193780000001</v>
      </c>
      <c r="D93" s="3">
        <v>37667.290099999998</v>
      </c>
      <c r="F93" s="1">
        <f t="shared" si="14"/>
        <v>3.7746618328244637</v>
      </c>
    </row>
    <row r="94" spans="1:6" ht="14.25" customHeight="1" x14ac:dyDescent="0.45">
      <c r="A94" s="43"/>
      <c r="B94" s="1" t="s">
        <v>117</v>
      </c>
      <c r="C94" s="3">
        <v>62715.116020000001</v>
      </c>
      <c r="D94" s="3">
        <v>64790.899859999998</v>
      </c>
      <c r="F94" s="1">
        <f t="shared" si="14"/>
        <v>3.3098620743012361</v>
      </c>
    </row>
    <row r="95" spans="1:6" ht="14.25" customHeight="1" x14ac:dyDescent="0.45">
      <c r="A95" s="43"/>
      <c r="B95" s="1" t="s">
        <v>118</v>
      </c>
      <c r="C95" s="3">
        <v>72254.264660000001</v>
      </c>
      <c r="D95" s="3">
        <v>74349.032269999996</v>
      </c>
      <c r="F95" s="1">
        <f t="shared" si="14"/>
        <v>2.899161205026644</v>
      </c>
    </row>
    <row r="96" spans="1:6" ht="14.25" customHeight="1" x14ac:dyDescent="0.45">
      <c r="A96" s="43"/>
      <c r="B96" s="1" t="s">
        <v>119</v>
      </c>
      <c r="C96" s="3">
        <v>73671.873900000006</v>
      </c>
      <c r="D96" s="3">
        <v>76030.467409999997</v>
      </c>
      <c r="F96" s="1">
        <f t="shared" si="14"/>
        <v>3.2014843455746416</v>
      </c>
    </row>
    <row r="97" spans="1:6" ht="14.25" customHeight="1" x14ac:dyDescent="0.45">
      <c r="A97" s="43"/>
      <c r="B97" s="1" t="s">
        <v>120</v>
      </c>
      <c r="C97" s="3">
        <v>74899.067089999997</v>
      </c>
      <c r="D97" s="3">
        <v>79402.522790000003</v>
      </c>
      <c r="F97" s="1">
        <f t="shared" si="14"/>
        <v>6.0126993231952781</v>
      </c>
    </row>
    <row r="98" spans="1:6" ht="14.25" customHeight="1" x14ac:dyDescent="0.45">
      <c r="A98" s="43"/>
      <c r="B98" s="1" t="s">
        <v>121</v>
      </c>
      <c r="C98" s="3">
        <v>75596.382710000005</v>
      </c>
      <c r="D98" s="3">
        <v>82059.903879999998</v>
      </c>
      <c r="F98" s="1">
        <f t="shared" si="14"/>
        <v>8.5500402774496536</v>
      </c>
    </row>
    <row r="99" spans="1:6" ht="14.25" customHeight="1" x14ac:dyDescent="0.45">
      <c r="A99" s="43"/>
      <c r="B99" s="1" t="s">
        <v>122</v>
      </c>
      <c r="C99" s="3">
        <v>89298.633589999998</v>
      </c>
      <c r="D99" s="3">
        <v>99875.709600000002</v>
      </c>
      <c r="F99" s="1">
        <f t="shared" si="14"/>
        <v>11.844611260865335</v>
      </c>
    </row>
    <row r="100" spans="1:6" ht="14.25" customHeight="1" x14ac:dyDescent="0.45">
      <c r="A100" s="43"/>
      <c r="B100" s="1" t="s">
        <v>123</v>
      </c>
      <c r="C100" s="3">
        <v>126036.6545</v>
      </c>
      <c r="D100" s="3">
        <v>149518.73680000001</v>
      </c>
      <c r="F100" s="1">
        <f t="shared" si="14"/>
        <v>18.631153288823612</v>
      </c>
    </row>
    <row r="101" spans="1:6" ht="14.25" customHeight="1" x14ac:dyDescent="0.45">
      <c r="A101" s="43"/>
      <c r="B101" s="1" t="s">
        <v>124</v>
      </c>
      <c r="C101" s="3">
        <v>128600.5264</v>
      </c>
      <c r="D101" s="3">
        <v>160691.4566</v>
      </c>
      <c r="F101" s="1">
        <f t="shared" si="14"/>
        <v>24.953964885170166</v>
      </c>
    </row>
    <row r="102" spans="1:6" ht="14.25" customHeight="1" x14ac:dyDescent="0.45">
      <c r="A102" s="42" t="s">
        <v>125</v>
      </c>
      <c r="B102" s="1" t="s">
        <v>126</v>
      </c>
      <c r="C102" s="3">
        <v>21684.595700000002</v>
      </c>
      <c r="D102" s="3">
        <v>25471.433550000002</v>
      </c>
      <c r="F102" s="1">
        <f t="shared" si="14"/>
        <v>17.463262411666733</v>
      </c>
    </row>
    <row r="103" spans="1:6" ht="14.25" customHeight="1" x14ac:dyDescent="0.45">
      <c r="A103" s="43"/>
      <c r="B103" s="1" t="s">
        <v>127</v>
      </c>
      <c r="C103" s="3">
        <v>92166.115250000003</v>
      </c>
      <c r="D103" s="3">
        <v>98707.020789999995</v>
      </c>
      <c r="F103" s="1">
        <f>(D110/C110)*100-100</f>
        <v>1.6623365602645492</v>
      </c>
    </row>
    <row r="104" spans="1:6" ht="14.25" customHeight="1" x14ac:dyDescent="0.45">
      <c r="A104" s="43"/>
      <c r="B104" s="1" t="s">
        <v>128</v>
      </c>
      <c r="C104" s="3">
        <v>143472.11110000001</v>
      </c>
      <c r="D104" s="3">
        <v>157088.76199999999</v>
      </c>
      <c r="F104" s="1">
        <f t="shared" ref="F104:F110" si="15">(D103/C103)*100-100</f>
        <v>7.0968658299829883</v>
      </c>
    </row>
    <row r="105" spans="1:6" ht="14.25" customHeight="1" x14ac:dyDescent="0.45">
      <c r="A105" s="43"/>
      <c r="B105" s="1" t="s">
        <v>129</v>
      </c>
      <c r="C105" s="3">
        <v>149276.82269999999</v>
      </c>
      <c r="D105" s="3">
        <v>164313.1525</v>
      </c>
      <c r="F105" s="1">
        <f t="shared" si="15"/>
        <v>9.4907998464657481</v>
      </c>
    </row>
    <row r="106" spans="1:6" ht="14.25" customHeight="1" x14ac:dyDescent="0.45">
      <c r="A106" s="43"/>
      <c r="B106" s="1" t="s">
        <v>130</v>
      </c>
      <c r="C106" s="3">
        <v>156256.68520000001</v>
      </c>
      <c r="D106" s="3">
        <v>171984.97380000001</v>
      </c>
      <c r="F106" s="1">
        <f t="shared" si="15"/>
        <v>10.072782584754194</v>
      </c>
    </row>
    <row r="107" spans="1:6" ht="14.25" customHeight="1" x14ac:dyDescent="0.45">
      <c r="A107" s="43"/>
      <c r="B107" s="1" t="s">
        <v>131</v>
      </c>
      <c r="C107" s="3">
        <v>187788.87659999999</v>
      </c>
      <c r="D107" s="3">
        <v>204496.302</v>
      </c>
      <c r="F107" s="1">
        <f t="shared" si="15"/>
        <v>10.065674041317749</v>
      </c>
    </row>
    <row r="108" spans="1:6" ht="14.25" customHeight="1" x14ac:dyDescent="0.45">
      <c r="A108" s="43"/>
      <c r="B108" s="1" t="s">
        <v>132</v>
      </c>
      <c r="C108" s="3">
        <v>189161.3493</v>
      </c>
      <c r="D108" s="3">
        <v>215802.3077</v>
      </c>
      <c r="F108" s="1">
        <f t="shared" si="15"/>
        <v>8.8969196165903384</v>
      </c>
    </row>
    <row r="109" spans="1:6" ht="14.25" customHeight="1" x14ac:dyDescent="0.45">
      <c r="A109" s="43"/>
      <c r="B109" s="1" t="s">
        <v>133</v>
      </c>
      <c r="C109" s="3">
        <v>215945.16680000001</v>
      </c>
      <c r="D109" s="3">
        <v>246989.24830000001</v>
      </c>
      <c r="F109" s="1">
        <f t="shared" si="15"/>
        <v>14.083721911789084</v>
      </c>
    </row>
    <row r="110" spans="1:6" ht="14.25" customHeight="1" x14ac:dyDescent="0.45">
      <c r="A110" s="43"/>
      <c r="B110" s="1" t="s">
        <v>134</v>
      </c>
      <c r="C110" s="3">
        <v>249829.04180000001</v>
      </c>
      <c r="D110" s="3">
        <v>253982.04130000001</v>
      </c>
      <c r="F110" s="1">
        <f t="shared" si="15"/>
        <v>14.375909384789253</v>
      </c>
    </row>
    <row r="111" spans="1:6" ht="14.25" customHeight="1" x14ac:dyDescent="0.45">
      <c r="A111" s="43"/>
      <c r="B111" s="1" t="s">
        <v>135</v>
      </c>
      <c r="C111" s="3">
        <v>268581.8836</v>
      </c>
      <c r="D111" s="3">
        <v>303211.39179999998</v>
      </c>
      <c r="F111" s="1">
        <f t="shared" ref="F111:F113" si="16">(D111/C111)*100-100</f>
        <v>12.89346389854569</v>
      </c>
    </row>
    <row r="112" spans="1:6" ht="14.25" customHeight="1" x14ac:dyDescent="0.45">
      <c r="A112" s="42" t="s">
        <v>136</v>
      </c>
      <c r="B112" s="1" t="s">
        <v>137</v>
      </c>
      <c r="C112" s="3">
        <v>8647.0606389999994</v>
      </c>
      <c r="D112" s="3">
        <v>8674.3787410000004</v>
      </c>
      <c r="F112" s="1">
        <f t="shared" si="16"/>
        <v>0.31592356224253137</v>
      </c>
    </row>
    <row r="113" spans="1:6" ht="14.25" customHeight="1" x14ac:dyDescent="0.45">
      <c r="A113" s="43"/>
      <c r="B113" s="1" t="s">
        <v>138</v>
      </c>
      <c r="C113" s="3">
        <v>8679.8961350000009</v>
      </c>
      <c r="D113" s="3">
        <v>8775.7121200000001</v>
      </c>
      <c r="F113" s="1">
        <f t="shared" si="16"/>
        <v>1.1038840040221203</v>
      </c>
    </row>
    <row r="114" spans="1:6" ht="14.25" customHeight="1" x14ac:dyDescent="0.45">
      <c r="A114" s="43"/>
      <c r="B114" s="1" t="s">
        <v>139</v>
      </c>
      <c r="C114" s="3">
        <v>8724.6865699999998</v>
      </c>
      <c r="D114" s="3">
        <v>8918.0495470000005</v>
      </c>
      <c r="F114" s="1">
        <f>(D116/C116)*100-100</f>
        <v>1.9535591190754644</v>
      </c>
    </row>
    <row r="115" spans="1:6" ht="14.25" customHeight="1" x14ac:dyDescent="0.45">
      <c r="A115" s="43"/>
      <c r="B115" s="1" t="s">
        <v>140</v>
      </c>
      <c r="C115" s="3">
        <v>8766.318663</v>
      </c>
      <c r="D115" s="3">
        <v>8981.1760780000004</v>
      </c>
      <c r="F115" s="1">
        <f t="shared" ref="F115:F116" si="17">(D114/C114)*100-100</f>
        <v>2.2162741944780322</v>
      </c>
    </row>
    <row r="116" spans="1:6" ht="14.25" customHeight="1" x14ac:dyDescent="0.45">
      <c r="A116" s="43"/>
      <c r="B116" s="1" t="s">
        <v>141</v>
      </c>
      <c r="C116" s="3">
        <v>8796.4083769999997</v>
      </c>
      <c r="D116" s="3">
        <v>8968.2514150000006</v>
      </c>
      <c r="F116" s="1">
        <f t="shared" si="17"/>
        <v>2.4509423312074006</v>
      </c>
    </row>
    <row r="117" spans="1:6" ht="14.25" customHeight="1" x14ac:dyDescent="0.45">
      <c r="A117" s="43"/>
      <c r="B117" s="1" t="s">
        <v>142</v>
      </c>
      <c r="C117" s="3">
        <v>8850.299438</v>
      </c>
      <c r="D117" s="3">
        <v>9104.6841039999999</v>
      </c>
      <c r="F117" s="1">
        <f t="shared" ref="F117:F121" si="18">(D117/C117)*100-100</f>
        <v>2.8743057540828971</v>
      </c>
    </row>
    <row r="118" spans="1:6" ht="14.25" customHeight="1" x14ac:dyDescent="0.45">
      <c r="A118" s="43"/>
      <c r="B118" s="1" t="s">
        <v>143</v>
      </c>
      <c r="C118" s="3">
        <v>8855.0221199999996</v>
      </c>
      <c r="D118" s="3">
        <v>9300.2404989999995</v>
      </c>
      <c r="F118" s="1">
        <f t="shared" si="18"/>
        <v>5.0278629795223964</v>
      </c>
    </row>
    <row r="119" spans="1:6" ht="14.25" customHeight="1" x14ac:dyDescent="0.45">
      <c r="A119" s="43"/>
      <c r="B119" s="1" t="s">
        <v>144</v>
      </c>
      <c r="C119" s="3">
        <v>8869.9664890000004</v>
      </c>
      <c r="D119" s="3">
        <v>9455.4435549999998</v>
      </c>
      <c r="F119" s="1">
        <f t="shared" si="18"/>
        <v>6.6006682970682391</v>
      </c>
    </row>
    <row r="120" spans="1:6" ht="14.25" customHeight="1" x14ac:dyDescent="0.45">
      <c r="A120" s="43"/>
      <c r="B120" s="1" t="s">
        <v>145</v>
      </c>
      <c r="C120" s="3">
        <v>8963.8086480000002</v>
      </c>
      <c r="D120" s="3">
        <v>9587.0031070000005</v>
      </c>
      <c r="F120" s="1">
        <f t="shared" si="18"/>
        <v>6.9523400540131775</v>
      </c>
    </row>
    <row r="121" spans="1:6" ht="14.25" customHeight="1" x14ac:dyDescent="0.45">
      <c r="A121" s="43"/>
      <c r="B121" s="1" t="s">
        <v>146</v>
      </c>
      <c r="C121" s="3">
        <v>8987.8076500000006</v>
      </c>
      <c r="D121" s="3">
        <v>9872.3691880000006</v>
      </c>
      <c r="F121" s="1">
        <f t="shared" si="18"/>
        <v>9.8417942667030616</v>
      </c>
    </row>
    <row r="122" spans="1:6" ht="14.25" customHeight="1" x14ac:dyDescent="0.45"/>
    <row r="123" spans="1:6" ht="14.25" customHeight="1" x14ac:dyDescent="0.45"/>
    <row r="124" spans="1:6" ht="14.25" customHeight="1" x14ac:dyDescent="0.45"/>
    <row r="125" spans="1:6" ht="14.25" customHeight="1" x14ac:dyDescent="0.45"/>
    <row r="126" spans="1:6" ht="14.25" customHeight="1" x14ac:dyDescent="0.45"/>
    <row r="127" spans="1:6" ht="14.25" customHeight="1" x14ac:dyDescent="0.45"/>
    <row r="128" spans="1:6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2">
    <mergeCell ref="A52:A61"/>
    <mergeCell ref="A62:A71"/>
    <mergeCell ref="A2:A11"/>
    <mergeCell ref="A12:A21"/>
    <mergeCell ref="A22:A31"/>
    <mergeCell ref="A32:A41"/>
    <mergeCell ref="A42:A51"/>
    <mergeCell ref="A72:A81"/>
    <mergeCell ref="A82:A91"/>
    <mergeCell ref="A92:A101"/>
    <mergeCell ref="A102:A111"/>
    <mergeCell ref="A112:A121"/>
  </mergeCells>
  <dataValidations count="1">
    <dataValidation type="custom" allowBlank="1" showDropDown="1" sqref="J6:J15 L6:N15 L19:M30 L36:M47 L52:M63" xr:uid="{00000000-0002-0000-0000-000000000000}">
      <formula1>AND(ISNUMBER(J6),(NOT(OR(NOT(ISERROR(DATEVALUE(J6))), AND(ISNUMBER(J6), LEFT(CELL("format", J6))="D")))))</formula1>
    </dataValidation>
  </dataValidations>
  <pageMargins left="0.7" right="0.7" top="0.75" bottom="0.75" header="0" footer="0"/>
  <pageSetup orientation="portrait"/>
  <legacy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zubaria asma</dc:creator>
  <cp:lastModifiedBy>zubaria asma</cp:lastModifiedBy>
  <dcterms:created xsi:type="dcterms:W3CDTF">2024-09-25T10:47:38Z</dcterms:created>
  <dcterms:modified xsi:type="dcterms:W3CDTF">2025-04-16T08:36:27Z</dcterms:modified>
</cp:coreProperties>
</file>