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yed\Documents\My Stuff\Portfolio Projects\"/>
    </mc:Choice>
  </mc:AlternateContent>
  <xr:revisionPtr revIDLastSave="0" documentId="13_ncr:1_{505BCB5C-492F-44A7-AC0E-691B6C0F977B}" xr6:coauthVersionLast="47" xr6:coauthVersionMax="47" xr10:uidLastSave="{00000000-0000-0000-0000-000000000000}"/>
  <bookViews>
    <workbookView xWindow="20370" yWindow="-120" windowWidth="29040" windowHeight="15840" firstSheet="1" activeTab="6" xr2:uid="{2939F7A9-2639-4BD4-9535-142ED471F326}"/>
  </bookViews>
  <sheets>
    <sheet name="Sales_Data" sheetId="1" r:id="rId1"/>
    <sheet name="Pivot_Table_Sales" sheetId="2" r:id="rId2"/>
    <sheet name="Pivot_Table_Percent_Change" sheetId="4" r:id="rId3"/>
    <sheet name="Master_Emp_List" sheetId="7" r:id="rId4"/>
    <sheet name="INDEX_MATCH_Master_Emp_List" sheetId="12" r:id="rId5"/>
    <sheet name="VLookup" sheetId="8" r:id="rId6"/>
    <sheet name="Index_Match_Functions" sheetId="11" r:id="rId7"/>
    <sheet name="HLookup" sheetId="9" r:id="rId8"/>
    <sheet name="Master_Inventory_List" sheetId="10" r:id="rId9"/>
  </sheets>
  <externalReferences>
    <externalReference r:id="rId10"/>
  </externalReferences>
  <calcPr calcId="191029"/>
  <pivotCaches>
    <pivotCache cacheId="1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1" l="1"/>
  <c r="C8" i="11"/>
  <c r="C7" i="11"/>
  <c r="C6" i="11"/>
  <c r="C5" i="11"/>
  <c r="C4" i="11"/>
  <c r="F5" i="11"/>
  <c r="F6" i="11"/>
  <c r="F7" i="11"/>
  <c r="F8" i="11"/>
  <c r="F9" i="11"/>
  <c r="F4" i="11"/>
  <c r="D5" i="11"/>
  <c r="D6" i="11"/>
  <c r="D7" i="11"/>
  <c r="D8" i="11"/>
  <c r="D9" i="11"/>
  <c r="D4" i="11"/>
  <c r="B6" i="9"/>
  <c r="B4" i="9"/>
  <c r="B5" i="9"/>
  <c r="E3" i="8"/>
  <c r="E4" i="8"/>
  <c r="E5" i="8"/>
  <c r="E6" i="8"/>
  <c r="E7" i="8"/>
  <c r="E8" i="8"/>
  <c r="E9" i="8"/>
  <c r="E10" i="8"/>
  <c r="E11" i="8"/>
  <c r="E12" i="8"/>
  <c r="E13" i="8"/>
  <c r="E14" i="8"/>
  <c r="E2" i="8"/>
  <c r="D3" i="8"/>
  <c r="D4" i="8"/>
  <c r="D5" i="8"/>
  <c r="D6" i="8"/>
  <c r="D7" i="8"/>
  <c r="D8" i="8"/>
  <c r="D9" i="8"/>
  <c r="D10" i="8"/>
  <c r="D11" i="8"/>
  <c r="D12" i="8"/>
  <c r="D13" i="8"/>
  <c r="D14" i="8"/>
  <c r="D2" i="8"/>
  <c r="C3" i="8"/>
  <c r="C4" i="8"/>
  <c r="C5" i="8"/>
  <c r="C6" i="8"/>
  <c r="C7" i="8"/>
  <c r="C8" i="8"/>
  <c r="C9" i="8"/>
  <c r="C10" i="8"/>
  <c r="C11" i="8"/>
  <c r="C12" i="8"/>
  <c r="C13" i="8"/>
  <c r="C14" i="8"/>
  <c r="C2" i="8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22" i="1"/>
  <c r="F321" i="1"/>
  <c r="F320" i="1"/>
  <c r="F319" i="1"/>
  <c r="F318" i="1"/>
  <c r="F317" i="1"/>
  <c r="F316" i="1"/>
  <c r="F315" i="1"/>
  <c r="F314" i="1"/>
  <c r="F312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66" i="1"/>
  <c r="F264" i="1"/>
  <c r="F262" i="1"/>
  <c r="F261" i="1"/>
  <c r="F260" i="1"/>
  <c r="F259" i="1"/>
  <c r="F258" i="1"/>
  <c r="F257" i="1"/>
  <c r="F256" i="1"/>
  <c r="F255" i="1"/>
  <c r="F254" i="1"/>
  <c r="F253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74" i="1"/>
  <c r="F173" i="1"/>
  <c r="F172" i="1"/>
  <c r="F171" i="1"/>
  <c r="F170" i="1"/>
  <c r="F169" i="1"/>
  <c r="F168" i="1"/>
  <c r="F167" i="1"/>
  <c r="F166" i="1"/>
  <c r="F164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26" i="1"/>
  <c r="F25" i="1"/>
  <c r="F24" i="1"/>
  <c r="F23" i="1"/>
  <c r="F22" i="1"/>
  <c r="F21" i="1"/>
  <c r="F20" i="1"/>
  <c r="F19" i="1"/>
  <c r="F18" i="1"/>
  <c r="F16" i="1"/>
  <c r="F10" i="1"/>
  <c r="F9" i="1"/>
  <c r="F8" i="1"/>
  <c r="F7" i="1"/>
  <c r="F6" i="1"/>
  <c r="F5" i="1"/>
  <c r="B9" i="8" l="1"/>
  <c r="B4" i="8"/>
  <c r="B10" i="8"/>
  <c r="B14" i="8"/>
  <c r="B2" i="8"/>
  <c r="B11" i="8"/>
  <c r="B5" i="8"/>
  <c r="B13" i="8"/>
  <c r="B6" i="8"/>
  <c r="B7" i="8"/>
  <c r="B12" i="8"/>
  <c r="B8" i="8"/>
  <c r="B3" i="8"/>
</calcChain>
</file>

<file path=xl/sharedStrings.xml><?xml version="1.0" encoding="utf-8"?>
<sst xmlns="http://schemas.openxmlformats.org/spreadsheetml/2006/main" count="2733" uniqueCount="624">
  <si>
    <t>Sales Past Three Years</t>
  </si>
  <si>
    <t>2013 - 2015</t>
  </si>
  <si>
    <t>Year</t>
  </si>
  <si>
    <t>Month</t>
  </si>
  <si>
    <t>Type</t>
  </si>
  <si>
    <t>Salesperson</t>
  </si>
  <si>
    <t>Region</t>
  </si>
  <si>
    <t>Sales</t>
  </si>
  <si>
    <t>Units</t>
  </si>
  <si>
    <t>Order #</t>
  </si>
  <si>
    <t>January</t>
  </si>
  <si>
    <t>Ice Cream</t>
  </si>
  <si>
    <t>Bishop</t>
  </si>
  <si>
    <t>West</t>
  </si>
  <si>
    <t>001</t>
  </si>
  <si>
    <t>002</t>
  </si>
  <si>
    <t>Frozen Yogurt</t>
  </si>
  <si>
    <t>003</t>
  </si>
  <si>
    <t>004</t>
  </si>
  <si>
    <t>005</t>
  </si>
  <si>
    <t>006</t>
  </si>
  <si>
    <t>Lee</t>
  </si>
  <si>
    <t>Central</t>
  </si>
  <si>
    <t>007</t>
  </si>
  <si>
    <t>Tasty Treats</t>
  </si>
  <si>
    <t>008</t>
  </si>
  <si>
    <t>009</t>
  </si>
  <si>
    <t>010</t>
  </si>
  <si>
    <t>Parker</t>
  </si>
  <si>
    <t>North</t>
  </si>
  <si>
    <t>011</t>
  </si>
  <si>
    <t>012</t>
  </si>
  <si>
    <t>013</t>
  </si>
  <si>
    <t>014</t>
  </si>
  <si>
    <t>Popsicles</t>
  </si>
  <si>
    <t>Pullen</t>
  </si>
  <si>
    <t>South</t>
  </si>
  <si>
    <t>015</t>
  </si>
  <si>
    <t>016</t>
  </si>
  <si>
    <t>Watson</t>
  </si>
  <si>
    <t>017</t>
  </si>
  <si>
    <t>018</t>
  </si>
  <si>
    <t>019</t>
  </si>
  <si>
    <t>020</t>
  </si>
  <si>
    <t>February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</si>
  <si>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</si>
  <si>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</si>
  <si>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</si>
  <si>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</si>
  <si>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</si>
  <si>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</si>
  <si>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</si>
  <si>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</si>
  <si>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</si>
  <si>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</si>
  <si>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</si>
  <si>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</si>
  <si>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</si>
  <si>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</si>
  <si>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</si>
  <si>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</si>
  <si>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</si>
  <si>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</si>
  <si>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March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</si>
  <si>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</si>
  <si>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</si>
  <si>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</si>
  <si>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</si>
  <si>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</si>
  <si>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</si>
  <si>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</si>
  <si>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</si>
  <si>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</si>
  <si>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</si>
  <si>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</si>
  <si>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</si>
  <si>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</si>
  <si>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</si>
  <si>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</si>
  <si>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</si>
  <si>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</si>
  <si>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</si>
  <si>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</si>
  <si>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</si>
  <si>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April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</si>
  <si>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</si>
  <si>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</si>
  <si>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</si>
  <si>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</si>
  <si>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</si>
  <si>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</si>
  <si>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</si>
  <si>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</si>
  <si>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</si>
  <si>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</si>
  <si>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</si>
  <si>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</si>
  <si>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</si>
  <si>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</si>
  <si>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</si>
  <si>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</si>
  <si>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</si>
  <si>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</si>
  <si>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</si>
  <si>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</si>
  <si>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</si>
  <si>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</si>
  <si>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</si>
  <si>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</si>
  <si>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</si>
  <si>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</si>
  <si>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</si>
  <si>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</si>
  <si>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</si>
  <si>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</si>
  <si>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May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</si>
  <si>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</si>
  <si>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</si>
  <si>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</si>
  <si>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</si>
  <si>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</si>
  <si>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</si>
  <si>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</si>
  <si>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</si>
  <si>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</si>
  <si>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</si>
  <si>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</si>
  <si>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</si>
  <si>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</si>
  <si>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</si>
  <si>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</si>
  <si>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</si>
  <si>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</si>
  <si>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</si>
  <si>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</si>
  <si>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</si>
  <si>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</si>
  <si>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</si>
  <si>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November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</si>
  <si>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</si>
  <si>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</si>
  <si>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</si>
  <si>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</si>
  <si>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</si>
  <si>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</si>
  <si>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</si>
  <si>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</si>
  <si>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</si>
  <si>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</si>
  <si>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</si>
  <si>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</si>
  <si>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</si>
  <si>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</si>
  <si>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</si>
  <si>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</si>
  <si>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</si>
  <si>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</si>
  <si>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</si>
  <si>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</si>
  <si>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December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</si>
  <si>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</si>
  <si>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</si>
  <si>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</si>
  <si>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</si>
  <si>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</si>
  <si>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</si>
  <si>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</si>
  <si>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</si>
  <si>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</si>
  <si>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</si>
  <si>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</si>
  <si>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</si>
  <si>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</si>
  <si>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</si>
  <si>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</si>
  <si>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</si>
  <si>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</si>
  <si>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</si>
  <si>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</si>
  <si>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</si>
  <si>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</si>
  <si>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</si>
  <si>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</si>
  <si>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</si>
  <si>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</si>
  <si>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</si>
  <si>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</si>
  <si>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</si>
  <si>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</si>
  <si>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</si>
  <si>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</si>
  <si>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</si>
  <si>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</si>
  <si>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</si>
  <si>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</si>
  <si>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</si>
  <si>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</si>
  <si>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</si>
  <si>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</si>
  <si>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</si>
  <si>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</si>
  <si>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</si>
  <si>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</si>
  <si>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</si>
  <si>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</si>
  <si>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</si>
  <si>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</si>
  <si>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</si>
  <si>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</si>
  <si>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</si>
  <si>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</si>
  <si>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</si>
  <si>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</si>
  <si>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</si>
  <si>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</si>
  <si>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</si>
  <si>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</si>
  <si>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</si>
  <si>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</si>
  <si>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</si>
  <si>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</si>
  <si>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</si>
  <si>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</si>
  <si>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</si>
  <si>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</si>
  <si>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</si>
  <si>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</si>
  <si>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</si>
  <si>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</si>
  <si>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</si>
  <si>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</si>
  <si>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</si>
  <si>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</si>
  <si>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</si>
  <si>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</si>
  <si>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</si>
  <si>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</si>
  <si>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</si>
  <si>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</si>
  <si>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</si>
  <si>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</si>
  <si>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</si>
  <si>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</si>
  <si>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</si>
  <si>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</si>
  <si>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</si>
  <si>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</si>
  <si>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</si>
  <si>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</si>
  <si>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</si>
  <si>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</si>
  <si>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</si>
  <si>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</si>
  <si>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</si>
  <si>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</si>
  <si>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</si>
  <si>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</si>
  <si>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</si>
  <si>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</si>
  <si>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</si>
  <si>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</si>
  <si>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</si>
  <si>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</si>
  <si>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</si>
  <si>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</si>
  <si>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</si>
  <si>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</si>
  <si>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</si>
  <si>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</si>
  <si>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</si>
  <si>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</si>
  <si>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</si>
  <si>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</si>
  <si>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</si>
  <si>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</si>
  <si>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</si>
  <si>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</si>
  <si>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</si>
  <si>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</si>
  <si>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</si>
  <si>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</si>
  <si>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</si>
  <si>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</si>
  <si>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</si>
  <si>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</si>
  <si>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</si>
  <si>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</si>
  <si>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</si>
  <si>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</si>
  <si>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</si>
  <si>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</si>
  <si>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</si>
  <si>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</si>
  <si>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</si>
  <si>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</si>
  <si>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</si>
  <si>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</si>
  <si>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</si>
  <si>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</si>
  <si>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</si>
  <si>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</si>
  <si>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</si>
  <si>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</si>
  <si>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</si>
  <si>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</si>
  <si>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</si>
  <si>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</si>
  <si>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</si>
  <si>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</si>
  <si>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</si>
  <si>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</si>
  <si>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</si>
  <si>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</si>
  <si>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</si>
  <si>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</si>
  <si>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</si>
  <si>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</si>
  <si>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</si>
  <si>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</si>
  <si>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</si>
  <si>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</si>
  <si>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</si>
  <si>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</si>
  <si>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</si>
  <si>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</si>
  <si>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</si>
  <si>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</si>
  <si>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</si>
  <si>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</si>
  <si>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</si>
  <si>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</si>
  <si>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</si>
  <si>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</si>
  <si>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</si>
  <si>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</si>
  <si>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</si>
  <si>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</si>
  <si>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</si>
  <si>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</si>
  <si>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</si>
  <si>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</si>
  <si>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</si>
  <si>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</si>
  <si>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</si>
  <si>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</si>
  <si>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</si>
  <si>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</si>
  <si>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</si>
  <si>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</si>
  <si>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</si>
  <si>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</si>
  <si>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</si>
  <si>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</si>
  <si>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</si>
  <si>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</si>
  <si>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</si>
  <si>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</si>
  <si>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</si>
  <si>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</si>
  <si>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</si>
  <si>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</si>
  <si>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</si>
  <si>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</si>
  <si>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</si>
  <si>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</si>
  <si>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</si>
  <si>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</si>
  <si>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</si>
  <si>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</si>
  <si>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</si>
  <si>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</si>
  <si>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</si>
  <si>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</si>
  <si>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</si>
  <si>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</si>
  <si>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</si>
  <si>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</si>
  <si>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</si>
  <si>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</si>
  <si>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</si>
  <si>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</si>
  <si>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</si>
  <si>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</si>
  <si>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</si>
  <si>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</si>
  <si>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</si>
  <si>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</si>
  <si>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</si>
  <si>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</si>
  <si>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</si>
  <si>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</si>
  <si>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</si>
  <si>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</si>
  <si>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</si>
  <si>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</si>
  <si>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</si>
  <si>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</si>
  <si>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</si>
  <si>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</si>
  <si>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</si>
  <si>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</si>
  <si>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</si>
  <si>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</si>
  <si>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</si>
  <si>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</si>
  <si>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</si>
  <si>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</si>
  <si>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</si>
  <si>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</si>
  <si>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</si>
  <si>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</si>
  <si>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</si>
  <si>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</si>
  <si>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</si>
  <si>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</si>
  <si>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</si>
  <si>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</si>
  <si>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</si>
  <si>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</si>
  <si>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</si>
  <si>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</si>
  <si>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</si>
  <si>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</si>
  <si>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</si>
  <si>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</si>
  <si>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</si>
  <si>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</si>
  <si>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</si>
  <si>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</si>
  <si>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</si>
  <si>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</si>
  <si>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</si>
  <si>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</si>
  <si>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</si>
  <si>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</si>
  <si>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</si>
  <si>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</si>
  <si>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</si>
  <si>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</si>
  <si>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</si>
  <si>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</si>
  <si>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</si>
  <si>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</si>
  <si>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</si>
  <si>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</si>
  <si>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</si>
  <si>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</si>
  <si>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</si>
  <si>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</si>
  <si>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</si>
  <si>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</si>
  <si>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</si>
  <si>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</si>
  <si>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</si>
  <si>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</si>
  <si>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</si>
  <si>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</si>
  <si>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</si>
  <si>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</si>
  <si>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</si>
  <si>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</si>
  <si>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</si>
  <si>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</si>
  <si>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</si>
  <si>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</si>
  <si>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</si>
  <si>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</si>
  <si>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</si>
  <si>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</si>
  <si>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</si>
  <si>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</si>
  <si>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</si>
  <si>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</si>
  <si>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</si>
  <si>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Row Labels</t>
  </si>
  <si>
    <t>Grand Total</t>
  </si>
  <si>
    <t>Sum of Sales</t>
  </si>
  <si>
    <t>Column Labels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</si>
  <si>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</si>
  <si>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</si>
  <si>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</si>
  <si>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</si>
  <si>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</si>
  <si>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</si>
  <si>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</si>
  <si>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</si>
  <si>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Pay Rate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</si>
  <si>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</si>
  <si>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</si>
  <si>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</si>
  <si>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</si>
  <si>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</si>
  <si>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</si>
  <si>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</si>
  <si>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</si>
  <si>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</si>
  <si>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</si>
  <si>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</si>
  <si>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</si>
  <si>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</si>
  <si>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</si>
  <si>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</si>
  <si>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</si>
  <si>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</si>
  <si>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</si>
  <si>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</si>
  <si>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</si>
  <si>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</si>
  <si>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</si>
  <si>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</si>
  <si>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</si>
  <si>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</si>
  <si>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</si>
  <si>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</si>
  <si>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</si>
  <si>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</si>
  <si>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</si>
  <si>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</si>
  <si>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</si>
  <si>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</si>
  <si>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</si>
  <si>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</si>
  <si>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</si>
  <si>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</si>
  <si>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</si>
  <si>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</si>
  <si>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</si>
  <si>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</si>
  <si>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</si>
  <si>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</si>
  <si>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</si>
  <si>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</si>
  <si>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</si>
  <si>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</si>
  <si>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</si>
  <si>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</si>
  <si>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</si>
  <si>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</si>
  <si>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</si>
  <si>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</si>
  <si>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</si>
  <si>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</si>
  <si>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</si>
  <si>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</si>
  <si>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</si>
  <si>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</si>
  <si>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</si>
  <si>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</si>
  <si>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</si>
  <si>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</si>
  <si>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</si>
  <si>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</si>
  <si>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</si>
  <si>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</si>
  <si>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</si>
  <si>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</si>
  <si>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</si>
  <si>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</si>
  <si>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</si>
  <si>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</si>
  <si>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</si>
  <si>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</si>
  <si>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</si>
  <si>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</si>
  <si>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</si>
  <si>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</si>
  <si>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</si>
  <si>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</si>
  <si>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</si>
  <si>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</si>
  <si>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</si>
  <si>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</si>
  <si>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</si>
  <si>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</si>
  <si>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</si>
  <si>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</si>
  <si>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</si>
  <si>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</si>
  <si>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</si>
  <si>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</si>
  <si>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</si>
  <si>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</si>
  <si>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</si>
  <si>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</si>
  <si>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</si>
  <si>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</si>
  <si>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</si>
  <si>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</si>
  <si>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</si>
  <si>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</si>
  <si>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</si>
  <si>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</si>
  <si>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</si>
  <si>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</si>
  <si>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</si>
  <si>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</si>
  <si>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</si>
  <si>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</si>
  <si>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</si>
  <si>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</si>
  <si>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</si>
  <si>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</si>
  <si>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</si>
  <si>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Inventory Status Check</t>
  </si>
  <si>
    <t>Enter Product Code Here:</t>
  </si>
  <si>
    <t>XP200</t>
  </si>
  <si>
    <t>Warehouse 1 Inventory:</t>
  </si>
  <si>
    <t>Warehouse 2 Inventory:</t>
  </si>
  <si>
    <t>Warehouse 3 Inventory:</t>
  </si>
  <si>
    <t>Product Code:</t>
  </si>
  <si>
    <t>XP100</t>
  </si>
  <si>
    <t>XP300</t>
  </si>
  <si>
    <t>AX10</t>
  </si>
  <si>
    <t>AX25</t>
  </si>
  <si>
    <t>AX50</t>
  </si>
  <si>
    <t>Warehouse 1</t>
  </si>
  <si>
    <t>Warehouse 2</t>
  </si>
  <si>
    <t>Warehouse 3</t>
  </si>
  <si>
    <t>RETURNS VALUE AT A SPECIFIC POSITION</t>
  </si>
  <si>
    <t>RETURNS NUMERIC POSITION OF A VALUE</t>
  </si>
  <si>
    <t>EMP ID</t>
  </si>
  <si>
    <t>INDEX</t>
  </si>
  <si>
    <t>MATCH</t>
  </si>
  <si>
    <t>INDEX &amp;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</si>
</sst>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dd\-mmm\-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b/>
      <sz val="13.5"/>
      <name val="MS Sans Serif"/>
    </font>
    <font>
      <b/>
      <u/>
      <sz val="13.5"/>
      <name val="MS Sans Serif"/>
      <family val="2"/>
    </font>
    <font>
      <b/>
      <sz val="12"/>
      <color theme="0"/>
      <name val="MS Sans Serif"/>
    </font>
    <font>
      <sz val="10"/>
      <color indexed="8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/>
    <xf numFmtId="8" fontId="2" fillId="0" borderId="0" applyFont="0" applyFill="0" applyBorder="0" applyAlignment="0" applyProtection="0"/>
    <xf numFmtId="0" fontId="6" fillId="0" borderId="0"/>
    <xf numFmtId="0" fontId="8" fillId="0" borderId="0"/>
  </cellStyleXfs>
  <cellXfs count="44">
    <xf numFmtId="0" fontId="0" fillId="0" borderId="0" xfId="0"/>
    <xf numFmtId="0" fontId="3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2" fillId="0" borderId="0" xfId="2"/>
    <xf numFmtId="0" fontId="4" fillId="0" borderId="0" xfId="2" applyFont="1" applyAlignment="1">
      <alignment horizontal="centerContinuous"/>
    </xf>
    <xf numFmtId="0" fontId="2" fillId="0" borderId="0" xfId="2" applyAlignment="1">
      <alignment horizontal="centerContinuous"/>
    </xf>
    <xf numFmtId="0" fontId="5" fillId="2" borderId="1" xfId="2" applyFont="1" applyFill="1" applyBorder="1" applyAlignment="1">
      <alignment horizontal="center"/>
    </xf>
    <xf numFmtId="8" fontId="2" fillId="0" borderId="0" xfId="3"/>
    <xf numFmtId="49" fontId="2" fillId="0" borderId="0" xfId="2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0" fillId="0" borderId="0" xfId="0" applyNumberFormat="1"/>
    <xf numFmtId="0" fontId="7" fillId="3" borderId="2" xfId="4" applyFont="1" applyFill="1" applyBorder="1" applyAlignment="1">
      <alignment horizontal="center" vertical="center"/>
    </xf>
    <xf numFmtId="0" fontId="6" fillId="0" borderId="3" xfId="4" applyBorder="1" applyAlignment="1">
      <alignment horizontal="center" vertical="center" wrapText="1"/>
    </xf>
    <xf numFmtId="165" fontId="6" fillId="0" borderId="3" xfId="4" applyNumberFormat="1" applyBorder="1" applyAlignment="1">
      <alignment horizontal="center" vertical="center" wrapText="1"/>
    </xf>
    <xf numFmtId="44" fontId="0" fillId="0" borderId="0" xfId="1" applyFont="1"/>
    <xf numFmtId="0" fontId="7" fillId="3" borderId="4" xfId="4" applyFont="1" applyFill="1" applyBorder="1" applyAlignment="1">
      <alignment horizontal="center" vertical="center"/>
    </xf>
    <xf numFmtId="0" fontId="7" fillId="3" borderId="5" xfId="4" applyFont="1" applyFill="1" applyBorder="1" applyAlignment="1">
      <alignment horizontal="center" vertical="center"/>
    </xf>
    <xf numFmtId="0" fontId="6" fillId="0" borderId="6" xfId="4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6" fillId="0" borderId="8" xfId="4" applyBorder="1" applyAlignment="1">
      <alignment horizontal="center" vertical="center" wrapText="1"/>
    </xf>
    <xf numFmtId="0" fontId="9" fillId="3" borderId="9" xfId="5" applyFont="1" applyFill="1" applyBorder="1" applyAlignment="1">
      <alignment horizontal="center" vertical="center"/>
    </xf>
    <xf numFmtId="0" fontId="9" fillId="3" borderId="10" xfId="5" applyFont="1" applyFill="1" applyBorder="1" applyAlignment="1">
      <alignment horizontal="center" vertical="center"/>
    </xf>
    <xf numFmtId="0" fontId="10" fillId="4" borderId="11" xfId="5" applyFont="1" applyFill="1" applyBorder="1" applyAlignment="1">
      <alignment horizontal="right"/>
    </xf>
    <xf numFmtId="0" fontId="10" fillId="5" borderId="12" xfId="5" applyFont="1" applyFill="1" applyBorder="1" applyAlignment="1">
      <alignment horizontal="center"/>
    </xf>
    <xf numFmtId="0" fontId="8" fillId="0" borderId="13" xfId="5" applyBorder="1" applyAlignment="1">
      <alignment horizontal="right"/>
    </xf>
    <xf numFmtId="0" fontId="8" fillId="0" borderId="14" xfId="5" applyBorder="1"/>
    <xf numFmtId="0" fontId="11" fillId="4" borderId="6" xfId="5" applyFont="1" applyFill="1" applyBorder="1" applyAlignment="1">
      <alignment horizontal="right"/>
    </xf>
    <xf numFmtId="0" fontId="11" fillId="0" borderId="15" xfId="5" applyFont="1" applyBorder="1" applyAlignment="1">
      <alignment horizontal="center"/>
    </xf>
    <xf numFmtId="0" fontId="11" fillId="4" borderId="8" xfId="5" applyFont="1" applyFill="1" applyBorder="1" applyAlignment="1">
      <alignment horizontal="right"/>
    </xf>
    <xf numFmtId="0" fontId="8" fillId="0" borderId="0" xfId="5"/>
    <xf numFmtId="0" fontId="12" fillId="3" borderId="7" xfId="5" applyFont="1" applyFill="1" applyBorder="1"/>
    <xf numFmtId="0" fontId="12" fillId="3" borderId="7" xfId="5" applyFont="1" applyFill="1" applyBorder="1" applyAlignment="1">
      <alignment horizontal="center"/>
    </xf>
    <xf numFmtId="0" fontId="11" fillId="4" borderId="7" xfId="5" applyFont="1" applyFill="1" applyBorder="1" applyAlignment="1">
      <alignment horizontal="right"/>
    </xf>
    <xf numFmtId="0" fontId="8" fillId="0" borderId="7" xfId="5" applyBorder="1" applyAlignment="1">
      <alignment horizontal="center"/>
    </xf>
    <xf numFmtId="0" fontId="8" fillId="6" borderId="0" xfId="0" applyFont="1" applyFill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8" fillId="6" borderId="0" xfId="0" applyFont="1" applyFill="1"/>
    <xf numFmtId="0" fontId="7" fillId="7" borderId="5" xfId="4" applyFont="1" applyFill="1" applyBorder="1" applyAlignment="1">
      <alignment horizontal="center" vertical="center"/>
    </xf>
    <xf numFmtId="0" fontId="7" fillId="8" borderId="5" xfId="4" applyFont="1" applyFill="1" applyBorder="1" applyAlignment="1">
      <alignment horizontal="center" vertical="center"/>
    </xf>
    <xf numFmtId="0" fontId="0" fillId="0" borderId="7" xfId="1" applyNumberFormat="1" applyFont="1" applyBorder="1" applyAlignment="1">
      <alignment horizontal="center"/>
    </xf>
    <xf numFmtId="0" fontId="0" fillId="0" borderId="7" xfId="0" applyBorder="1"/>
  </cellXfs>
  <cellStyles count="6">
    <cellStyle name="Currency" xfId="1" builtinId="4"/>
    <cellStyle name="Currency_EXCEL3-2" xfId="3" xr:uid="{2971DCAC-787A-4836-A030-9D0BAA56F871}"/>
    <cellStyle name="Normal" xfId="0" builtinId="0"/>
    <cellStyle name="Normal 2" xfId="5" xr:uid="{FD2E0B05-6804-4DF6-A89A-F46D02F4EC0C}"/>
    <cellStyle name="Normal_EXCEL3-2" xfId="2" xr:uid="{4DC12808-5EC4-47CE-A3EB-21732970CB54}"/>
    <cellStyle name="Normal_Sheet1_1" xfId="4" xr:uid="{8729B88C-A586-48A4-BC38-CD7518FECE0D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S Sans Serif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[Excel_Pivot_Tables_And_Lookups.xlsx]Pivot_Table_Percent_Change!PivotTable2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Pivot_Table_Percent_Change!$B$3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Pivot_Table_Percent_Change!$A$4:$A$11</c:f>
              <c:strCache>
                <c:ptCount val="7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November</c:v>
                </c:pt>
                <c:pt idx="6">
                  <c:v>December</c:v>
                </c:pt>
              </c:strCache>
            </c:strRef>
          </c:cat>
          <c:val>
            <c:numRef>
              <c:f>Pivot_Table_Percent_Change!$B$4:$B$11</c:f>
              <c:numCache>
                <c:formatCode>"$"#,##0.00</c:formatCode>
                <c:ptCount val="7"/>
                <c:pt idx="0">
                  <c:v>513336</c:v>
                </c:pt>
                <c:pt idx="1">
                  <c:v>521344.75</c:v>
                </c:pt>
                <c:pt idx="2">
                  <c:v>423204.69999999995</c:v>
                </c:pt>
                <c:pt idx="3">
                  <c:v>640494.40000000014</c:v>
                </c:pt>
                <c:pt idx="4">
                  <c:v>428512.39999999991</c:v>
                </c:pt>
                <c:pt idx="5">
                  <c:v>383151.70000000019</c:v>
                </c:pt>
                <c:pt idx="6">
                  <c:v>344532.99999999994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6-450D-B12C-FEA1B6480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5700351"/>
        <c:axId val="925699103"/>
      </c:barChart>
      <c:catAx>
        <c:axId val="92570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699103"/>
        <c:crosses val="autoZero"/>
        <c:auto val="1"/>
        <c:lblAlgn val="ctr"/>
        <c:lblOffset val="100"/>
        <c:noMultiLvlLbl val="0"/>
      </c:catAx>
      <c:valAx>
        <c:axId val="92569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700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</xdr:row>
      <xdr:rowOff>138112</xdr:rowOff>
    </xdr:from>
    <xdr:to>
      <xdr:col>9</xdr:col>
      <xdr:colOff>142875</xdr:colOff>
      <xdr:row>16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531186-C9AB-42E0-BBED-41E31CCC9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syed/Downloads/Excel103-AdvancedExerci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F Function"/>
      <sheetName val="SUMIF Function"/>
      <sheetName val="VLOOKUP Function"/>
      <sheetName val="Master Emp List"/>
      <sheetName val="HLOOKUP Function"/>
      <sheetName val="Master Inventory List"/>
      <sheetName val="INDEX MATCH Functions"/>
      <sheetName val="INDEX MATCH Master Emp List"/>
      <sheetName val="LEFT RIGHT MID Functions"/>
      <sheetName val="SEARCH Function"/>
      <sheetName val="CONCATENATE"/>
      <sheetName val="Formula Auditing"/>
      <sheetName val="Watch Window"/>
      <sheetName val="Worksheet Protection"/>
      <sheetName val="Goal Seek"/>
      <sheetName val="Solver"/>
      <sheetName val="Data Table"/>
      <sheetName val="Scenarios"/>
      <sheetName val="Macro"/>
      <sheetName val="Test Macro"/>
    </sheetNames>
    <sheetDataSet>
      <sheetData sheetId="0"/>
      <sheetData sheetId="1"/>
      <sheetData sheetId="2"/>
      <sheetData sheetId="3">
        <row r="1">
          <cell r="A1" t="str">
            <v>Emp ID</v>
          </cell>
          <cell r="B1" t="str">
            <v>Last Name</v>
          </cell>
          <cell r="C1" t="str">
            <v>First Name</v>
          </cell>
          <cell r="D1" t="str">
            <v>Dept</v>
          </cell>
          <cell r="E1" t="str">
            <v>E-mail</v>
          </cell>
          <cell r="F1" t="str">
            <v>Phone Ext</v>
          </cell>
          <cell r="G1" t="str">
            <v>Location</v>
          </cell>
          <cell r="H1" t="str">
            <v>Hire Date</v>
          </cell>
          <cell r="I1" t="str">
            <v>Pay Rate</v>
          </cell>
        </row>
        <row r="2">
          <cell r="A2">
            <v>1054</v>
          </cell>
          <cell r="B2" t="str">
            <v>Smith</v>
          </cell>
          <cell r="C2" t="str">
            <v>Howard</v>
          </cell>
          <cell r="D2" t="str">
            <v>AT</v>
          </cell>
          <cell r="E2" t="str">
            <v>howards</v>
          </cell>
          <cell r="F2">
            <v>148</v>
          </cell>
          <cell r="G2" t="str">
            <v>Building 1</v>
          </cell>
          <cell r="H2">
            <v>33344</v>
          </cell>
          <cell r="I2">
            <v>11.25</v>
          </cell>
        </row>
        <row r="3">
          <cell r="A3">
            <v>1056</v>
          </cell>
          <cell r="B3" t="str">
            <v>Gonzales</v>
          </cell>
          <cell r="C3" t="str">
            <v>Joe</v>
          </cell>
          <cell r="D3" t="str">
            <v>AT</v>
          </cell>
          <cell r="E3" t="str">
            <v>joeg</v>
          </cell>
          <cell r="F3">
            <v>121</v>
          </cell>
          <cell r="G3" t="str">
            <v>Building 1</v>
          </cell>
          <cell r="H3">
            <v>29153</v>
          </cell>
          <cell r="I3">
            <v>12.25</v>
          </cell>
        </row>
        <row r="4">
          <cell r="A4">
            <v>1067</v>
          </cell>
          <cell r="B4" t="str">
            <v>Scote</v>
          </cell>
          <cell r="C4" t="str">
            <v>Gail</v>
          </cell>
          <cell r="D4" t="str">
            <v>AT</v>
          </cell>
          <cell r="E4" t="str">
            <v>gails</v>
          </cell>
          <cell r="F4">
            <v>123</v>
          </cell>
          <cell r="G4" t="str">
            <v>Building 1</v>
          </cell>
          <cell r="H4">
            <v>32040</v>
          </cell>
          <cell r="I4">
            <v>14.55</v>
          </cell>
        </row>
        <row r="5">
          <cell r="A5">
            <v>1075</v>
          </cell>
          <cell r="B5" t="str">
            <v>Kane</v>
          </cell>
          <cell r="C5" t="str">
            <v>Sheryl</v>
          </cell>
          <cell r="D5" t="str">
            <v>AD</v>
          </cell>
          <cell r="E5" t="str">
            <v>sherylk</v>
          </cell>
          <cell r="F5">
            <v>126</v>
          </cell>
          <cell r="G5" t="str">
            <v>Building 2</v>
          </cell>
          <cell r="H5">
            <v>33823</v>
          </cell>
          <cell r="I5">
            <v>11.25</v>
          </cell>
        </row>
        <row r="6">
          <cell r="A6">
            <v>1078</v>
          </cell>
          <cell r="B6" t="str">
            <v>Hapsbuch</v>
          </cell>
          <cell r="C6" t="str">
            <v>Kendrick</v>
          </cell>
          <cell r="D6" t="str">
            <v>AC</v>
          </cell>
          <cell r="E6" t="str">
            <v>kendrickh</v>
          </cell>
          <cell r="F6">
            <v>101</v>
          </cell>
          <cell r="G6" t="str">
            <v>Building 2</v>
          </cell>
          <cell r="H6">
            <v>31503</v>
          </cell>
          <cell r="I6">
            <v>10.199999999999999</v>
          </cell>
        </row>
        <row r="7">
          <cell r="A7">
            <v>1152</v>
          </cell>
          <cell r="B7" t="str">
            <v>Henders</v>
          </cell>
          <cell r="C7" t="str">
            <v>Mark</v>
          </cell>
          <cell r="D7" t="str">
            <v>AD</v>
          </cell>
          <cell r="E7" t="str">
            <v>markh</v>
          </cell>
          <cell r="F7">
            <v>118</v>
          </cell>
          <cell r="G7" t="str">
            <v>Building 2</v>
          </cell>
          <cell r="H7">
            <v>32894</v>
          </cell>
          <cell r="I7">
            <v>12.25</v>
          </cell>
        </row>
        <row r="8">
          <cell r="A8">
            <v>1196</v>
          </cell>
          <cell r="B8" t="str">
            <v>Atherton</v>
          </cell>
          <cell r="C8" t="str">
            <v>Katie</v>
          </cell>
          <cell r="D8" t="str">
            <v>HR</v>
          </cell>
          <cell r="E8" t="str">
            <v>katiea</v>
          </cell>
          <cell r="F8">
            <v>289</v>
          </cell>
          <cell r="G8" t="str">
            <v>Building 3</v>
          </cell>
          <cell r="H8">
            <v>35886</v>
          </cell>
          <cell r="I8">
            <v>9.9499999999999993</v>
          </cell>
        </row>
        <row r="9">
          <cell r="A9">
            <v>1284</v>
          </cell>
          <cell r="B9" t="str">
            <v>Bellwood</v>
          </cell>
          <cell r="C9" t="str">
            <v>Frank</v>
          </cell>
          <cell r="D9" t="str">
            <v>MK</v>
          </cell>
          <cell r="E9" t="str">
            <v>frankb</v>
          </cell>
          <cell r="F9">
            <v>124</v>
          </cell>
          <cell r="G9" t="str">
            <v>Building 1</v>
          </cell>
          <cell r="H9">
            <v>31051</v>
          </cell>
          <cell r="I9">
            <v>12.3</v>
          </cell>
        </row>
        <row r="10">
          <cell r="A10">
            <v>1290</v>
          </cell>
          <cell r="B10" t="str">
            <v>Cooper</v>
          </cell>
          <cell r="C10" t="str">
            <v>Linda</v>
          </cell>
          <cell r="D10" t="str">
            <v>AD</v>
          </cell>
          <cell r="E10" t="str">
            <v>lindac</v>
          </cell>
          <cell r="F10">
            <v>113</v>
          </cell>
          <cell r="G10" t="str">
            <v>Building 2</v>
          </cell>
          <cell r="H10">
            <v>31050</v>
          </cell>
          <cell r="I10">
            <v>13.25</v>
          </cell>
        </row>
        <row r="11">
          <cell r="A11">
            <v>1293</v>
          </cell>
          <cell r="B11" t="str">
            <v>Cronwith</v>
          </cell>
          <cell r="C11" t="str">
            <v>Brent</v>
          </cell>
          <cell r="D11" t="str">
            <v>HR</v>
          </cell>
          <cell r="E11" t="str">
            <v>brentc</v>
          </cell>
          <cell r="F11">
            <v>205</v>
          </cell>
          <cell r="G11" t="str">
            <v>Building 3</v>
          </cell>
          <cell r="H11">
            <v>30939</v>
          </cell>
          <cell r="I11">
            <v>10.199999999999999</v>
          </cell>
        </row>
        <row r="12">
          <cell r="A12">
            <v>1299</v>
          </cell>
          <cell r="B12" t="str">
            <v>Simpson</v>
          </cell>
          <cell r="C12" t="str">
            <v>Sandrae</v>
          </cell>
          <cell r="D12" t="str">
            <v>MF</v>
          </cell>
          <cell r="E12" t="str">
            <v>sandraes</v>
          </cell>
          <cell r="F12">
            <v>127</v>
          </cell>
          <cell r="G12" t="str">
            <v>Building 1</v>
          </cell>
          <cell r="H12">
            <v>32863</v>
          </cell>
          <cell r="I12">
            <v>12.2</v>
          </cell>
        </row>
        <row r="13">
          <cell r="A13">
            <v>1302</v>
          </cell>
          <cell r="B13" t="str">
            <v>Sindole</v>
          </cell>
          <cell r="C13" t="str">
            <v>Randy</v>
          </cell>
          <cell r="D13" t="str">
            <v>MK</v>
          </cell>
          <cell r="E13" t="str">
            <v>randys</v>
          </cell>
          <cell r="F13">
            <v>139</v>
          </cell>
          <cell r="G13" t="str">
            <v>Building 1</v>
          </cell>
          <cell r="H13">
            <v>30900</v>
          </cell>
          <cell r="I13">
            <v>14.25</v>
          </cell>
        </row>
        <row r="14">
          <cell r="A14">
            <v>1310</v>
          </cell>
          <cell r="B14" t="str">
            <v>Smith</v>
          </cell>
          <cell r="C14" t="str">
            <v>Ellen</v>
          </cell>
          <cell r="D14" t="str">
            <v>MF</v>
          </cell>
          <cell r="E14" t="str">
            <v>ellens</v>
          </cell>
          <cell r="F14">
            <v>137</v>
          </cell>
          <cell r="G14" t="str">
            <v>Building 1</v>
          </cell>
          <cell r="H14">
            <v>31689</v>
          </cell>
          <cell r="I14">
            <v>11.5</v>
          </cell>
        </row>
        <row r="15">
          <cell r="A15">
            <v>1329</v>
          </cell>
          <cell r="B15" t="str">
            <v>Vuanuo</v>
          </cell>
          <cell r="C15" t="str">
            <v>Tuome</v>
          </cell>
          <cell r="D15" t="str">
            <v>AC</v>
          </cell>
          <cell r="E15" t="str">
            <v>tuomev</v>
          </cell>
          <cell r="F15">
            <v>151</v>
          </cell>
          <cell r="G15" t="str">
            <v>Building 2</v>
          </cell>
          <cell r="H15">
            <v>32561</v>
          </cell>
          <cell r="I15">
            <v>10.35</v>
          </cell>
        </row>
        <row r="16">
          <cell r="A16">
            <v>1333</v>
          </cell>
          <cell r="B16" t="str">
            <v>Szcznyck</v>
          </cell>
          <cell r="C16" t="str">
            <v>Tadeuz</v>
          </cell>
          <cell r="D16" t="str">
            <v>HR</v>
          </cell>
          <cell r="E16" t="str">
            <v>tadeuzs</v>
          </cell>
          <cell r="F16">
            <v>122</v>
          </cell>
          <cell r="G16" t="str">
            <v>Building 3</v>
          </cell>
          <cell r="H16">
            <v>32979</v>
          </cell>
          <cell r="I16">
            <v>10.15</v>
          </cell>
        </row>
        <row r="17">
          <cell r="A17">
            <v>1368</v>
          </cell>
          <cell r="B17" t="str">
            <v>Wu</v>
          </cell>
          <cell r="C17" t="str">
            <v>Tammy</v>
          </cell>
          <cell r="D17" t="str">
            <v>AD</v>
          </cell>
          <cell r="E17" t="str">
            <v>tammyw</v>
          </cell>
          <cell r="F17">
            <v>132</v>
          </cell>
          <cell r="G17" t="str">
            <v>Building 2</v>
          </cell>
          <cell r="H17">
            <v>30386</v>
          </cell>
          <cell r="I17">
            <v>12.25</v>
          </cell>
        </row>
        <row r="18">
          <cell r="A18">
            <v>1509</v>
          </cell>
          <cell r="B18" t="str">
            <v>Kegler</v>
          </cell>
          <cell r="C18" t="str">
            <v>Pam</v>
          </cell>
          <cell r="D18" t="str">
            <v>AT</v>
          </cell>
          <cell r="E18" t="str">
            <v>pamk</v>
          </cell>
          <cell r="F18">
            <v>135</v>
          </cell>
          <cell r="G18" t="str">
            <v>Building 1</v>
          </cell>
          <cell r="H18">
            <v>31217</v>
          </cell>
          <cell r="I18">
            <v>13.25</v>
          </cell>
        </row>
        <row r="19">
          <cell r="A19">
            <v>1516</v>
          </cell>
          <cell r="B19" t="str">
            <v>Bell</v>
          </cell>
          <cell r="C19" t="str">
            <v>Tom</v>
          </cell>
          <cell r="D19" t="str">
            <v>AC</v>
          </cell>
          <cell r="E19" t="str">
            <v>tomb</v>
          </cell>
          <cell r="F19">
            <v>105</v>
          </cell>
          <cell r="G19" t="str">
            <v>Building 2</v>
          </cell>
          <cell r="H19">
            <v>31112</v>
          </cell>
          <cell r="I19">
            <v>9.5</v>
          </cell>
        </row>
        <row r="20">
          <cell r="A20">
            <v>1529</v>
          </cell>
          <cell r="B20" t="str">
            <v>Kellerman</v>
          </cell>
          <cell r="C20" t="str">
            <v>Tommie</v>
          </cell>
          <cell r="D20" t="str">
            <v>MK</v>
          </cell>
          <cell r="E20" t="str">
            <v>tomk</v>
          </cell>
          <cell r="F20">
            <v>129</v>
          </cell>
          <cell r="G20" t="str">
            <v>Building 1</v>
          </cell>
          <cell r="H20">
            <v>31805</v>
          </cell>
          <cell r="I20">
            <v>11.3</v>
          </cell>
        </row>
        <row r="21">
          <cell r="A21">
            <v>1656</v>
          </cell>
          <cell r="B21" t="str">
            <v>Kourios</v>
          </cell>
          <cell r="C21" t="str">
            <v>Theo</v>
          </cell>
          <cell r="D21" t="str">
            <v>MF</v>
          </cell>
          <cell r="E21" t="str">
            <v>theok</v>
          </cell>
          <cell r="F21">
            <v>149</v>
          </cell>
          <cell r="G21" t="str">
            <v>Building 1</v>
          </cell>
          <cell r="H21">
            <v>32125</v>
          </cell>
          <cell r="I21">
            <v>12.35</v>
          </cell>
        </row>
        <row r="22">
          <cell r="A22">
            <v>1672</v>
          </cell>
          <cell r="B22" t="str">
            <v>Dixon-Waite</v>
          </cell>
          <cell r="C22" t="str">
            <v>Sherrie</v>
          </cell>
          <cell r="D22" t="str">
            <v>MF</v>
          </cell>
          <cell r="E22" t="str">
            <v>sherried</v>
          </cell>
          <cell r="F22">
            <v>114</v>
          </cell>
          <cell r="G22" t="str">
            <v>Building 1</v>
          </cell>
          <cell r="H22">
            <v>32979</v>
          </cell>
          <cell r="I22">
            <v>11.9</v>
          </cell>
        </row>
        <row r="23">
          <cell r="A23">
            <v>1673</v>
          </cell>
          <cell r="B23" t="str">
            <v>Boughton</v>
          </cell>
          <cell r="C23" t="str">
            <v>Frank</v>
          </cell>
          <cell r="D23" t="str">
            <v>AD</v>
          </cell>
          <cell r="E23" t="str">
            <v>fboughton</v>
          </cell>
          <cell r="F23">
            <v>112</v>
          </cell>
          <cell r="G23" t="str">
            <v>Building 2</v>
          </cell>
          <cell r="H23">
            <v>33688</v>
          </cell>
          <cell r="I23">
            <v>11.85</v>
          </cell>
        </row>
        <row r="24">
          <cell r="A24">
            <v>1676</v>
          </cell>
          <cell r="B24" t="str">
            <v>Miller</v>
          </cell>
          <cell r="C24" t="str">
            <v>Janet</v>
          </cell>
          <cell r="D24" t="str">
            <v>MK</v>
          </cell>
          <cell r="E24" t="str">
            <v>janetm</v>
          </cell>
          <cell r="F24">
            <v>115</v>
          </cell>
          <cell r="G24" t="str">
            <v>Building 1</v>
          </cell>
          <cell r="H24">
            <v>29885</v>
          </cell>
          <cell r="I24">
            <v>10.75</v>
          </cell>
        </row>
        <row r="25">
          <cell r="A25">
            <v>1721</v>
          </cell>
          <cell r="B25" t="str">
            <v>Alstain</v>
          </cell>
          <cell r="C25" t="str">
            <v>Isolde</v>
          </cell>
          <cell r="D25" t="str">
            <v>HR</v>
          </cell>
          <cell r="E25" t="str">
            <v>isoldea</v>
          </cell>
          <cell r="F25">
            <v>102</v>
          </cell>
          <cell r="G25" t="str">
            <v>Building 3</v>
          </cell>
          <cell r="H25">
            <v>33091</v>
          </cell>
          <cell r="I25">
            <v>9.75</v>
          </cell>
        </row>
        <row r="26">
          <cell r="A26">
            <v>1723</v>
          </cell>
          <cell r="B26" t="str">
            <v>Sammler</v>
          </cell>
          <cell r="C26" t="str">
            <v>Mark</v>
          </cell>
          <cell r="D26" t="str">
            <v>MK</v>
          </cell>
          <cell r="E26" t="str">
            <v>marks</v>
          </cell>
          <cell r="F26">
            <v>145</v>
          </cell>
          <cell r="G26" t="str">
            <v>Building 1</v>
          </cell>
          <cell r="H26">
            <v>28531</v>
          </cell>
          <cell r="I26">
            <v>13.95</v>
          </cell>
        </row>
        <row r="27">
          <cell r="A27">
            <v>1758</v>
          </cell>
          <cell r="B27" t="str">
            <v>Brwyne</v>
          </cell>
          <cell r="C27" t="str">
            <v>Melia</v>
          </cell>
          <cell r="D27" t="str">
            <v>AC</v>
          </cell>
          <cell r="E27" t="str">
            <v>meliab</v>
          </cell>
          <cell r="F27">
            <v>107</v>
          </cell>
          <cell r="G27" t="str">
            <v>Building 2</v>
          </cell>
          <cell r="H27">
            <v>30028</v>
          </cell>
          <cell r="I27">
            <v>11.2</v>
          </cell>
        </row>
        <row r="28">
          <cell r="A28">
            <v>1792</v>
          </cell>
          <cell r="B28" t="str">
            <v>Barton</v>
          </cell>
          <cell r="C28" t="str">
            <v>Eileen</v>
          </cell>
          <cell r="D28" t="str">
            <v>AT</v>
          </cell>
          <cell r="E28" t="str">
            <v>eileenb</v>
          </cell>
          <cell r="F28">
            <v>111</v>
          </cell>
          <cell r="G28" t="str">
            <v>Building 1</v>
          </cell>
          <cell r="H28">
            <v>33231</v>
          </cell>
          <cell r="I28">
            <v>10.3</v>
          </cell>
        </row>
        <row r="29">
          <cell r="A29">
            <v>1814</v>
          </cell>
          <cell r="B29" t="str">
            <v>Al-Sabah</v>
          </cell>
          <cell r="C29" t="str">
            <v>Daoud</v>
          </cell>
          <cell r="D29" t="str">
            <v>HR</v>
          </cell>
          <cell r="E29" t="str">
            <v>daouda</v>
          </cell>
          <cell r="F29">
            <v>103</v>
          </cell>
          <cell r="G29" t="str">
            <v>Building 3</v>
          </cell>
          <cell r="H29">
            <v>32571</v>
          </cell>
          <cell r="I29">
            <v>12.25</v>
          </cell>
        </row>
        <row r="30">
          <cell r="A30">
            <v>1908</v>
          </cell>
          <cell r="B30" t="str">
            <v>Zostoc</v>
          </cell>
          <cell r="C30" t="str">
            <v>Melissa</v>
          </cell>
          <cell r="D30" t="str">
            <v>AT</v>
          </cell>
          <cell r="E30" t="str">
            <v>melissaz</v>
          </cell>
          <cell r="F30">
            <v>152</v>
          </cell>
          <cell r="G30" t="str">
            <v>Building 1</v>
          </cell>
          <cell r="H30">
            <v>30817</v>
          </cell>
          <cell r="I30">
            <v>10.25</v>
          </cell>
        </row>
        <row r="31">
          <cell r="A31">
            <v>1931</v>
          </cell>
          <cell r="B31" t="str">
            <v>Mueller</v>
          </cell>
          <cell r="C31" t="str">
            <v>Ursula</v>
          </cell>
          <cell r="D31" t="str">
            <v>AC</v>
          </cell>
          <cell r="E31" t="str">
            <v>ursulam</v>
          </cell>
          <cell r="F31">
            <v>110</v>
          </cell>
          <cell r="G31" t="str">
            <v>Building 2</v>
          </cell>
          <cell r="H31">
            <v>32679</v>
          </cell>
          <cell r="I31">
            <v>9.85</v>
          </cell>
        </row>
        <row r="32">
          <cell r="A32">
            <v>1960</v>
          </cell>
          <cell r="B32" t="str">
            <v>Fontaine</v>
          </cell>
          <cell r="C32" t="str">
            <v>Jean</v>
          </cell>
          <cell r="D32" t="str">
            <v>MF</v>
          </cell>
          <cell r="E32" t="str">
            <v>jeanf</v>
          </cell>
          <cell r="F32">
            <v>150</v>
          </cell>
          <cell r="G32" t="str">
            <v>Building 1</v>
          </cell>
          <cell r="H32">
            <v>31729</v>
          </cell>
          <cell r="I32">
            <v>11.65</v>
          </cell>
        </row>
        <row r="33">
          <cell r="A33">
            <v>1964</v>
          </cell>
          <cell r="B33" t="str">
            <v>Corwick</v>
          </cell>
          <cell r="C33" t="str">
            <v>Rob</v>
          </cell>
          <cell r="D33" t="str">
            <v>AC</v>
          </cell>
          <cell r="E33" t="str">
            <v>robertc</v>
          </cell>
          <cell r="F33">
            <v>108</v>
          </cell>
          <cell r="G33" t="str">
            <v>Building 2</v>
          </cell>
          <cell r="H33">
            <v>33559</v>
          </cell>
          <cell r="I33">
            <v>9.25</v>
          </cell>
        </row>
        <row r="34">
          <cell r="A34">
            <v>1975</v>
          </cell>
          <cell r="B34" t="str">
            <v>Franklin</v>
          </cell>
          <cell r="C34" t="str">
            <v>Larry</v>
          </cell>
          <cell r="D34" t="str">
            <v>AC</v>
          </cell>
          <cell r="E34" t="str">
            <v>larryf</v>
          </cell>
          <cell r="F34">
            <v>125</v>
          </cell>
          <cell r="G34" t="str">
            <v>Building 2</v>
          </cell>
          <cell r="H34">
            <v>35125</v>
          </cell>
          <cell r="I34">
            <v>9.25</v>
          </cell>
        </row>
        <row r="35">
          <cell r="A35">
            <v>1983</v>
          </cell>
          <cell r="B35" t="str">
            <v>Corwick</v>
          </cell>
          <cell r="C35" t="str">
            <v>Judy</v>
          </cell>
          <cell r="D35" t="str">
            <v>AT</v>
          </cell>
          <cell r="E35" t="str">
            <v>judyc</v>
          </cell>
          <cell r="F35">
            <v>154</v>
          </cell>
          <cell r="G35" t="str">
            <v>Building 1</v>
          </cell>
          <cell r="H35">
            <v>35609</v>
          </cell>
          <cell r="I35">
            <v>11</v>
          </cell>
        </row>
        <row r="36">
          <cell r="A36">
            <v>1990</v>
          </cell>
          <cell r="B36" t="str">
            <v>Chang</v>
          </cell>
          <cell r="C36" t="str">
            <v>Jessica</v>
          </cell>
          <cell r="D36" t="str">
            <v>MF</v>
          </cell>
          <cell r="E36" t="str">
            <v>jessc</v>
          </cell>
          <cell r="F36">
            <v>198</v>
          </cell>
          <cell r="G36" t="str">
            <v>Building 1</v>
          </cell>
          <cell r="H36">
            <v>35840</v>
          </cell>
          <cell r="I36">
            <v>10.95</v>
          </cell>
        </row>
        <row r="37">
          <cell r="A37">
            <v>1995</v>
          </cell>
          <cell r="B37" t="str">
            <v>Mivelli</v>
          </cell>
          <cell r="C37" t="str">
            <v>Maria</v>
          </cell>
          <cell r="D37" t="str">
            <v>AT</v>
          </cell>
          <cell r="E37" t="str">
            <v>mariam</v>
          </cell>
          <cell r="F37">
            <v>198</v>
          </cell>
          <cell r="G37" t="str">
            <v>Building 1</v>
          </cell>
          <cell r="H37">
            <v>35855</v>
          </cell>
          <cell r="I37">
            <v>11.75</v>
          </cell>
        </row>
        <row r="38">
          <cell r="A38">
            <v>1999</v>
          </cell>
          <cell r="B38" t="str">
            <v>Atherly</v>
          </cell>
          <cell r="C38" t="str">
            <v>Katherine</v>
          </cell>
          <cell r="D38" t="str">
            <v>HR</v>
          </cell>
          <cell r="E38" t="str">
            <v>kathya</v>
          </cell>
          <cell r="F38">
            <v>428</v>
          </cell>
          <cell r="G38" t="str">
            <v>Building 3</v>
          </cell>
          <cell r="H38">
            <v>35981</v>
          </cell>
          <cell r="I38">
            <v>10.15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uber Najam" refreshedDate="44363.70100011574" createdVersion="7" refreshedVersion="7" minRefreshableVersion="3" recordCount="444" xr:uid="{FC2763AE-FCB3-4F8E-BE62-CD25DF3AA3C0}">
  <cacheSource type="worksheet">
    <worksheetSource name="Yearly_Sales"/>
  </cacheSource>
  <cacheFields count="9">
    <cacheField name="Year" numFmtId="0">
      <sharedItems containsSemiMixedTypes="0" containsString="0" containsNumber="1" containsInteger="1" minValue="2013" maxValue="2015"/>
    </cacheField>
    <cacheField name="Month" numFmtId="0">
      <sharedItems count="7">
        <s v="January"/>
        <s v="February"/>
        <s v="March"/>
        <s v="April"/>
        <s v="May"/>
        <s v="November"/>
        <s v="December"/>
      </sharedItems>
      <fieldGroup par="8"/>
    </cacheField>
    <cacheField name="Type" numFmtId="0">
      <sharedItems count="4">
        <s v="Ice Cream"/>
        <s v="Frozen Yogurt"/>
        <s v="Tasty Treats"/>
        <s v="Popsicles"/>
      </sharedItems>
    </cacheField>
    <cacheField name="Salesperson" numFmtId="0">
      <sharedItems count="5">
        <s v="Bishop"/>
        <s v="Lee"/>
        <s v="Parker"/>
        <s v="Pullen"/>
        <s v="Watson"/>
      </sharedItems>
    </cacheField>
    <cacheField name="Region" numFmtId="0">
      <sharedItems count="4">
        <s v="West"/>
        <s v="Central"/>
        <s v="North"/>
        <s v="South"/>
      </sharedItems>
    </cacheField>
    <cacheField name="Sales" numFmtId="8">
      <sharedItems containsSemiMixedTypes="0" containsString="0" containsNumber="1" minValue="196.25" maxValue="14647.5" count="106">
        <n v="2395.5"/>
        <n v="11761.5"/>
        <n v="8943"/>
        <n v="14596.5"/>
        <n v="8793"/>
        <n v="4666"/>
        <n v="7318.5"/>
        <n v="5500"/>
        <n v="3553.5"/>
        <n v="4887"/>
        <n v="11122.5"/>
        <n v="13428"/>
        <n v="14000"/>
        <n v="3897"/>
        <n v="8832"/>
        <n v="3000"/>
        <n v="12206.25"/>
        <n v="9268.75"/>
        <n v="11190"/>
        <n v="6233.75"/>
        <n v="12182.5"/>
        <n v="722.5"/>
        <n v="4483.75"/>
        <n v="2956.25"/>
        <n v="12163.75"/>
        <n v="1248.75"/>
        <n v="196.25"/>
        <n v="12038.75"/>
        <n v="1972.5"/>
        <n v="5733.75"/>
        <n v="9865"/>
        <n v="5858.75"/>
        <n v="1705"/>
        <n v="7327.5"/>
        <n v="9982.5"/>
        <n v="622.5"/>
        <n v="6118.75"/>
        <n v="6120"/>
        <n v="6098.75"/>
        <n v="7905"/>
        <n v="7028.75"/>
        <n v="9160"/>
        <n v="3247.5"/>
        <n v="2570"/>
        <n v="10308.75"/>
        <n v="11026.25"/>
        <n v="7360"/>
        <n v="11177.5"/>
        <n v="3355"/>
        <n v="2698.75"/>
        <n v="14647.5"/>
        <n v="7480.5"/>
        <n v="14619"/>
        <n v="867"/>
        <n v="5380.5"/>
        <n v="3547.5"/>
        <n v="1498.5"/>
        <n v="235.5"/>
        <n v="14446.5"/>
        <n v="2367"/>
        <n v="6880.5"/>
        <n v="11838"/>
        <n v="7030.5"/>
        <n v="2046"/>
        <n v="11979"/>
        <n v="747"/>
        <n v="7342.5"/>
        <n v="7344"/>
        <n v="9486"/>
        <n v="10992"/>
        <n v="3084"/>
        <n v="12370.5"/>
        <n v="13231.5"/>
        <n v="13413"/>
        <n v="4026"/>
        <n v="3238.5"/>
        <n v="1398.6"/>
        <n v="219.79999999999998"/>
        <n v="5021.7999999999993"/>
        <n v="13483.4"/>
        <n v="2209.1999999999998"/>
        <n v="6421.7999999999993"/>
        <n v="11048.8"/>
        <n v="6561.7999999999993"/>
        <n v="1909.6"/>
        <n v="8206.7999999999993"/>
        <n v="10381"/>
        <n v="12532.8"/>
        <n v="13644.4"/>
        <n v="11180.4"/>
        <n v="697.19999999999993"/>
        <n v="6853"/>
        <n v="6854.4"/>
        <n v="6830.5999999999995"/>
        <n v="8853.5999999999985"/>
        <n v="7872.2"/>
        <n v="10259.199999999999"/>
        <n v="3637.2"/>
        <n v="2878.3999999999996"/>
        <n v="11545.8"/>
        <n v="12349.4"/>
        <n v="8243.1999999999989"/>
        <n v="12518.8"/>
        <n v="3757.6"/>
        <n v="3311"/>
        <n v="3022.6"/>
      </sharedItems>
    </cacheField>
    <cacheField name="Units" numFmtId="0">
      <sharedItems containsSemiMixedTypes="0" containsString="0" containsNumber="1" containsInteger="1" minValue="157" maxValue="9765"/>
    </cacheField>
    <cacheField name="Order #" numFmtId="49">
      <sharedItems count="444">
        <s v="001"/>
        <s v="002"/>
        <s v="003"/>
        <s v="004"/>
        <s v="005"/>
        <s v="006"/>
        <s v="007"/>
        <s v="008"/>
        <s v="009"/>
        <s v="010"/>
        <s v="011"/>
        <s v="012"/>
        <s v="013"/>
        <s v="014"/>
        <s v="015"/>
        <s v="016"/>
        <s v="017"/>
        <s v="018"/>
        <s v="019"/>
        <s v="020"/>
        <s v="021"/>
        <s v="022"/>
        <s v="023"/>
        <s v="024"/>
        <s v="025"/>
        <s v="026"/>
        <s v="027"/>
        <s v="028"/>
        <s v="029"/>
        <s v="030"/>
        <s v="031"/>
        <s v="032"/>
        <s v="033"/>
        <s v="034"/>
        <s v="035"/>
        <s v="036"/>
        <s v="037"/>
        <s v="038"/>
        <s v="039"/>
        <s v="040"/>
        <s v="041"/>
        <s v="042"/>
        <s v="043"/>
        <s v="044"/>
        <s v="045"/>
        <s v="046"/>
        <s v="047"/>
        <s v="048"/>
        <s v="049"/>
        <s v="050"/>
        <s v="051"/>
        <s v="052"/>
        <s v="053"/>
        <s v="054"/>
        <s v="055"/>
        <s v="056"/>
        <s v="057"/>
        <s v="058"/>
        <s v="059"/>
        <s v="060"/>
        <s v="061"/>
        <s v="062"/>
        <s v="063"/>
        <s v="064"/>
        <s v="065"/>
        <s v="066"/>
        <s v="067"/>
        <s v="068"/>
        <s v="069"/>
        <s v="070"/>
        <s v="071"/>
        <s v="072"/>
        <s v="073"/>
        <s v="074"/>
        <s v="075"/>
        <s v="076"/>
        <s v="077"/>
        <s v="078"/>
        <s v="079"/>
        <s v="080"/>
        <s v="081"/>
        <s v="082"/>
        <s v="083"/>
        <s v="084"/>
        <s v="085"/>
        <s v="086"/>
        <s v="087"/>
        <s v="088"/>
        <s v="089"/>
        <s v="090"/>
        <s v="091"/>
        <s v="092"/>
        <s v="093"/>
        <s v="094"/>
        <s v="095"/>
        <s v="096"/>
        <s v="097"/>
        <s v="098"/>
        <s v="099"/>
        <s v="100"/>
        <s v="101"/>
        <s v="102"/>
        <s v="103"/>
        <s v="104"/>
        <s v="105"/>
        <s v="106"/>
        <s v="107"/>
        <s v="108"/>
        <s v="109"/>
        <s v="110"/>
        <s v="111"/>
        <s v="112"/>
        <s v="113"/>
        <s v="114"/>
        <s v="115"/>
        <s v="116"/>
        <s v="117"/>
        <s v="118"/>
        <s v="119"/>
        <s v="120"/>
        <s v="121"/>
        <s v="122"/>
        <s v="123"/>
        <s v="124"/>
        <s v="125"/>
        <s v="126"/>
        <s v="127"/>
        <s v="128"/>
        <s v="129"/>
        <s v="130"/>
        <s v="131"/>
        <s v="132"/>
        <s v="133"/>
        <s v="134"/>
        <s v="135"/>
        <s v="136"/>
        <s v="137"/>
        <s v="138"/>
        <s v="139"/>
        <s v="140"/>
        <s v="141"/>
        <s v="142"/>
        <s v="143"/>
        <s v="144"/>
        <s v="145"/>
        <s v="146"/>
        <s v="147"/>
        <s v="148"/>
        <s v="149"/>
        <s v="150"/>
        <s v="151"/>
        <s v="152"/>
        <s v="153"/>
        <s v="154"/>
        <s v="155"/>
        <s v="156"/>
        <s v="157"/>
        <s v="158"/>
        <s v="159"/>
        <s v="160"/>
        <s v="161"/>
        <s v="162"/>
        <s v="163"/>
        <s v="164"/>
        <s v="165"/>
        <s v="166"/>
        <s v="167"/>
        <s v="168"/>
        <s v="169"/>
        <s v="170"/>
        <s v="171"/>
        <s v="172"/>
        <s v="173"/>
        <s v="174"/>
        <s v="175"/>
        <s v="176"/>
        <s v="177"/>
        <s v="178"/>
        <s v="179"/>
        <s v="180"/>
        <s v="181"/>
        <s v="182"/>
        <s v="183"/>
        <s v="184"/>
        <s v="185"/>
        <s v="186"/>
        <s v="187"/>
        <s v="188"/>
        <s v="189"/>
        <s v="190"/>
        <s v="191"/>
        <s v="192"/>
        <s v="193"/>
        <s v="194"/>
        <s v="195"/>
        <s v="196"/>
        <s v="197"/>
        <s v="198"/>
        <s v="199"/>
        <s v="200"/>
        <s v="201"/>
        <s v="202"/>
        <s v="203"/>
        <s v="204"/>
        <s v="205"/>
        <s v="206"/>
        <s v="207"/>
        <s v="208"/>
        <s v="209"/>
        <s v="210"/>
        <s v="211"/>
        <s v="212"/>
        <s v="213"/>
        <s v="214"/>
        <s v="215"/>
        <s v="216"/>
        <s v="217"/>
        <s v="218"/>
        <s v="219"/>
        <s v="220"/>
        <s v="221"/>
        <s v="222"/>
        <s v="223"/>
        <s v="224"/>
        <s v="225"/>
        <s v="226"/>
        <s v="227"/>
        <s v="228"/>
        <s v="229"/>
        <s v="230"/>
        <s v="231"/>
        <s v="232"/>
        <s v="233"/>
        <s v="234"/>
        <s v="235"/>
        <s v="236"/>
        <s v="237"/>
        <s v="238"/>
        <s v="239"/>
        <s v="240"/>
        <s v="241"/>
        <s v="242"/>
        <s v="243"/>
        <s v="244"/>
        <s v="245"/>
        <s v="246"/>
        <s v="247"/>
        <s v="248"/>
        <s v="249"/>
        <s v="250"/>
        <s v="251"/>
        <s v="252"/>
        <s v="253"/>
        <s v="254"/>
        <s v="255"/>
        <s v="256"/>
        <s v="257"/>
        <s v="258"/>
        <s v="259"/>
        <s v="260"/>
        <s v="261"/>
        <s v="262"/>
        <s v="263"/>
        <s v="264"/>
        <s v="265"/>
        <s v="266"/>
        <s v="267"/>
        <s v="268"/>
        <s v="269"/>
        <s v="270"/>
        <s v="271"/>
        <s v="272"/>
        <s v="273"/>
        <s v="274"/>
        <s v="275"/>
        <s v="276"/>
        <s v="277"/>
        <s v="278"/>
        <s v="279"/>
        <s v="280"/>
        <s v="281"/>
        <s v="282"/>
        <s v="283"/>
        <s v="284"/>
        <s v="285"/>
        <s v="286"/>
        <s v="287"/>
        <s v="288"/>
        <s v="289"/>
        <s v="290"/>
        <s v="291"/>
        <s v="292"/>
        <s v="293"/>
        <s v="294"/>
        <s v="295"/>
        <s v="296"/>
        <s v="297"/>
        <s v="298"/>
        <s v="299"/>
        <s v="300"/>
        <s v="301"/>
        <s v="302"/>
        <s v="303"/>
        <s v="304"/>
        <s v="305"/>
        <s v="306"/>
        <s v="307"/>
        <s v="308"/>
        <s v="309"/>
        <s v="310"/>
        <s v="311"/>
        <s v="312"/>
        <s v="313"/>
        <s v="314"/>
        <s v="315"/>
        <s v="316"/>
        <s v="317"/>
        <s v="318"/>
        <s v="319"/>
        <s v="320"/>
        <s v="321"/>
        <s v="322"/>
        <s v="323"/>
        <s v="324"/>
        <s v="325"/>
        <s v="326"/>
        <s v="327"/>
        <s v="328"/>
        <s v="329"/>
        <s v="330"/>
        <s v="331"/>
        <s v="332"/>
        <s v="333"/>
        <s v="334"/>
        <s v="335"/>
        <s v="336"/>
        <s v="337"/>
        <s v="338"/>
        <s v="339"/>
        <s v="340"/>
        <s v="341"/>
        <s v="342"/>
        <s v="343"/>
        <s v="344"/>
        <s v="345"/>
        <s v="346"/>
        <s v="347"/>
        <s v="348"/>
        <s v="349"/>
        <s v="350"/>
        <s v="351"/>
        <s v="352"/>
        <s v="353"/>
        <s v="354"/>
        <s v="355"/>
        <s v="356"/>
        <s v="357"/>
        <s v="358"/>
        <s v="359"/>
        <s v="360"/>
        <s v="361"/>
        <s v="362"/>
        <s v="363"/>
        <s v="364"/>
        <s v="365"/>
        <s v="366"/>
        <s v="367"/>
        <s v="368"/>
        <s v="369"/>
        <s v="370"/>
        <s v="371"/>
        <s v="372"/>
        <s v="373"/>
        <s v="374"/>
        <s v="375"/>
        <s v="376"/>
        <s v="377"/>
        <s v="378"/>
        <s v="379"/>
        <s v="380"/>
        <s v="381"/>
        <s v="382"/>
        <s v="383"/>
        <s v="384"/>
        <s v="385"/>
        <s v="386"/>
        <s v="387"/>
        <s v="388"/>
        <s v="389"/>
        <s v="390"/>
        <s v="391"/>
        <s v="392"/>
        <s v="393"/>
        <s v="394"/>
        <s v="395"/>
        <s v="396"/>
        <s v="397"/>
        <s v="398"/>
        <s v="399"/>
        <s v="400"/>
        <s v="401"/>
        <s v="402"/>
        <s v="403"/>
        <s v="404"/>
        <s v="405"/>
        <s v="406"/>
        <s v="407"/>
        <s v="408"/>
        <s v="409"/>
        <s v="410"/>
        <s v="411"/>
        <s v="412"/>
        <s v="413"/>
        <s v="414"/>
        <s v="415"/>
        <s v="416"/>
        <s v="417"/>
        <s v="418"/>
        <s v="419"/>
        <s v="420"/>
        <s v="421"/>
        <s v="422"/>
        <s v="423"/>
        <s v="424"/>
        <s v="425"/>
        <s v="426"/>
        <s v="427"/>
        <s v="428"/>
        <s v="429"/>
        <s v="430"/>
        <s v="431"/>
        <s v="432"/>
        <s v="433"/>
        <s v="434"/>
        <s v="435"/>
        <s v="436"/>
        <s v="437"/>
        <s v="438"/>
        <s v="439"/>
        <s v="440"/>
        <s v="441"/>
        <s v="442"/>
        <s v="443"/>
        <s v="444"/>
      </sharedItems>
    </cacheField>
    <cacheField name="Month2" numFmtId="0" databaseField="0">
      <fieldGroup base="1">
        <discretePr count="7">
          <x v="0"/>
          <x v="0"/>
          <x v="0"/>
          <x v="1"/>
          <x v="1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">
  <r>
    <n v="2013"/>
    <x v="0"/>
    <x v="0"/>
    <x v="0"/>
    <x v="0"/>
    <x v="0"/>
    <n v="1597"/>
    <x v="0"/>
  </r>
  <r>
    <n v="2013"/>
    <x v="0"/>
    <x v="0"/>
    <x v="0"/>
    <x v="0"/>
    <x v="1"/>
    <n v="7841"/>
    <x v="1"/>
  </r>
  <r>
    <n v="2013"/>
    <x v="0"/>
    <x v="1"/>
    <x v="0"/>
    <x v="0"/>
    <x v="2"/>
    <n v="5962"/>
    <x v="2"/>
  </r>
  <r>
    <n v="2013"/>
    <x v="0"/>
    <x v="0"/>
    <x v="0"/>
    <x v="0"/>
    <x v="0"/>
    <n v="1597"/>
    <x v="3"/>
  </r>
  <r>
    <n v="2013"/>
    <x v="0"/>
    <x v="0"/>
    <x v="0"/>
    <x v="0"/>
    <x v="1"/>
    <n v="7841"/>
    <x v="4"/>
  </r>
  <r>
    <n v="2013"/>
    <x v="0"/>
    <x v="1"/>
    <x v="0"/>
    <x v="0"/>
    <x v="2"/>
    <n v="5962"/>
    <x v="5"/>
  </r>
  <r>
    <n v="2013"/>
    <x v="0"/>
    <x v="1"/>
    <x v="1"/>
    <x v="1"/>
    <x v="3"/>
    <n v="9731"/>
    <x v="6"/>
  </r>
  <r>
    <n v="2013"/>
    <x v="0"/>
    <x v="2"/>
    <x v="1"/>
    <x v="1"/>
    <x v="4"/>
    <n v="5862"/>
    <x v="7"/>
  </r>
  <r>
    <n v="2013"/>
    <x v="0"/>
    <x v="1"/>
    <x v="1"/>
    <x v="1"/>
    <x v="3"/>
    <n v="9731"/>
    <x v="8"/>
  </r>
  <r>
    <n v="2013"/>
    <x v="0"/>
    <x v="2"/>
    <x v="1"/>
    <x v="1"/>
    <x v="4"/>
    <n v="5862"/>
    <x v="9"/>
  </r>
  <r>
    <n v="2013"/>
    <x v="0"/>
    <x v="0"/>
    <x v="2"/>
    <x v="2"/>
    <x v="5"/>
    <n v="5623"/>
    <x v="10"/>
  </r>
  <r>
    <n v="2013"/>
    <x v="0"/>
    <x v="0"/>
    <x v="2"/>
    <x v="2"/>
    <x v="6"/>
    <n v="4879"/>
    <x v="11"/>
  </r>
  <r>
    <n v="2013"/>
    <x v="0"/>
    <x v="0"/>
    <x v="2"/>
    <x v="2"/>
    <x v="7"/>
    <n v="5623"/>
    <x v="12"/>
  </r>
  <r>
    <n v="2013"/>
    <x v="0"/>
    <x v="0"/>
    <x v="2"/>
    <x v="2"/>
    <x v="6"/>
    <n v="4879"/>
    <x v="13"/>
  </r>
  <r>
    <n v="2013"/>
    <x v="0"/>
    <x v="3"/>
    <x v="3"/>
    <x v="3"/>
    <x v="8"/>
    <n v="2369"/>
    <x v="14"/>
  </r>
  <r>
    <n v="2013"/>
    <x v="0"/>
    <x v="3"/>
    <x v="3"/>
    <x v="3"/>
    <x v="8"/>
    <n v="2369"/>
    <x v="15"/>
  </r>
  <r>
    <n v="2013"/>
    <x v="0"/>
    <x v="1"/>
    <x v="4"/>
    <x v="1"/>
    <x v="3"/>
    <n v="9731"/>
    <x v="16"/>
  </r>
  <r>
    <n v="2013"/>
    <x v="0"/>
    <x v="2"/>
    <x v="4"/>
    <x v="1"/>
    <x v="4"/>
    <n v="5862"/>
    <x v="17"/>
  </r>
  <r>
    <n v="2013"/>
    <x v="0"/>
    <x v="1"/>
    <x v="4"/>
    <x v="1"/>
    <x v="3"/>
    <n v="9731"/>
    <x v="18"/>
  </r>
  <r>
    <n v="2013"/>
    <x v="0"/>
    <x v="2"/>
    <x v="4"/>
    <x v="1"/>
    <x v="4"/>
    <n v="5862"/>
    <x v="19"/>
  </r>
  <r>
    <n v="2013"/>
    <x v="1"/>
    <x v="0"/>
    <x v="0"/>
    <x v="0"/>
    <x v="9"/>
    <n v="3258"/>
    <x v="20"/>
  </r>
  <r>
    <n v="2013"/>
    <x v="1"/>
    <x v="0"/>
    <x v="0"/>
    <x v="0"/>
    <x v="9"/>
    <n v="3258"/>
    <x v="21"/>
  </r>
  <r>
    <n v="2013"/>
    <x v="1"/>
    <x v="2"/>
    <x v="1"/>
    <x v="1"/>
    <x v="10"/>
    <n v="7415"/>
    <x v="22"/>
  </r>
  <r>
    <n v="2013"/>
    <x v="1"/>
    <x v="0"/>
    <x v="1"/>
    <x v="1"/>
    <x v="11"/>
    <n v="8952"/>
    <x v="23"/>
  </r>
  <r>
    <n v="2013"/>
    <x v="1"/>
    <x v="2"/>
    <x v="1"/>
    <x v="1"/>
    <x v="12"/>
    <n v="7415"/>
    <x v="24"/>
  </r>
  <r>
    <n v="2013"/>
    <x v="1"/>
    <x v="0"/>
    <x v="1"/>
    <x v="1"/>
    <x v="11"/>
    <n v="8952"/>
    <x v="25"/>
  </r>
  <r>
    <n v="2013"/>
    <x v="1"/>
    <x v="1"/>
    <x v="2"/>
    <x v="2"/>
    <x v="13"/>
    <n v="2598"/>
    <x v="26"/>
  </r>
  <r>
    <n v="2013"/>
    <x v="1"/>
    <x v="1"/>
    <x v="2"/>
    <x v="2"/>
    <x v="14"/>
    <n v="5888"/>
    <x v="27"/>
  </r>
  <r>
    <n v="2013"/>
    <x v="1"/>
    <x v="1"/>
    <x v="2"/>
    <x v="2"/>
    <x v="15"/>
    <n v="2598"/>
    <x v="28"/>
  </r>
  <r>
    <n v="2013"/>
    <x v="1"/>
    <x v="1"/>
    <x v="2"/>
    <x v="2"/>
    <x v="14"/>
    <n v="5888"/>
    <x v="29"/>
  </r>
  <r>
    <n v="2013"/>
    <x v="1"/>
    <x v="2"/>
    <x v="3"/>
    <x v="3"/>
    <x v="10"/>
    <n v="7415"/>
    <x v="30"/>
  </r>
  <r>
    <n v="2013"/>
    <x v="1"/>
    <x v="1"/>
    <x v="3"/>
    <x v="3"/>
    <x v="16"/>
    <n v="9765"/>
    <x v="31"/>
  </r>
  <r>
    <n v="2013"/>
    <x v="1"/>
    <x v="2"/>
    <x v="3"/>
    <x v="3"/>
    <x v="17"/>
    <n v="7415"/>
    <x v="32"/>
  </r>
  <r>
    <n v="2013"/>
    <x v="1"/>
    <x v="1"/>
    <x v="3"/>
    <x v="3"/>
    <x v="16"/>
    <n v="9765"/>
    <x v="33"/>
  </r>
  <r>
    <n v="2013"/>
    <x v="1"/>
    <x v="0"/>
    <x v="4"/>
    <x v="1"/>
    <x v="18"/>
    <n v="8952"/>
    <x v="34"/>
  </r>
  <r>
    <n v="2013"/>
    <x v="1"/>
    <x v="3"/>
    <x v="4"/>
    <x v="1"/>
    <x v="19"/>
    <n v="4987"/>
    <x v="35"/>
  </r>
  <r>
    <n v="2013"/>
    <x v="1"/>
    <x v="0"/>
    <x v="4"/>
    <x v="1"/>
    <x v="18"/>
    <n v="8952"/>
    <x v="36"/>
  </r>
  <r>
    <n v="2013"/>
    <x v="1"/>
    <x v="3"/>
    <x v="4"/>
    <x v="1"/>
    <x v="19"/>
    <n v="4987"/>
    <x v="37"/>
  </r>
  <r>
    <n v="2013"/>
    <x v="2"/>
    <x v="2"/>
    <x v="0"/>
    <x v="0"/>
    <x v="20"/>
    <n v="9746"/>
    <x v="38"/>
  </r>
  <r>
    <n v="2013"/>
    <x v="2"/>
    <x v="0"/>
    <x v="0"/>
    <x v="0"/>
    <x v="21"/>
    <n v="578"/>
    <x v="39"/>
  </r>
  <r>
    <n v="2013"/>
    <x v="2"/>
    <x v="2"/>
    <x v="0"/>
    <x v="0"/>
    <x v="20"/>
    <n v="9746"/>
    <x v="40"/>
  </r>
  <r>
    <n v="2013"/>
    <x v="2"/>
    <x v="0"/>
    <x v="0"/>
    <x v="0"/>
    <x v="21"/>
    <n v="578"/>
    <x v="41"/>
  </r>
  <r>
    <n v="2013"/>
    <x v="2"/>
    <x v="2"/>
    <x v="1"/>
    <x v="1"/>
    <x v="20"/>
    <n v="9746"/>
    <x v="42"/>
  </r>
  <r>
    <n v="2013"/>
    <x v="2"/>
    <x v="0"/>
    <x v="1"/>
    <x v="1"/>
    <x v="22"/>
    <n v="3587"/>
    <x v="43"/>
  </r>
  <r>
    <n v="2013"/>
    <x v="2"/>
    <x v="2"/>
    <x v="1"/>
    <x v="1"/>
    <x v="20"/>
    <n v="9746"/>
    <x v="44"/>
  </r>
  <r>
    <n v="2013"/>
    <x v="2"/>
    <x v="0"/>
    <x v="1"/>
    <x v="1"/>
    <x v="22"/>
    <n v="3587"/>
    <x v="45"/>
  </r>
  <r>
    <n v="2013"/>
    <x v="2"/>
    <x v="2"/>
    <x v="2"/>
    <x v="2"/>
    <x v="23"/>
    <n v="2365"/>
    <x v="46"/>
  </r>
  <r>
    <n v="2013"/>
    <x v="2"/>
    <x v="1"/>
    <x v="2"/>
    <x v="2"/>
    <x v="24"/>
    <n v="9731"/>
    <x v="47"/>
  </r>
  <r>
    <n v="2013"/>
    <x v="2"/>
    <x v="2"/>
    <x v="2"/>
    <x v="2"/>
    <x v="23"/>
    <n v="2365"/>
    <x v="48"/>
  </r>
  <r>
    <n v="2013"/>
    <x v="2"/>
    <x v="1"/>
    <x v="2"/>
    <x v="2"/>
    <x v="24"/>
    <n v="9731"/>
    <x v="49"/>
  </r>
  <r>
    <n v="2013"/>
    <x v="2"/>
    <x v="1"/>
    <x v="3"/>
    <x v="3"/>
    <x v="25"/>
    <n v="999"/>
    <x v="50"/>
  </r>
  <r>
    <n v="2013"/>
    <x v="2"/>
    <x v="2"/>
    <x v="3"/>
    <x v="3"/>
    <x v="26"/>
    <n v="157"/>
    <x v="51"/>
  </r>
  <r>
    <n v="2013"/>
    <x v="2"/>
    <x v="1"/>
    <x v="3"/>
    <x v="3"/>
    <x v="25"/>
    <n v="999"/>
    <x v="52"/>
  </r>
  <r>
    <n v="2013"/>
    <x v="2"/>
    <x v="2"/>
    <x v="3"/>
    <x v="3"/>
    <x v="26"/>
    <n v="157"/>
    <x v="53"/>
  </r>
  <r>
    <n v="2013"/>
    <x v="2"/>
    <x v="0"/>
    <x v="4"/>
    <x v="1"/>
    <x v="22"/>
    <n v="3587"/>
    <x v="54"/>
  </r>
  <r>
    <n v="2013"/>
    <x v="2"/>
    <x v="3"/>
    <x v="4"/>
    <x v="1"/>
    <x v="27"/>
    <n v="9631"/>
    <x v="55"/>
  </r>
  <r>
    <n v="2013"/>
    <x v="2"/>
    <x v="0"/>
    <x v="4"/>
    <x v="1"/>
    <x v="22"/>
    <n v="3587"/>
    <x v="56"/>
  </r>
  <r>
    <n v="2013"/>
    <x v="2"/>
    <x v="3"/>
    <x v="4"/>
    <x v="1"/>
    <x v="27"/>
    <n v="9631"/>
    <x v="57"/>
  </r>
  <r>
    <n v="2013"/>
    <x v="3"/>
    <x v="3"/>
    <x v="0"/>
    <x v="0"/>
    <x v="28"/>
    <n v="1578"/>
    <x v="58"/>
  </r>
  <r>
    <n v="2013"/>
    <x v="3"/>
    <x v="2"/>
    <x v="0"/>
    <x v="0"/>
    <x v="29"/>
    <n v="4587"/>
    <x v="59"/>
  </r>
  <r>
    <n v="2013"/>
    <x v="3"/>
    <x v="3"/>
    <x v="0"/>
    <x v="0"/>
    <x v="28"/>
    <n v="1578"/>
    <x v="60"/>
  </r>
  <r>
    <n v="2013"/>
    <x v="3"/>
    <x v="2"/>
    <x v="0"/>
    <x v="0"/>
    <x v="29"/>
    <n v="4587"/>
    <x v="61"/>
  </r>
  <r>
    <n v="2013"/>
    <x v="3"/>
    <x v="0"/>
    <x v="1"/>
    <x v="1"/>
    <x v="30"/>
    <n v="7892"/>
    <x v="62"/>
  </r>
  <r>
    <n v="2013"/>
    <x v="3"/>
    <x v="3"/>
    <x v="1"/>
    <x v="1"/>
    <x v="28"/>
    <n v="1578"/>
    <x v="63"/>
  </r>
  <r>
    <n v="2013"/>
    <x v="3"/>
    <x v="0"/>
    <x v="1"/>
    <x v="1"/>
    <x v="31"/>
    <n v="4687"/>
    <x v="64"/>
  </r>
  <r>
    <n v="2013"/>
    <x v="3"/>
    <x v="1"/>
    <x v="1"/>
    <x v="1"/>
    <x v="32"/>
    <n v="1364"/>
    <x v="65"/>
  </r>
  <r>
    <n v="2013"/>
    <x v="3"/>
    <x v="0"/>
    <x v="1"/>
    <x v="1"/>
    <x v="30"/>
    <n v="7892"/>
    <x v="66"/>
  </r>
  <r>
    <n v="2013"/>
    <x v="3"/>
    <x v="3"/>
    <x v="1"/>
    <x v="1"/>
    <x v="28"/>
    <n v="1578"/>
    <x v="67"/>
  </r>
  <r>
    <n v="2013"/>
    <x v="3"/>
    <x v="0"/>
    <x v="1"/>
    <x v="1"/>
    <x v="31"/>
    <n v="4687"/>
    <x v="68"/>
  </r>
  <r>
    <n v="2013"/>
    <x v="3"/>
    <x v="1"/>
    <x v="1"/>
    <x v="1"/>
    <x v="32"/>
    <n v="1364"/>
    <x v="69"/>
  </r>
  <r>
    <n v="2013"/>
    <x v="3"/>
    <x v="2"/>
    <x v="2"/>
    <x v="2"/>
    <x v="33"/>
    <n v="5862"/>
    <x v="70"/>
  </r>
  <r>
    <n v="2013"/>
    <x v="3"/>
    <x v="2"/>
    <x v="2"/>
    <x v="2"/>
    <x v="17"/>
    <n v="7415"/>
    <x v="71"/>
  </r>
  <r>
    <n v="2013"/>
    <x v="3"/>
    <x v="0"/>
    <x v="2"/>
    <x v="2"/>
    <x v="18"/>
    <n v="8952"/>
    <x v="72"/>
  </r>
  <r>
    <n v="2013"/>
    <x v="3"/>
    <x v="2"/>
    <x v="2"/>
    <x v="2"/>
    <x v="20"/>
    <n v="9746"/>
    <x v="73"/>
  </r>
  <r>
    <n v="2013"/>
    <x v="3"/>
    <x v="3"/>
    <x v="2"/>
    <x v="2"/>
    <x v="28"/>
    <n v="1578"/>
    <x v="74"/>
  </r>
  <r>
    <n v="2013"/>
    <x v="3"/>
    <x v="2"/>
    <x v="2"/>
    <x v="2"/>
    <x v="33"/>
    <n v="5862"/>
    <x v="75"/>
  </r>
  <r>
    <n v="2013"/>
    <x v="3"/>
    <x v="2"/>
    <x v="2"/>
    <x v="2"/>
    <x v="17"/>
    <n v="7415"/>
    <x v="76"/>
  </r>
  <r>
    <n v="2013"/>
    <x v="3"/>
    <x v="0"/>
    <x v="2"/>
    <x v="2"/>
    <x v="18"/>
    <n v="8952"/>
    <x v="77"/>
  </r>
  <r>
    <n v="2013"/>
    <x v="3"/>
    <x v="2"/>
    <x v="2"/>
    <x v="2"/>
    <x v="20"/>
    <n v="9746"/>
    <x v="78"/>
  </r>
  <r>
    <n v="2013"/>
    <x v="3"/>
    <x v="3"/>
    <x v="2"/>
    <x v="2"/>
    <x v="28"/>
    <n v="1578"/>
    <x v="79"/>
  </r>
  <r>
    <n v="2013"/>
    <x v="3"/>
    <x v="0"/>
    <x v="3"/>
    <x v="3"/>
    <x v="30"/>
    <n v="7892"/>
    <x v="80"/>
  </r>
  <r>
    <n v="2013"/>
    <x v="3"/>
    <x v="0"/>
    <x v="3"/>
    <x v="3"/>
    <x v="34"/>
    <n v="7986"/>
    <x v="81"/>
  </r>
  <r>
    <n v="2013"/>
    <x v="3"/>
    <x v="0"/>
    <x v="3"/>
    <x v="3"/>
    <x v="30"/>
    <n v="7892"/>
    <x v="82"/>
  </r>
  <r>
    <n v="2013"/>
    <x v="3"/>
    <x v="0"/>
    <x v="3"/>
    <x v="3"/>
    <x v="34"/>
    <n v="7986"/>
    <x v="83"/>
  </r>
  <r>
    <n v="2013"/>
    <x v="3"/>
    <x v="0"/>
    <x v="4"/>
    <x v="1"/>
    <x v="31"/>
    <n v="4687"/>
    <x v="84"/>
  </r>
  <r>
    <n v="2013"/>
    <x v="3"/>
    <x v="1"/>
    <x v="4"/>
    <x v="1"/>
    <x v="32"/>
    <n v="1364"/>
    <x v="85"/>
  </r>
  <r>
    <n v="2013"/>
    <x v="3"/>
    <x v="0"/>
    <x v="4"/>
    <x v="1"/>
    <x v="31"/>
    <n v="4687"/>
    <x v="86"/>
  </r>
  <r>
    <n v="2013"/>
    <x v="3"/>
    <x v="1"/>
    <x v="4"/>
    <x v="1"/>
    <x v="32"/>
    <n v="1364"/>
    <x v="87"/>
  </r>
  <r>
    <n v="2013"/>
    <x v="4"/>
    <x v="1"/>
    <x v="0"/>
    <x v="0"/>
    <x v="35"/>
    <n v="498"/>
    <x v="88"/>
  </r>
  <r>
    <n v="2013"/>
    <x v="4"/>
    <x v="3"/>
    <x v="0"/>
    <x v="0"/>
    <x v="36"/>
    <n v="4895"/>
    <x v="89"/>
  </r>
  <r>
    <n v="2013"/>
    <x v="4"/>
    <x v="1"/>
    <x v="0"/>
    <x v="0"/>
    <x v="35"/>
    <n v="498"/>
    <x v="90"/>
  </r>
  <r>
    <n v="2013"/>
    <x v="4"/>
    <x v="3"/>
    <x v="0"/>
    <x v="0"/>
    <x v="36"/>
    <n v="4895"/>
    <x v="91"/>
  </r>
  <r>
    <n v="2013"/>
    <x v="4"/>
    <x v="3"/>
    <x v="1"/>
    <x v="1"/>
    <x v="37"/>
    <n v="4896"/>
    <x v="92"/>
  </r>
  <r>
    <n v="2013"/>
    <x v="4"/>
    <x v="0"/>
    <x v="1"/>
    <x v="1"/>
    <x v="29"/>
    <n v="4587"/>
    <x v="93"/>
  </r>
  <r>
    <n v="2013"/>
    <x v="4"/>
    <x v="3"/>
    <x v="1"/>
    <x v="1"/>
    <x v="37"/>
    <n v="4896"/>
    <x v="94"/>
  </r>
  <r>
    <n v="2013"/>
    <x v="4"/>
    <x v="0"/>
    <x v="1"/>
    <x v="1"/>
    <x v="29"/>
    <n v="4587"/>
    <x v="95"/>
  </r>
  <r>
    <n v="2013"/>
    <x v="4"/>
    <x v="0"/>
    <x v="2"/>
    <x v="2"/>
    <x v="22"/>
    <n v="3587"/>
    <x v="96"/>
  </r>
  <r>
    <n v="2013"/>
    <x v="4"/>
    <x v="0"/>
    <x v="2"/>
    <x v="2"/>
    <x v="30"/>
    <n v="7892"/>
    <x v="97"/>
  </r>
  <r>
    <n v="2013"/>
    <x v="4"/>
    <x v="0"/>
    <x v="2"/>
    <x v="2"/>
    <x v="22"/>
    <n v="3587"/>
    <x v="98"/>
  </r>
  <r>
    <n v="2013"/>
    <x v="4"/>
    <x v="0"/>
    <x v="2"/>
    <x v="2"/>
    <x v="30"/>
    <n v="7892"/>
    <x v="99"/>
  </r>
  <r>
    <n v="2013"/>
    <x v="4"/>
    <x v="3"/>
    <x v="3"/>
    <x v="3"/>
    <x v="37"/>
    <n v="4896"/>
    <x v="100"/>
  </r>
  <r>
    <n v="2013"/>
    <x v="4"/>
    <x v="0"/>
    <x v="3"/>
    <x v="3"/>
    <x v="29"/>
    <n v="4587"/>
    <x v="101"/>
  </r>
  <r>
    <n v="2013"/>
    <x v="4"/>
    <x v="0"/>
    <x v="3"/>
    <x v="3"/>
    <x v="38"/>
    <n v="4879"/>
    <x v="102"/>
  </r>
  <r>
    <n v="2013"/>
    <x v="4"/>
    <x v="3"/>
    <x v="3"/>
    <x v="3"/>
    <x v="37"/>
    <n v="4896"/>
    <x v="103"/>
  </r>
  <r>
    <n v="2013"/>
    <x v="4"/>
    <x v="0"/>
    <x v="3"/>
    <x v="3"/>
    <x v="29"/>
    <n v="4587"/>
    <x v="104"/>
  </r>
  <r>
    <n v="2013"/>
    <x v="4"/>
    <x v="0"/>
    <x v="3"/>
    <x v="3"/>
    <x v="38"/>
    <n v="4879"/>
    <x v="105"/>
  </r>
  <r>
    <n v="2013"/>
    <x v="4"/>
    <x v="2"/>
    <x v="4"/>
    <x v="1"/>
    <x v="29"/>
    <n v="4587"/>
    <x v="106"/>
  </r>
  <r>
    <n v="2013"/>
    <x v="4"/>
    <x v="0"/>
    <x v="4"/>
    <x v="1"/>
    <x v="39"/>
    <n v="6324"/>
    <x v="107"/>
  </r>
  <r>
    <n v="2013"/>
    <x v="4"/>
    <x v="2"/>
    <x v="4"/>
    <x v="1"/>
    <x v="29"/>
    <n v="4587"/>
    <x v="108"/>
  </r>
  <r>
    <n v="2013"/>
    <x v="4"/>
    <x v="0"/>
    <x v="4"/>
    <x v="1"/>
    <x v="39"/>
    <n v="6324"/>
    <x v="109"/>
  </r>
  <r>
    <n v="2013"/>
    <x v="5"/>
    <x v="0"/>
    <x v="0"/>
    <x v="0"/>
    <x v="40"/>
    <n v="5623"/>
    <x v="110"/>
  </r>
  <r>
    <n v="2013"/>
    <x v="5"/>
    <x v="0"/>
    <x v="0"/>
    <x v="0"/>
    <x v="41"/>
    <n v="7328"/>
    <x v="111"/>
  </r>
  <r>
    <n v="2013"/>
    <x v="5"/>
    <x v="0"/>
    <x v="0"/>
    <x v="0"/>
    <x v="40"/>
    <n v="5623"/>
    <x v="112"/>
  </r>
  <r>
    <n v="2013"/>
    <x v="5"/>
    <x v="0"/>
    <x v="0"/>
    <x v="0"/>
    <x v="41"/>
    <n v="7328"/>
    <x v="113"/>
  </r>
  <r>
    <n v="2013"/>
    <x v="5"/>
    <x v="0"/>
    <x v="1"/>
    <x v="1"/>
    <x v="40"/>
    <n v="5623"/>
    <x v="114"/>
  </r>
  <r>
    <n v="2013"/>
    <x v="5"/>
    <x v="1"/>
    <x v="1"/>
    <x v="1"/>
    <x v="42"/>
    <n v="2598"/>
    <x v="115"/>
  </r>
  <r>
    <n v="2013"/>
    <x v="5"/>
    <x v="0"/>
    <x v="1"/>
    <x v="1"/>
    <x v="40"/>
    <n v="5623"/>
    <x v="116"/>
  </r>
  <r>
    <n v="2013"/>
    <x v="5"/>
    <x v="1"/>
    <x v="1"/>
    <x v="1"/>
    <x v="42"/>
    <n v="2598"/>
    <x v="117"/>
  </r>
  <r>
    <n v="2013"/>
    <x v="5"/>
    <x v="1"/>
    <x v="2"/>
    <x v="2"/>
    <x v="35"/>
    <n v="498"/>
    <x v="118"/>
  </r>
  <r>
    <n v="2013"/>
    <x v="5"/>
    <x v="2"/>
    <x v="2"/>
    <x v="2"/>
    <x v="29"/>
    <n v="4587"/>
    <x v="119"/>
  </r>
  <r>
    <n v="2013"/>
    <x v="5"/>
    <x v="1"/>
    <x v="2"/>
    <x v="2"/>
    <x v="35"/>
    <n v="498"/>
    <x v="120"/>
  </r>
  <r>
    <n v="2013"/>
    <x v="5"/>
    <x v="2"/>
    <x v="2"/>
    <x v="2"/>
    <x v="29"/>
    <n v="4587"/>
    <x v="121"/>
  </r>
  <r>
    <n v="2013"/>
    <x v="5"/>
    <x v="1"/>
    <x v="3"/>
    <x v="3"/>
    <x v="42"/>
    <n v="2598"/>
    <x v="122"/>
  </r>
  <r>
    <n v="2013"/>
    <x v="5"/>
    <x v="3"/>
    <x v="3"/>
    <x v="3"/>
    <x v="43"/>
    <n v="2056"/>
    <x v="123"/>
  </r>
  <r>
    <n v="2013"/>
    <x v="5"/>
    <x v="1"/>
    <x v="3"/>
    <x v="3"/>
    <x v="42"/>
    <n v="2598"/>
    <x v="124"/>
  </r>
  <r>
    <n v="2013"/>
    <x v="5"/>
    <x v="3"/>
    <x v="3"/>
    <x v="3"/>
    <x v="43"/>
    <n v="2056"/>
    <x v="125"/>
  </r>
  <r>
    <n v="2013"/>
    <x v="5"/>
    <x v="2"/>
    <x v="4"/>
    <x v="1"/>
    <x v="44"/>
    <n v="8247"/>
    <x v="126"/>
  </r>
  <r>
    <n v="2013"/>
    <x v="5"/>
    <x v="0"/>
    <x v="4"/>
    <x v="1"/>
    <x v="45"/>
    <n v="8821"/>
    <x v="127"/>
  </r>
  <r>
    <n v="2013"/>
    <x v="5"/>
    <x v="2"/>
    <x v="4"/>
    <x v="1"/>
    <x v="44"/>
    <n v="8247"/>
    <x v="128"/>
  </r>
  <r>
    <n v="2013"/>
    <x v="5"/>
    <x v="0"/>
    <x v="4"/>
    <x v="1"/>
    <x v="45"/>
    <n v="8821"/>
    <x v="129"/>
  </r>
  <r>
    <n v="2013"/>
    <x v="6"/>
    <x v="1"/>
    <x v="0"/>
    <x v="0"/>
    <x v="46"/>
    <n v="5888"/>
    <x v="130"/>
  </r>
  <r>
    <n v="2013"/>
    <x v="6"/>
    <x v="0"/>
    <x v="0"/>
    <x v="0"/>
    <x v="47"/>
    <n v="8942"/>
    <x v="131"/>
  </r>
  <r>
    <n v="2013"/>
    <x v="6"/>
    <x v="3"/>
    <x v="0"/>
    <x v="0"/>
    <x v="48"/>
    <n v="2684"/>
    <x v="132"/>
  </r>
  <r>
    <n v="2013"/>
    <x v="6"/>
    <x v="1"/>
    <x v="0"/>
    <x v="0"/>
    <x v="46"/>
    <n v="5888"/>
    <x v="133"/>
  </r>
  <r>
    <n v="2013"/>
    <x v="6"/>
    <x v="0"/>
    <x v="0"/>
    <x v="0"/>
    <x v="47"/>
    <n v="8942"/>
    <x v="134"/>
  </r>
  <r>
    <n v="2013"/>
    <x v="6"/>
    <x v="3"/>
    <x v="0"/>
    <x v="0"/>
    <x v="48"/>
    <n v="2684"/>
    <x v="135"/>
  </r>
  <r>
    <n v="2013"/>
    <x v="6"/>
    <x v="1"/>
    <x v="1"/>
    <x v="1"/>
    <x v="46"/>
    <n v="5888"/>
    <x v="136"/>
  </r>
  <r>
    <n v="2013"/>
    <x v="6"/>
    <x v="2"/>
    <x v="1"/>
    <x v="1"/>
    <x v="23"/>
    <n v="2365"/>
    <x v="137"/>
  </r>
  <r>
    <n v="2013"/>
    <x v="6"/>
    <x v="1"/>
    <x v="1"/>
    <x v="1"/>
    <x v="46"/>
    <n v="5888"/>
    <x v="138"/>
  </r>
  <r>
    <n v="2013"/>
    <x v="6"/>
    <x v="2"/>
    <x v="1"/>
    <x v="1"/>
    <x v="23"/>
    <n v="2365"/>
    <x v="139"/>
  </r>
  <r>
    <n v="2013"/>
    <x v="6"/>
    <x v="0"/>
    <x v="2"/>
    <x v="2"/>
    <x v="39"/>
    <n v="6324"/>
    <x v="140"/>
  </r>
  <r>
    <n v="2013"/>
    <x v="6"/>
    <x v="3"/>
    <x v="2"/>
    <x v="2"/>
    <x v="36"/>
    <n v="4895"/>
    <x v="141"/>
  </r>
  <r>
    <n v="2013"/>
    <x v="6"/>
    <x v="0"/>
    <x v="2"/>
    <x v="2"/>
    <x v="39"/>
    <n v="6324"/>
    <x v="142"/>
  </r>
  <r>
    <n v="2013"/>
    <x v="6"/>
    <x v="3"/>
    <x v="2"/>
    <x v="2"/>
    <x v="36"/>
    <n v="4895"/>
    <x v="143"/>
  </r>
  <r>
    <n v="2013"/>
    <x v="6"/>
    <x v="2"/>
    <x v="3"/>
    <x v="3"/>
    <x v="23"/>
    <n v="2365"/>
    <x v="144"/>
  </r>
  <r>
    <n v="2013"/>
    <x v="6"/>
    <x v="0"/>
    <x v="3"/>
    <x v="3"/>
    <x v="49"/>
    <n v="2159"/>
    <x v="145"/>
  </r>
  <r>
    <n v="2013"/>
    <x v="6"/>
    <x v="2"/>
    <x v="3"/>
    <x v="3"/>
    <x v="23"/>
    <n v="2365"/>
    <x v="146"/>
  </r>
  <r>
    <n v="2013"/>
    <x v="6"/>
    <x v="0"/>
    <x v="3"/>
    <x v="3"/>
    <x v="49"/>
    <n v="2159"/>
    <x v="147"/>
  </r>
  <r>
    <n v="2014"/>
    <x v="0"/>
    <x v="0"/>
    <x v="0"/>
    <x v="0"/>
    <x v="0"/>
    <n v="1597"/>
    <x v="148"/>
  </r>
  <r>
    <n v="2014"/>
    <x v="0"/>
    <x v="0"/>
    <x v="0"/>
    <x v="0"/>
    <x v="1"/>
    <n v="7841"/>
    <x v="149"/>
  </r>
  <r>
    <n v="2014"/>
    <x v="0"/>
    <x v="1"/>
    <x v="0"/>
    <x v="0"/>
    <x v="2"/>
    <n v="5962"/>
    <x v="150"/>
  </r>
  <r>
    <n v="2014"/>
    <x v="0"/>
    <x v="0"/>
    <x v="0"/>
    <x v="0"/>
    <x v="0"/>
    <n v="1597"/>
    <x v="151"/>
  </r>
  <r>
    <n v="2014"/>
    <x v="0"/>
    <x v="0"/>
    <x v="0"/>
    <x v="0"/>
    <x v="1"/>
    <n v="7841"/>
    <x v="152"/>
  </r>
  <r>
    <n v="2014"/>
    <x v="0"/>
    <x v="1"/>
    <x v="0"/>
    <x v="0"/>
    <x v="2"/>
    <n v="5962"/>
    <x v="153"/>
  </r>
  <r>
    <n v="2014"/>
    <x v="0"/>
    <x v="1"/>
    <x v="1"/>
    <x v="1"/>
    <x v="3"/>
    <n v="9731"/>
    <x v="154"/>
  </r>
  <r>
    <n v="2014"/>
    <x v="0"/>
    <x v="2"/>
    <x v="1"/>
    <x v="1"/>
    <x v="4"/>
    <n v="5862"/>
    <x v="155"/>
  </r>
  <r>
    <n v="2014"/>
    <x v="0"/>
    <x v="1"/>
    <x v="1"/>
    <x v="1"/>
    <x v="3"/>
    <n v="9731"/>
    <x v="156"/>
  </r>
  <r>
    <n v="2014"/>
    <x v="0"/>
    <x v="2"/>
    <x v="1"/>
    <x v="1"/>
    <x v="4"/>
    <n v="5862"/>
    <x v="157"/>
  </r>
  <r>
    <n v="2014"/>
    <x v="0"/>
    <x v="0"/>
    <x v="2"/>
    <x v="2"/>
    <x v="5"/>
    <n v="5623"/>
    <x v="158"/>
  </r>
  <r>
    <n v="2014"/>
    <x v="0"/>
    <x v="0"/>
    <x v="2"/>
    <x v="2"/>
    <x v="6"/>
    <n v="4879"/>
    <x v="159"/>
  </r>
  <r>
    <n v="2014"/>
    <x v="0"/>
    <x v="0"/>
    <x v="2"/>
    <x v="2"/>
    <x v="5"/>
    <n v="5623"/>
    <x v="160"/>
  </r>
  <r>
    <n v="2014"/>
    <x v="0"/>
    <x v="0"/>
    <x v="2"/>
    <x v="2"/>
    <x v="6"/>
    <n v="4879"/>
    <x v="161"/>
  </r>
  <r>
    <n v="2014"/>
    <x v="0"/>
    <x v="3"/>
    <x v="3"/>
    <x v="3"/>
    <x v="8"/>
    <n v="2369"/>
    <x v="162"/>
  </r>
  <r>
    <n v="2014"/>
    <x v="0"/>
    <x v="3"/>
    <x v="3"/>
    <x v="3"/>
    <x v="8"/>
    <n v="2369"/>
    <x v="163"/>
  </r>
  <r>
    <n v="2014"/>
    <x v="0"/>
    <x v="1"/>
    <x v="4"/>
    <x v="1"/>
    <x v="3"/>
    <n v="9731"/>
    <x v="164"/>
  </r>
  <r>
    <n v="2014"/>
    <x v="0"/>
    <x v="2"/>
    <x v="4"/>
    <x v="1"/>
    <x v="4"/>
    <n v="5862"/>
    <x v="165"/>
  </r>
  <r>
    <n v="2014"/>
    <x v="0"/>
    <x v="1"/>
    <x v="4"/>
    <x v="1"/>
    <x v="3"/>
    <n v="9731"/>
    <x v="166"/>
  </r>
  <r>
    <n v="2014"/>
    <x v="0"/>
    <x v="2"/>
    <x v="4"/>
    <x v="1"/>
    <x v="4"/>
    <n v="5862"/>
    <x v="167"/>
  </r>
  <r>
    <n v="2014"/>
    <x v="1"/>
    <x v="0"/>
    <x v="0"/>
    <x v="0"/>
    <x v="9"/>
    <n v="3258"/>
    <x v="168"/>
  </r>
  <r>
    <n v="2014"/>
    <x v="1"/>
    <x v="0"/>
    <x v="0"/>
    <x v="0"/>
    <x v="9"/>
    <n v="3258"/>
    <x v="169"/>
  </r>
  <r>
    <n v="2014"/>
    <x v="1"/>
    <x v="2"/>
    <x v="1"/>
    <x v="1"/>
    <x v="10"/>
    <n v="7415"/>
    <x v="170"/>
  </r>
  <r>
    <n v="2014"/>
    <x v="1"/>
    <x v="0"/>
    <x v="1"/>
    <x v="1"/>
    <x v="11"/>
    <n v="8952"/>
    <x v="171"/>
  </r>
  <r>
    <n v="2014"/>
    <x v="1"/>
    <x v="2"/>
    <x v="1"/>
    <x v="1"/>
    <x v="10"/>
    <n v="7415"/>
    <x v="172"/>
  </r>
  <r>
    <n v="2014"/>
    <x v="1"/>
    <x v="0"/>
    <x v="1"/>
    <x v="1"/>
    <x v="11"/>
    <n v="8952"/>
    <x v="173"/>
  </r>
  <r>
    <n v="2014"/>
    <x v="1"/>
    <x v="1"/>
    <x v="2"/>
    <x v="2"/>
    <x v="13"/>
    <n v="2598"/>
    <x v="174"/>
  </r>
  <r>
    <n v="2014"/>
    <x v="1"/>
    <x v="1"/>
    <x v="2"/>
    <x v="2"/>
    <x v="14"/>
    <n v="5888"/>
    <x v="175"/>
  </r>
  <r>
    <n v="2014"/>
    <x v="1"/>
    <x v="1"/>
    <x v="2"/>
    <x v="2"/>
    <x v="13"/>
    <n v="2598"/>
    <x v="176"/>
  </r>
  <r>
    <n v="2014"/>
    <x v="1"/>
    <x v="1"/>
    <x v="2"/>
    <x v="2"/>
    <x v="14"/>
    <n v="5888"/>
    <x v="177"/>
  </r>
  <r>
    <n v="2014"/>
    <x v="1"/>
    <x v="2"/>
    <x v="3"/>
    <x v="3"/>
    <x v="10"/>
    <n v="7415"/>
    <x v="178"/>
  </r>
  <r>
    <n v="2014"/>
    <x v="1"/>
    <x v="1"/>
    <x v="3"/>
    <x v="3"/>
    <x v="50"/>
    <n v="9765"/>
    <x v="179"/>
  </r>
  <r>
    <n v="2014"/>
    <x v="1"/>
    <x v="2"/>
    <x v="3"/>
    <x v="3"/>
    <x v="10"/>
    <n v="7415"/>
    <x v="180"/>
  </r>
  <r>
    <n v="2014"/>
    <x v="1"/>
    <x v="1"/>
    <x v="3"/>
    <x v="3"/>
    <x v="50"/>
    <n v="9765"/>
    <x v="181"/>
  </r>
  <r>
    <n v="2014"/>
    <x v="1"/>
    <x v="0"/>
    <x v="4"/>
    <x v="1"/>
    <x v="11"/>
    <n v="8952"/>
    <x v="182"/>
  </r>
  <r>
    <n v="2014"/>
    <x v="1"/>
    <x v="3"/>
    <x v="4"/>
    <x v="1"/>
    <x v="51"/>
    <n v="4987"/>
    <x v="183"/>
  </r>
  <r>
    <n v="2014"/>
    <x v="1"/>
    <x v="0"/>
    <x v="4"/>
    <x v="1"/>
    <x v="11"/>
    <n v="8952"/>
    <x v="184"/>
  </r>
  <r>
    <n v="2014"/>
    <x v="1"/>
    <x v="3"/>
    <x v="4"/>
    <x v="1"/>
    <x v="51"/>
    <n v="4987"/>
    <x v="185"/>
  </r>
  <r>
    <n v="2014"/>
    <x v="2"/>
    <x v="2"/>
    <x v="0"/>
    <x v="0"/>
    <x v="52"/>
    <n v="9746"/>
    <x v="186"/>
  </r>
  <r>
    <n v="2014"/>
    <x v="2"/>
    <x v="0"/>
    <x v="0"/>
    <x v="0"/>
    <x v="53"/>
    <n v="578"/>
    <x v="187"/>
  </r>
  <r>
    <n v="2014"/>
    <x v="2"/>
    <x v="2"/>
    <x v="0"/>
    <x v="0"/>
    <x v="52"/>
    <n v="9746"/>
    <x v="188"/>
  </r>
  <r>
    <n v="2014"/>
    <x v="2"/>
    <x v="0"/>
    <x v="0"/>
    <x v="0"/>
    <x v="53"/>
    <n v="578"/>
    <x v="189"/>
  </r>
  <r>
    <n v="2014"/>
    <x v="2"/>
    <x v="2"/>
    <x v="1"/>
    <x v="1"/>
    <x v="52"/>
    <n v="9746"/>
    <x v="190"/>
  </r>
  <r>
    <n v="2014"/>
    <x v="2"/>
    <x v="0"/>
    <x v="1"/>
    <x v="1"/>
    <x v="54"/>
    <n v="3587"/>
    <x v="191"/>
  </r>
  <r>
    <n v="2014"/>
    <x v="2"/>
    <x v="2"/>
    <x v="1"/>
    <x v="1"/>
    <x v="52"/>
    <n v="9746"/>
    <x v="192"/>
  </r>
  <r>
    <n v="2014"/>
    <x v="2"/>
    <x v="0"/>
    <x v="1"/>
    <x v="1"/>
    <x v="54"/>
    <n v="3587"/>
    <x v="193"/>
  </r>
  <r>
    <n v="2014"/>
    <x v="2"/>
    <x v="2"/>
    <x v="2"/>
    <x v="2"/>
    <x v="55"/>
    <n v="2365"/>
    <x v="194"/>
  </r>
  <r>
    <n v="2014"/>
    <x v="2"/>
    <x v="1"/>
    <x v="2"/>
    <x v="2"/>
    <x v="3"/>
    <n v="9731"/>
    <x v="195"/>
  </r>
  <r>
    <n v="2014"/>
    <x v="2"/>
    <x v="2"/>
    <x v="2"/>
    <x v="2"/>
    <x v="55"/>
    <n v="2365"/>
    <x v="196"/>
  </r>
  <r>
    <n v="2014"/>
    <x v="2"/>
    <x v="1"/>
    <x v="2"/>
    <x v="2"/>
    <x v="3"/>
    <n v="9731"/>
    <x v="197"/>
  </r>
  <r>
    <n v="2014"/>
    <x v="2"/>
    <x v="1"/>
    <x v="3"/>
    <x v="3"/>
    <x v="56"/>
    <n v="999"/>
    <x v="198"/>
  </r>
  <r>
    <n v="2014"/>
    <x v="2"/>
    <x v="2"/>
    <x v="3"/>
    <x v="3"/>
    <x v="57"/>
    <n v="157"/>
    <x v="199"/>
  </r>
  <r>
    <n v="2014"/>
    <x v="2"/>
    <x v="1"/>
    <x v="3"/>
    <x v="3"/>
    <x v="56"/>
    <n v="999"/>
    <x v="200"/>
  </r>
  <r>
    <n v="2014"/>
    <x v="2"/>
    <x v="2"/>
    <x v="3"/>
    <x v="3"/>
    <x v="57"/>
    <n v="157"/>
    <x v="201"/>
  </r>
  <r>
    <n v="2014"/>
    <x v="2"/>
    <x v="0"/>
    <x v="4"/>
    <x v="1"/>
    <x v="54"/>
    <n v="3587"/>
    <x v="202"/>
  </r>
  <r>
    <n v="2014"/>
    <x v="2"/>
    <x v="3"/>
    <x v="4"/>
    <x v="1"/>
    <x v="58"/>
    <n v="9631"/>
    <x v="203"/>
  </r>
  <r>
    <n v="2014"/>
    <x v="2"/>
    <x v="0"/>
    <x v="4"/>
    <x v="1"/>
    <x v="54"/>
    <n v="3587"/>
    <x v="204"/>
  </r>
  <r>
    <n v="2014"/>
    <x v="2"/>
    <x v="3"/>
    <x v="4"/>
    <x v="1"/>
    <x v="58"/>
    <n v="9631"/>
    <x v="205"/>
  </r>
  <r>
    <n v="2014"/>
    <x v="3"/>
    <x v="3"/>
    <x v="0"/>
    <x v="0"/>
    <x v="59"/>
    <n v="1578"/>
    <x v="206"/>
  </r>
  <r>
    <n v="2014"/>
    <x v="3"/>
    <x v="2"/>
    <x v="0"/>
    <x v="0"/>
    <x v="60"/>
    <n v="4587"/>
    <x v="207"/>
  </r>
  <r>
    <n v="2014"/>
    <x v="3"/>
    <x v="3"/>
    <x v="0"/>
    <x v="0"/>
    <x v="59"/>
    <n v="1578"/>
    <x v="208"/>
  </r>
  <r>
    <n v="2014"/>
    <x v="3"/>
    <x v="2"/>
    <x v="0"/>
    <x v="0"/>
    <x v="60"/>
    <n v="4587"/>
    <x v="209"/>
  </r>
  <r>
    <n v="2014"/>
    <x v="3"/>
    <x v="0"/>
    <x v="1"/>
    <x v="1"/>
    <x v="61"/>
    <n v="7892"/>
    <x v="210"/>
  </r>
  <r>
    <n v="2014"/>
    <x v="3"/>
    <x v="3"/>
    <x v="1"/>
    <x v="1"/>
    <x v="59"/>
    <n v="1578"/>
    <x v="211"/>
  </r>
  <r>
    <n v="2014"/>
    <x v="3"/>
    <x v="0"/>
    <x v="1"/>
    <x v="1"/>
    <x v="62"/>
    <n v="4687"/>
    <x v="212"/>
  </r>
  <r>
    <n v="2014"/>
    <x v="3"/>
    <x v="1"/>
    <x v="1"/>
    <x v="1"/>
    <x v="63"/>
    <n v="1364"/>
    <x v="213"/>
  </r>
  <r>
    <n v="2014"/>
    <x v="3"/>
    <x v="0"/>
    <x v="1"/>
    <x v="1"/>
    <x v="61"/>
    <n v="7892"/>
    <x v="214"/>
  </r>
  <r>
    <n v="2014"/>
    <x v="3"/>
    <x v="3"/>
    <x v="1"/>
    <x v="1"/>
    <x v="59"/>
    <n v="1578"/>
    <x v="215"/>
  </r>
  <r>
    <n v="2014"/>
    <x v="3"/>
    <x v="0"/>
    <x v="1"/>
    <x v="1"/>
    <x v="62"/>
    <n v="4687"/>
    <x v="216"/>
  </r>
  <r>
    <n v="2014"/>
    <x v="3"/>
    <x v="1"/>
    <x v="1"/>
    <x v="1"/>
    <x v="63"/>
    <n v="1364"/>
    <x v="217"/>
  </r>
  <r>
    <n v="2014"/>
    <x v="3"/>
    <x v="2"/>
    <x v="2"/>
    <x v="2"/>
    <x v="4"/>
    <n v="5862"/>
    <x v="218"/>
  </r>
  <r>
    <n v="2014"/>
    <x v="3"/>
    <x v="2"/>
    <x v="2"/>
    <x v="2"/>
    <x v="10"/>
    <n v="7415"/>
    <x v="219"/>
  </r>
  <r>
    <n v="2014"/>
    <x v="3"/>
    <x v="0"/>
    <x v="2"/>
    <x v="2"/>
    <x v="11"/>
    <n v="8952"/>
    <x v="220"/>
  </r>
  <r>
    <n v="2014"/>
    <x v="3"/>
    <x v="2"/>
    <x v="2"/>
    <x v="2"/>
    <x v="52"/>
    <n v="9746"/>
    <x v="221"/>
  </r>
  <r>
    <n v="2014"/>
    <x v="3"/>
    <x v="3"/>
    <x v="2"/>
    <x v="2"/>
    <x v="59"/>
    <n v="1578"/>
    <x v="222"/>
  </r>
  <r>
    <n v="2014"/>
    <x v="3"/>
    <x v="2"/>
    <x v="2"/>
    <x v="2"/>
    <x v="4"/>
    <n v="5862"/>
    <x v="223"/>
  </r>
  <r>
    <n v="2014"/>
    <x v="3"/>
    <x v="2"/>
    <x v="2"/>
    <x v="2"/>
    <x v="10"/>
    <n v="7415"/>
    <x v="224"/>
  </r>
  <r>
    <n v="2014"/>
    <x v="3"/>
    <x v="0"/>
    <x v="2"/>
    <x v="2"/>
    <x v="11"/>
    <n v="8952"/>
    <x v="225"/>
  </r>
  <r>
    <n v="2014"/>
    <x v="3"/>
    <x v="2"/>
    <x v="2"/>
    <x v="2"/>
    <x v="52"/>
    <n v="9746"/>
    <x v="226"/>
  </r>
  <r>
    <n v="2014"/>
    <x v="3"/>
    <x v="3"/>
    <x v="2"/>
    <x v="2"/>
    <x v="59"/>
    <n v="1578"/>
    <x v="227"/>
  </r>
  <r>
    <n v="2014"/>
    <x v="3"/>
    <x v="0"/>
    <x v="3"/>
    <x v="3"/>
    <x v="61"/>
    <n v="7892"/>
    <x v="228"/>
  </r>
  <r>
    <n v="2014"/>
    <x v="3"/>
    <x v="0"/>
    <x v="3"/>
    <x v="3"/>
    <x v="64"/>
    <n v="7986"/>
    <x v="229"/>
  </r>
  <r>
    <n v="2014"/>
    <x v="3"/>
    <x v="0"/>
    <x v="3"/>
    <x v="3"/>
    <x v="61"/>
    <n v="7892"/>
    <x v="230"/>
  </r>
  <r>
    <n v="2014"/>
    <x v="3"/>
    <x v="0"/>
    <x v="3"/>
    <x v="3"/>
    <x v="64"/>
    <n v="7986"/>
    <x v="231"/>
  </r>
  <r>
    <n v="2014"/>
    <x v="3"/>
    <x v="0"/>
    <x v="4"/>
    <x v="1"/>
    <x v="62"/>
    <n v="4687"/>
    <x v="232"/>
  </r>
  <r>
    <n v="2014"/>
    <x v="3"/>
    <x v="1"/>
    <x v="4"/>
    <x v="1"/>
    <x v="63"/>
    <n v="1364"/>
    <x v="233"/>
  </r>
  <r>
    <n v="2014"/>
    <x v="3"/>
    <x v="0"/>
    <x v="4"/>
    <x v="1"/>
    <x v="62"/>
    <n v="4687"/>
    <x v="234"/>
  </r>
  <r>
    <n v="2014"/>
    <x v="3"/>
    <x v="1"/>
    <x v="4"/>
    <x v="1"/>
    <x v="63"/>
    <n v="1364"/>
    <x v="235"/>
  </r>
  <r>
    <n v="2014"/>
    <x v="4"/>
    <x v="1"/>
    <x v="0"/>
    <x v="0"/>
    <x v="65"/>
    <n v="498"/>
    <x v="236"/>
  </r>
  <r>
    <n v="2014"/>
    <x v="4"/>
    <x v="3"/>
    <x v="0"/>
    <x v="0"/>
    <x v="66"/>
    <n v="4895"/>
    <x v="237"/>
  </r>
  <r>
    <n v="2014"/>
    <x v="4"/>
    <x v="1"/>
    <x v="0"/>
    <x v="0"/>
    <x v="65"/>
    <n v="498"/>
    <x v="238"/>
  </r>
  <r>
    <n v="2014"/>
    <x v="4"/>
    <x v="3"/>
    <x v="0"/>
    <x v="0"/>
    <x v="66"/>
    <n v="4895"/>
    <x v="239"/>
  </r>
  <r>
    <n v="2014"/>
    <x v="4"/>
    <x v="3"/>
    <x v="1"/>
    <x v="1"/>
    <x v="67"/>
    <n v="4896"/>
    <x v="240"/>
  </r>
  <r>
    <n v="2014"/>
    <x v="4"/>
    <x v="0"/>
    <x v="1"/>
    <x v="1"/>
    <x v="60"/>
    <n v="4587"/>
    <x v="241"/>
  </r>
  <r>
    <n v="2014"/>
    <x v="4"/>
    <x v="3"/>
    <x v="1"/>
    <x v="1"/>
    <x v="67"/>
    <n v="4896"/>
    <x v="242"/>
  </r>
  <r>
    <n v="2014"/>
    <x v="4"/>
    <x v="0"/>
    <x v="1"/>
    <x v="1"/>
    <x v="60"/>
    <n v="4587"/>
    <x v="243"/>
  </r>
  <r>
    <n v="2014"/>
    <x v="4"/>
    <x v="0"/>
    <x v="2"/>
    <x v="2"/>
    <x v="54"/>
    <n v="3587"/>
    <x v="244"/>
  </r>
  <r>
    <n v="2014"/>
    <x v="4"/>
    <x v="0"/>
    <x v="2"/>
    <x v="2"/>
    <x v="61"/>
    <n v="7892"/>
    <x v="245"/>
  </r>
  <r>
    <n v="2014"/>
    <x v="4"/>
    <x v="0"/>
    <x v="2"/>
    <x v="2"/>
    <x v="54"/>
    <n v="3587"/>
    <x v="246"/>
  </r>
  <r>
    <n v="2014"/>
    <x v="4"/>
    <x v="0"/>
    <x v="2"/>
    <x v="2"/>
    <x v="61"/>
    <n v="7892"/>
    <x v="247"/>
  </r>
  <r>
    <n v="2014"/>
    <x v="4"/>
    <x v="3"/>
    <x v="3"/>
    <x v="3"/>
    <x v="67"/>
    <n v="4896"/>
    <x v="248"/>
  </r>
  <r>
    <n v="2014"/>
    <x v="4"/>
    <x v="0"/>
    <x v="3"/>
    <x v="3"/>
    <x v="60"/>
    <n v="4587"/>
    <x v="249"/>
  </r>
  <r>
    <n v="2014"/>
    <x v="4"/>
    <x v="0"/>
    <x v="3"/>
    <x v="3"/>
    <x v="6"/>
    <n v="4879"/>
    <x v="250"/>
  </r>
  <r>
    <n v="2014"/>
    <x v="4"/>
    <x v="3"/>
    <x v="3"/>
    <x v="3"/>
    <x v="67"/>
    <n v="4896"/>
    <x v="251"/>
  </r>
  <r>
    <n v="2014"/>
    <x v="4"/>
    <x v="0"/>
    <x v="3"/>
    <x v="3"/>
    <x v="60"/>
    <n v="4587"/>
    <x v="252"/>
  </r>
  <r>
    <n v="2014"/>
    <x v="4"/>
    <x v="0"/>
    <x v="3"/>
    <x v="3"/>
    <x v="6"/>
    <n v="4879"/>
    <x v="253"/>
  </r>
  <r>
    <n v="2014"/>
    <x v="4"/>
    <x v="2"/>
    <x v="4"/>
    <x v="1"/>
    <x v="60"/>
    <n v="4587"/>
    <x v="254"/>
  </r>
  <r>
    <n v="2014"/>
    <x v="4"/>
    <x v="0"/>
    <x v="4"/>
    <x v="1"/>
    <x v="68"/>
    <n v="6324"/>
    <x v="255"/>
  </r>
  <r>
    <n v="2014"/>
    <x v="4"/>
    <x v="2"/>
    <x v="4"/>
    <x v="1"/>
    <x v="60"/>
    <n v="4587"/>
    <x v="256"/>
  </r>
  <r>
    <n v="2014"/>
    <x v="4"/>
    <x v="0"/>
    <x v="4"/>
    <x v="1"/>
    <x v="68"/>
    <n v="6324"/>
    <x v="257"/>
  </r>
  <r>
    <n v="2014"/>
    <x v="5"/>
    <x v="0"/>
    <x v="0"/>
    <x v="0"/>
    <x v="5"/>
    <n v="5623"/>
    <x v="258"/>
  </r>
  <r>
    <n v="2014"/>
    <x v="5"/>
    <x v="0"/>
    <x v="0"/>
    <x v="0"/>
    <x v="69"/>
    <n v="7328"/>
    <x v="259"/>
  </r>
  <r>
    <n v="2014"/>
    <x v="5"/>
    <x v="0"/>
    <x v="0"/>
    <x v="0"/>
    <x v="5"/>
    <n v="5623"/>
    <x v="260"/>
  </r>
  <r>
    <n v="2014"/>
    <x v="5"/>
    <x v="0"/>
    <x v="0"/>
    <x v="0"/>
    <x v="69"/>
    <n v="7328"/>
    <x v="261"/>
  </r>
  <r>
    <n v="2014"/>
    <x v="5"/>
    <x v="0"/>
    <x v="1"/>
    <x v="1"/>
    <x v="5"/>
    <n v="5623"/>
    <x v="262"/>
  </r>
  <r>
    <n v="2014"/>
    <x v="5"/>
    <x v="1"/>
    <x v="1"/>
    <x v="1"/>
    <x v="13"/>
    <n v="2598"/>
    <x v="263"/>
  </r>
  <r>
    <n v="2014"/>
    <x v="5"/>
    <x v="0"/>
    <x v="1"/>
    <x v="1"/>
    <x v="5"/>
    <n v="5623"/>
    <x v="264"/>
  </r>
  <r>
    <n v="2014"/>
    <x v="5"/>
    <x v="1"/>
    <x v="1"/>
    <x v="1"/>
    <x v="13"/>
    <n v="2598"/>
    <x v="265"/>
  </r>
  <r>
    <n v="2014"/>
    <x v="5"/>
    <x v="1"/>
    <x v="2"/>
    <x v="2"/>
    <x v="65"/>
    <n v="498"/>
    <x v="266"/>
  </r>
  <r>
    <n v="2014"/>
    <x v="5"/>
    <x v="2"/>
    <x v="2"/>
    <x v="2"/>
    <x v="60"/>
    <n v="4587"/>
    <x v="267"/>
  </r>
  <r>
    <n v="2014"/>
    <x v="5"/>
    <x v="1"/>
    <x v="2"/>
    <x v="2"/>
    <x v="65"/>
    <n v="498"/>
    <x v="268"/>
  </r>
  <r>
    <n v="2014"/>
    <x v="5"/>
    <x v="2"/>
    <x v="2"/>
    <x v="2"/>
    <x v="60"/>
    <n v="4587"/>
    <x v="269"/>
  </r>
  <r>
    <n v="2014"/>
    <x v="5"/>
    <x v="1"/>
    <x v="3"/>
    <x v="3"/>
    <x v="13"/>
    <n v="2598"/>
    <x v="270"/>
  </r>
  <r>
    <n v="2014"/>
    <x v="5"/>
    <x v="3"/>
    <x v="3"/>
    <x v="3"/>
    <x v="70"/>
    <n v="2056"/>
    <x v="271"/>
  </r>
  <r>
    <n v="2014"/>
    <x v="5"/>
    <x v="1"/>
    <x v="3"/>
    <x v="3"/>
    <x v="13"/>
    <n v="2598"/>
    <x v="272"/>
  </r>
  <r>
    <n v="2014"/>
    <x v="5"/>
    <x v="3"/>
    <x v="3"/>
    <x v="3"/>
    <x v="70"/>
    <n v="2056"/>
    <x v="273"/>
  </r>
  <r>
    <n v="2014"/>
    <x v="5"/>
    <x v="2"/>
    <x v="4"/>
    <x v="1"/>
    <x v="71"/>
    <n v="8247"/>
    <x v="274"/>
  </r>
  <r>
    <n v="2014"/>
    <x v="5"/>
    <x v="0"/>
    <x v="4"/>
    <x v="1"/>
    <x v="72"/>
    <n v="8821"/>
    <x v="275"/>
  </r>
  <r>
    <n v="2014"/>
    <x v="5"/>
    <x v="2"/>
    <x v="4"/>
    <x v="1"/>
    <x v="71"/>
    <n v="8247"/>
    <x v="276"/>
  </r>
  <r>
    <n v="2014"/>
    <x v="5"/>
    <x v="0"/>
    <x v="4"/>
    <x v="1"/>
    <x v="72"/>
    <n v="8821"/>
    <x v="277"/>
  </r>
  <r>
    <n v="2014"/>
    <x v="6"/>
    <x v="1"/>
    <x v="0"/>
    <x v="0"/>
    <x v="14"/>
    <n v="5888"/>
    <x v="278"/>
  </r>
  <r>
    <n v="2014"/>
    <x v="6"/>
    <x v="0"/>
    <x v="0"/>
    <x v="0"/>
    <x v="73"/>
    <n v="8942"/>
    <x v="279"/>
  </r>
  <r>
    <n v="2014"/>
    <x v="6"/>
    <x v="3"/>
    <x v="0"/>
    <x v="0"/>
    <x v="74"/>
    <n v="2684"/>
    <x v="280"/>
  </r>
  <r>
    <n v="2014"/>
    <x v="6"/>
    <x v="1"/>
    <x v="0"/>
    <x v="0"/>
    <x v="14"/>
    <n v="5888"/>
    <x v="281"/>
  </r>
  <r>
    <n v="2014"/>
    <x v="6"/>
    <x v="0"/>
    <x v="0"/>
    <x v="0"/>
    <x v="73"/>
    <n v="8942"/>
    <x v="282"/>
  </r>
  <r>
    <n v="2014"/>
    <x v="6"/>
    <x v="3"/>
    <x v="0"/>
    <x v="0"/>
    <x v="74"/>
    <n v="2684"/>
    <x v="283"/>
  </r>
  <r>
    <n v="2014"/>
    <x v="6"/>
    <x v="1"/>
    <x v="1"/>
    <x v="1"/>
    <x v="14"/>
    <n v="5888"/>
    <x v="284"/>
  </r>
  <r>
    <n v="2014"/>
    <x v="6"/>
    <x v="2"/>
    <x v="1"/>
    <x v="1"/>
    <x v="55"/>
    <n v="2365"/>
    <x v="285"/>
  </r>
  <r>
    <n v="2014"/>
    <x v="6"/>
    <x v="1"/>
    <x v="1"/>
    <x v="1"/>
    <x v="14"/>
    <n v="5888"/>
    <x v="286"/>
  </r>
  <r>
    <n v="2014"/>
    <x v="6"/>
    <x v="2"/>
    <x v="1"/>
    <x v="1"/>
    <x v="55"/>
    <n v="2365"/>
    <x v="287"/>
  </r>
  <r>
    <n v="2014"/>
    <x v="6"/>
    <x v="0"/>
    <x v="2"/>
    <x v="2"/>
    <x v="68"/>
    <n v="6324"/>
    <x v="288"/>
  </r>
  <r>
    <n v="2014"/>
    <x v="6"/>
    <x v="3"/>
    <x v="2"/>
    <x v="2"/>
    <x v="66"/>
    <n v="4895"/>
    <x v="289"/>
  </r>
  <r>
    <n v="2014"/>
    <x v="6"/>
    <x v="0"/>
    <x v="2"/>
    <x v="2"/>
    <x v="68"/>
    <n v="6324"/>
    <x v="290"/>
  </r>
  <r>
    <n v="2014"/>
    <x v="6"/>
    <x v="3"/>
    <x v="2"/>
    <x v="2"/>
    <x v="66"/>
    <n v="4895"/>
    <x v="291"/>
  </r>
  <r>
    <n v="2014"/>
    <x v="6"/>
    <x v="2"/>
    <x v="3"/>
    <x v="3"/>
    <x v="55"/>
    <n v="2365"/>
    <x v="292"/>
  </r>
  <r>
    <n v="2014"/>
    <x v="6"/>
    <x v="0"/>
    <x v="3"/>
    <x v="3"/>
    <x v="75"/>
    <n v="2159"/>
    <x v="293"/>
  </r>
  <r>
    <n v="2014"/>
    <x v="6"/>
    <x v="2"/>
    <x v="3"/>
    <x v="3"/>
    <x v="55"/>
    <n v="2365"/>
    <x v="294"/>
  </r>
  <r>
    <n v="2014"/>
    <x v="6"/>
    <x v="0"/>
    <x v="3"/>
    <x v="3"/>
    <x v="75"/>
    <n v="2159"/>
    <x v="295"/>
  </r>
  <r>
    <n v="2015"/>
    <x v="0"/>
    <x v="0"/>
    <x v="0"/>
    <x v="0"/>
    <x v="0"/>
    <n v="1597"/>
    <x v="296"/>
  </r>
  <r>
    <n v="2015"/>
    <x v="0"/>
    <x v="0"/>
    <x v="0"/>
    <x v="0"/>
    <x v="1"/>
    <n v="7841"/>
    <x v="297"/>
  </r>
  <r>
    <n v="2015"/>
    <x v="0"/>
    <x v="1"/>
    <x v="0"/>
    <x v="0"/>
    <x v="2"/>
    <n v="5962"/>
    <x v="298"/>
  </r>
  <r>
    <n v="2015"/>
    <x v="0"/>
    <x v="0"/>
    <x v="0"/>
    <x v="0"/>
    <x v="0"/>
    <n v="1597"/>
    <x v="299"/>
  </r>
  <r>
    <n v="2015"/>
    <x v="0"/>
    <x v="0"/>
    <x v="0"/>
    <x v="0"/>
    <x v="1"/>
    <n v="7841"/>
    <x v="300"/>
  </r>
  <r>
    <n v="2015"/>
    <x v="0"/>
    <x v="1"/>
    <x v="0"/>
    <x v="0"/>
    <x v="2"/>
    <n v="5962"/>
    <x v="301"/>
  </r>
  <r>
    <n v="2015"/>
    <x v="0"/>
    <x v="1"/>
    <x v="1"/>
    <x v="1"/>
    <x v="3"/>
    <n v="9731"/>
    <x v="302"/>
  </r>
  <r>
    <n v="2015"/>
    <x v="0"/>
    <x v="2"/>
    <x v="1"/>
    <x v="1"/>
    <x v="4"/>
    <n v="5862"/>
    <x v="303"/>
  </r>
  <r>
    <n v="2015"/>
    <x v="0"/>
    <x v="1"/>
    <x v="1"/>
    <x v="1"/>
    <x v="3"/>
    <n v="9731"/>
    <x v="304"/>
  </r>
  <r>
    <n v="2015"/>
    <x v="0"/>
    <x v="2"/>
    <x v="1"/>
    <x v="1"/>
    <x v="4"/>
    <n v="5862"/>
    <x v="305"/>
  </r>
  <r>
    <n v="2015"/>
    <x v="0"/>
    <x v="0"/>
    <x v="2"/>
    <x v="2"/>
    <x v="5"/>
    <n v="5623"/>
    <x v="306"/>
  </r>
  <r>
    <n v="2015"/>
    <x v="0"/>
    <x v="0"/>
    <x v="2"/>
    <x v="2"/>
    <x v="6"/>
    <n v="4879"/>
    <x v="307"/>
  </r>
  <r>
    <n v="2015"/>
    <x v="0"/>
    <x v="0"/>
    <x v="2"/>
    <x v="2"/>
    <x v="5"/>
    <n v="5623"/>
    <x v="308"/>
  </r>
  <r>
    <n v="2015"/>
    <x v="0"/>
    <x v="0"/>
    <x v="2"/>
    <x v="2"/>
    <x v="6"/>
    <n v="4879"/>
    <x v="309"/>
  </r>
  <r>
    <n v="2015"/>
    <x v="0"/>
    <x v="3"/>
    <x v="3"/>
    <x v="3"/>
    <x v="8"/>
    <n v="2369"/>
    <x v="310"/>
  </r>
  <r>
    <n v="2015"/>
    <x v="0"/>
    <x v="3"/>
    <x v="3"/>
    <x v="3"/>
    <x v="8"/>
    <n v="2369"/>
    <x v="311"/>
  </r>
  <r>
    <n v="2015"/>
    <x v="0"/>
    <x v="1"/>
    <x v="4"/>
    <x v="1"/>
    <x v="3"/>
    <n v="9731"/>
    <x v="312"/>
  </r>
  <r>
    <n v="2015"/>
    <x v="0"/>
    <x v="2"/>
    <x v="4"/>
    <x v="1"/>
    <x v="4"/>
    <n v="5862"/>
    <x v="313"/>
  </r>
  <r>
    <n v="2015"/>
    <x v="0"/>
    <x v="1"/>
    <x v="4"/>
    <x v="1"/>
    <x v="3"/>
    <n v="9731"/>
    <x v="314"/>
  </r>
  <r>
    <n v="2015"/>
    <x v="0"/>
    <x v="2"/>
    <x v="4"/>
    <x v="1"/>
    <x v="4"/>
    <n v="5862"/>
    <x v="315"/>
  </r>
  <r>
    <n v="2015"/>
    <x v="1"/>
    <x v="0"/>
    <x v="0"/>
    <x v="0"/>
    <x v="9"/>
    <n v="3258"/>
    <x v="316"/>
  </r>
  <r>
    <n v="2015"/>
    <x v="1"/>
    <x v="0"/>
    <x v="0"/>
    <x v="0"/>
    <x v="9"/>
    <n v="3258"/>
    <x v="317"/>
  </r>
  <r>
    <n v="2015"/>
    <x v="1"/>
    <x v="2"/>
    <x v="1"/>
    <x v="1"/>
    <x v="10"/>
    <n v="7415"/>
    <x v="318"/>
  </r>
  <r>
    <n v="2015"/>
    <x v="1"/>
    <x v="0"/>
    <x v="1"/>
    <x v="1"/>
    <x v="11"/>
    <n v="8952"/>
    <x v="319"/>
  </r>
  <r>
    <n v="2015"/>
    <x v="1"/>
    <x v="2"/>
    <x v="1"/>
    <x v="1"/>
    <x v="10"/>
    <n v="7415"/>
    <x v="320"/>
  </r>
  <r>
    <n v="2015"/>
    <x v="1"/>
    <x v="0"/>
    <x v="1"/>
    <x v="1"/>
    <x v="11"/>
    <n v="8952"/>
    <x v="321"/>
  </r>
  <r>
    <n v="2015"/>
    <x v="1"/>
    <x v="1"/>
    <x v="2"/>
    <x v="2"/>
    <x v="13"/>
    <n v="2598"/>
    <x v="322"/>
  </r>
  <r>
    <n v="2015"/>
    <x v="1"/>
    <x v="1"/>
    <x v="2"/>
    <x v="2"/>
    <x v="14"/>
    <n v="5888"/>
    <x v="323"/>
  </r>
  <r>
    <n v="2015"/>
    <x v="1"/>
    <x v="1"/>
    <x v="2"/>
    <x v="2"/>
    <x v="13"/>
    <n v="2598"/>
    <x v="324"/>
  </r>
  <r>
    <n v="2015"/>
    <x v="1"/>
    <x v="1"/>
    <x v="2"/>
    <x v="2"/>
    <x v="14"/>
    <n v="5888"/>
    <x v="325"/>
  </r>
  <r>
    <n v="2015"/>
    <x v="1"/>
    <x v="2"/>
    <x v="3"/>
    <x v="3"/>
    <x v="10"/>
    <n v="7415"/>
    <x v="326"/>
  </r>
  <r>
    <n v="2015"/>
    <x v="1"/>
    <x v="1"/>
    <x v="3"/>
    <x v="3"/>
    <x v="50"/>
    <n v="9765"/>
    <x v="327"/>
  </r>
  <r>
    <n v="2015"/>
    <x v="1"/>
    <x v="2"/>
    <x v="3"/>
    <x v="3"/>
    <x v="10"/>
    <n v="7415"/>
    <x v="328"/>
  </r>
  <r>
    <n v="2015"/>
    <x v="1"/>
    <x v="1"/>
    <x v="3"/>
    <x v="3"/>
    <x v="50"/>
    <n v="9765"/>
    <x v="329"/>
  </r>
  <r>
    <n v="2015"/>
    <x v="1"/>
    <x v="0"/>
    <x v="4"/>
    <x v="1"/>
    <x v="11"/>
    <n v="8952"/>
    <x v="330"/>
  </r>
  <r>
    <n v="2015"/>
    <x v="1"/>
    <x v="3"/>
    <x v="4"/>
    <x v="1"/>
    <x v="51"/>
    <n v="4987"/>
    <x v="331"/>
  </r>
  <r>
    <n v="2015"/>
    <x v="1"/>
    <x v="0"/>
    <x v="4"/>
    <x v="1"/>
    <x v="11"/>
    <n v="8952"/>
    <x v="332"/>
  </r>
  <r>
    <n v="2015"/>
    <x v="1"/>
    <x v="3"/>
    <x v="4"/>
    <x v="1"/>
    <x v="51"/>
    <n v="4987"/>
    <x v="333"/>
  </r>
  <r>
    <n v="2015"/>
    <x v="2"/>
    <x v="2"/>
    <x v="0"/>
    <x v="0"/>
    <x v="52"/>
    <n v="9746"/>
    <x v="334"/>
  </r>
  <r>
    <n v="2015"/>
    <x v="2"/>
    <x v="0"/>
    <x v="0"/>
    <x v="0"/>
    <x v="53"/>
    <n v="578"/>
    <x v="335"/>
  </r>
  <r>
    <n v="2015"/>
    <x v="2"/>
    <x v="2"/>
    <x v="0"/>
    <x v="0"/>
    <x v="52"/>
    <n v="9746"/>
    <x v="336"/>
  </r>
  <r>
    <n v="2015"/>
    <x v="2"/>
    <x v="0"/>
    <x v="0"/>
    <x v="0"/>
    <x v="53"/>
    <n v="578"/>
    <x v="337"/>
  </r>
  <r>
    <n v="2015"/>
    <x v="2"/>
    <x v="2"/>
    <x v="1"/>
    <x v="1"/>
    <x v="52"/>
    <n v="9746"/>
    <x v="338"/>
  </r>
  <r>
    <n v="2015"/>
    <x v="2"/>
    <x v="0"/>
    <x v="1"/>
    <x v="1"/>
    <x v="54"/>
    <n v="3587"/>
    <x v="339"/>
  </r>
  <r>
    <n v="2015"/>
    <x v="2"/>
    <x v="2"/>
    <x v="1"/>
    <x v="1"/>
    <x v="52"/>
    <n v="9746"/>
    <x v="340"/>
  </r>
  <r>
    <n v="2015"/>
    <x v="2"/>
    <x v="0"/>
    <x v="1"/>
    <x v="1"/>
    <x v="54"/>
    <n v="3587"/>
    <x v="341"/>
  </r>
  <r>
    <n v="2015"/>
    <x v="2"/>
    <x v="2"/>
    <x v="2"/>
    <x v="2"/>
    <x v="55"/>
    <n v="2365"/>
    <x v="342"/>
  </r>
  <r>
    <n v="2015"/>
    <x v="2"/>
    <x v="1"/>
    <x v="2"/>
    <x v="2"/>
    <x v="3"/>
    <n v="9731"/>
    <x v="343"/>
  </r>
  <r>
    <n v="2015"/>
    <x v="2"/>
    <x v="2"/>
    <x v="2"/>
    <x v="2"/>
    <x v="55"/>
    <n v="2365"/>
    <x v="344"/>
  </r>
  <r>
    <n v="2015"/>
    <x v="2"/>
    <x v="1"/>
    <x v="2"/>
    <x v="2"/>
    <x v="3"/>
    <n v="9731"/>
    <x v="345"/>
  </r>
  <r>
    <n v="2015"/>
    <x v="2"/>
    <x v="1"/>
    <x v="3"/>
    <x v="3"/>
    <x v="76"/>
    <n v="999"/>
    <x v="346"/>
  </r>
  <r>
    <n v="2015"/>
    <x v="2"/>
    <x v="2"/>
    <x v="3"/>
    <x v="3"/>
    <x v="77"/>
    <n v="157"/>
    <x v="347"/>
  </r>
  <r>
    <n v="2015"/>
    <x v="2"/>
    <x v="1"/>
    <x v="3"/>
    <x v="3"/>
    <x v="76"/>
    <n v="999"/>
    <x v="348"/>
  </r>
  <r>
    <n v="2015"/>
    <x v="2"/>
    <x v="2"/>
    <x v="3"/>
    <x v="3"/>
    <x v="77"/>
    <n v="157"/>
    <x v="349"/>
  </r>
  <r>
    <n v="2015"/>
    <x v="2"/>
    <x v="0"/>
    <x v="4"/>
    <x v="1"/>
    <x v="78"/>
    <n v="3587"/>
    <x v="350"/>
  </r>
  <r>
    <n v="2015"/>
    <x v="2"/>
    <x v="3"/>
    <x v="4"/>
    <x v="1"/>
    <x v="79"/>
    <n v="9631"/>
    <x v="351"/>
  </r>
  <r>
    <n v="2015"/>
    <x v="2"/>
    <x v="0"/>
    <x v="4"/>
    <x v="1"/>
    <x v="78"/>
    <n v="3587"/>
    <x v="352"/>
  </r>
  <r>
    <n v="2015"/>
    <x v="2"/>
    <x v="3"/>
    <x v="4"/>
    <x v="1"/>
    <x v="79"/>
    <n v="9631"/>
    <x v="353"/>
  </r>
  <r>
    <n v="2015"/>
    <x v="3"/>
    <x v="3"/>
    <x v="0"/>
    <x v="0"/>
    <x v="80"/>
    <n v="1578"/>
    <x v="354"/>
  </r>
  <r>
    <n v="2015"/>
    <x v="3"/>
    <x v="2"/>
    <x v="0"/>
    <x v="0"/>
    <x v="81"/>
    <n v="4587"/>
    <x v="355"/>
  </r>
  <r>
    <n v="2015"/>
    <x v="3"/>
    <x v="3"/>
    <x v="0"/>
    <x v="0"/>
    <x v="80"/>
    <n v="1578"/>
    <x v="356"/>
  </r>
  <r>
    <n v="2015"/>
    <x v="3"/>
    <x v="2"/>
    <x v="0"/>
    <x v="0"/>
    <x v="81"/>
    <n v="4587"/>
    <x v="357"/>
  </r>
  <r>
    <n v="2015"/>
    <x v="3"/>
    <x v="0"/>
    <x v="1"/>
    <x v="1"/>
    <x v="82"/>
    <n v="7892"/>
    <x v="358"/>
  </r>
  <r>
    <n v="2015"/>
    <x v="3"/>
    <x v="3"/>
    <x v="1"/>
    <x v="1"/>
    <x v="80"/>
    <n v="1578"/>
    <x v="359"/>
  </r>
  <r>
    <n v="2015"/>
    <x v="3"/>
    <x v="0"/>
    <x v="1"/>
    <x v="1"/>
    <x v="83"/>
    <n v="4687"/>
    <x v="360"/>
  </r>
  <r>
    <n v="2015"/>
    <x v="3"/>
    <x v="1"/>
    <x v="1"/>
    <x v="1"/>
    <x v="84"/>
    <n v="1364"/>
    <x v="361"/>
  </r>
  <r>
    <n v="2015"/>
    <x v="3"/>
    <x v="0"/>
    <x v="1"/>
    <x v="1"/>
    <x v="82"/>
    <n v="7892"/>
    <x v="362"/>
  </r>
  <r>
    <n v="2015"/>
    <x v="3"/>
    <x v="3"/>
    <x v="1"/>
    <x v="1"/>
    <x v="80"/>
    <n v="1578"/>
    <x v="363"/>
  </r>
  <r>
    <n v="2015"/>
    <x v="3"/>
    <x v="0"/>
    <x v="1"/>
    <x v="1"/>
    <x v="83"/>
    <n v="4687"/>
    <x v="364"/>
  </r>
  <r>
    <n v="2015"/>
    <x v="3"/>
    <x v="1"/>
    <x v="1"/>
    <x v="1"/>
    <x v="84"/>
    <n v="1364"/>
    <x v="365"/>
  </r>
  <r>
    <n v="2015"/>
    <x v="3"/>
    <x v="2"/>
    <x v="2"/>
    <x v="2"/>
    <x v="85"/>
    <n v="5862"/>
    <x v="366"/>
  </r>
  <r>
    <n v="2015"/>
    <x v="3"/>
    <x v="2"/>
    <x v="2"/>
    <x v="2"/>
    <x v="86"/>
    <n v="7415"/>
    <x v="367"/>
  </r>
  <r>
    <n v="2015"/>
    <x v="3"/>
    <x v="0"/>
    <x v="2"/>
    <x v="2"/>
    <x v="87"/>
    <n v="8952"/>
    <x v="368"/>
  </r>
  <r>
    <n v="2015"/>
    <x v="3"/>
    <x v="2"/>
    <x v="2"/>
    <x v="2"/>
    <x v="88"/>
    <n v="9746"/>
    <x v="369"/>
  </r>
  <r>
    <n v="2015"/>
    <x v="3"/>
    <x v="3"/>
    <x v="2"/>
    <x v="2"/>
    <x v="80"/>
    <n v="1578"/>
    <x v="370"/>
  </r>
  <r>
    <n v="2015"/>
    <x v="3"/>
    <x v="2"/>
    <x v="2"/>
    <x v="2"/>
    <x v="85"/>
    <n v="5862"/>
    <x v="371"/>
  </r>
  <r>
    <n v="2015"/>
    <x v="3"/>
    <x v="2"/>
    <x v="2"/>
    <x v="2"/>
    <x v="86"/>
    <n v="7415"/>
    <x v="372"/>
  </r>
  <r>
    <n v="2015"/>
    <x v="3"/>
    <x v="0"/>
    <x v="2"/>
    <x v="2"/>
    <x v="87"/>
    <n v="8952"/>
    <x v="373"/>
  </r>
  <r>
    <n v="2015"/>
    <x v="3"/>
    <x v="2"/>
    <x v="2"/>
    <x v="2"/>
    <x v="88"/>
    <n v="9746"/>
    <x v="374"/>
  </r>
  <r>
    <n v="2015"/>
    <x v="3"/>
    <x v="3"/>
    <x v="2"/>
    <x v="2"/>
    <x v="80"/>
    <n v="1578"/>
    <x v="375"/>
  </r>
  <r>
    <n v="2015"/>
    <x v="3"/>
    <x v="0"/>
    <x v="3"/>
    <x v="3"/>
    <x v="82"/>
    <n v="7892"/>
    <x v="376"/>
  </r>
  <r>
    <n v="2015"/>
    <x v="3"/>
    <x v="0"/>
    <x v="3"/>
    <x v="3"/>
    <x v="89"/>
    <n v="7986"/>
    <x v="377"/>
  </r>
  <r>
    <n v="2015"/>
    <x v="3"/>
    <x v="0"/>
    <x v="3"/>
    <x v="3"/>
    <x v="82"/>
    <n v="7892"/>
    <x v="378"/>
  </r>
  <r>
    <n v="2015"/>
    <x v="3"/>
    <x v="0"/>
    <x v="3"/>
    <x v="3"/>
    <x v="89"/>
    <n v="7986"/>
    <x v="379"/>
  </r>
  <r>
    <n v="2015"/>
    <x v="3"/>
    <x v="0"/>
    <x v="4"/>
    <x v="1"/>
    <x v="83"/>
    <n v="4687"/>
    <x v="380"/>
  </r>
  <r>
    <n v="2015"/>
    <x v="3"/>
    <x v="1"/>
    <x v="4"/>
    <x v="1"/>
    <x v="84"/>
    <n v="1364"/>
    <x v="381"/>
  </r>
  <r>
    <n v="2015"/>
    <x v="3"/>
    <x v="0"/>
    <x v="4"/>
    <x v="1"/>
    <x v="83"/>
    <n v="4687"/>
    <x v="382"/>
  </r>
  <r>
    <n v="2015"/>
    <x v="3"/>
    <x v="1"/>
    <x v="4"/>
    <x v="1"/>
    <x v="84"/>
    <n v="1364"/>
    <x v="383"/>
  </r>
  <r>
    <n v="2015"/>
    <x v="4"/>
    <x v="1"/>
    <x v="0"/>
    <x v="0"/>
    <x v="90"/>
    <n v="498"/>
    <x v="384"/>
  </r>
  <r>
    <n v="2015"/>
    <x v="4"/>
    <x v="3"/>
    <x v="0"/>
    <x v="0"/>
    <x v="91"/>
    <n v="4895"/>
    <x v="385"/>
  </r>
  <r>
    <n v="2015"/>
    <x v="4"/>
    <x v="1"/>
    <x v="0"/>
    <x v="0"/>
    <x v="90"/>
    <n v="498"/>
    <x v="386"/>
  </r>
  <r>
    <n v="2015"/>
    <x v="4"/>
    <x v="3"/>
    <x v="0"/>
    <x v="0"/>
    <x v="91"/>
    <n v="4895"/>
    <x v="387"/>
  </r>
  <r>
    <n v="2015"/>
    <x v="4"/>
    <x v="3"/>
    <x v="1"/>
    <x v="1"/>
    <x v="92"/>
    <n v="4896"/>
    <x v="388"/>
  </r>
  <r>
    <n v="2015"/>
    <x v="4"/>
    <x v="0"/>
    <x v="1"/>
    <x v="1"/>
    <x v="81"/>
    <n v="4587"/>
    <x v="389"/>
  </r>
  <r>
    <n v="2015"/>
    <x v="4"/>
    <x v="3"/>
    <x v="1"/>
    <x v="1"/>
    <x v="92"/>
    <n v="4896"/>
    <x v="390"/>
  </r>
  <r>
    <n v="2015"/>
    <x v="4"/>
    <x v="0"/>
    <x v="1"/>
    <x v="1"/>
    <x v="81"/>
    <n v="4587"/>
    <x v="391"/>
  </r>
  <r>
    <n v="2015"/>
    <x v="4"/>
    <x v="0"/>
    <x v="2"/>
    <x v="2"/>
    <x v="78"/>
    <n v="3587"/>
    <x v="392"/>
  </r>
  <r>
    <n v="2015"/>
    <x v="4"/>
    <x v="0"/>
    <x v="2"/>
    <x v="2"/>
    <x v="82"/>
    <n v="7892"/>
    <x v="393"/>
  </r>
  <r>
    <n v="2015"/>
    <x v="4"/>
    <x v="0"/>
    <x v="2"/>
    <x v="2"/>
    <x v="78"/>
    <n v="3587"/>
    <x v="394"/>
  </r>
  <r>
    <n v="2015"/>
    <x v="4"/>
    <x v="0"/>
    <x v="2"/>
    <x v="2"/>
    <x v="82"/>
    <n v="7892"/>
    <x v="395"/>
  </r>
  <r>
    <n v="2015"/>
    <x v="4"/>
    <x v="3"/>
    <x v="3"/>
    <x v="3"/>
    <x v="92"/>
    <n v="4896"/>
    <x v="396"/>
  </r>
  <r>
    <n v="2015"/>
    <x v="4"/>
    <x v="0"/>
    <x v="3"/>
    <x v="3"/>
    <x v="81"/>
    <n v="4587"/>
    <x v="397"/>
  </r>
  <r>
    <n v="2015"/>
    <x v="4"/>
    <x v="0"/>
    <x v="3"/>
    <x v="3"/>
    <x v="93"/>
    <n v="4879"/>
    <x v="398"/>
  </r>
  <r>
    <n v="2015"/>
    <x v="4"/>
    <x v="3"/>
    <x v="3"/>
    <x v="3"/>
    <x v="92"/>
    <n v="4896"/>
    <x v="399"/>
  </r>
  <r>
    <n v="2015"/>
    <x v="4"/>
    <x v="0"/>
    <x v="3"/>
    <x v="3"/>
    <x v="81"/>
    <n v="4587"/>
    <x v="400"/>
  </r>
  <r>
    <n v="2015"/>
    <x v="4"/>
    <x v="0"/>
    <x v="3"/>
    <x v="3"/>
    <x v="93"/>
    <n v="4879"/>
    <x v="401"/>
  </r>
  <r>
    <n v="2015"/>
    <x v="4"/>
    <x v="2"/>
    <x v="4"/>
    <x v="1"/>
    <x v="81"/>
    <n v="4587"/>
    <x v="402"/>
  </r>
  <r>
    <n v="2015"/>
    <x v="4"/>
    <x v="0"/>
    <x v="4"/>
    <x v="1"/>
    <x v="94"/>
    <n v="6324"/>
    <x v="403"/>
  </r>
  <r>
    <n v="2015"/>
    <x v="4"/>
    <x v="2"/>
    <x v="4"/>
    <x v="1"/>
    <x v="81"/>
    <n v="4587"/>
    <x v="404"/>
  </r>
  <r>
    <n v="2015"/>
    <x v="4"/>
    <x v="0"/>
    <x v="4"/>
    <x v="1"/>
    <x v="94"/>
    <n v="6324"/>
    <x v="405"/>
  </r>
  <r>
    <n v="2015"/>
    <x v="5"/>
    <x v="0"/>
    <x v="0"/>
    <x v="0"/>
    <x v="95"/>
    <n v="5623"/>
    <x v="406"/>
  </r>
  <r>
    <n v="2015"/>
    <x v="5"/>
    <x v="0"/>
    <x v="0"/>
    <x v="0"/>
    <x v="96"/>
    <n v="7328"/>
    <x v="407"/>
  </r>
  <r>
    <n v="2015"/>
    <x v="5"/>
    <x v="0"/>
    <x v="0"/>
    <x v="0"/>
    <x v="95"/>
    <n v="5623"/>
    <x v="408"/>
  </r>
  <r>
    <n v="2015"/>
    <x v="5"/>
    <x v="0"/>
    <x v="0"/>
    <x v="0"/>
    <x v="96"/>
    <n v="7328"/>
    <x v="409"/>
  </r>
  <r>
    <n v="2015"/>
    <x v="5"/>
    <x v="0"/>
    <x v="1"/>
    <x v="1"/>
    <x v="95"/>
    <n v="5623"/>
    <x v="410"/>
  </r>
  <r>
    <n v="2015"/>
    <x v="5"/>
    <x v="1"/>
    <x v="1"/>
    <x v="1"/>
    <x v="97"/>
    <n v="2598"/>
    <x v="411"/>
  </r>
  <r>
    <n v="2015"/>
    <x v="5"/>
    <x v="0"/>
    <x v="1"/>
    <x v="1"/>
    <x v="95"/>
    <n v="5623"/>
    <x v="412"/>
  </r>
  <r>
    <n v="2015"/>
    <x v="5"/>
    <x v="1"/>
    <x v="1"/>
    <x v="1"/>
    <x v="97"/>
    <n v="2598"/>
    <x v="413"/>
  </r>
  <r>
    <n v="2015"/>
    <x v="5"/>
    <x v="1"/>
    <x v="2"/>
    <x v="2"/>
    <x v="90"/>
    <n v="498"/>
    <x v="414"/>
  </r>
  <r>
    <n v="2015"/>
    <x v="5"/>
    <x v="2"/>
    <x v="2"/>
    <x v="2"/>
    <x v="81"/>
    <n v="4587"/>
    <x v="415"/>
  </r>
  <r>
    <n v="2015"/>
    <x v="5"/>
    <x v="1"/>
    <x v="2"/>
    <x v="2"/>
    <x v="90"/>
    <n v="498"/>
    <x v="416"/>
  </r>
  <r>
    <n v="2015"/>
    <x v="5"/>
    <x v="2"/>
    <x v="2"/>
    <x v="2"/>
    <x v="81"/>
    <n v="4587"/>
    <x v="417"/>
  </r>
  <r>
    <n v="2015"/>
    <x v="5"/>
    <x v="1"/>
    <x v="3"/>
    <x v="3"/>
    <x v="97"/>
    <n v="2598"/>
    <x v="418"/>
  </r>
  <r>
    <n v="2015"/>
    <x v="5"/>
    <x v="3"/>
    <x v="3"/>
    <x v="3"/>
    <x v="98"/>
    <n v="2056"/>
    <x v="419"/>
  </r>
  <r>
    <n v="2015"/>
    <x v="5"/>
    <x v="1"/>
    <x v="3"/>
    <x v="3"/>
    <x v="97"/>
    <n v="2598"/>
    <x v="420"/>
  </r>
  <r>
    <n v="2015"/>
    <x v="5"/>
    <x v="3"/>
    <x v="3"/>
    <x v="3"/>
    <x v="98"/>
    <n v="2056"/>
    <x v="421"/>
  </r>
  <r>
    <n v="2015"/>
    <x v="5"/>
    <x v="2"/>
    <x v="4"/>
    <x v="1"/>
    <x v="99"/>
    <n v="8247"/>
    <x v="422"/>
  </r>
  <r>
    <n v="2015"/>
    <x v="5"/>
    <x v="0"/>
    <x v="4"/>
    <x v="1"/>
    <x v="100"/>
    <n v="8821"/>
    <x v="423"/>
  </r>
  <r>
    <n v="2015"/>
    <x v="5"/>
    <x v="2"/>
    <x v="4"/>
    <x v="1"/>
    <x v="99"/>
    <n v="8247"/>
    <x v="424"/>
  </r>
  <r>
    <n v="2015"/>
    <x v="5"/>
    <x v="0"/>
    <x v="4"/>
    <x v="1"/>
    <x v="100"/>
    <n v="8821"/>
    <x v="425"/>
  </r>
  <r>
    <n v="2015"/>
    <x v="6"/>
    <x v="1"/>
    <x v="0"/>
    <x v="0"/>
    <x v="101"/>
    <n v="5888"/>
    <x v="426"/>
  </r>
  <r>
    <n v="2015"/>
    <x v="6"/>
    <x v="0"/>
    <x v="0"/>
    <x v="0"/>
    <x v="102"/>
    <n v="8942"/>
    <x v="427"/>
  </r>
  <r>
    <n v="2015"/>
    <x v="6"/>
    <x v="3"/>
    <x v="0"/>
    <x v="0"/>
    <x v="103"/>
    <n v="2684"/>
    <x v="428"/>
  </r>
  <r>
    <n v="2015"/>
    <x v="6"/>
    <x v="1"/>
    <x v="0"/>
    <x v="0"/>
    <x v="101"/>
    <n v="5888"/>
    <x v="429"/>
  </r>
  <r>
    <n v="2015"/>
    <x v="6"/>
    <x v="0"/>
    <x v="0"/>
    <x v="0"/>
    <x v="102"/>
    <n v="8942"/>
    <x v="430"/>
  </r>
  <r>
    <n v="2015"/>
    <x v="6"/>
    <x v="3"/>
    <x v="0"/>
    <x v="0"/>
    <x v="103"/>
    <n v="2684"/>
    <x v="431"/>
  </r>
  <r>
    <n v="2015"/>
    <x v="6"/>
    <x v="1"/>
    <x v="1"/>
    <x v="1"/>
    <x v="101"/>
    <n v="5888"/>
    <x v="432"/>
  </r>
  <r>
    <n v="2015"/>
    <x v="6"/>
    <x v="2"/>
    <x v="1"/>
    <x v="1"/>
    <x v="104"/>
    <n v="2365"/>
    <x v="433"/>
  </r>
  <r>
    <n v="2015"/>
    <x v="6"/>
    <x v="1"/>
    <x v="1"/>
    <x v="1"/>
    <x v="101"/>
    <n v="5888"/>
    <x v="434"/>
  </r>
  <r>
    <n v="2015"/>
    <x v="6"/>
    <x v="2"/>
    <x v="1"/>
    <x v="1"/>
    <x v="104"/>
    <n v="2365"/>
    <x v="435"/>
  </r>
  <r>
    <n v="2015"/>
    <x v="6"/>
    <x v="0"/>
    <x v="2"/>
    <x v="2"/>
    <x v="94"/>
    <n v="6324"/>
    <x v="436"/>
  </r>
  <r>
    <n v="2015"/>
    <x v="6"/>
    <x v="3"/>
    <x v="2"/>
    <x v="2"/>
    <x v="91"/>
    <n v="4895"/>
    <x v="437"/>
  </r>
  <r>
    <n v="2015"/>
    <x v="6"/>
    <x v="0"/>
    <x v="2"/>
    <x v="2"/>
    <x v="94"/>
    <n v="6324"/>
    <x v="438"/>
  </r>
  <r>
    <n v="2015"/>
    <x v="6"/>
    <x v="3"/>
    <x v="2"/>
    <x v="2"/>
    <x v="91"/>
    <n v="4895"/>
    <x v="439"/>
  </r>
  <r>
    <n v="2015"/>
    <x v="6"/>
    <x v="2"/>
    <x v="3"/>
    <x v="3"/>
    <x v="104"/>
    <n v="2365"/>
    <x v="440"/>
  </r>
  <r>
    <n v="2015"/>
    <x v="6"/>
    <x v="0"/>
    <x v="3"/>
    <x v="3"/>
    <x v="105"/>
    <n v="2159"/>
    <x v="441"/>
  </r>
  <r>
    <n v="2015"/>
    <x v="6"/>
    <x v="2"/>
    <x v="3"/>
    <x v="3"/>
    <x v="104"/>
    <n v="2365"/>
    <x v="442"/>
  </r>
  <r>
    <n v="2015"/>
    <x v="6"/>
    <x v="0"/>
    <x v="3"/>
    <x v="3"/>
    <x v="105"/>
    <n v="2159"/>
    <x v="4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4B8A89-0453-403D-ABA9-15EF626F1C96}" name="PivotTable1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F74" firstHeaderRow="1" firstDataRow="2" firstDataCol="1"/>
  <pivotFields count="9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5">
        <item x="1"/>
        <item x="0"/>
        <item x="3"/>
        <item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dataField="1" numFmtId="8" showAll="0">
      <items count="107">
        <item x="26"/>
        <item x="77"/>
        <item x="57"/>
        <item x="35"/>
        <item x="90"/>
        <item x="21"/>
        <item x="65"/>
        <item x="53"/>
        <item x="25"/>
        <item x="76"/>
        <item x="56"/>
        <item x="32"/>
        <item x="84"/>
        <item x="28"/>
        <item x="63"/>
        <item x="80"/>
        <item x="59"/>
        <item x="0"/>
        <item x="43"/>
        <item x="49"/>
        <item x="98"/>
        <item x="23"/>
        <item x="15"/>
        <item x="105"/>
        <item x="70"/>
        <item x="75"/>
        <item x="42"/>
        <item x="104"/>
        <item x="48"/>
        <item x="55"/>
        <item x="8"/>
        <item x="97"/>
        <item x="103"/>
        <item x="13"/>
        <item x="74"/>
        <item x="22"/>
        <item x="5"/>
        <item x="9"/>
        <item x="78"/>
        <item x="54"/>
        <item x="7"/>
        <item x="29"/>
        <item x="31"/>
        <item x="38"/>
        <item x="36"/>
        <item x="37"/>
        <item x="19"/>
        <item x="81"/>
        <item x="83"/>
        <item x="93"/>
        <item x="91"/>
        <item x="92"/>
        <item x="60"/>
        <item x="40"/>
        <item x="62"/>
        <item x="6"/>
        <item x="33"/>
        <item x="66"/>
        <item x="67"/>
        <item x="46"/>
        <item x="51"/>
        <item x="95"/>
        <item x="39"/>
        <item x="85"/>
        <item x="101"/>
        <item x="4"/>
        <item x="14"/>
        <item x="94"/>
        <item x="2"/>
        <item x="41"/>
        <item x="17"/>
        <item x="68"/>
        <item x="30"/>
        <item x="34"/>
        <item x="96"/>
        <item x="44"/>
        <item x="86"/>
        <item x="69"/>
        <item x="45"/>
        <item x="82"/>
        <item x="10"/>
        <item x="47"/>
        <item x="89"/>
        <item x="18"/>
        <item x="99"/>
        <item x="1"/>
        <item x="61"/>
        <item x="64"/>
        <item x="27"/>
        <item x="24"/>
        <item x="20"/>
        <item x="16"/>
        <item x="100"/>
        <item x="71"/>
        <item x="102"/>
        <item x="87"/>
        <item x="72"/>
        <item x="73"/>
        <item x="11"/>
        <item x="79"/>
        <item x="88"/>
        <item x="12"/>
        <item x="58"/>
        <item x="3"/>
        <item x="52"/>
        <item x="50"/>
        <item t="default"/>
      </items>
    </pivotField>
    <pivotField showAll="0"/>
    <pivotField showAll="0">
      <items count="4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3">
    <field x="1"/>
    <field x="4"/>
    <field x="3"/>
  </rowFields>
  <rowItems count="70">
    <i>
      <x/>
    </i>
    <i r="1">
      <x/>
    </i>
    <i r="2">
      <x v="1"/>
    </i>
    <i r="2">
      <x v="4"/>
    </i>
    <i r="1">
      <x v="1"/>
    </i>
    <i r="2">
      <x v="2"/>
    </i>
    <i r="1">
      <x v="2"/>
    </i>
    <i r="2">
      <x v="3"/>
    </i>
    <i r="1">
      <x v="3"/>
    </i>
    <i r="2">
      <x/>
    </i>
    <i>
      <x v="1"/>
    </i>
    <i r="1">
      <x/>
    </i>
    <i r="2">
      <x v="1"/>
    </i>
    <i r="2">
      <x v="4"/>
    </i>
    <i r="1">
      <x v="1"/>
    </i>
    <i r="2">
      <x v="2"/>
    </i>
    <i r="1">
      <x v="2"/>
    </i>
    <i r="2">
      <x v="3"/>
    </i>
    <i r="1">
      <x v="3"/>
    </i>
    <i r="2">
      <x/>
    </i>
    <i>
      <x v="2"/>
    </i>
    <i r="1">
      <x/>
    </i>
    <i r="2">
      <x v="1"/>
    </i>
    <i r="2">
      <x v="4"/>
    </i>
    <i r="1">
      <x v="1"/>
    </i>
    <i r="2">
      <x v="2"/>
    </i>
    <i r="1">
      <x v="2"/>
    </i>
    <i r="2">
      <x v="3"/>
    </i>
    <i r="1">
      <x v="3"/>
    </i>
    <i r="2">
      <x/>
    </i>
    <i>
      <x v="3"/>
    </i>
    <i r="1">
      <x/>
    </i>
    <i r="2">
      <x v="1"/>
    </i>
    <i r="2">
      <x v="4"/>
    </i>
    <i r="1">
      <x v="1"/>
    </i>
    <i r="2">
      <x v="2"/>
    </i>
    <i r="1">
      <x v="2"/>
    </i>
    <i r="2">
      <x v="3"/>
    </i>
    <i r="1">
      <x v="3"/>
    </i>
    <i r="2">
      <x/>
    </i>
    <i>
      <x v="4"/>
    </i>
    <i r="1">
      <x/>
    </i>
    <i r="2">
      <x v="1"/>
    </i>
    <i r="2">
      <x v="4"/>
    </i>
    <i r="1">
      <x v="1"/>
    </i>
    <i r="2">
      <x v="2"/>
    </i>
    <i r="1">
      <x v="2"/>
    </i>
    <i r="2">
      <x v="3"/>
    </i>
    <i r="1">
      <x v="3"/>
    </i>
    <i r="2">
      <x/>
    </i>
    <i>
      <x v="5"/>
    </i>
    <i r="1">
      <x/>
    </i>
    <i r="2">
      <x v="1"/>
    </i>
    <i r="2">
      <x v="4"/>
    </i>
    <i r="1">
      <x v="1"/>
    </i>
    <i r="2">
      <x v="2"/>
    </i>
    <i r="1">
      <x v="2"/>
    </i>
    <i r="2">
      <x v="3"/>
    </i>
    <i r="1">
      <x v="3"/>
    </i>
    <i r="2">
      <x/>
    </i>
    <i>
      <x v="6"/>
    </i>
    <i r="1">
      <x/>
    </i>
    <i r="2">
      <x v="1"/>
    </i>
    <i r="1">
      <x v="1"/>
    </i>
    <i r="2">
      <x v="2"/>
    </i>
    <i r="1">
      <x v="2"/>
    </i>
    <i r="2">
      <x v="3"/>
    </i>
    <i r="1">
      <x v="3"/>
    </i>
    <i r="2">
      <x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5" baseField="1" baseItem="4" numFmtId="164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EDD292-D6D6-47F8-B4AD-11AEED81B4B5}" name="PivotTable2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B11" firstHeaderRow="1" firstDataRow="1" firstDataCol="1"/>
  <pivotFields count="9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dataField="1" numFmtId="8" showAll="0"/>
    <pivotField showAll="0"/>
    <pivotField showAll="0"/>
    <pivotField showAll="0" defaultSubtotal="0">
      <items count="3">
        <item x="0"/>
        <item x="1"/>
        <item x="2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ales" fld="5" baseField="1" baseItem="0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212CC7-603B-408B-BB60-FCC709C15172}" name="Yearly_Sales" displayName="Yearly_Sales" ref="A4:H448" totalsRowShown="0" headerRowDxfId="0" headerRowBorderDxfId="2" headerRowCellStyle="Normal_EXCEL3-2" dataCellStyle="Normal_EXCEL3-2">
  <autoFilter ref="A4:H448" xr:uid="{74212CC7-603B-408B-BB60-FCC709C15172}"/>
  <tableColumns count="8">
    <tableColumn id="1" xr3:uid="{294F4B46-3464-43A9-AC73-234D05B46AC1}" name="Year" dataCellStyle="Normal_EXCEL3-2"/>
    <tableColumn id="2" xr3:uid="{766BA846-4666-43D9-9120-7F4FC68BF723}" name="Month" dataCellStyle="Normal_EXCEL3-2"/>
    <tableColumn id="3" xr3:uid="{824D2A59-0FBE-4683-94E6-4851A93EC163}" name="Type" dataCellStyle="Normal_EXCEL3-2"/>
    <tableColumn id="4" xr3:uid="{1F10A6C7-5FA2-4FB7-A826-34C5BE234F01}" name="Salesperson" dataCellStyle="Normal_EXCEL3-2"/>
    <tableColumn id="5" xr3:uid="{485D1F9D-3BFC-43EA-BCD7-3198C9402937}" name="Region" dataCellStyle="Normal_EXCEL3-2"/>
    <tableColumn id="6" xr3:uid="{1BD9E9F8-ED39-4BF2-853C-71E616A0CDEC}" name="Sales" dataCellStyle="Currency_EXCEL3-2">
      <calculatedColumnFormula>G5*1.4</calculatedColumnFormula>
    </tableColumn>
    <tableColumn id="7" xr3:uid="{DFE916CA-2910-4769-AB0D-00C2BDBE1230}" name="Units" dataCellStyle="Normal_EXCEL3-2"/>
    <tableColumn id="8" xr3:uid="{5559B6AC-226B-431F-AE96-71757F907758}" name="Order #" dataDxfId="1" dataCellStyle="Normal_EXCEL3-2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DA7F-7F91-4F83-851E-68F8E80D3D74}">
  <dimension ref="A1:H448"/>
  <sheetViews>
    <sheetView topLeftCell="A5" workbookViewId="0">
      <selection activeCell="D8" sqref="D8"/>
    </sheetView>
  </sheetViews>
  <sheetFormatPr defaultRowHeight="15" x14ac:dyDescent="0.25"/>
  <cols>
    <col min="1" max="1" width="8.7109375" customWidth="1"/>
    <col min="2" max="2" width="10.42578125" customWidth="1"/>
    <col min="3" max="3" width="12.85546875" bestFit="1" customWidth="1"/>
    <col min="4" max="4" width="17.5703125" customWidth="1"/>
    <col min="5" max="5" width="11.42578125" customWidth="1"/>
    <col min="6" max="6" width="12.5703125" bestFit="1" customWidth="1"/>
    <col min="7" max="7" width="12.140625" bestFit="1" customWidth="1"/>
    <col min="8" max="8" width="11.85546875" customWidth="1"/>
  </cols>
  <sheetData>
    <row r="1" spans="1:8" ht="19.5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ht="19.5" x14ac:dyDescent="0.35">
      <c r="A2" s="2" t="s">
        <v>1</v>
      </c>
      <c r="B2" s="2"/>
      <c r="C2" s="2"/>
      <c r="D2" s="2"/>
      <c r="E2" s="2"/>
      <c r="F2" s="2"/>
      <c r="G2" s="2"/>
      <c r="H2" s="2"/>
    </row>
    <row r="3" spans="1:8" ht="19.5" x14ac:dyDescent="0.35">
      <c r="A3" s="3"/>
      <c r="B3" s="4"/>
      <c r="C3" s="5"/>
      <c r="D3" s="4"/>
      <c r="E3" s="5"/>
      <c r="F3" s="5"/>
      <c r="G3" s="5"/>
      <c r="H3" s="3"/>
    </row>
    <row r="4" spans="1:8" ht="16.5" thickBot="1" x14ac:dyDescent="0.3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</row>
    <row r="5" spans="1:8" x14ac:dyDescent="0.25">
      <c r="A5" s="3">
        <v>2013</v>
      </c>
      <c r="B5" s="3" t="s">
        <v>10</v>
      </c>
      <c r="C5" s="3" t="s">
        <v>11</v>
      </c>
      <c r="D5" s="3" t="s">
        <v>12</v>
      </c>
      <c r="E5" s="3" t="s">
        <v>13</v>
      </c>
      <c r="F5" s="7">
        <f t="shared" ref="F5:F10" si="0">G5*1.5</f>
        <v>2395.5</v>
      </c>
      <c r="G5" s="3">
        <v>1597</v>
      </c>
      <c r="H5" s="8" t="s">
        <v>14</v>
      </c>
    </row>
    <row r="6" spans="1:8" x14ac:dyDescent="0.25">
      <c r="A6" s="3">
        <v>2013</v>
      </c>
      <c r="B6" s="3" t="s">
        <v>10</v>
      </c>
      <c r="C6" s="3" t="s">
        <v>11</v>
      </c>
      <c r="D6" s="3" t="s">
        <v>12</v>
      </c>
      <c r="E6" s="3" t="s">
        <v>13</v>
      </c>
      <c r="F6" s="7">
        <f t="shared" si="0"/>
        <v>11761.5</v>
      </c>
      <c r="G6" s="3">
        <v>7841</v>
      </c>
      <c r="H6" s="8" t="s">
        <v>15</v>
      </c>
    </row>
    <row r="7" spans="1:8" x14ac:dyDescent="0.25">
      <c r="A7" s="3">
        <v>2013</v>
      </c>
      <c r="B7" s="3" t="s">
        <v>10</v>
      </c>
      <c r="C7" s="3" t="s">
        <v>16</v>
      </c>
      <c r="D7" s="3" t="s">
        <v>12</v>
      </c>
      <c r="E7" s="3" t="s">
        <v>13</v>
      </c>
      <c r="F7" s="7">
        <f t="shared" si="0"/>
        <v>8943</v>
      </c>
      <c r="G7" s="3">
        <v>5962</v>
      </c>
      <c r="H7" s="8" t="s">
        <v>17</v>
      </c>
    </row>
    <row r="8" spans="1:8" x14ac:dyDescent="0.25">
      <c r="A8" s="3">
        <v>2013</v>
      </c>
      <c r="B8" s="3" t="s">
        <v>10</v>
      </c>
      <c r="C8" s="3" t="s">
        <v>11</v>
      </c>
      <c r="D8" s="3" t="s">
        <v>12</v>
      </c>
      <c r="E8" s="3" t="s">
        <v>13</v>
      </c>
      <c r="F8" s="7">
        <f t="shared" si="0"/>
        <v>2395.5</v>
      </c>
      <c r="G8" s="3">
        <v>1597</v>
      </c>
      <c r="H8" s="8" t="s">
        <v>18</v>
      </c>
    </row>
    <row r="9" spans="1:8" x14ac:dyDescent="0.25">
      <c r="A9" s="3">
        <v>2013</v>
      </c>
      <c r="B9" s="3" t="s">
        <v>10</v>
      </c>
      <c r="C9" s="3" t="s">
        <v>11</v>
      </c>
      <c r="D9" s="3" t="s">
        <v>12</v>
      </c>
      <c r="E9" s="3" t="s">
        <v>13</v>
      </c>
      <c r="F9" s="7">
        <f t="shared" si="0"/>
        <v>11761.5</v>
      </c>
      <c r="G9" s="3">
        <v>7841</v>
      </c>
      <c r="H9" s="8" t="s">
        <v>19</v>
      </c>
    </row>
    <row r="10" spans="1:8" x14ac:dyDescent="0.25">
      <c r="A10" s="3">
        <v>2013</v>
      </c>
      <c r="B10" s="3" t="s">
        <v>10</v>
      </c>
      <c r="C10" s="3" t="s">
        <v>16</v>
      </c>
      <c r="D10" s="3" t="s">
        <v>12</v>
      </c>
      <c r="E10" s="3" t="s">
        <v>13</v>
      </c>
      <c r="F10" s="7">
        <f t="shared" si="0"/>
        <v>8943</v>
      </c>
      <c r="G10" s="3">
        <v>5962</v>
      </c>
      <c r="H10" s="8" t="s">
        <v>20</v>
      </c>
    </row>
    <row r="11" spans="1:8" x14ac:dyDescent="0.25">
      <c r="A11" s="3">
        <v>2013</v>
      </c>
      <c r="B11" s="3" t="s">
        <v>10</v>
      </c>
      <c r="C11" s="3" t="s">
        <v>16</v>
      </c>
      <c r="D11" s="3" t="s">
        <v>21</v>
      </c>
      <c r="E11" s="3" t="s">
        <v>22</v>
      </c>
      <c r="F11" s="7">
        <v>14596.5</v>
      </c>
      <c r="G11" s="3">
        <v>9731</v>
      </c>
      <c r="H11" s="8" t="s">
        <v>23</v>
      </c>
    </row>
    <row r="12" spans="1:8" x14ac:dyDescent="0.25">
      <c r="A12" s="3">
        <v>2013</v>
      </c>
      <c r="B12" s="3" t="s">
        <v>10</v>
      </c>
      <c r="C12" s="3" t="s">
        <v>24</v>
      </c>
      <c r="D12" s="3" t="s">
        <v>21</v>
      </c>
      <c r="E12" s="3" t="s">
        <v>22</v>
      </c>
      <c r="F12" s="7">
        <v>8793</v>
      </c>
      <c r="G12" s="3">
        <v>5862</v>
      </c>
      <c r="H12" s="8" t="s">
        <v>25</v>
      </c>
    </row>
    <row r="13" spans="1:8" x14ac:dyDescent="0.25">
      <c r="A13" s="3">
        <v>2013</v>
      </c>
      <c r="B13" s="3" t="s">
        <v>10</v>
      </c>
      <c r="C13" s="3" t="s">
        <v>16</v>
      </c>
      <c r="D13" s="3" t="s">
        <v>21</v>
      </c>
      <c r="E13" s="3" t="s">
        <v>22</v>
      </c>
      <c r="F13" s="7">
        <v>14596.5</v>
      </c>
      <c r="G13" s="3">
        <v>9731</v>
      </c>
      <c r="H13" s="8" t="s">
        <v>26</v>
      </c>
    </row>
    <row r="14" spans="1:8" x14ac:dyDescent="0.25">
      <c r="A14" s="3">
        <v>2013</v>
      </c>
      <c r="B14" s="3" t="s">
        <v>10</v>
      </c>
      <c r="C14" s="3" t="s">
        <v>24</v>
      </c>
      <c r="D14" s="3" t="s">
        <v>21</v>
      </c>
      <c r="E14" s="3" t="s">
        <v>22</v>
      </c>
      <c r="F14" s="7">
        <v>8793</v>
      </c>
      <c r="G14" s="3">
        <v>5862</v>
      </c>
      <c r="H14" s="8" t="s">
        <v>27</v>
      </c>
    </row>
    <row r="15" spans="1:8" x14ac:dyDescent="0.25">
      <c r="A15" s="3">
        <v>2013</v>
      </c>
      <c r="B15" s="3" t="s">
        <v>10</v>
      </c>
      <c r="C15" s="3" t="s">
        <v>11</v>
      </c>
      <c r="D15" s="3" t="s">
        <v>28</v>
      </c>
      <c r="E15" s="3" t="s">
        <v>29</v>
      </c>
      <c r="F15" s="7">
        <v>4666</v>
      </c>
      <c r="G15" s="3">
        <v>5623</v>
      </c>
      <c r="H15" s="8" t="s">
        <v>30</v>
      </c>
    </row>
    <row r="16" spans="1:8" x14ac:dyDescent="0.25">
      <c r="A16" s="3">
        <v>2013</v>
      </c>
      <c r="B16" s="3" t="s">
        <v>10</v>
      </c>
      <c r="C16" s="3" t="s">
        <v>11</v>
      </c>
      <c r="D16" s="3" t="s">
        <v>28</v>
      </c>
      <c r="E16" s="3" t="s">
        <v>29</v>
      </c>
      <c r="F16" s="7">
        <f>G16*1.5</f>
        <v>7318.5</v>
      </c>
      <c r="G16" s="3">
        <v>4879</v>
      </c>
      <c r="H16" s="8" t="s">
        <v>31</v>
      </c>
    </row>
    <row r="17" spans="1:8" x14ac:dyDescent="0.25">
      <c r="A17" s="3">
        <v>2013</v>
      </c>
      <c r="B17" s="3" t="s">
        <v>10</v>
      </c>
      <c r="C17" s="3" t="s">
        <v>11</v>
      </c>
      <c r="D17" s="3" t="s">
        <v>28</v>
      </c>
      <c r="E17" s="3" t="s">
        <v>29</v>
      </c>
      <c r="F17" s="7">
        <v>5500</v>
      </c>
      <c r="G17" s="3">
        <v>5623</v>
      </c>
      <c r="H17" s="8" t="s">
        <v>32</v>
      </c>
    </row>
    <row r="18" spans="1:8" x14ac:dyDescent="0.25">
      <c r="A18" s="3">
        <v>2013</v>
      </c>
      <c r="B18" s="3" t="s">
        <v>10</v>
      </c>
      <c r="C18" s="3" t="s">
        <v>11</v>
      </c>
      <c r="D18" s="3" t="s">
        <v>28</v>
      </c>
      <c r="E18" s="3" t="s">
        <v>29</v>
      </c>
      <c r="F18" s="7">
        <f t="shared" ref="F18:F26" si="1">G18*1.5</f>
        <v>7318.5</v>
      </c>
      <c r="G18" s="3">
        <v>4879</v>
      </c>
      <c r="H18" s="8" t="s">
        <v>33</v>
      </c>
    </row>
    <row r="19" spans="1:8" x14ac:dyDescent="0.25">
      <c r="A19" s="3">
        <v>2013</v>
      </c>
      <c r="B19" s="3" t="s">
        <v>10</v>
      </c>
      <c r="C19" s="3" t="s">
        <v>34</v>
      </c>
      <c r="D19" s="3" t="s">
        <v>35</v>
      </c>
      <c r="E19" s="3" t="s">
        <v>36</v>
      </c>
      <c r="F19" s="7">
        <f t="shared" si="1"/>
        <v>3553.5</v>
      </c>
      <c r="G19" s="3">
        <v>2369</v>
      </c>
      <c r="H19" s="8" t="s">
        <v>37</v>
      </c>
    </row>
    <row r="20" spans="1:8" x14ac:dyDescent="0.25">
      <c r="A20" s="3">
        <v>2013</v>
      </c>
      <c r="B20" s="3" t="s">
        <v>10</v>
      </c>
      <c r="C20" s="3" t="s">
        <v>34</v>
      </c>
      <c r="D20" s="3" t="s">
        <v>35</v>
      </c>
      <c r="E20" s="3" t="s">
        <v>36</v>
      </c>
      <c r="F20" s="7">
        <f t="shared" si="1"/>
        <v>3553.5</v>
      </c>
      <c r="G20" s="3">
        <v>2369</v>
      </c>
      <c r="H20" s="8" t="s">
        <v>38</v>
      </c>
    </row>
    <row r="21" spans="1:8" x14ac:dyDescent="0.25">
      <c r="A21" s="3">
        <v>2013</v>
      </c>
      <c r="B21" s="3" t="s">
        <v>10</v>
      </c>
      <c r="C21" s="3" t="s">
        <v>16</v>
      </c>
      <c r="D21" s="3" t="s">
        <v>39</v>
      </c>
      <c r="E21" s="3" t="s">
        <v>22</v>
      </c>
      <c r="F21" s="7">
        <f t="shared" si="1"/>
        <v>14596.5</v>
      </c>
      <c r="G21" s="3">
        <v>9731</v>
      </c>
      <c r="H21" s="8" t="s">
        <v>40</v>
      </c>
    </row>
    <row r="22" spans="1:8" x14ac:dyDescent="0.25">
      <c r="A22" s="3">
        <v>2013</v>
      </c>
      <c r="B22" s="3" t="s">
        <v>10</v>
      </c>
      <c r="C22" s="3" t="s">
        <v>24</v>
      </c>
      <c r="D22" s="3" t="s">
        <v>39</v>
      </c>
      <c r="E22" s="3" t="s">
        <v>22</v>
      </c>
      <c r="F22" s="7">
        <f t="shared" si="1"/>
        <v>8793</v>
      </c>
      <c r="G22" s="3">
        <v>5862</v>
      </c>
      <c r="H22" s="8" t="s">
        <v>41</v>
      </c>
    </row>
    <row r="23" spans="1:8" x14ac:dyDescent="0.25">
      <c r="A23" s="3">
        <v>2013</v>
      </c>
      <c r="B23" s="3" t="s">
        <v>10</v>
      </c>
      <c r="C23" s="3" t="s">
        <v>16</v>
      </c>
      <c r="D23" s="3" t="s">
        <v>39</v>
      </c>
      <c r="E23" s="3" t="s">
        <v>22</v>
      </c>
      <c r="F23" s="7">
        <f t="shared" si="1"/>
        <v>14596.5</v>
      </c>
      <c r="G23" s="3">
        <v>9731</v>
      </c>
      <c r="H23" s="8" t="s">
        <v>42</v>
      </c>
    </row>
    <row r="24" spans="1:8" x14ac:dyDescent="0.25">
      <c r="A24" s="3">
        <v>2013</v>
      </c>
      <c r="B24" s="3" t="s">
        <v>10</v>
      </c>
      <c r="C24" s="3" t="s">
        <v>24</v>
      </c>
      <c r="D24" s="3" t="s">
        <v>39</v>
      </c>
      <c r="E24" s="3" t="s">
        <v>22</v>
      </c>
      <c r="F24" s="7">
        <f t="shared" si="1"/>
        <v>8793</v>
      </c>
      <c r="G24" s="3">
        <v>5862</v>
      </c>
      <c r="H24" s="8" t="s">
        <v>43</v>
      </c>
    </row>
    <row r="25" spans="1:8" x14ac:dyDescent="0.25">
      <c r="A25" s="3">
        <v>2013</v>
      </c>
      <c r="B25" s="3" t="s">
        <v>44</v>
      </c>
      <c r="C25" s="3" t="s">
        <v>11</v>
      </c>
      <c r="D25" s="3" t="s">
        <v>12</v>
      </c>
      <c r="E25" s="3" t="s">
        <v>13</v>
      </c>
      <c r="F25" s="7">
        <f t="shared" si="1"/>
        <v>4887</v>
      </c>
      <c r="G25" s="3">
        <v>3258</v>
      </c>
      <c r="H25" s="8" t="s">
        <v>45</v>
      </c>
    </row>
    <row r="26" spans="1:8" x14ac:dyDescent="0.25">
      <c r="A26" s="3">
        <v>2013</v>
      </c>
      <c r="B26" s="3" t="s">
        <v>44</v>
      </c>
      <c r="C26" s="3" t="s">
        <v>11</v>
      </c>
      <c r="D26" s="3" t="s">
        <v>12</v>
      </c>
      <c r="E26" s="3" t="s">
        <v>13</v>
      </c>
      <c r="F26" s="7">
        <f t="shared" si="1"/>
        <v>4887</v>
      </c>
      <c r="G26" s="3">
        <v>3258</v>
      </c>
      <c r="H26" s="8" t="s">
        <v>46</v>
      </c>
    </row>
    <row r="27" spans="1:8" x14ac:dyDescent="0.25">
      <c r="A27" s="3">
        <v>2013</v>
      </c>
      <c r="B27" s="3" t="s">
        <v>44</v>
      </c>
      <c r="C27" s="3" t="s">
        <v>24</v>
      </c>
      <c r="D27" s="3" t="s">
        <v>21</v>
      </c>
      <c r="E27" s="3" t="s">
        <v>22</v>
      </c>
      <c r="F27" s="7">
        <v>11122.5</v>
      </c>
      <c r="G27" s="3">
        <v>7415</v>
      </c>
      <c r="H27" s="8" t="s">
        <v>47</v>
      </c>
    </row>
    <row r="28" spans="1:8" x14ac:dyDescent="0.25">
      <c r="A28" s="3">
        <v>2013</v>
      </c>
      <c r="B28" s="3" t="s">
        <v>44</v>
      </c>
      <c r="C28" s="3" t="s">
        <v>11</v>
      </c>
      <c r="D28" s="3" t="s">
        <v>21</v>
      </c>
      <c r="E28" s="3" t="s">
        <v>22</v>
      </c>
      <c r="F28" s="7">
        <v>13428</v>
      </c>
      <c r="G28" s="3">
        <v>8952</v>
      </c>
      <c r="H28" s="8" t="s">
        <v>48</v>
      </c>
    </row>
    <row r="29" spans="1:8" x14ac:dyDescent="0.25">
      <c r="A29" s="3">
        <v>2013</v>
      </c>
      <c r="B29" s="3" t="s">
        <v>44</v>
      </c>
      <c r="C29" s="3" t="s">
        <v>24</v>
      </c>
      <c r="D29" s="3" t="s">
        <v>21</v>
      </c>
      <c r="E29" s="3" t="s">
        <v>22</v>
      </c>
      <c r="F29" s="7">
        <v>14000</v>
      </c>
      <c r="G29" s="3">
        <v>7415</v>
      </c>
      <c r="H29" s="8" t="s">
        <v>49</v>
      </c>
    </row>
    <row r="30" spans="1:8" x14ac:dyDescent="0.25">
      <c r="A30" s="3">
        <v>2013</v>
      </c>
      <c r="B30" s="3" t="s">
        <v>44</v>
      </c>
      <c r="C30" s="3" t="s">
        <v>11</v>
      </c>
      <c r="D30" s="3" t="s">
        <v>21</v>
      </c>
      <c r="E30" s="3" t="s">
        <v>22</v>
      </c>
      <c r="F30" s="7">
        <v>13428</v>
      </c>
      <c r="G30" s="3">
        <v>8952</v>
      </c>
      <c r="H30" s="8" t="s">
        <v>50</v>
      </c>
    </row>
    <row r="31" spans="1:8" x14ac:dyDescent="0.25">
      <c r="A31" s="3">
        <v>2013</v>
      </c>
      <c r="B31" s="3" t="s">
        <v>44</v>
      </c>
      <c r="C31" s="3" t="s">
        <v>16</v>
      </c>
      <c r="D31" s="3" t="s">
        <v>28</v>
      </c>
      <c r="E31" s="3" t="s">
        <v>29</v>
      </c>
      <c r="F31" s="7">
        <v>3897</v>
      </c>
      <c r="G31" s="3">
        <v>2598</v>
      </c>
      <c r="H31" s="8" t="s">
        <v>51</v>
      </c>
    </row>
    <row r="32" spans="1:8" x14ac:dyDescent="0.25">
      <c r="A32" s="3">
        <v>2013</v>
      </c>
      <c r="B32" s="3" t="s">
        <v>44</v>
      </c>
      <c r="C32" s="3" t="s">
        <v>16</v>
      </c>
      <c r="D32" s="3" t="s">
        <v>28</v>
      </c>
      <c r="E32" s="3" t="s">
        <v>29</v>
      </c>
      <c r="F32" s="7">
        <v>8832</v>
      </c>
      <c r="G32" s="3">
        <v>5888</v>
      </c>
      <c r="H32" s="8" t="s">
        <v>52</v>
      </c>
    </row>
    <row r="33" spans="1:8" x14ac:dyDescent="0.25">
      <c r="A33" s="3">
        <v>2013</v>
      </c>
      <c r="B33" s="3" t="s">
        <v>44</v>
      </c>
      <c r="C33" s="3" t="s">
        <v>16</v>
      </c>
      <c r="D33" s="3" t="s">
        <v>28</v>
      </c>
      <c r="E33" s="3" t="s">
        <v>29</v>
      </c>
      <c r="F33" s="7">
        <v>3000</v>
      </c>
      <c r="G33" s="3">
        <v>2598</v>
      </c>
      <c r="H33" s="8" t="s">
        <v>53</v>
      </c>
    </row>
    <row r="34" spans="1:8" x14ac:dyDescent="0.25">
      <c r="A34" s="3">
        <v>2013</v>
      </c>
      <c r="B34" s="3" t="s">
        <v>44</v>
      </c>
      <c r="C34" s="3" t="s">
        <v>16</v>
      </c>
      <c r="D34" s="3" t="s">
        <v>28</v>
      </c>
      <c r="E34" s="3" t="s">
        <v>29</v>
      </c>
      <c r="F34" s="7">
        <v>8832</v>
      </c>
      <c r="G34" s="3">
        <v>5888</v>
      </c>
      <c r="H34" s="8" t="s">
        <v>54</v>
      </c>
    </row>
    <row r="35" spans="1:8" x14ac:dyDescent="0.25">
      <c r="A35" s="3">
        <v>2013</v>
      </c>
      <c r="B35" s="3" t="s">
        <v>44</v>
      </c>
      <c r="C35" s="3" t="s">
        <v>24</v>
      </c>
      <c r="D35" s="3" t="s">
        <v>35</v>
      </c>
      <c r="E35" s="3" t="s">
        <v>36</v>
      </c>
      <c r="F35" s="7">
        <f t="shared" ref="F35" si="2">G35*1.5</f>
        <v>11122.5</v>
      </c>
      <c r="G35" s="3">
        <v>7415</v>
      </c>
      <c r="H35" s="8" t="s">
        <v>55</v>
      </c>
    </row>
    <row r="36" spans="1:8" x14ac:dyDescent="0.25">
      <c r="A36" s="3">
        <v>2013</v>
      </c>
      <c r="B36" s="3" t="s">
        <v>44</v>
      </c>
      <c r="C36" s="3" t="s">
        <v>16</v>
      </c>
      <c r="D36" s="3" t="s">
        <v>35</v>
      </c>
      <c r="E36" s="3" t="s">
        <v>36</v>
      </c>
      <c r="F36" s="7">
        <f>G36*1.25</f>
        <v>12206.25</v>
      </c>
      <c r="G36" s="3">
        <v>9765</v>
      </c>
      <c r="H36" s="8" t="s">
        <v>56</v>
      </c>
    </row>
    <row r="37" spans="1:8" x14ac:dyDescent="0.25">
      <c r="A37" s="3">
        <v>2013</v>
      </c>
      <c r="B37" s="3" t="s">
        <v>44</v>
      </c>
      <c r="C37" s="3" t="s">
        <v>24</v>
      </c>
      <c r="D37" s="3" t="s">
        <v>35</v>
      </c>
      <c r="E37" s="3" t="s">
        <v>36</v>
      </c>
      <c r="F37" s="7">
        <f t="shared" ref="F37:F100" si="3">G37*1.25</f>
        <v>9268.75</v>
      </c>
      <c r="G37" s="3">
        <v>7415</v>
      </c>
      <c r="H37" s="8" t="s">
        <v>57</v>
      </c>
    </row>
    <row r="38" spans="1:8" x14ac:dyDescent="0.25">
      <c r="A38" s="3">
        <v>2013</v>
      </c>
      <c r="B38" s="3" t="s">
        <v>44</v>
      </c>
      <c r="C38" s="3" t="s">
        <v>16</v>
      </c>
      <c r="D38" s="3" t="s">
        <v>35</v>
      </c>
      <c r="E38" s="3" t="s">
        <v>36</v>
      </c>
      <c r="F38" s="7">
        <f t="shared" si="3"/>
        <v>12206.25</v>
      </c>
      <c r="G38" s="3">
        <v>9765</v>
      </c>
      <c r="H38" s="8" t="s">
        <v>58</v>
      </c>
    </row>
    <row r="39" spans="1:8" x14ac:dyDescent="0.25">
      <c r="A39" s="3">
        <v>2013</v>
      </c>
      <c r="B39" s="3" t="s">
        <v>44</v>
      </c>
      <c r="C39" s="3" t="s">
        <v>11</v>
      </c>
      <c r="D39" s="3" t="s">
        <v>39</v>
      </c>
      <c r="E39" s="3" t="s">
        <v>22</v>
      </c>
      <c r="F39" s="7">
        <f t="shared" si="3"/>
        <v>11190</v>
      </c>
      <c r="G39" s="3">
        <v>8952</v>
      </c>
      <c r="H39" s="8" t="s">
        <v>59</v>
      </c>
    </row>
    <row r="40" spans="1:8" x14ac:dyDescent="0.25">
      <c r="A40" s="3">
        <v>2013</v>
      </c>
      <c r="B40" s="3" t="s">
        <v>44</v>
      </c>
      <c r="C40" s="3" t="s">
        <v>34</v>
      </c>
      <c r="D40" s="3" t="s">
        <v>39</v>
      </c>
      <c r="E40" s="3" t="s">
        <v>22</v>
      </c>
      <c r="F40" s="7">
        <f t="shared" si="3"/>
        <v>6233.75</v>
      </c>
      <c r="G40" s="3">
        <v>4987</v>
      </c>
      <c r="H40" s="8" t="s">
        <v>60</v>
      </c>
    </row>
    <row r="41" spans="1:8" x14ac:dyDescent="0.25">
      <c r="A41" s="3">
        <v>2013</v>
      </c>
      <c r="B41" s="3" t="s">
        <v>44</v>
      </c>
      <c r="C41" s="3" t="s">
        <v>11</v>
      </c>
      <c r="D41" s="3" t="s">
        <v>39</v>
      </c>
      <c r="E41" s="3" t="s">
        <v>22</v>
      </c>
      <c r="F41" s="7">
        <f t="shared" si="3"/>
        <v>11190</v>
      </c>
      <c r="G41" s="3">
        <v>8952</v>
      </c>
      <c r="H41" s="8" t="s">
        <v>61</v>
      </c>
    </row>
    <row r="42" spans="1:8" x14ac:dyDescent="0.25">
      <c r="A42" s="3">
        <v>2013</v>
      </c>
      <c r="B42" s="3" t="s">
        <v>44</v>
      </c>
      <c r="C42" s="3" t="s">
        <v>34</v>
      </c>
      <c r="D42" s="3" t="s">
        <v>39</v>
      </c>
      <c r="E42" s="3" t="s">
        <v>22</v>
      </c>
      <c r="F42" s="7">
        <f t="shared" si="3"/>
        <v>6233.75</v>
      </c>
      <c r="G42" s="3">
        <v>4987</v>
      </c>
      <c r="H42" s="8" t="s">
        <v>62</v>
      </c>
    </row>
    <row r="43" spans="1:8" x14ac:dyDescent="0.25">
      <c r="A43" s="3">
        <v>2013</v>
      </c>
      <c r="B43" s="3" t="s">
        <v>63</v>
      </c>
      <c r="C43" s="3" t="s">
        <v>24</v>
      </c>
      <c r="D43" s="3" t="s">
        <v>12</v>
      </c>
      <c r="E43" s="3" t="s">
        <v>13</v>
      </c>
      <c r="F43" s="7">
        <f t="shared" si="3"/>
        <v>12182.5</v>
      </c>
      <c r="G43" s="3">
        <v>9746</v>
      </c>
      <c r="H43" s="8" t="s">
        <v>64</v>
      </c>
    </row>
    <row r="44" spans="1:8" x14ac:dyDescent="0.25">
      <c r="A44" s="3">
        <v>2013</v>
      </c>
      <c r="B44" s="3" t="s">
        <v>63</v>
      </c>
      <c r="C44" s="3" t="s">
        <v>11</v>
      </c>
      <c r="D44" s="3" t="s">
        <v>12</v>
      </c>
      <c r="E44" s="3" t="s">
        <v>13</v>
      </c>
      <c r="F44" s="7">
        <f t="shared" si="3"/>
        <v>722.5</v>
      </c>
      <c r="G44" s="3">
        <v>578</v>
      </c>
      <c r="H44" s="8" t="s">
        <v>65</v>
      </c>
    </row>
    <row r="45" spans="1:8" x14ac:dyDescent="0.25">
      <c r="A45" s="3">
        <v>2013</v>
      </c>
      <c r="B45" s="3" t="s">
        <v>63</v>
      </c>
      <c r="C45" s="3" t="s">
        <v>24</v>
      </c>
      <c r="D45" s="3" t="s">
        <v>12</v>
      </c>
      <c r="E45" s="3" t="s">
        <v>13</v>
      </c>
      <c r="F45" s="7">
        <f t="shared" si="3"/>
        <v>12182.5</v>
      </c>
      <c r="G45" s="3">
        <v>9746</v>
      </c>
      <c r="H45" s="8" t="s">
        <v>66</v>
      </c>
    </row>
    <row r="46" spans="1:8" x14ac:dyDescent="0.25">
      <c r="A46" s="3">
        <v>2013</v>
      </c>
      <c r="B46" s="3" t="s">
        <v>63</v>
      </c>
      <c r="C46" s="3" t="s">
        <v>11</v>
      </c>
      <c r="D46" s="3" t="s">
        <v>12</v>
      </c>
      <c r="E46" s="3" t="s">
        <v>13</v>
      </c>
      <c r="F46" s="7">
        <f t="shared" si="3"/>
        <v>722.5</v>
      </c>
      <c r="G46" s="3">
        <v>578</v>
      </c>
      <c r="H46" s="8" t="s">
        <v>67</v>
      </c>
    </row>
    <row r="47" spans="1:8" x14ac:dyDescent="0.25">
      <c r="A47" s="3">
        <v>2013</v>
      </c>
      <c r="B47" s="3" t="s">
        <v>63</v>
      </c>
      <c r="C47" s="3" t="s">
        <v>24</v>
      </c>
      <c r="D47" s="3" t="s">
        <v>21</v>
      </c>
      <c r="E47" s="3" t="s">
        <v>22</v>
      </c>
      <c r="F47" s="7">
        <f t="shared" si="3"/>
        <v>12182.5</v>
      </c>
      <c r="G47" s="3">
        <v>9746</v>
      </c>
      <c r="H47" s="8" t="s">
        <v>68</v>
      </c>
    </row>
    <row r="48" spans="1:8" x14ac:dyDescent="0.25">
      <c r="A48" s="3">
        <v>2013</v>
      </c>
      <c r="B48" s="3" t="s">
        <v>63</v>
      </c>
      <c r="C48" s="3" t="s">
        <v>11</v>
      </c>
      <c r="D48" s="3" t="s">
        <v>21</v>
      </c>
      <c r="E48" s="3" t="s">
        <v>22</v>
      </c>
      <c r="F48" s="7">
        <f t="shared" si="3"/>
        <v>4483.75</v>
      </c>
      <c r="G48" s="3">
        <v>3587</v>
      </c>
      <c r="H48" s="8" t="s">
        <v>69</v>
      </c>
    </row>
    <row r="49" spans="1:8" x14ac:dyDescent="0.25">
      <c r="A49" s="3">
        <v>2013</v>
      </c>
      <c r="B49" s="3" t="s">
        <v>63</v>
      </c>
      <c r="C49" s="3" t="s">
        <v>24</v>
      </c>
      <c r="D49" s="3" t="s">
        <v>21</v>
      </c>
      <c r="E49" s="3" t="s">
        <v>22</v>
      </c>
      <c r="F49" s="7">
        <f t="shared" si="3"/>
        <v>12182.5</v>
      </c>
      <c r="G49" s="3">
        <v>9746</v>
      </c>
      <c r="H49" s="8" t="s">
        <v>70</v>
      </c>
    </row>
    <row r="50" spans="1:8" x14ac:dyDescent="0.25">
      <c r="A50" s="3">
        <v>2013</v>
      </c>
      <c r="B50" s="3" t="s">
        <v>63</v>
      </c>
      <c r="C50" s="3" t="s">
        <v>11</v>
      </c>
      <c r="D50" s="3" t="s">
        <v>21</v>
      </c>
      <c r="E50" s="3" t="s">
        <v>22</v>
      </c>
      <c r="F50" s="7">
        <f t="shared" si="3"/>
        <v>4483.75</v>
      </c>
      <c r="G50" s="3">
        <v>3587</v>
      </c>
      <c r="H50" s="8" t="s">
        <v>71</v>
      </c>
    </row>
    <row r="51" spans="1:8" x14ac:dyDescent="0.25">
      <c r="A51" s="3">
        <v>2013</v>
      </c>
      <c r="B51" s="3" t="s">
        <v>63</v>
      </c>
      <c r="C51" s="3" t="s">
        <v>24</v>
      </c>
      <c r="D51" s="3" t="s">
        <v>28</v>
      </c>
      <c r="E51" s="3" t="s">
        <v>29</v>
      </c>
      <c r="F51" s="7">
        <f t="shared" si="3"/>
        <v>2956.25</v>
      </c>
      <c r="G51" s="3">
        <v>2365</v>
      </c>
      <c r="H51" s="8" t="s">
        <v>72</v>
      </c>
    </row>
    <row r="52" spans="1:8" x14ac:dyDescent="0.25">
      <c r="A52" s="3">
        <v>2013</v>
      </c>
      <c r="B52" s="3" t="s">
        <v>63</v>
      </c>
      <c r="C52" s="3" t="s">
        <v>16</v>
      </c>
      <c r="D52" s="3" t="s">
        <v>28</v>
      </c>
      <c r="E52" s="3" t="s">
        <v>29</v>
      </c>
      <c r="F52" s="7">
        <f t="shared" si="3"/>
        <v>12163.75</v>
      </c>
      <c r="G52" s="3">
        <v>9731</v>
      </c>
      <c r="H52" s="8" t="s">
        <v>73</v>
      </c>
    </row>
    <row r="53" spans="1:8" x14ac:dyDescent="0.25">
      <c r="A53" s="3">
        <v>2013</v>
      </c>
      <c r="B53" s="3" t="s">
        <v>63</v>
      </c>
      <c r="C53" s="3" t="s">
        <v>24</v>
      </c>
      <c r="D53" s="3" t="s">
        <v>28</v>
      </c>
      <c r="E53" s="3" t="s">
        <v>29</v>
      </c>
      <c r="F53" s="7">
        <f t="shared" si="3"/>
        <v>2956.25</v>
      </c>
      <c r="G53" s="3">
        <v>2365</v>
      </c>
      <c r="H53" s="8" t="s">
        <v>74</v>
      </c>
    </row>
    <row r="54" spans="1:8" x14ac:dyDescent="0.25">
      <c r="A54" s="3">
        <v>2013</v>
      </c>
      <c r="B54" s="3" t="s">
        <v>63</v>
      </c>
      <c r="C54" s="3" t="s">
        <v>16</v>
      </c>
      <c r="D54" s="3" t="s">
        <v>28</v>
      </c>
      <c r="E54" s="3" t="s">
        <v>29</v>
      </c>
      <c r="F54" s="7">
        <f t="shared" si="3"/>
        <v>12163.75</v>
      </c>
      <c r="G54" s="3">
        <v>9731</v>
      </c>
      <c r="H54" s="8" t="s">
        <v>75</v>
      </c>
    </row>
    <row r="55" spans="1:8" x14ac:dyDescent="0.25">
      <c r="A55" s="3">
        <v>2013</v>
      </c>
      <c r="B55" s="3" t="s">
        <v>63</v>
      </c>
      <c r="C55" s="3" t="s">
        <v>16</v>
      </c>
      <c r="D55" s="3" t="s">
        <v>35</v>
      </c>
      <c r="E55" s="3" t="s">
        <v>36</v>
      </c>
      <c r="F55" s="7">
        <f t="shared" si="3"/>
        <v>1248.75</v>
      </c>
      <c r="G55" s="3">
        <v>999</v>
      </c>
      <c r="H55" s="8" t="s">
        <v>76</v>
      </c>
    </row>
    <row r="56" spans="1:8" x14ac:dyDescent="0.25">
      <c r="A56" s="3">
        <v>2013</v>
      </c>
      <c r="B56" s="3" t="s">
        <v>63</v>
      </c>
      <c r="C56" s="3" t="s">
        <v>24</v>
      </c>
      <c r="D56" s="3" t="s">
        <v>35</v>
      </c>
      <c r="E56" s="3" t="s">
        <v>36</v>
      </c>
      <c r="F56" s="7">
        <f t="shared" si="3"/>
        <v>196.25</v>
      </c>
      <c r="G56" s="3">
        <v>157</v>
      </c>
      <c r="H56" s="8" t="s">
        <v>77</v>
      </c>
    </row>
    <row r="57" spans="1:8" x14ac:dyDescent="0.25">
      <c r="A57" s="3">
        <v>2013</v>
      </c>
      <c r="B57" s="3" t="s">
        <v>63</v>
      </c>
      <c r="C57" s="3" t="s">
        <v>16</v>
      </c>
      <c r="D57" s="3" t="s">
        <v>35</v>
      </c>
      <c r="E57" s="3" t="s">
        <v>36</v>
      </c>
      <c r="F57" s="7">
        <f t="shared" si="3"/>
        <v>1248.75</v>
      </c>
      <c r="G57" s="3">
        <v>999</v>
      </c>
      <c r="H57" s="8" t="s">
        <v>78</v>
      </c>
    </row>
    <row r="58" spans="1:8" x14ac:dyDescent="0.25">
      <c r="A58" s="3">
        <v>2013</v>
      </c>
      <c r="B58" s="3" t="s">
        <v>63</v>
      </c>
      <c r="C58" s="3" t="s">
        <v>24</v>
      </c>
      <c r="D58" s="3" t="s">
        <v>35</v>
      </c>
      <c r="E58" s="3" t="s">
        <v>36</v>
      </c>
      <c r="F58" s="7">
        <f t="shared" si="3"/>
        <v>196.25</v>
      </c>
      <c r="G58" s="3">
        <v>157</v>
      </c>
      <c r="H58" s="8" t="s">
        <v>79</v>
      </c>
    </row>
    <row r="59" spans="1:8" x14ac:dyDescent="0.25">
      <c r="A59" s="3">
        <v>2013</v>
      </c>
      <c r="B59" s="3" t="s">
        <v>63</v>
      </c>
      <c r="C59" s="3" t="s">
        <v>11</v>
      </c>
      <c r="D59" s="3" t="s">
        <v>39</v>
      </c>
      <c r="E59" s="3" t="s">
        <v>22</v>
      </c>
      <c r="F59" s="7">
        <f t="shared" si="3"/>
        <v>4483.75</v>
      </c>
      <c r="G59" s="3">
        <v>3587</v>
      </c>
      <c r="H59" s="8" t="s">
        <v>80</v>
      </c>
    </row>
    <row r="60" spans="1:8" x14ac:dyDescent="0.25">
      <c r="A60" s="3">
        <v>2013</v>
      </c>
      <c r="B60" s="3" t="s">
        <v>63</v>
      </c>
      <c r="C60" s="3" t="s">
        <v>34</v>
      </c>
      <c r="D60" s="3" t="s">
        <v>39</v>
      </c>
      <c r="E60" s="3" t="s">
        <v>22</v>
      </c>
      <c r="F60" s="7">
        <f t="shared" si="3"/>
        <v>12038.75</v>
      </c>
      <c r="G60" s="3">
        <v>9631</v>
      </c>
      <c r="H60" s="8" t="s">
        <v>81</v>
      </c>
    </row>
    <row r="61" spans="1:8" x14ac:dyDescent="0.25">
      <c r="A61" s="3">
        <v>2013</v>
      </c>
      <c r="B61" s="3" t="s">
        <v>63</v>
      </c>
      <c r="C61" s="3" t="s">
        <v>11</v>
      </c>
      <c r="D61" s="3" t="s">
        <v>39</v>
      </c>
      <c r="E61" s="3" t="s">
        <v>22</v>
      </c>
      <c r="F61" s="7">
        <f t="shared" si="3"/>
        <v>4483.75</v>
      </c>
      <c r="G61" s="3">
        <v>3587</v>
      </c>
      <c r="H61" s="8" t="s">
        <v>82</v>
      </c>
    </row>
    <row r="62" spans="1:8" x14ac:dyDescent="0.25">
      <c r="A62" s="3">
        <v>2013</v>
      </c>
      <c r="B62" s="3" t="s">
        <v>63</v>
      </c>
      <c r="C62" s="3" t="s">
        <v>34</v>
      </c>
      <c r="D62" s="3" t="s">
        <v>39</v>
      </c>
      <c r="E62" s="3" t="s">
        <v>22</v>
      </c>
      <c r="F62" s="7">
        <f t="shared" si="3"/>
        <v>12038.75</v>
      </c>
      <c r="G62" s="3">
        <v>9631</v>
      </c>
      <c r="H62" s="8" t="s">
        <v>83</v>
      </c>
    </row>
    <row r="63" spans="1:8" x14ac:dyDescent="0.25">
      <c r="A63" s="3">
        <v>2013</v>
      </c>
      <c r="B63" s="3" t="s">
        <v>84</v>
      </c>
      <c r="C63" s="3" t="s">
        <v>34</v>
      </c>
      <c r="D63" s="3" t="s">
        <v>12</v>
      </c>
      <c r="E63" s="3" t="s">
        <v>13</v>
      </c>
      <c r="F63" s="7">
        <f t="shared" si="3"/>
        <v>1972.5</v>
      </c>
      <c r="G63" s="3">
        <v>1578</v>
      </c>
      <c r="H63" s="8" t="s">
        <v>85</v>
      </c>
    </row>
    <row r="64" spans="1:8" x14ac:dyDescent="0.25">
      <c r="A64" s="3">
        <v>2013</v>
      </c>
      <c r="B64" s="3" t="s">
        <v>84</v>
      </c>
      <c r="C64" s="3" t="s">
        <v>24</v>
      </c>
      <c r="D64" s="3" t="s">
        <v>12</v>
      </c>
      <c r="E64" s="3" t="s">
        <v>13</v>
      </c>
      <c r="F64" s="7">
        <f t="shared" si="3"/>
        <v>5733.75</v>
      </c>
      <c r="G64" s="3">
        <v>4587</v>
      </c>
      <c r="H64" s="8" t="s">
        <v>86</v>
      </c>
    </row>
    <row r="65" spans="1:8" x14ac:dyDescent="0.25">
      <c r="A65" s="3">
        <v>2013</v>
      </c>
      <c r="B65" s="3" t="s">
        <v>84</v>
      </c>
      <c r="C65" s="3" t="s">
        <v>34</v>
      </c>
      <c r="D65" s="3" t="s">
        <v>12</v>
      </c>
      <c r="E65" s="3" t="s">
        <v>13</v>
      </c>
      <c r="F65" s="7">
        <f t="shared" si="3"/>
        <v>1972.5</v>
      </c>
      <c r="G65" s="3">
        <v>1578</v>
      </c>
      <c r="H65" s="8" t="s">
        <v>87</v>
      </c>
    </row>
    <row r="66" spans="1:8" x14ac:dyDescent="0.25">
      <c r="A66" s="3">
        <v>2013</v>
      </c>
      <c r="B66" s="3" t="s">
        <v>84</v>
      </c>
      <c r="C66" s="3" t="s">
        <v>24</v>
      </c>
      <c r="D66" s="3" t="s">
        <v>12</v>
      </c>
      <c r="E66" s="3" t="s">
        <v>13</v>
      </c>
      <c r="F66" s="7">
        <f t="shared" si="3"/>
        <v>5733.75</v>
      </c>
      <c r="G66" s="3">
        <v>4587</v>
      </c>
      <c r="H66" s="8" t="s">
        <v>88</v>
      </c>
    </row>
    <row r="67" spans="1:8" x14ac:dyDescent="0.25">
      <c r="A67" s="3">
        <v>2013</v>
      </c>
      <c r="B67" s="3" t="s">
        <v>84</v>
      </c>
      <c r="C67" s="3" t="s">
        <v>11</v>
      </c>
      <c r="D67" s="3" t="s">
        <v>21</v>
      </c>
      <c r="E67" s="3" t="s">
        <v>22</v>
      </c>
      <c r="F67" s="7">
        <f t="shared" si="3"/>
        <v>9865</v>
      </c>
      <c r="G67" s="3">
        <v>7892</v>
      </c>
      <c r="H67" s="8" t="s">
        <v>89</v>
      </c>
    </row>
    <row r="68" spans="1:8" x14ac:dyDescent="0.25">
      <c r="A68" s="3">
        <v>2013</v>
      </c>
      <c r="B68" s="3" t="s">
        <v>84</v>
      </c>
      <c r="C68" s="3" t="s">
        <v>34</v>
      </c>
      <c r="D68" s="3" t="s">
        <v>21</v>
      </c>
      <c r="E68" s="3" t="s">
        <v>22</v>
      </c>
      <c r="F68" s="7">
        <f t="shared" si="3"/>
        <v>1972.5</v>
      </c>
      <c r="G68" s="3">
        <v>1578</v>
      </c>
      <c r="H68" s="8" t="s">
        <v>90</v>
      </c>
    </row>
    <row r="69" spans="1:8" x14ac:dyDescent="0.25">
      <c r="A69" s="3">
        <v>2013</v>
      </c>
      <c r="B69" s="3" t="s">
        <v>84</v>
      </c>
      <c r="C69" s="3" t="s">
        <v>11</v>
      </c>
      <c r="D69" s="3" t="s">
        <v>21</v>
      </c>
      <c r="E69" s="3" t="s">
        <v>22</v>
      </c>
      <c r="F69" s="7">
        <f t="shared" si="3"/>
        <v>5858.75</v>
      </c>
      <c r="G69" s="3">
        <v>4687</v>
      </c>
      <c r="H69" s="8" t="s">
        <v>91</v>
      </c>
    </row>
    <row r="70" spans="1:8" x14ac:dyDescent="0.25">
      <c r="A70" s="3">
        <v>2013</v>
      </c>
      <c r="B70" s="3" t="s">
        <v>84</v>
      </c>
      <c r="C70" s="3" t="s">
        <v>16</v>
      </c>
      <c r="D70" s="3" t="s">
        <v>21</v>
      </c>
      <c r="E70" s="3" t="s">
        <v>22</v>
      </c>
      <c r="F70" s="7">
        <f t="shared" si="3"/>
        <v>1705</v>
      </c>
      <c r="G70" s="3">
        <v>1364</v>
      </c>
      <c r="H70" s="8" t="s">
        <v>92</v>
      </c>
    </row>
    <row r="71" spans="1:8" x14ac:dyDescent="0.25">
      <c r="A71" s="3">
        <v>2013</v>
      </c>
      <c r="B71" s="3" t="s">
        <v>84</v>
      </c>
      <c r="C71" s="3" t="s">
        <v>11</v>
      </c>
      <c r="D71" s="3" t="s">
        <v>21</v>
      </c>
      <c r="E71" s="3" t="s">
        <v>22</v>
      </c>
      <c r="F71" s="7">
        <f t="shared" si="3"/>
        <v>9865</v>
      </c>
      <c r="G71" s="3">
        <v>7892</v>
      </c>
      <c r="H71" s="8" t="s">
        <v>93</v>
      </c>
    </row>
    <row r="72" spans="1:8" x14ac:dyDescent="0.25">
      <c r="A72" s="3">
        <v>2013</v>
      </c>
      <c r="B72" s="3" t="s">
        <v>84</v>
      </c>
      <c r="C72" s="3" t="s">
        <v>34</v>
      </c>
      <c r="D72" s="3" t="s">
        <v>21</v>
      </c>
      <c r="E72" s="3" t="s">
        <v>22</v>
      </c>
      <c r="F72" s="7">
        <f t="shared" si="3"/>
        <v>1972.5</v>
      </c>
      <c r="G72" s="3">
        <v>1578</v>
      </c>
      <c r="H72" s="8" t="s">
        <v>94</v>
      </c>
    </row>
    <row r="73" spans="1:8" x14ac:dyDescent="0.25">
      <c r="A73" s="3">
        <v>2013</v>
      </c>
      <c r="B73" s="3" t="s">
        <v>84</v>
      </c>
      <c r="C73" s="3" t="s">
        <v>11</v>
      </c>
      <c r="D73" s="3" t="s">
        <v>21</v>
      </c>
      <c r="E73" s="3" t="s">
        <v>22</v>
      </c>
      <c r="F73" s="7">
        <f t="shared" si="3"/>
        <v>5858.75</v>
      </c>
      <c r="G73" s="3">
        <v>4687</v>
      </c>
      <c r="H73" s="8" t="s">
        <v>95</v>
      </c>
    </row>
    <row r="74" spans="1:8" x14ac:dyDescent="0.25">
      <c r="A74" s="3">
        <v>2013</v>
      </c>
      <c r="B74" s="3" t="s">
        <v>84</v>
      </c>
      <c r="C74" s="3" t="s">
        <v>16</v>
      </c>
      <c r="D74" s="3" t="s">
        <v>21</v>
      </c>
      <c r="E74" s="3" t="s">
        <v>22</v>
      </c>
      <c r="F74" s="7">
        <f t="shared" si="3"/>
        <v>1705</v>
      </c>
      <c r="G74" s="3">
        <v>1364</v>
      </c>
      <c r="H74" s="8" t="s">
        <v>96</v>
      </c>
    </row>
    <row r="75" spans="1:8" x14ac:dyDescent="0.25">
      <c r="A75" s="3">
        <v>2013</v>
      </c>
      <c r="B75" s="3" t="s">
        <v>84</v>
      </c>
      <c r="C75" s="3" t="s">
        <v>24</v>
      </c>
      <c r="D75" s="3" t="s">
        <v>28</v>
      </c>
      <c r="E75" s="3" t="s">
        <v>29</v>
      </c>
      <c r="F75" s="7">
        <f t="shared" si="3"/>
        <v>7327.5</v>
      </c>
      <c r="G75" s="3">
        <v>5862</v>
      </c>
      <c r="H75" s="8" t="s">
        <v>97</v>
      </c>
    </row>
    <row r="76" spans="1:8" x14ac:dyDescent="0.25">
      <c r="A76" s="3">
        <v>2013</v>
      </c>
      <c r="B76" s="3" t="s">
        <v>84</v>
      </c>
      <c r="C76" s="3" t="s">
        <v>24</v>
      </c>
      <c r="D76" s="3" t="s">
        <v>28</v>
      </c>
      <c r="E76" s="3" t="s">
        <v>29</v>
      </c>
      <c r="F76" s="7">
        <f t="shared" si="3"/>
        <v>9268.75</v>
      </c>
      <c r="G76" s="3">
        <v>7415</v>
      </c>
      <c r="H76" s="8" t="s">
        <v>98</v>
      </c>
    </row>
    <row r="77" spans="1:8" x14ac:dyDescent="0.25">
      <c r="A77" s="3">
        <v>2013</v>
      </c>
      <c r="B77" s="3" t="s">
        <v>84</v>
      </c>
      <c r="C77" s="3" t="s">
        <v>11</v>
      </c>
      <c r="D77" s="3" t="s">
        <v>28</v>
      </c>
      <c r="E77" s="3" t="s">
        <v>29</v>
      </c>
      <c r="F77" s="7">
        <f t="shared" si="3"/>
        <v>11190</v>
      </c>
      <c r="G77" s="3">
        <v>8952</v>
      </c>
      <c r="H77" s="8" t="s">
        <v>99</v>
      </c>
    </row>
    <row r="78" spans="1:8" x14ac:dyDescent="0.25">
      <c r="A78" s="3">
        <v>2013</v>
      </c>
      <c r="B78" s="3" t="s">
        <v>84</v>
      </c>
      <c r="C78" s="3" t="s">
        <v>24</v>
      </c>
      <c r="D78" s="3" t="s">
        <v>28</v>
      </c>
      <c r="E78" s="3" t="s">
        <v>29</v>
      </c>
      <c r="F78" s="7">
        <f t="shared" si="3"/>
        <v>12182.5</v>
      </c>
      <c r="G78" s="3">
        <v>9746</v>
      </c>
      <c r="H78" s="8" t="s">
        <v>100</v>
      </c>
    </row>
    <row r="79" spans="1:8" x14ac:dyDescent="0.25">
      <c r="A79" s="3">
        <v>2013</v>
      </c>
      <c r="B79" s="3" t="s">
        <v>84</v>
      </c>
      <c r="C79" s="3" t="s">
        <v>34</v>
      </c>
      <c r="D79" s="3" t="s">
        <v>28</v>
      </c>
      <c r="E79" s="3" t="s">
        <v>29</v>
      </c>
      <c r="F79" s="7">
        <f t="shared" si="3"/>
        <v>1972.5</v>
      </c>
      <c r="G79" s="3">
        <v>1578</v>
      </c>
      <c r="H79" s="8" t="s">
        <v>101</v>
      </c>
    </row>
    <row r="80" spans="1:8" x14ac:dyDescent="0.25">
      <c r="A80" s="3">
        <v>2013</v>
      </c>
      <c r="B80" s="3" t="s">
        <v>84</v>
      </c>
      <c r="C80" s="3" t="s">
        <v>24</v>
      </c>
      <c r="D80" s="3" t="s">
        <v>28</v>
      </c>
      <c r="E80" s="3" t="s">
        <v>29</v>
      </c>
      <c r="F80" s="7">
        <f t="shared" si="3"/>
        <v>7327.5</v>
      </c>
      <c r="G80" s="3">
        <v>5862</v>
      </c>
      <c r="H80" s="8" t="s">
        <v>102</v>
      </c>
    </row>
    <row r="81" spans="1:8" x14ac:dyDescent="0.25">
      <c r="A81" s="3">
        <v>2013</v>
      </c>
      <c r="B81" s="3" t="s">
        <v>84</v>
      </c>
      <c r="C81" s="3" t="s">
        <v>24</v>
      </c>
      <c r="D81" s="3" t="s">
        <v>28</v>
      </c>
      <c r="E81" s="3" t="s">
        <v>29</v>
      </c>
      <c r="F81" s="7">
        <f t="shared" si="3"/>
        <v>9268.75</v>
      </c>
      <c r="G81" s="3">
        <v>7415</v>
      </c>
      <c r="H81" s="8" t="s">
        <v>103</v>
      </c>
    </row>
    <row r="82" spans="1:8" x14ac:dyDescent="0.25">
      <c r="A82" s="3">
        <v>2013</v>
      </c>
      <c r="B82" s="3" t="s">
        <v>84</v>
      </c>
      <c r="C82" s="3" t="s">
        <v>11</v>
      </c>
      <c r="D82" s="3" t="s">
        <v>28</v>
      </c>
      <c r="E82" s="3" t="s">
        <v>29</v>
      </c>
      <c r="F82" s="7">
        <f t="shared" si="3"/>
        <v>11190</v>
      </c>
      <c r="G82" s="3">
        <v>8952</v>
      </c>
      <c r="H82" s="8" t="s">
        <v>104</v>
      </c>
    </row>
    <row r="83" spans="1:8" x14ac:dyDescent="0.25">
      <c r="A83" s="3">
        <v>2013</v>
      </c>
      <c r="B83" s="3" t="s">
        <v>84</v>
      </c>
      <c r="C83" s="3" t="s">
        <v>24</v>
      </c>
      <c r="D83" s="3" t="s">
        <v>28</v>
      </c>
      <c r="E83" s="3" t="s">
        <v>29</v>
      </c>
      <c r="F83" s="7">
        <f t="shared" si="3"/>
        <v>12182.5</v>
      </c>
      <c r="G83" s="3">
        <v>9746</v>
      </c>
      <c r="H83" s="8" t="s">
        <v>105</v>
      </c>
    </row>
    <row r="84" spans="1:8" x14ac:dyDescent="0.25">
      <c r="A84" s="3">
        <v>2013</v>
      </c>
      <c r="B84" s="3" t="s">
        <v>84</v>
      </c>
      <c r="C84" s="3" t="s">
        <v>34</v>
      </c>
      <c r="D84" s="3" t="s">
        <v>28</v>
      </c>
      <c r="E84" s="3" t="s">
        <v>29</v>
      </c>
      <c r="F84" s="7">
        <f t="shared" si="3"/>
        <v>1972.5</v>
      </c>
      <c r="G84" s="3">
        <v>1578</v>
      </c>
      <c r="H84" s="8" t="s">
        <v>106</v>
      </c>
    </row>
    <row r="85" spans="1:8" x14ac:dyDescent="0.25">
      <c r="A85" s="3">
        <v>2013</v>
      </c>
      <c r="B85" s="3" t="s">
        <v>84</v>
      </c>
      <c r="C85" s="3" t="s">
        <v>11</v>
      </c>
      <c r="D85" s="3" t="s">
        <v>35</v>
      </c>
      <c r="E85" s="3" t="s">
        <v>36</v>
      </c>
      <c r="F85" s="7">
        <f t="shared" si="3"/>
        <v>9865</v>
      </c>
      <c r="G85" s="3">
        <v>7892</v>
      </c>
      <c r="H85" s="8" t="s">
        <v>107</v>
      </c>
    </row>
    <row r="86" spans="1:8" x14ac:dyDescent="0.25">
      <c r="A86" s="3">
        <v>2013</v>
      </c>
      <c r="B86" s="3" t="s">
        <v>84</v>
      </c>
      <c r="C86" s="3" t="s">
        <v>11</v>
      </c>
      <c r="D86" s="3" t="s">
        <v>35</v>
      </c>
      <c r="E86" s="3" t="s">
        <v>36</v>
      </c>
      <c r="F86" s="7">
        <f t="shared" si="3"/>
        <v>9982.5</v>
      </c>
      <c r="G86" s="3">
        <v>7986</v>
      </c>
      <c r="H86" s="8" t="s">
        <v>108</v>
      </c>
    </row>
    <row r="87" spans="1:8" x14ac:dyDescent="0.25">
      <c r="A87" s="3">
        <v>2013</v>
      </c>
      <c r="B87" s="3" t="s">
        <v>84</v>
      </c>
      <c r="C87" s="3" t="s">
        <v>11</v>
      </c>
      <c r="D87" s="3" t="s">
        <v>35</v>
      </c>
      <c r="E87" s="3" t="s">
        <v>36</v>
      </c>
      <c r="F87" s="7">
        <f t="shared" si="3"/>
        <v>9865</v>
      </c>
      <c r="G87" s="3">
        <v>7892</v>
      </c>
      <c r="H87" s="8" t="s">
        <v>109</v>
      </c>
    </row>
    <row r="88" spans="1:8" x14ac:dyDescent="0.25">
      <c r="A88" s="3">
        <v>2013</v>
      </c>
      <c r="B88" s="3" t="s">
        <v>84</v>
      </c>
      <c r="C88" s="3" t="s">
        <v>11</v>
      </c>
      <c r="D88" s="3" t="s">
        <v>35</v>
      </c>
      <c r="E88" s="3" t="s">
        <v>36</v>
      </c>
      <c r="F88" s="7">
        <f t="shared" si="3"/>
        <v>9982.5</v>
      </c>
      <c r="G88" s="3">
        <v>7986</v>
      </c>
      <c r="H88" s="8" t="s">
        <v>110</v>
      </c>
    </row>
    <row r="89" spans="1:8" x14ac:dyDescent="0.25">
      <c r="A89" s="3">
        <v>2013</v>
      </c>
      <c r="B89" s="3" t="s">
        <v>84</v>
      </c>
      <c r="C89" s="3" t="s">
        <v>11</v>
      </c>
      <c r="D89" s="3" t="s">
        <v>39</v>
      </c>
      <c r="E89" s="3" t="s">
        <v>22</v>
      </c>
      <c r="F89" s="7">
        <f t="shared" si="3"/>
        <v>5858.75</v>
      </c>
      <c r="G89" s="3">
        <v>4687</v>
      </c>
      <c r="H89" s="8" t="s">
        <v>111</v>
      </c>
    </row>
    <row r="90" spans="1:8" x14ac:dyDescent="0.25">
      <c r="A90" s="3">
        <v>2013</v>
      </c>
      <c r="B90" s="3" t="s">
        <v>84</v>
      </c>
      <c r="C90" s="3" t="s">
        <v>16</v>
      </c>
      <c r="D90" s="3" t="s">
        <v>39</v>
      </c>
      <c r="E90" s="3" t="s">
        <v>22</v>
      </c>
      <c r="F90" s="7">
        <f t="shared" si="3"/>
        <v>1705</v>
      </c>
      <c r="G90" s="3">
        <v>1364</v>
      </c>
      <c r="H90" s="8" t="s">
        <v>112</v>
      </c>
    </row>
    <row r="91" spans="1:8" x14ac:dyDescent="0.25">
      <c r="A91" s="3">
        <v>2013</v>
      </c>
      <c r="B91" s="3" t="s">
        <v>84</v>
      </c>
      <c r="C91" s="3" t="s">
        <v>11</v>
      </c>
      <c r="D91" s="3" t="s">
        <v>39</v>
      </c>
      <c r="E91" s="3" t="s">
        <v>22</v>
      </c>
      <c r="F91" s="7">
        <f t="shared" si="3"/>
        <v>5858.75</v>
      </c>
      <c r="G91" s="3">
        <v>4687</v>
      </c>
      <c r="H91" s="8" t="s">
        <v>113</v>
      </c>
    </row>
    <row r="92" spans="1:8" x14ac:dyDescent="0.25">
      <c r="A92" s="3">
        <v>2013</v>
      </c>
      <c r="B92" s="3" t="s">
        <v>84</v>
      </c>
      <c r="C92" s="3" t="s">
        <v>16</v>
      </c>
      <c r="D92" s="3" t="s">
        <v>39</v>
      </c>
      <c r="E92" s="3" t="s">
        <v>22</v>
      </c>
      <c r="F92" s="7">
        <f t="shared" si="3"/>
        <v>1705</v>
      </c>
      <c r="G92" s="3">
        <v>1364</v>
      </c>
      <c r="H92" s="8" t="s">
        <v>114</v>
      </c>
    </row>
    <row r="93" spans="1:8" x14ac:dyDescent="0.25">
      <c r="A93" s="3">
        <v>2013</v>
      </c>
      <c r="B93" s="3" t="s">
        <v>115</v>
      </c>
      <c r="C93" s="3" t="s">
        <v>16</v>
      </c>
      <c r="D93" s="3" t="s">
        <v>12</v>
      </c>
      <c r="E93" s="3" t="s">
        <v>13</v>
      </c>
      <c r="F93" s="7">
        <f t="shared" si="3"/>
        <v>622.5</v>
      </c>
      <c r="G93" s="3">
        <v>498</v>
      </c>
      <c r="H93" s="8" t="s">
        <v>116</v>
      </c>
    </row>
    <row r="94" spans="1:8" x14ac:dyDescent="0.25">
      <c r="A94" s="3">
        <v>2013</v>
      </c>
      <c r="B94" s="3" t="s">
        <v>115</v>
      </c>
      <c r="C94" s="3" t="s">
        <v>34</v>
      </c>
      <c r="D94" s="3" t="s">
        <v>12</v>
      </c>
      <c r="E94" s="3" t="s">
        <v>13</v>
      </c>
      <c r="F94" s="7">
        <f t="shared" si="3"/>
        <v>6118.75</v>
      </c>
      <c r="G94" s="3">
        <v>4895</v>
      </c>
      <c r="H94" s="8" t="s">
        <v>117</v>
      </c>
    </row>
    <row r="95" spans="1:8" x14ac:dyDescent="0.25">
      <c r="A95" s="3">
        <v>2013</v>
      </c>
      <c r="B95" s="3" t="s">
        <v>115</v>
      </c>
      <c r="C95" s="3" t="s">
        <v>16</v>
      </c>
      <c r="D95" s="3" t="s">
        <v>12</v>
      </c>
      <c r="E95" s="3" t="s">
        <v>13</v>
      </c>
      <c r="F95" s="7">
        <f t="shared" si="3"/>
        <v>622.5</v>
      </c>
      <c r="G95" s="3">
        <v>498</v>
      </c>
      <c r="H95" s="8" t="s">
        <v>118</v>
      </c>
    </row>
    <row r="96" spans="1:8" x14ac:dyDescent="0.25">
      <c r="A96" s="3">
        <v>2013</v>
      </c>
      <c r="B96" s="3" t="s">
        <v>115</v>
      </c>
      <c r="C96" s="3" t="s">
        <v>34</v>
      </c>
      <c r="D96" s="3" t="s">
        <v>12</v>
      </c>
      <c r="E96" s="3" t="s">
        <v>13</v>
      </c>
      <c r="F96" s="7">
        <f t="shared" si="3"/>
        <v>6118.75</v>
      </c>
      <c r="G96" s="3">
        <v>4895</v>
      </c>
      <c r="H96" s="8" t="s">
        <v>119</v>
      </c>
    </row>
    <row r="97" spans="1:8" x14ac:dyDescent="0.25">
      <c r="A97" s="3">
        <v>2013</v>
      </c>
      <c r="B97" s="3" t="s">
        <v>115</v>
      </c>
      <c r="C97" s="3" t="s">
        <v>34</v>
      </c>
      <c r="D97" s="3" t="s">
        <v>21</v>
      </c>
      <c r="E97" s="3" t="s">
        <v>22</v>
      </c>
      <c r="F97" s="7">
        <f t="shared" si="3"/>
        <v>6120</v>
      </c>
      <c r="G97" s="3">
        <v>4896</v>
      </c>
      <c r="H97" s="8" t="s">
        <v>120</v>
      </c>
    </row>
    <row r="98" spans="1:8" x14ac:dyDescent="0.25">
      <c r="A98" s="3">
        <v>2013</v>
      </c>
      <c r="B98" s="3" t="s">
        <v>115</v>
      </c>
      <c r="C98" s="3" t="s">
        <v>11</v>
      </c>
      <c r="D98" s="3" t="s">
        <v>21</v>
      </c>
      <c r="E98" s="3" t="s">
        <v>22</v>
      </c>
      <c r="F98" s="7">
        <f t="shared" si="3"/>
        <v>5733.75</v>
      </c>
      <c r="G98" s="3">
        <v>4587</v>
      </c>
      <c r="H98" s="8" t="s">
        <v>121</v>
      </c>
    </row>
    <row r="99" spans="1:8" x14ac:dyDescent="0.25">
      <c r="A99" s="3">
        <v>2013</v>
      </c>
      <c r="B99" s="3" t="s">
        <v>115</v>
      </c>
      <c r="C99" s="3" t="s">
        <v>34</v>
      </c>
      <c r="D99" s="3" t="s">
        <v>21</v>
      </c>
      <c r="E99" s="3" t="s">
        <v>22</v>
      </c>
      <c r="F99" s="7">
        <f t="shared" si="3"/>
        <v>6120</v>
      </c>
      <c r="G99" s="3">
        <v>4896</v>
      </c>
      <c r="H99" s="8" t="s">
        <v>122</v>
      </c>
    </row>
    <row r="100" spans="1:8" x14ac:dyDescent="0.25">
      <c r="A100" s="3">
        <v>2013</v>
      </c>
      <c r="B100" s="3" t="s">
        <v>115</v>
      </c>
      <c r="C100" s="3" t="s">
        <v>11</v>
      </c>
      <c r="D100" s="3" t="s">
        <v>21</v>
      </c>
      <c r="E100" s="3" t="s">
        <v>22</v>
      </c>
      <c r="F100" s="7">
        <f t="shared" si="3"/>
        <v>5733.75</v>
      </c>
      <c r="G100" s="3">
        <v>4587</v>
      </c>
      <c r="H100" s="8" t="s">
        <v>123</v>
      </c>
    </row>
    <row r="101" spans="1:8" x14ac:dyDescent="0.25">
      <c r="A101" s="3">
        <v>2013</v>
      </c>
      <c r="B101" s="3" t="s">
        <v>115</v>
      </c>
      <c r="C101" s="3" t="s">
        <v>11</v>
      </c>
      <c r="D101" s="3" t="s">
        <v>28</v>
      </c>
      <c r="E101" s="3" t="s">
        <v>29</v>
      </c>
      <c r="F101" s="7">
        <f t="shared" ref="F101:F152" si="4">G101*1.25</f>
        <v>4483.75</v>
      </c>
      <c r="G101" s="3">
        <v>3587</v>
      </c>
      <c r="H101" s="8" t="s">
        <v>124</v>
      </c>
    </row>
    <row r="102" spans="1:8" x14ac:dyDescent="0.25">
      <c r="A102" s="3">
        <v>2013</v>
      </c>
      <c r="B102" s="3" t="s">
        <v>115</v>
      </c>
      <c r="C102" s="3" t="s">
        <v>11</v>
      </c>
      <c r="D102" s="3" t="s">
        <v>28</v>
      </c>
      <c r="E102" s="3" t="s">
        <v>29</v>
      </c>
      <c r="F102" s="7">
        <f t="shared" si="4"/>
        <v>9865</v>
      </c>
      <c r="G102" s="3">
        <v>7892</v>
      </c>
      <c r="H102" s="8" t="s">
        <v>125</v>
      </c>
    </row>
    <row r="103" spans="1:8" x14ac:dyDescent="0.25">
      <c r="A103" s="3">
        <v>2013</v>
      </c>
      <c r="B103" s="3" t="s">
        <v>115</v>
      </c>
      <c r="C103" s="3" t="s">
        <v>11</v>
      </c>
      <c r="D103" s="3" t="s">
        <v>28</v>
      </c>
      <c r="E103" s="3" t="s">
        <v>29</v>
      </c>
      <c r="F103" s="7">
        <f t="shared" si="4"/>
        <v>4483.75</v>
      </c>
      <c r="G103" s="3">
        <v>3587</v>
      </c>
      <c r="H103" s="8" t="s">
        <v>126</v>
      </c>
    </row>
    <row r="104" spans="1:8" x14ac:dyDescent="0.25">
      <c r="A104" s="3">
        <v>2013</v>
      </c>
      <c r="B104" s="3" t="s">
        <v>115</v>
      </c>
      <c r="C104" s="3" t="s">
        <v>11</v>
      </c>
      <c r="D104" s="3" t="s">
        <v>28</v>
      </c>
      <c r="E104" s="3" t="s">
        <v>29</v>
      </c>
      <c r="F104" s="7">
        <f t="shared" si="4"/>
        <v>9865</v>
      </c>
      <c r="G104" s="3">
        <v>7892</v>
      </c>
      <c r="H104" s="8" t="s">
        <v>127</v>
      </c>
    </row>
    <row r="105" spans="1:8" x14ac:dyDescent="0.25">
      <c r="A105" s="3">
        <v>2013</v>
      </c>
      <c r="B105" s="3" t="s">
        <v>115</v>
      </c>
      <c r="C105" s="3" t="s">
        <v>34</v>
      </c>
      <c r="D105" s="3" t="s">
        <v>35</v>
      </c>
      <c r="E105" s="3" t="s">
        <v>36</v>
      </c>
      <c r="F105" s="7">
        <f t="shared" si="4"/>
        <v>6120</v>
      </c>
      <c r="G105" s="3">
        <v>4896</v>
      </c>
      <c r="H105" s="8" t="s">
        <v>128</v>
      </c>
    </row>
    <row r="106" spans="1:8" x14ac:dyDescent="0.25">
      <c r="A106" s="3">
        <v>2013</v>
      </c>
      <c r="B106" s="3" t="s">
        <v>115</v>
      </c>
      <c r="C106" s="3" t="s">
        <v>11</v>
      </c>
      <c r="D106" s="3" t="s">
        <v>35</v>
      </c>
      <c r="E106" s="3" t="s">
        <v>36</v>
      </c>
      <c r="F106" s="7">
        <f t="shared" si="4"/>
        <v>5733.75</v>
      </c>
      <c r="G106" s="3">
        <v>4587</v>
      </c>
      <c r="H106" s="8" t="s">
        <v>129</v>
      </c>
    </row>
    <row r="107" spans="1:8" x14ac:dyDescent="0.25">
      <c r="A107" s="3">
        <v>2013</v>
      </c>
      <c r="B107" s="3" t="s">
        <v>115</v>
      </c>
      <c r="C107" s="3" t="s">
        <v>11</v>
      </c>
      <c r="D107" s="3" t="s">
        <v>35</v>
      </c>
      <c r="E107" s="3" t="s">
        <v>36</v>
      </c>
      <c r="F107" s="7">
        <f t="shared" si="4"/>
        <v>6098.75</v>
      </c>
      <c r="G107" s="3">
        <v>4879</v>
      </c>
      <c r="H107" s="8" t="s">
        <v>130</v>
      </c>
    </row>
    <row r="108" spans="1:8" x14ac:dyDescent="0.25">
      <c r="A108" s="3">
        <v>2013</v>
      </c>
      <c r="B108" s="3" t="s">
        <v>115</v>
      </c>
      <c r="C108" s="3" t="s">
        <v>34</v>
      </c>
      <c r="D108" s="3" t="s">
        <v>35</v>
      </c>
      <c r="E108" s="3" t="s">
        <v>36</v>
      </c>
      <c r="F108" s="7">
        <f t="shared" si="4"/>
        <v>6120</v>
      </c>
      <c r="G108" s="3">
        <v>4896</v>
      </c>
      <c r="H108" s="8" t="s">
        <v>131</v>
      </c>
    </row>
    <row r="109" spans="1:8" x14ac:dyDescent="0.25">
      <c r="A109" s="3">
        <v>2013</v>
      </c>
      <c r="B109" s="3" t="s">
        <v>115</v>
      </c>
      <c r="C109" s="3" t="s">
        <v>11</v>
      </c>
      <c r="D109" s="3" t="s">
        <v>35</v>
      </c>
      <c r="E109" s="3" t="s">
        <v>36</v>
      </c>
      <c r="F109" s="7">
        <f t="shared" si="4"/>
        <v>5733.75</v>
      </c>
      <c r="G109" s="3">
        <v>4587</v>
      </c>
      <c r="H109" s="8" t="s">
        <v>132</v>
      </c>
    </row>
    <row r="110" spans="1:8" x14ac:dyDescent="0.25">
      <c r="A110" s="3">
        <v>2013</v>
      </c>
      <c r="B110" s="3" t="s">
        <v>115</v>
      </c>
      <c r="C110" s="3" t="s">
        <v>11</v>
      </c>
      <c r="D110" s="3" t="s">
        <v>35</v>
      </c>
      <c r="E110" s="3" t="s">
        <v>36</v>
      </c>
      <c r="F110" s="7">
        <f t="shared" si="4"/>
        <v>6098.75</v>
      </c>
      <c r="G110" s="3">
        <v>4879</v>
      </c>
      <c r="H110" s="8" t="s">
        <v>133</v>
      </c>
    </row>
    <row r="111" spans="1:8" x14ac:dyDescent="0.25">
      <c r="A111" s="3">
        <v>2013</v>
      </c>
      <c r="B111" s="3" t="s">
        <v>115</v>
      </c>
      <c r="C111" s="3" t="s">
        <v>24</v>
      </c>
      <c r="D111" s="3" t="s">
        <v>39</v>
      </c>
      <c r="E111" s="3" t="s">
        <v>22</v>
      </c>
      <c r="F111" s="7">
        <f t="shared" si="4"/>
        <v>5733.75</v>
      </c>
      <c r="G111" s="3">
        <v>4587</v>
      </c>
      <c r="H111" s="8" t="s">
        <v>134</v>
      </c>
    </row>
    <row r="112" spans="1:8" x14ac:dyDescent="0.25">
      <c r="A112" s="3">
        <v>2013</v>
      </c>
      <c r="B112" s="3" t="s">
        <v>115</v>
      </c>
      <c r="C112" s="3" t="s">
        <v>11</v>
      </c>
      <c r="D112" s="3" t="s">
        <v>39</v>
      </c>
      <c r="E112" s="3" t="s">
        <v>22</v>
      </c>
      <c r="F112" s="7">
        <f t="shared" si="4"/>
        <v>7905</v>
      </c>
      <c r="G112" s="3">
        <v>6324</v>
      </c>
      <c r="H112" s="8" t="s">
        <v>135</v>
      </c>
    </row>
    <row r="113" spans="1:8" x14ac:dyDescent="0.25">
      <c r="A113" s="3">
        <v>2013</v>
      </c>
      <c r="B113" s="3" t="s">
        <v>115</v>
      </c>
      <c r="C113" s="3" t="s">
        <v>24</v>
      </c>
      <c r="D113" s="3" t="s">
        <v>39</v>
      </c>
      <c r="E113" s="3" t="s">
        <v>22</v>
      </c>
      <c r="F113" s="7">
        <f t="shared" si="4"/>
        <v>5733.75</v>
      </c>
      <c r="G113" s="3">
        <v>4587</v>
      </c>
      <c r="H113" s="8" t="s">
        <v>136</v>
      </c>
    </row>
    <row r="114" spans="1:8" x14ac:dyDescent="0.25">
      <c r="A114" s="3">
        <v>2013</v>
      </c>
      <c r="B114" s="3" t="s">
        <v>115</v>
      </c>
      <c r="C114" s="3" t="s">
        <v>11</v>
      </c>
      <c r="D114" s="3" t="s">
        <v>39</v>
      </c>
      <c r="E114" s="3" t="s">
        <v>22</v>
      </c>
      <c r="F114" s="7">
        <f t="shared" si="4"/>
        <v>7905</v>
      </c>
      <c r="G114" s="3">
        <v>6324</v>
      </c>
      <c r="H114" s="8" t="s">
        <v>137</v>
      </c>
    </row>
    <row r="115" spans="1:8" x14ac:dyDescent="0.25">
      <c r="A115" s="3">
        <v>2013</v>
      </c>
      <c r="B115" s="3" t="s">
        <v>138</v>
      </c>
      <c r="C115" s="3" t="s">
        <v>11</v>
      </c>
      <c r="D115" s="3" t="s">
        <v>12</v>
      </c>
      <c r="E115" s="3" t="s">
        <v>13</v>
      </c>
      <c r="F115" s="7">
        <f t="shared" si="4"/>
        <v>7028.75</v>
      </c>
      <c r="G115" s="3">
        <v>5623</v>
      </c>
      <c r="H115" s="8" t="s">
        <v>139</v>
      </c>
    </row>
    <row r="116" spans="1:8" x14ac:dyDescent="0.25">
      <c r="A116" s="3">
        <v>2013</v>
      </c>
      <c r="B116" s="3" t="s">
        <v>138</v>
      </c>
      <c r="C116" s="3" t="s">
        <v>11</v>
      </c>
      <c r="D116" s="3" t="s">
        <v>12</v>
      </c>
      <c r="E116" s="3" t="s">
        <v>13</v>
      </c>
      <c r="F116" s="7">
        <f t="shared" si="4"/>
        <v>9160</v>
      </c>
      <c r="G116" s="3">
        <v>7328</v>
      </c>
      <c r="H116" s="8" t="s">
        <v>140</v>
      </c>
    </row>
    <row r="117" spans="1:8" x14ac:dyDescent="0.25">
      <c r="A117" s="3">
        <v>2013</v>
      </c>
      <c r="B117" s="3" t="s">
        <v>138</v>
      </c>
      <c r="C117" s="3" t="s">
        <v>11</v>
      </c>
      <c r="D117" s="3" t="s">
        <v>12</v>
      </c>
      <c r="E117" s="3" t="s">
        <v>13</v>
      </c>
      <c r="F117" s="7">
        <f t="shared" si="4"/>
        <v>7028.75</v>
      </c>
      <c r="G117" s="3">
        <v>5623</v>
      </c>
      <c r="H117" s="8" t="s">
        <v>141</v>
      </c>
    </row>
    <row r="118" spans="1:8" x14ac:dyDescent="0.25">
      <c r="A118" s="3">
        <v>2013</v>
      </c>
      <c r="B118" s="3" t="s">
        <v>138</v>
      </c>
      <c r="C118" s="3" t="s">
        <v>11</v>
      </c>
      <c r="D118" s="3" t="s">
        <v>12</v>
      </c>
      <c r="E118" s="3" t="s">
        <v>13</v>
      </c>
      <c r="F118" s="7">
        <f t="shared" si="4"/>
        <v>9160</v>
      </c>
      <c r="G118" s="3">
        <v>7328</v>
      </c>
      <c r="H118" s="8" t="s">
        <v>142</v>
      </c>
    </row>
    <row r="119" spans="1:8" x14ac:dyDescent="0.25">
      <c r="A119" s="3">
        <v>2013</v>
      </c>
      <c r="B119" s="3" t="s">
        <v>138</v>
      </c>
      <c r="C119" s="3" t="s">
        <v>11</v>
      </c>
      <c r="D119" s="3" t="s">
        <v>21</v>
      </c>
      <c r="E119" s="3" t="s">
        <v>22</v>
      </c>
      <c r="F119" s="7">
        <f t="shared" si="4"/>
        <v>7028.75</v>
      </c>
      <c r="G119" s="3">
        <v>5623</v>
      </c>
      <c r="H119" s="8" t="s">
        <v>143</v>
      </c>
    </row>
    <row r="120" spans="1:8" x14ac:dyDescent="0.25">
      <c r="A120" s="3">
        <v>2013</v>
      </c>
      <c r="B120" s="3" t="s">
        <v>138</v>
      </c>
      <c r="C120" s="3" t="s">
        <v>16</v>
      </c>
      <c r="D120" s="3" t="s">
        <v>21</v>
      </c>
      <c r="E120" s="3" t="s">
        <v>22</v>
      </c>
      <c r="F120" s="7">
        <f t="shared" si="4"/>
        <v>3247.5</v>
      </c>
      <c r="G120" s="3">
        <v>2598</v>
      </c>
      <c r="H120" s="8" t="s">
        <v>144</v>
      </c>
    </row>
    <row r="121" spans="1:8" x14ac:dyDescent="0.25">
      <c r="A121" s="3">
        <v>2013</v>
      </c>
      <c r="B121" s="3" t="s">
        <v>138</v>
      </c>
      <c r="C121" s="3" t="s">
        <v>11</v>
      </c>
      <c r="D121" s="3" t="s">
        <v>21</v>
      </c>
      <c r="E121" s="3" t="s">
        <v>22</v>
      </c>
      <c r="F121" s="7">
        <f t="shared" si="4"/>
        <v>7028.75</v>
      </c>
      <c r="G121" s="3">
        <v>5623</v>
      </c>
      <c r="H121" s="8" t="s">
        <v>145</v>
      </c>
    </row>
    <row r="122" spans="1:8" x14ac:dyDescent="0.25">
      <c r="A122" s="3">
        <v>2013</v>
      </c>
      <c r="B122" s="3" t="s">
        <v>138</v>
      </c>
      <c r="C122" s="3" t="s">
        <v>16</v>
      </c>
      <c r="D122" s="3" t="s">
        <v>21</v>
      </c>
      <c r="E122" s="3" t="s">
        <v>22</v>
      </c>
      <c r="F122" s="7">
        <f t="shared" si="4"/>
        <v>3247.5</v>
      </c>
      <c r="G122" s="3">
        <v>2598</v>
      </c>
      <c r="H122" s="8" t="s">
        <v>146</v>
      </c>
    </row>
    <row r="123" spans="1:8" x14ac:dyDescent="0.25">
      <c r="A123" s="3">
        <v>2013</v>
      </c>
      <c r="B123" s="3" t="s">
        <v>138</v>
      </c>
      <c r="C123" s="3" t="s">
        <v>16</v>
      </c>
      <c r="D123" s="3" t="s">
        <v>28</v>
      </c>
      <c r="E123" s="3" t="s">
        <v>29</v>
      </c>
      <c r="F123" s="7">
        <f t="shared" si="4"/>
        <v>622.5</v>
      </c>
      <c r="G123" s="3">
        <v>498</v>
      </c>
      <c r="H123" s="8" t="s">
        <v>147</v>
      </c>
    </row>
    <row r="124" spans="1:8" x14ac:dyDescent="0.25">
      <c r="A124" s="3">
        <v>2013</v>
      </c>
      <c r="B124" s="3" t="s">
        <v>138</v>
      </c>
      <c r="C124" s="3" t="s">
        <v>24</v>
      </c>
      <c r="D124" s="3" t="s">
        <v>28</v>
      </c>
      <c r="E124" s="3" t="s">
        <v>29</v>
      </c>
      <c r="F124" s="7">
        <f t="shared" si="4"/>
        <v>5733.75</v>
      </c>
      <c r="G124" s="3">
        <v>4587</v>
      </c>
      <c r="H124" s="8" t="s">
        <v>148</v>
      </c>
    </row>
    <row r="125" spans="1:8" x14ac:dyDescent="0.25">
      <c r="A125" s="3">
        <v>2013</v>
      </c>
      <c r="B125" s="3" t="s">
        <v>138</v>
      </c>
      <c r="C125" s="3" t="s">
        <v>16</v>
      </c>
      <c r="D125" s="3" t="s">
        <v>28</v>
      </c>
      <c r="E125" s="3" t="s">
        <v>29</v>
      </c>
      <c r="F125" s="7">
        <f t="shared" si="4"/>
        <v>622.5</v>
      </c>
      <c r="G125" s="3">
        <v>498</v>
      </c>
      <c r="H125" s="8" t="s">
        <v>149</v>
      </c>
    </row>
    <row r="126" spans="1:8" x14ac:dyDescent="0.25">
      <c r="A126" s="3">
        <v>2013</v>
      </c>
      <c r="B126" s="3" t="s">
        <v>138</v>
      </c>
      <c r="C126" s="3" t="s">
        <v>24</v>
      </c>
      <c r="D126" s="3" t="s">
        <v>28</v>
      </c>
      <c r="E126" s="3" t="s">
        <v>29</v>
      </c>
      <c r="F126" s="7">
        <f t="shared" si="4"/>
        <v>5733.75</v>
      </c>
      <c r="G126" s="3">
        <v>4587</v>
      </c>
      <c r="H126" s="8" t="s">
        <v>150</v>
      </c>
    </row>
    <row r="127" spans="1:8" x14ac:dyDescent="0.25">
      <c r="A127" s="3">
        <v>2013</v>
      </c>
      <c r="B127" s="3" t="s">
        <v>138</v>
      </c>
      <c r="C127" s="3" t="s">
        <v>16</v>
      </c>
      <c r="D127" s="3" t="s">
        <v>35</v>
      </c>
      <c r="E127" s="3" t="s">
        <v>36</v>
      </c>
      <c r="F127" s="7">
        <f t="shared" si="4"/>
        <v>3247.5</v>
      </c>
      <c r="G127" s="3">
        <v>2598</v>
      </c>
      <c r="H127" s="8" t="s">
        <v>151</v>
      </c>
    </row>
    <row r="128" spans="1:8" x14ac:dyDescent="0.25">
      <c r="A128" s="3">
        <v>2013</v>
      </c>
      <c r="B128" s="3" t="s">
        <v>138</v>
      </c>
      <c r="C128" s="3" t="s">
        <v>34</v>
      </c>
      <c r="D128" s="3" t="s">
        <v>35</v>
      </c>
      <c r="E128" s="3" t="s">
        <v>36</v>
      </c>
      <c r="F128" s="7">
        <f t="shared" si="4"/>
        <v>2570</v>
      </c>
      <c r="G128" s="3">
        <v>2056</v>
      </c>
      <c r="H128" s="8" t="s">
        <v>152</v>
      </c>
    </row>
    <row r="129" spans="1:8" x14ac:dyDescent="0.25">
      <c r="A129" s="3">
        <v>2013</v>
      </c>
      <c r="B129" s="3" t="s">
        <v>138</v>
      </c>
      <c r="C129" s="3" t="s">
        <v>16</v>
      </c>
      <c r="D129" s="3" t="s">
        <v>35</v>
      </c>
      <c r="E129" s="3" t="s">
        <v>36</v>
      </c>
      <c r="F129" s="7">
        <f t="shared" si="4"/>
        <v>3247.5</v>
      </c>
      <c r="G129" s="3">
        <v>2598</v>
      </c>
      <c r="H129" s="8" t="s">
        <v>153</v>
      </c>
    </row>
    <row r="130" spans="1:8" x14ac:dyDescent="0.25">
      <c r="A130" s="3">
        <v>2013</v>
      </c>
      <c r="B130" s="3" t="s">
        <v>138</v>
      </c>
      <c r="C130" s="3" t="s">
        <v>34</v>
      </c>
      <c r="D130" s="3" t="s">
        <v>35</v>
      </c>
      <c r="E130" s="3" t="s">
        <v>36</v>
      </c>
      <c r="F130" s="7">
        <f t="shared" si="4"/>
        <v>2570</v>
      </c>
      <c r="G130" s="3">
        <v>2056</v>
      </c>
      <c r="H130" s="8" t="s">
        <v>154</v>
      </c>
    </row>
    <row r="131" spans="1:8" x14ac:dyDescent="0.25">
      <c r="A131" s="3">
        <v>2013</v>
      </c>
      <c r="B131" s="3" t="s">
        <v>138</v>
      </c>
      <c r="C131" s="3" t="s">
        <v>24</v>
      </c>
      <c r="D131" s="3" t="s">
        <v>39</v>
      </c>
      <c r="E131" s="3" t="s">
        <v>22</v>
      </c>
      <c r="F131" s="7">
        <f t="shared" si="4"/>
        <v>10308.75</v>
      </c>
      <c r="G131" s="3">
        <v>8247</v>
      </c>
      <c r="H131" s="8" t="s">
        <v>155</v>
      </c>
    </row>
    <row r="132" spans="1:8" x14ac:dyDescent="0.25">
      <c r="A132" s="3">
        <v>2013</v>
      </c>
      <c r="B132" s="3" t="s">
        <v>138</v>
      </c>
      <c r="C132" s="3" t="s">
        <v>11</v>
      </c>
      <c r="D132" s="3" t="s">
        <v>39</v>
      </c>
      <c r="E132" s="3" t="s">
        <v>22</v>
      </c>
      <c r="F132" s="7">
        <f t="shared" si="4"/>
        <v>11026.25</v>
      </c>
      <c r="G132" s="3">
        <v>8821</v>
      </c>
      <c r="H132" s="8" t="s">
        <v>156</v>
      </c>
    </row>
    <row r="133" spans="1:8" x14ac:dyDescent="0.25">
      <c r="A133" s="3">
        <v>2013</v>
      </c>
      <c r="B133" s="3" t="s">
        <v>138</v>
      </c>
      <c r="C133" s="3" t="s">
        <v>24</v>
      </c>
      <c r="D133" s="3" t="s">
        <v>39</v>
      </c>
      <c r="E133" s="3" t="s">
        <v>22</v>
      </c>
      <c r="F133" s="7">
        <f t="shared" si="4"/>
        <v>10308.75</v>
      </c>
      <c r="G133" s="3">
        <v>8247</v>
      </c>
      <c r="H133" s="8" t="s">
        <v>157</v>
      </c>
    </row>
    <row r="134" spans="1:8" x14ac:dyDescent="0.25">
      <c r="A134" s="3">
        <v>2013</v>
      </c>
      <c r="B134" s="3" t="s">
        <v>138</v>
      </c>
      <c r="C134" s="3" t="s">
        <v>11</v>
      </c>
      <c r="D134" s="3" t="s">
        <v>39</v>
      </c>
      <c r="E134" s="3" t="s">
        <v>22</v>
      </c>
      <c r="F134" s="7">
        <f t="shared" si="4"/>
        <v>11026.25</v>
      </c>
      <c r="G134" s="3">
        <v>8821</v>
      </c>
      <c r="H134" s="8" t="s">
        <v>158</v>
      </c>
    </row>
    <row r="135" spans="1:8" x14ac:dyDescent="0.25">
      <c r="A135" s="3">
        <v>2013</v>
      </c>
      <c r="B135" s="3" t="s">
        <v>159</v>
      </c>
      <c r="C135" s="3" t="s">
        <v>16</v>
      </c>
      <c r="D135" s="3" t="s">
        <v>12</v>
      </c>
      <c r="E135" s="3" t="s">
        <v>13</v>
      </c>
      <c r="F135" s="7">
        <f t="shared" si="4"/>
        <v>7360</v>
      </c>
      <c r="G135" s="3">
        <v>5888</v>
      </c>
      <c r="H135" s="8" t="s">
        <v>160</v>
      </c>
    </row>
    <row r="136" spans="1:8" x14ac:dyDescent="0.25">
      <c r="A136" s="3">
        <v>2013</v>
      </c>
      <c r="B136" s="3" t="s">
        <v>159</v>
      </c>
      <c r="C136" s="3" t="s">
        <v>11</v>
      </c>
      <c r="D136" s="3" t="s">
        <v>12</v>
      </c>
      <c r="E136" s="3" t="s">
        <v>13</v>
      </c>
      <c r="F136" s="7">
        <f t="shared" si="4"/>
        <v>11177.5</v>
      </c>
      <c r="G136" s="3">
        <v>8942</v>
      </c>
      <c r="H136" s="8" t="s">
        <v>161</v>
      </c>
    </row>
    <row r="137" spans="1:8" x14ac:dyDescent="0.25">
      <c r="A137" s="3">
        <v>2013</v>
      </c>
      <c r="B137" s="3" t="s">
        <v>159</v>
      </c>
      <c r="C137" s="3" t="s">
        <v>34</v>
      </c>
      <c r="D137" s="3" t="s">
        <v>12</v>
      </c>
      <c r="E137" s="3" t="s">
        <v>13</v>
      </c>
      <c r="F137" s="7">
        <f t="shared" si="4"/>
        <v>3355</v>
      </c>
      <c r="G137" s="3">
        <v>2684</v>
      </c>
      <c r="H137" s="8" t="s">
        <v>162</v>
      </c>
    </row>
    <row r="138" spans="1:8" x14ac:dyDescent="0.25">
      <c r="A138" s="3">
        <v>2013</v>
      </c>
      <c r="B138" s="3" t="s">
        <v>159</v>
      </c>
      <c r="C138" s="3" t="s">
        <v>16</v>
      </c>
      <c r="D138" s="3" t="s">
        <v>12</v>
      </c>
      <c r="E138" s="3" t="s">
        <v>13</v>
      </c>
      <c r="F138" s="7">
        <f t="shared" si="4"/>
        <v>7360</v>
      </c>
      <c r="G138" s="3">
        <v>5888</v>
      </c>
      <c r="H138" s="8" t="s">
        <v>163</v>
      </c>
    </row>
    <row r="139" spans="1:8" x14ac:dyDescent="0.25">
      <c r="A139" s="3">
        <v>2013</v>
      </c>
      <c r="B139" s="3" t="s">
        <v>159</v>
      </c>
      <c r="C139" s="3" t="s">
        <v>11</v>
      </c>
      <c r="D139" s="3" t="s">
        <v>12</v>
      </c>
      <c r="E139" s="3" t="s">
        <v>13</v>
      </c>
      <c r="F139" s="7">
        <f t="shared" si="4"/>
        <v>11177.5</v>
      </c>
      <c r="G139" s="3">
        <v>8942</v>
      </c>
      <c r="H139" s="8" t="s">
        <v>164</v>
      </c>
    </row>
    <row r="140" spans="1:8" x14ac:dyDescent="0.25">
      <c r="A140" s="3">
        <v>2013</v>
      </c>
      <c r="B140" s="3" t="s">
        <v>159</v>
      </c>
      <c r="C140" s="3" t="s">
        <v>34</v>
      </c>
      <c r="D140" s="3" t="s">
        <v>12</v>
      </c>
      <c r="E140" s="3" t="s">
        <v>13</v>
      </c>
      <c r="F140" s="7">
        <f t="shared" si="4"/>
        <v>3355</v>
      </c>
      <c r="G140" s="3">
        <v>2684</v>
      </c>
      <c r="H140" s="8" t="s">
        <v>165</v>
      </c>
    </row>
    <row r="141" spans="1:8" x14ac:dyDescent="0.25">
      <c r="A141" s="3">
        <v>2013</v>
      </c>
      <c r="B141" s="3" t="s">
        <v>159</v>
      </c>
      <c r="C141" s="3" t="s">
        <v>16</v>
      </c>
      <c r="D141" s="3" t="s">
        <v>21</v>
      </c>
      <c r="E141" s="3" t="s">
        <v>22</v>
      </c>
      <c r="F141" s="7">
        <f t="shared" si="4"/>
        <v>7360</v>
      </c>
      <c r="G141" s="3">
        <v>5888</v>
      </c>
      <c r="H141" s="8" t="s">
        <v>166</v>
      </c>
    </row>
    <row r="142" spans="1:8" x14ac:dyDescent="0.25">
      <c r="A142" s="3">
        <v>2013</v>
      </c>
      <c r="B142" s="3" t="s">
        <v>159</v>
      </c>
      <c r="C142" s="3" t="s">
        <v>24</v>
      </c>
      <c r="D142" s="3" t="s">
        <v>21</v>
      </c>
      <c r="E142" s="3" t="s">
        <v>22</v>
      </c>
      <c r="F142" s="7">
        <f t="shared" si="4"/>
        <v>2956.25</v>
      </c>
      <c r="G142" s="3">
        <v>2365</v>
      </c>
      <c r="H142" s="8" t="s">
        <v>167</v>
      </c>
    </row>
    <row r="143" spans="1:8" x14ac:dyDescent="0.25">
      <c r="A143" s="3">
        <v>2013</v>
      </c>
      <c r="B143" s="3" t="s">
        <v>159</v>
      </c>
      <c r="C143" s="3" t="s">
        <v>16</v>
      </c>
      <c r="D143" s="3" t="s">
        <v>21</v>
      </c>
      <c r="E143" s="3" t="s">
        <v>22</v>
      </c>
      <c r="F143" s="7">
        <f t="shared" si="4"/>
        <v>7360</v>
      </c>
      <c r="G143" s="3">
        <v>5888</v>
      </c>
      <c r="H143" s="8" t="s">
        <v>168</v>
      </c>
    </row>
    <row r="144" spans="1:8" x14ac:dyDescent="0.25">
      <c r="A144" s="3">
        <v>2013</v>
      </c>
      <c r="B144" s="3" t="s">
        <v>159</v>
      </c>
      <c r="C144" s="3" t="s">
        <v>24</v>
      </c>
      <c r="D144" s="3" t="s">
        <v>21</v>
      </c>
      <c r="E144" s="3" t="s">
        <v>22</v>
      </c>
      <c r="F144" s="7">
        <f t="shared" si="4"/>
        <v>2956.25</v>
      </c>
      <c r="G144" s="3">
        <v>2365</v>
      </c>
      <c r="H144" s="8" t="s">
        <v>169</v>
      </c>
    </row>
    <row r="145" spans="1:8" x14ac:dyDescent="0.25">
      <c r="A145" s="3">
        <v>2013</v>
      </c>
      <c r="B145" s="3" t="s">
        <v>159</v>
      </c>
      <c r="C145" s="3" t="s">
        <v>11</v>
      </c>
      <c r="D145" s="3" t="s">
        <v>28</v>
      </c>
      <c r="E145" s="3" t="s">
        <v>29</v>
      </c>
      <c r="F145" s="7">
        <f t="shared" si="4"/>
        <v>7905</v>
      </c>
      <c r="G145" s="3">
        <v>6324</v>
      </c>
      <c r="H145" s="8" t="s">
        <v>170</v>
      </c>
    </row>
    <row r="146" spans="1:8" x14ac:dyDescent="0.25">
      <c r="A146" s="3">
        <v>2013</v>
      </c>
      <c r="B146" s="3" t="s">
        <v>159</v>
      </c>
      <c r="C146" s="3" t="s">
        <v>34</v>
      </c>
      <c r="D146" s="3" t="s">
        <v>28</v>
      </c>
      <c r="E146" s="3" t="s">
        <v>29</v>
      </c>
      <c r="F146" s="7">
        <f t="shared" si="4"/>
        <v>6118.75</v>
      </c>
      <c r="G146" s="3">
        <v>4895</v>
      </c>
      <c r="H146" s="8" t="s">
        <v>171</v>
      </c>
    </row>
    <row r="147" spans="1:8" x14ac:dyDescent="0.25">
      <c r="A147" s="3">
        <v>2013</v>
      </c>
      <c r="B147" s="3" t="s">
        <v>159</v>
      </c>
      <c r="C147" s="3" t="s">
        <v>11</v>
      </c>
      <c r="D147" s="3" t="s">
        <v>28</v>
      </c>
      <c r="E147" s="3" t="s">
        <v>29</v>
      </c>
      <c r="F147" s="7">
        <f t="shared" si="4"/>
        <v>7905</v>
      </c>
      <c r="G147" s="3">
        <v>6324</v>
      </c>
      <c r="H147" s="8" t="s">
        <v>172</v>
      </c>
    </row>
    <row r="148" spans="1:8" x14ac:dyDescent="0.25">
      <c r="A148" s="3">
        <v>2013</v>
      </c>
      <c r="B148" s="3" t="s">
        <v>159</v>
      </c>
      <c r="C148" s="3" t="s">
        <v>34</v>
      </c>
      <c r="D148" s="3" t="s">
        <v>28</v>
      </c>
      <c r="E148" s="3" t="s">
        <v>29</v>
      </c>
      <c r="F148" s="7">
        <f t="shared" si="4"/>
        <v>6118.75</v>
      </c>
      <c r="G148" s="3">
        <v>4895</v>
      </c>
      <c r="H148" s="8" t="s">
        <v>173</v>
      </c>
    </row>
    <row r="149" spans="1:8" x14ac:dyDescent="0.25">
      <c r="A149" s="3">
        <v>2013</v>
      </c>
      <c r="B149" s="3" t="s">
        <v>159</v>
      </c>
      <c r="C149" s="3" t="s">
        <v>24</v>
      </c>
      <c r="D149" s="3" t="s">
        <v>35</v>
      </c>
      <c r="E149" s="3" t="s">
        <v>36</v>
      </c>
      <c r="F149" s="7">
        <f t="shared" si="4"/>
        <v>2956.25</v>
      </c>
      <c r="G149" s="3">
        <v>2365</v>
      </c>
      <c r="H149" s="8" t="s">
        <v>174</v>
      </c>
    </row>
    <row r="150" spans="1:8" x14ac:dyDescent="0.25">
      <c r="A150" s="3">
        <v>2013</v>
      </c>
      <c r="B150" s="3" t="s">
        <v>159</v>
      </c>
      <c r="C150" s="3" t="s">
        <v>11</v>
      </c>
      <c r="D150" s="3" t="s">
        <v>35</v>
      </c>
      <c r="E150" s="3" t="s">
        <v>36</v>
      </c>
      <c r="F150" s="7">
        <f t="shared" si="4"/>
        <v>2698.75</v>
      </c>
      <c r="G150" s="3">
        <v>2159</v>
      </c>
      <c r="H150" s="8" t="s">
        <v>175</v>
      </c>
    </row>
    <row r="151" spans="1:8" x14ac:dyDescent="0.25">
      <c r="A151" s="3">
        <v>2013</v>
      </c>
      <c r="B151" s="3" t="s">
        <v>159</v>
      </c>
      <c r="C151" s="3" t="s">
        <v>24</v>
      </c>
      <c r="D151" s="3" t="s">
        <v>35</v>
      </c>
      <c r="E151" s="3" t="s">
        <v>36</v>
      </c>
      <c r="F151" s="7">
        <f t="shared" si="4"/>
        <v>2956.25</v>
      </c>
      <c r="G151" s="3">
        <v>2365</v>
      </c>
      <c r="H151" s="8" t="s">
        <v>176</v>
      </c>
    </row>
    <row r="152" spans="1:8" x14ac:dyDescent="0.25">
      <c r="A152" s="3">
        <v>2013</v>
      </c>
      <c r="B152" s="3" t="s">
        <v>159</v>
      </c>
      <c r="C152" s="3" t="s">
        <v>11</v>
      </c>
      <c r="D152" s="3" t="s">
        <v>35</v>
      </c>
      <c r="E152" s="3" t="s">
        <v>36</v>
      </c>
      <c r="F152" s="7">
        <f t="shared" si="4"/>
        <v>2698.75</v>
      </c>
      <c r="G152" s="3">
        <v>2159</v>
      </c>
      <c r="H152" s="8" t="s">
        <v>177</v>
      </c>
    </row>
    <row r="153" spans="1:8" x14ac:dyDescent="0.25">
      <c r="A153" s="3">
        <v>2014</v>
      </c>
      <c r="B153" s="3" t="s">
        <v>10</v>
      </c>
      <c r="C153" s="3" t="s">
        <v>11</v>
      </c>
      <c r="D153" s="3" t="s">
        <v>12</v>
      </c>
      <c r="E153" s="3" t="s">
        <v>13</v>
      </c>
      <c r="F153" s="7">
        <f t="shared" ref="F153:F158" si="5">G153*1.5</f>
        <v>2395.5</v>
      </c>
      <c r="G153" s="3">
        <v>1597</v>
      </c>
      <c r="H153" s="8" t="s">
        <v>178</v>
      </c>
    </row>
    <row r="154" spans="1:8" x14ac:dyDescent="0.25">
      <c r="A154" s="3">
        <v>2014</v>
      </c>
      <c r="B154" s="3" t="s">
        <v>10</v>
      </c>
      <c r="C154" s="3" t="s">
        <v>11</v>
      </c>
      <c r="D154" s="3" t="s">
        <v>12</v>
      </c>
      <c r="E154" s="3" t="s">
        <v>13</v>
      </c>
      <c r="F154" s="7">
        <f t="shared" si="5"/>
        <v>11761.5</v>
      </c>
      <c r="G154" s="3">
        <v>7841</v>
      </c>
      <c r="H154" s="8" t="s">
        <v>179</v>
      </c>
    </row>
    <row r="155" spans="1:8" x14ac:dyDescent="0.25">
      <c r="A155" s="3">
        <v>2014</v>
      </c>
      <c r="B155" s="3" t="s">
        <v>10</v>
      </c>
      <c r="C155" s="3" t="s">
        <v>16</v>
      </c>
      <c r="D155" s="3" t="s">
        <v>12</v>
      </c>
      <c r="E155" s="3" t="s">
        <v>13</v>
      </c>
      <c r="F155" s="7">
        <f t="shared" si="5"/>
        <v>8943</v>
      </c>
      <c r="G155" s="3">
        <v>5962</v>
      </c>
      <c r="H155" s="8" t="s">
        <v>180</v>
      </c>
    </row>
    <row r="156" spans="1:8" x14ac:dyDescent="0.25">
      <c r="A156" s="3">
        <v>2014</v>
      </c>
      <c r="B156" s="3" t="s">
        <v>10</v>
      </c>
      <c r="C156" s="3" t="s">
        <v>11</v>
      </c>
      <c r="D156" s="3" t="s">
        <v>12</v>
      </c>
      <c r="E156" s="3" t="s">
        <v>13</v>
      </c>
      <c r="F156" s="7">
        <f t="shared" si="5"/>
        <v>2395.5</v>
      </c>
      <c r="G156" s="3">
        <v>1597</v>
      </c>
      <c r="H156" s="8" t="s">
        <v>181</v>
      </c>
    </row>
    <row r="157" spans="1:8" x14ac:dyDescent="0.25">
      <c r="A157" s="3">
        <v>2014</v>
      </c>
      <c r="B157" s="3" t="s">
        <v>10</v>
      </c>
      <c r="C157" s="3" t="s">
        <v>11</v>
      </c>
      <c r="D157" s="3" t="s">
        <v>12</v>
      </c>
      <c r="E157" s="3" t="s">
        <v>13</v>
      </c>
      <c r="F157" s="7">
        <f t="shared" si="5"/>
        <v>11761.5</v>
      </c>
      <c r="G157" s="3">
        <v>7841</v>
      </c>
      <c r="H157" s="8" t="s">
        <v>182</v>
      </c>
    </row>
    <row r="158" spans="1:8" x14ac:dyDescent="0.25">
      <c r="A158" s="3">
        <v>2014</v>
      </c>
      <c r="B158" s="3" t="s">
        <v>10</v>
      </c>
      <c r="C158" s="3" t="s">
        <v>16</v>
      </c>
      <c r="D158" s="3" t="s">
        <v>12</v>
      </c>
      <c r="E158" s="3" t="s">
        <v>13</v>
      </c>
      <c r="F158" s="7">
        <f t="shared" si="5"/>
        <v>8943</v>
      </c>
      <c r="G158" s="3">
        <v>5962</v>
      </c>
      <c r="H158" s="8" t="s">
        <v>183</v>
      </c>
    </row>
    <row r="159" spans="1:8" x14ac:dyDescent="0.25">
      <c r="A159" s="3">
        <v>2014</v>
      </c>
      <c r="B159" s="3" t="s">
        <v>10</v>
      </c>
      <c r="C159" s="3" t="s">
        <v>16</v>
      </c>
      <c r="D159" s="3" t="s">
        <v>21</v>
      </c>
      <c r="E159" s="3" t="s">
        <v>22</v>
      </c>
      <c r="F159" s="7">
        <v>14596.5</v>
      </c>
      <c r="G159" s="3">
        <v>9731</v>
      </c>
      <c r="H159" s="8" t="s">
        <v>184</v>
      </c>
    </row>
    <row r="160" spans="1:8" x14ac:dyDescent="0.25">
      <c r="A160" s="3">
        <v>2014</v>
      </c>
      <c r="B160" s="3" t="s">
        <v>10</v>
      </c>
      <c r="C160" s="3" t="s">
        <v>24</v>
      </c>
      <c r="D160" s="3" t="s">
        <v>21</v>
      </c>
      <c r="E160" s="3" t="s">
        <v>22</v>
      </c>
      <c r="F160" s="7">
        <v>8793</v>
      </c>
      <c r="G160" s="3">
        <v>5862</v>
      </c>
      <c r="H160" s="8" t="s">
        <v>185</v>
      </c>
    </row>
    <row r="161" spans="1:8" x14ac:dyDescent="0.25">
      <c r="A161" s="3">
        <v>2014</v>
      </c>
      <c r="B161" s="3" t="s">
        <v>10</v>
      </c>
      <c r="C161" s="3" t="s">
        <v>16</v>
      </c>
      <c r="D161" s="3" t="s">
        <v>21</v>
      </c>
      <c r="E161" s="3" t="s">
        <v>22</v>
      </c>
      <c r="F161" s="7">
        <v>14596.5</v>
      </c>
      <c r="G161" s="3">
        <v>9731</v>
      </c>
      <c r="H161" s="8" t="s">
        <v>186</v>
      </c>
    </row>
    <row r="162" spans="1:8" x14ac:dyDescent="0.25">
      <c r="A162" s="3">
        <v>2014</v>
      </c>
      <c r="B162" s="3" t="s">
        <v>10</v>
      </c>
      <c r="C162" s="3" t="s">
        <v>24</v>
      </c>
      <c r="D162" s="3" t="s">
        <v>21</v>
      </c>
      <c r="E162" s="3" t="s">
        <v>22</v>
      </c>
      <c r="F162" s="7">
        <v>8793</v>
      </c>
      <c r="G162" s="3">
        <v>5862</v>
      </c>
      <c r="H162" s="8" t="s">
        <v>187</v>
      </c>
    </row>
    <row r="163" spans="1:8" x14ac:dyDescent="0.25">
      <c r="A163" s="3">
        <v>2014</v>
      </c>
      <c r="B163" s="3" t="s">
        <v>10</v>
      </c>
      <c r="C163" s="3" t="s">
        <v>11</v>
      </c>
      <c r="D163" s="3" t="s">
        <v>28</v>
      </c>
      <c r="E163" s="3" t="s">
        <v>29</v>
      </c>
      <c r="F163" s="7">
        <v>4666</v>
      </c>
      <c r="G163" s="3">
        <v>5623</v>
      </c>
      <c r="H163" s="8" t="s">
        <v>188</v>
      </c>
    </row>
    <row r="164" spans="1:8" x14ac:dyDescent="0.25">
      <c r="A164" s="3">
        <v>2014</v>
      </c>
      <c r="B164" s="3" t="s">
        <v>10</v>
      </c>
      <c r="C164" s="3" t="s">
        <v>11</v>
      </c>
      <c r="D164" s="3" t="s">
        <v>28</v>
      </c>
      <c r="E164" s="3" t="s">
        <v>29</v>
      </c>
      <c r="F164" s="7">
        <f>G164*1.5</f>
        <v>7318.5</v>
      </c>
      <c r="G164" s="3">
        <v>4879</v>
      </c>
      <c r="H164" s="8" t="s">
        <v>189</v>
      </c>
    </row>
    <row r="165" spans="1:8" x14ac:dyDescent="0.25">
      <c r="A165" s="3">
        <v>2014</v>
      </c>
      <c r="B165" s="3" t="s">
        <v>10</v>
      </c>
      <c r="C165" s="3" t="s">
        <v>11</v>
      </c>
      <c r="D165" s="3" t="s">
        <v>28</v>
      </c>
      <c r="E165" s="3" t="s">
        <v>29</v>
      </c>
      <c r="F165" s="7">
        <v>4666</v>
      </c>
      <c r="G165" s="3">
        <v>5623</v>
      </c>
      <c r="H165" s="8" t="s">
        <v>190</v>
      </c>
    </row>
    <row r="166" spans="1:8" x14ac:dyDescent="0.25">
      <c r="A166" s="3">
        <v>2014</v>
      </c>
      <c r="B166" s="3" t="s">
        <v>10</v>
      </c>
      <c r="C166" s="3" t="s">
        <v>11</v>
      </c>
      <c r="D166" s="3" t="s">
        <v>28</v>
      </c>
      <c r="E166" s="3" t="s">
        <v>29</v>
      </c>
      <c r="F166" s="7">
        <f t="shared" ref="F166:F174" si="6">G166*1.5</f>
        <v>7318.5</v>
      </c>
      <c r="G166" s="3">
        <v>4879</v>
      </c>
      <c r="H166" s="8" t="s">
        <v>191</v>
      </c>
    </row>
    <row r="167" spans="1:8" x14ac:dyDescent="0.25">
      <c r="A167" s="3">
        <v>2014</v>
      </c>
      <c r="B167" s="3" t="s">
        <v>10</v>
      </c>
      <c r="C167" s="3" t="s">
        <v>34</v>
      </c>
      <c r="D167" s="3" t="s">
        <v>35</v>
      </c>
      <c r="E167" s="3" t="s">
        <v>36</v>
      </c>
      <c r="F167" s="7">
        <f t="shared" si="6"/>
        <v>3553.5</v>
      </c>
      <c r="G167" s="3">
        <v>2369</v>
      </c>
      <c r="H167" s="8" t="s">
        <v>192</v>
      </c>
    </row>
    <row r="168" spans="1:8" x14ac:dyDescent="0.25">
      <c r="A168" s="3">
        <v>2014</v>
      </c>
      <c r="B168" s="3" t="s">
        <v>10</v>
      </c>
      <c r="C168" s="3" t="s">
        <v>34</v>
      </c>
      <c r="D168" s="3" t="s">
        <v>35</v>
      </c>
      <c r="E168" s="3" t="s">
        <v>36</v>
      </c>
      <c r="F168" s="7">
        <f t="shared" si="6"/>
        <v>3553.5</v>
      </c>
      <c r="G168" s="3">
        <v>2369</v>
      </c>
      <c r="H168" s="8" t="s">
        <v>193</v>
      </c>
    </row>
    <row r="169" spans="1:8" x14ac:dyDescent="0.25">
      <c r="A169" s="3">
        <v>2014</v>
      </c>
      <c r="B169" s="3" t="s">
        <v>10</v>
      </c>
      <c r="C169" s="3" t="s">
        <v>16</v>
      </c>
      <c r="D169" s="3" t="s">
        <v>39</v>
      </c>
      <c r="E169" s="3" t="s">
        <v>22</v>
      </c>
      <c r="F169" s="7">
        <f t="shared" si="6"/>
        <v>14596.5</v>
      </c>
      <c r="G169" s="3">
        <v>9731</v>
      </c>
      <c r="H169" s="8" t="s">
        <v>194</v>
      </c>
    </row>
    <row r="170" spans="1:8" x14ac:dyDescent="0.25">
      <c r="A170" s="3">
        <v>2014</v>
      </c>
      <c r="B170" s="3" t="s">
        <v>10</v>
      </c>
      <c r="C170" s="3" t="s">
        <v>24</v>
      </c>
      <c r="D170" s="3" t="s">
        <v>39</v>
      </c>
      <c r="E170" s="3" t="s">
        <v>22</v>
      </c>
      <c r="F170" s="7">
        <f t="shared" si="6"/>
        <v>8793</v>
      </c>
      <c r="G170" s="3">
        <v>5862</v>
      </c>
      <c r="H170" s="8" t="s">
        <v>195</v>
      </c>
    </row>
    <row r="171" spans="1:8" x14ac:dyDescent="0.25">
      <c r="A171" s="3">
        <v>2014</v>
      </c>
      <c r="B171" s="3" t="s">
        <v>10</v>
      </c>
      <c r="C171" s="3" t="s">
        <v>16</v>
      </c>
      <c r="D171" s="3" t="s">
        <v>39</v>
      </c>
      <c r="E171" s="3" t="s">
        <v>22</v>
      </c>
      <c r="F171" s="7">
        <f t="shared" si="6"/>
        <v>14596.5</v>
      </c>
      <c r="G171" s="3">
        <v>9731</v>
      </c>
      <c r="H171" s="8" t="s">
        <v>196</v>
      </c>
    </row>
    <row r="172" spans="1:8" x14ac:dyDescent="0.25">
      <c r="A172" s="3">
        <v>2014</v>
      </c>
      <c r="B172" s="3" t="s">
        <v>10</v>
      </c>
      <c r="C172" s="3" t="s">
        <v>24</v>
      </c>
      <c r="D172" s="3" t="s">
        <v>39</v>
      </c>
      <c r="E172" s="3" t="s">
        <v>22</v>
      </c>
      <c r="F172" s="7">
        <f t="shared" si="6"/>
        <v>8793</v>
      </c>
      <c r="G172" s="3">
        <v>5862</v>
      </c>
      <c r="H172" s="8" t="s">
        <v>197</v>
      </c>
    </row>
    <row r="173" spans="1:8" x14ac:dyDescent="0.25">
      <c r="A173" s="3">
        <v>2014</v>
      </c>
      <c r="B173" s="3" t="s">
        <v>44</v>
      </c>
      <c r="C173" s="3" t="s">
        <v>11</v>
      </c>
      <c r="D173" s="3" t="s">
        <v>12</v>
      </c>
      <c r="E173" s="3" t="s">
        <v>13</v>
      </c>
      <c r="F173" s="7">
        <f t="shared" si="6"/>
        <v>4887</v>
      </c>
      <c r="G173" s="3">
        <v>3258</v>
      </c>
      <c r="H173" s="8" t="s">
        <v>198</v>
      </c>
    </row>
    <row r="174" spans="1:8" x14ac:dyDescent="0.25">
      <c r="A174" s="3">
        <v>2014</v>
      </c>
      <c r="B174" s="3" t="s">
        <v>44</v>
      </c>
      <c r="C174" s="3" t="s">
        <v>11</v>
      </c>
      <c r="D174" s="3" t="s">
        <v>12</v>
      </c>
      <c r="E174" s="3" t="s">
        <v>13</v>
      </c>
      <c r="F174" s="7">
        <f t="shared" si="6"/>
        <v>4887</v>
      </c>
      <c r="G174" s="3">
        <v>3258</v>
      </c>
      <c r="H174" s="8" t="s">
        <v>199</v>
      </c>
    </row>
    <row r="175" spans="1:8" x14ac:dyDescent="0.25">
      <c r="A175" s="3">
        <v>2014</v>
      </c>
      <c r="B175" s="3" t="s">
        <v>44</v>
      </c>
      <c r="C175" s="3" t="s">
        <v>24</v>
      </c>
      <c r="D175" s="3" t="s">
        <v>21</v>
      </c>
      <c r="E175" s="3" t="s">
        <v>22</v>
      </c>
      <c r="F175" s="7">
        <v>11122.5</v>
      </c>
      <c r="G175" s="3">
        <v>7415</v>
      </c>
      <c r="H175" s="8" t="s">
        <v>200</v>
      </c>
    </row>
    <row r="176" spans="1:8" x14ac:dyDescent="0.25">
      <c r="A176" s="3">
        <v>2014</v>
      </c>
      <c r="B176" s="3" t="s">
        <v>44</v>
      </c>
      <c r="C176" s="3" t="s">
        <v>11</v>
      </c>
      <c r="D176" s="3" t="s">
        <v>21</v>
      </c>
      <c r="E176" s="3" t="s">
        <v>22</v>
      </c>
      <c r="F176" s="7">
        <v>13428</v>
      </c>
      <c r="G176" s="3">
        <v>8952</v>
      </c>
      <c r="H176" s="8" t="s">
        <v>201</v>
      </c>
    </row>
    <row r="177" spans="1:8" x14ac:dyDescent="0.25">
      <c r="A177" s="3">
        <v>2014</v>
      </c>
      <c r="B177" s="3" t="s">
        <v>44</v>
      </c>
      <c r="C177" s="3" t="s">
        <v>24</v>
      </c>
      <c r="D177" s="3" t="s">
        <v>21</v>
      </c>
      <c r="E177" s="3" t="s">
        <v>22</v>
      </c>
      <c r="F177" s="7">
        <v>11122.5</v>
      </c>
      <c r="G177" s="3">
        <v>7415</v>
      </c>
      <c r="H177" s="8" t="s">
        <v>202</v>
      </c>
    </row>
    <row r="178" spans="1:8" x14ac:dyDescent="0.25">
      <c r="A178" s="3">
        <v>2014</v>
      </c>
      <c r="B178" s="3" t="s">
        <v>44</v>
      </c>
      <c r="C178" s="3" t="s">
        <v>11</v>
      </c>
      <c r="D178" s="3" t="s">
        <v>21</v>
      </c>
      <c r="E178" s="3" t="s">
        <v>22</v>
      </c>
      <c r="F178" s="7">
        <v>13428</v>
      </c>
      <c r="G178" s="3">
        <v>8952</v>
      </c>
      <c r="H178" s="8" t="s">
        <v>203</v>
      </c>
    </row>
    <row r="179" spans="1:8" x14ac:dyDescent="0.25">
      <c r="A179" s="3">
        <v>2014</v>
      </c>
      <c r="B179" s="3" t="s">
        <v>44</v>
      </c>
      <c r="C179" s="3" t="s">
        <v>16</v>
      </c>
      <c r="D179" s="3" t="s">
        <v>28</v>
      </c>
      <c r="E179" s="3" t="s">
        <v>29</v>
      </c>
      <c r="F179" s="7">
        <v>3897</v>
      </c>
      <c r="G179" s="3">
        <v>2598</v>
      </c>
      <c r="H179" s="8" t="s">
        <v>204</v>
      </c>
    </row>
    <row r="180" spans="1:8" x14ac:dyDescent="0.25">
      <c r="A180" s="3">
        <v>2014</v>
      </c>
      <c r="B180" s="3" t="s">
        <v>44</v>
      </c>
      <c r="C180" s="3" t="s">
        <v>16</v>
      </c>
      <c r="D180" s="3" t="s">
        <v>28</v>
      </c>
      <c r="E180" s="3" t="s">
        <v>29</v>
      </c>
      <c r="F180" s="7">
        <v>8832</v>
      </c>
      <c r="G180" s="3">
        <v>5888</v>
      </c>
      <c r="H180" s="8" t="s">
        <v>205</v>
      </c>
    </row>
    <row r="181" spans="1:8" x14ac:dyDescent="0.25">
      <c r="A181" s="3">
        <v>2014</v>
      </c>
      <c r="B181" s="3" t="s">
        <v>44</v>
      </c>
      <c r="C181" s="3" t="s">
        <v>16</v>
      </c>
      <c r="D181" s="3" t="s">
        <v>28</v>
      </c>
      <c r="E181" s="3" t="s">
        <v>29</v>
      </c>
      <c r="F181" s="7">
        <v>3897</v>
      </c>
      <c r="G181" s="3">
        <v>2598</v>
      </c>
      <c r="H181" s="8" t="s">
        <v>206</v>
      </c>
    </row>
    <row r="182" spans="1:8" x14ac:dyDescent="0.25">
      <c r="A182" s="3">
        <v>2014</v>
      </c>
      <c r="B182" s="3" t="s">
        <v>44</v>
      </c>
      <c r="C182" s="3" t="s">
        <v>16</v>
      </c>
      <c r="D182" s="3" t="s">
        <v>28</v>
      </c>
      <c r="E182" s="3" t="s">
        <v>29</v>
      </c>
      <c r="F182" s="7">
        <v>8832</v>
      </c>
      <c r="G182" s="3">
        <v>5888</v>
      </c>
      <c r="H182" s="8" t="s">
        <v>207</v>
      </c>
    </row>
    <row r="183" spans="1:8" x14ac:dyDescent="0.25">
      <c r="A183" s="3">
        <v>2014</v>
      </c>
      <c r="B183" s="3" t="s">
        <v>44</v>
      </c>
      <c r="C183" s="3" t="s">
        <v>24</v>
      </c>
      <c r="D183" s="3" t="s">
        <v>35</v>
      </c>
      <c r="E183" s="3" t="s">
        <v>36</v>
      </c>
      <c r="F183" s="7">
        <f t="shared" ref="F183:F194" si="7">G183*1.5</f>
        <v>11122.5</v>
      </c>
      <c r="G183" s="3">
        <v>7415</v>
      </c>
      <c r="H183" s="8" t="s">
        <v>208</v>
      </c>
    </row>
    <row r="184" spans="1:8" x14ac:dyDescent="0.25">
      <c r="A184" s="3">
        <v>2014</v>
      </c>
      <c r="B184" s="3" t="s">
        <v>44</v>
      </c>
      <c r="C184" s="3" t="s">
        <v>16</v>
      </c>
      <c r="D184" s="3" t="s">
        <v>35</v>
      </c>
      <c r="E184" s="3" t="s">
        <v>36</v>
      </c>
      <c r="F184" s="7">
        <f t="shared" si="7"/>
        <v>14647.5</v>
      </c>
      <c r="G184" s="3">
        <v>9765</v>
      </c>
      <c r="H184" s="8" t="s">
        <v>209</v>
      </c>
    </row>
    <row r="185" spans="1:8" x14ac:dyDescent="0.25">
      <c r="A185" s="3">
        <v>2014</v>
      </c>
      <c r="B185" s="3" t="s">
        <v>44</v>
      </c>
      <c r="C185" s="3" t="s">
        <v>24</v>
      </c>
      <c r="D185" s="3" t="s">
        <v>35</v>
      </c>
      <c r="E185" s="3" t="s">
        <v>36</v>
      </c>
      <c r="F185" s="7">
        <f t="shared" si="7"/>
        <v>11122.5</v>
      </c>
      <c r="G185" s="3">
        <v>7415</v>
      </c>
      <c r="H185" s="8" t="s">
        <v>210</v>
      </c>
    </row>
    <row r="186" spans="1:8" x14ac:dyDescent="0.25">
      <c r="A186" s="3">
        <v>2014</v>
      </c>
      <c r="B186" s="3" t="s">
        <v>44</v>
      </c>
      <c r="C186" s="3" t="s">
        <v>16</v>
      </c>
      <c r="D186" s="3" t="s">
        <v>35</v>
      </c>
      <c r="E186" s="3" t="s">
        <v>36</v>
      </c>
      <c r="F186" s="7">
        <f t="shared" si="7"/>
        <v>14647.5</v>
      </c>
      <c r="G186" s="3">
        <v>9765</v>
      </c>
      <c r="H186" s="8" t="s">
        <v>211</v>
      </c>
    </row>
    <row r="187" spans="1:8" x14ac:dyDescent="0.25">
      <c r="A187" s="3">
        <v>2014</v>
      </c>
      <c r="B187" s="3" t="s">
        <v>44</v>
      </c>
      <c r="C187" s="3" t="s">
        <v>11</v>
      </c>
      <c r="D187" s="3" t="s">
        <v>39</v>
      </c>
      <c r="E187" s="3" t="s">
        <v>22</v>
      </c>
      <c r="F187" s="7">
        <f t="shared" si="7"/>
        <v>13428</v>
      </c>
      <c r="G187" s="3">
        <v>8952</v>
      </c>
      <c r="H187" s="8" t="s">
        <v>212</v>
      </c>
    </row>
    <row r="188" spans="1:8" x14ac:dyDescent="0.25">
      <c r="A188" s="3">
        <v>2014</v>
      </c>
      <c r="B188" s="3" t="s">
        <v>44</v>
      </c>
      <c r="C188" s="3" t="s">
        <v>34</v>
      </c>
      <c r="D188" s="3" t="s">
        <v>39</v>
      </c>
      <c r="E188" s="3" t="s">
        <v>22</v>
      </c>
      <c r="F188" s="7">
        <f t="shared" si="7"/>
        <v>7480.5</v>
      </c>
      <c r="G188" s="3">
        <v>4987</v>
      </c>
      <c r="H188" s="8" t="s">
        <v>213</v>
      </c>
    </row>
    <row r="189" spans="1:8" x14ac:dyDescent="0.25">
      <c r="A189" s="3">
        <v>2014</v>
      </c>
      <c r="B189" s="3" t="s">
        <v>44</v>
      </c>
      <c r="C189" s="3" t="s">
        <v>11</v>
      </c>
      <c r="D189" s="3" t="s">
        <v>39</v>
      </c>
      <c r="E189" s="3" t="s">
        <v>22</v>
      </c>
      <c r="F189" s="7">
        <f t="shared" si="7"/>
        <v>13428</v>
      </c>
      <c r="G189" s="3">
        <v>8952</v>
      </c>
      <c r="H189" s="8" t="s">
        <v>214</v>
      </c>
    </row>
    <row r="190" spans="1:8" x14ac:dyDescent="0.25">
      <c r="A190" s="3">
        <v>2014</v>
      </c>
      <c r="B190" s="3" t="s">
        <v>44</v>
      </c>
      <c r="C190" s="3" t="s">
        <v>34</v>
      </c>
      <c r="D190" s="3" t="s">
        <v>39</v>
      </c>
      <c r="E190" s="3" t="s">
        <v>22</v>
      </c>
      <c r="F190" s="7">
        <f t="shared" si="7"/>
        <v>7480.5</v>
      </c>
      <c r="G190" s="3">
        <v>4987</v>
      </c>
      <c r="H190" s="8" t="s">
        <v>215</v>
      </c>
    </row>
    <row r="191" spans="1:8" x14ac:dyDescent="0.25">
      <c r="A191" s="3">
        <v>2014</v>
      </c>
      <c r="B191" s="3" t="s">
        <v>63</v>
      </c>
      <c r="C191" s="3" t="s">
        <v>24</v>
      </c>
      <c r="D191" s="3" t="s">
        <v>12</v>
      </c>
      <c r="E191" s="3" t="s">
        <v>13</v>
      </c>
      <c r="F191" s="7">
        <f t="shared" si="7"/>
        <v>14619</v>
      </c>
      <c r="G191" s="3">
        <v>9746</v>
      </c>
      <c r="H191" s="8" t="s">
        <v>216</v>
      </c>
    </row>
    <row r="192" spans="1:8" x14ac:dyDescent="0.25">
      <c r="A192" s="3">
        <v>2014</v>
      </c>
      <c r="B192" s="3" t="s">
        <v>63</v>
      </c>
      <c r="C192" s="3" t="s">
        <v>11</v>
      </c>
      <c r="D192" s="3" t="s">
        <v>12</v>
      </c>
      <c r="E192" s="3" t="s">
        <v>13</v>
      </c>
      <c r="F192" s="7">
        <f t="shared" si="7"/>
        <v>867</v>
      </c>
      <c r="G192" s="3">
        <v>578</v>
      </c>
      <c r="H192" s="8" t="s">
        <v>217</v>
      </c>
    </row>
    <row r="193" spans="1:8" x14ac:dyDescent="0.25">
      <c r="A193" s="3">
        <v>2014</v>
      </c>
      <c r="B193" s="3" t="s">
        <v>63</v>
      </c>
      <c r="C193" s="3" t="s">
        <v>24</v>
      </c>
      <c r="D193" s="3" t="s">
        <v>12</v>
      </c>
      <c r="E193" s="3" t="s">
        <v>13</v>
      </c>
      <c r="F193" s="7">
        <f t="shared" si="7"/>
        <v>14619</v>
      </c>
      <c r="G193" s="3">
        <v>9746</v>
      </c>
      <c r="H193" s="8" t="s">
        <v>218</v>
      </c>
    </row>
    <row r="194" spans="1:8" x14ac:dyDescent="0.25">
      <c r="A194" s="3">
        <v>2014</v>
      </c>
      <c r="B194" s="3" t="s">
        <v>63</v>
      </c>
      <c r="C194" s="3" t="s">
        <v>11</v>
      </c>
      <c r="D194" s="3" t="s">
        <v>12</v>
      </c>
      <c r="E194" s="3" t="s">
        <v>13</v>
      </c>
      <c r="F194" s="7">
        <f t="shared" si="7"/>
        <v>867</v>
      </c>
      <c r="G194" s="3">
        <v>578</v>
      </c>
      <c r="H194" s="8" t="s">
        <v>219</v>
      </c>
    </row>
    <row r="195" spans="1:8" x14ac:dyDescent="0.25">
      <c r="A195" s="3">
        <v>2014</v>
      </c>
      <c r="B195" s="3" t="s">
        <v>63</v>
      </c>
      <c r="C195" s="3" t="s">
        <v>24</v>
      </c>
      <c r="D195" s="3" t="s">
        <v>21</v>
      </c>
      <c r="E195" s="3" t="s">
        <v>22</v>
      </c>
      <c r="F195" s="7">
        <v>14619</v>
      </c>
      <c r="G195" s="3">
        <v>9746</v>
      </c>
      <c r="H195" s="8" t="s">
        <v>220</v>
      </c>
    </row>
    <row r="196" spans="1:8" x14ac:dyDescent="0.25">
      <c r="A196" s="3">
        <v>2014</v>
      </c>
      <c r="B196" s="3" t="s">
        <v>63</v>
      </c>
      <c r="C196" s="3" t="s">
        <v>11</v>
      </c>
      <c r="D196" s="3" t="s">
        <v>21</v>
      </c>
      <c r="E196" s="3" t="s">
        <v>22</v>
      </c>
      <c r="F196" s="7">
        <v>5380.5</v>
      </c>
      <c r="G196" s="3">
        <v>3587</v>
      </c>
      <c r="H196" s="8" t="s">
        <v>221</v>
      </c>
    </row>
    <row r="197" spans="1:8" x14ac:dyDescent="0.25">
      <c r="A197" s="3">
        <v>2014</v>
      </c>
      <c r="B197" s="3" t="s">
        <v>63</v>
      </c>
      <c r="C197" s="3" t="s">
        <v>24</v>
      </c>
      <c r="D197" s="3" t="s">
        <v>21</v>
      </c>
      <c r="E197" s="3" t="s">
        <v>22</v>
      </c>
      <c r="F197" s="7">
        <v>14619</v>
      </c>
      <c r="G197" s="3">
        <v>9746</v>
      </c>
      <c r="H197" s="8" t="s">
        <v>222</v>
      </c>
    </row>
    <row r="198" spans="1:8" x14ac:dyDescent="0.25">
      <c r="A198" s="3">
        <v>2014</v>
      </c>
      <c r="B198" s="3" t="s">
        <v>63</v>
      </c>
      <c r="C198" s="3" t="s">
        <v>11</v>
      </c>
      <c r="D198" s="3" t="s">
        <v>21</v>
      </c>
      <c r="E198" s="3" t="s">
        <v>22</v>
      </c>
      <c r="F198" s="7">
        <v>5380.5</v>
      </c>
      <c r="G198" s="3">
        <v>3587</v>
      </c>
      <c r="H198" s="8" t="s">
        <v>223</v>
      </c>
    </row>
    <row r="199" spans="1:8" x14ac:dyDescent="0.25">
      <c r="A199" s="3">
        <v>2014</v>
      </c>
      <c r="B199" s="3" t="s">
        <v>63</v>
      </c>
      <c r="C199" s="3" t="s">
        <v>24</v>
      </c>
      <c r="D199" s="3" t="s">
        <v>28</v>
      </c>
      <c r="E199" s="3" t="s">
        <v>29</v>
      </c>
      <c r="F199" s="7">
        <v>3547.5</v>
      </c>
      <c r="G199" s="3">
        <v>2365</v>
      </c>
      <c r="H199" s="8" t="s">
        <v>224</v>
      </c>
    </row>
    <row r="200" spans="1:8" x14ac:dyDescent="0.25">
      <c r="A200" s="3">
        <v>2014</v>
      </c>
      <c r="B200" s="3" t="s">
        <v>63</v>
      </c>
      <c r="C200" s="3" t="s">
        <v>16</v>
      </c>
      <c r="D200" s="3" t="s">
        <v>28</v>
      </c>
      <c r="E200" s="3" t="s">
        <v>29</v>
      </c>
      <c r="F200" s="7">
        <v>14596.5</v>
      </c>
      <c r="G200" s="3">
        <v>9731</v>
      </c>
      <c r="H200" s="8" t="s">
        <v>225</v>
      </c>
    </row>
    <row r="201" spans="1:8" x14ac:dyDescent="0.25">
      <c r="A201" s="3">
        <v>2014</v>
      </c>
      <c r="B201" s="3" t="s">
        <v>63</v>
      </c>
      <c r="C201" s="3" t="s">
        <v>24</v>
      </c>
      <c r="D201" s="3" t="s">
        <v>28</v>
      </c>
      <c r="E201" s="3" t="s">
        <v>29</v>
      </c>
      <c r="F201" s="7">
        <v>3547.5</v>
      </c>
      <c r="G201" s="3">
        <v>2365</v>
      </c>
      <c r="H201" s="8" t="s">
        <v>226</v>
      </c>
    </row>
    <row r="202" spans="1:8" x14ac:dyDescent="0.25">
      <c r="A202" s="3">
        <v>2014</v>
      </c>
      <c r="B202" s="3" t="s">
        <v>63</v>
      </c>
      <c r="C202" s="3" t="s">
        <v>16</v>
      </c>
      <c r="D202" s="3" t="s">
        <v>28</v>
      </c>
      <c r="E202" s="3" t="s">
        <v>29</v>
      </c>
      <c r="F202" s="7">
        <v>14596.5</v>
      </c>
      <c r="G202" s="3">
        <v>9731</v>
      </c>
      <c r="H202" s="8" t="s">
        <v>227</v>
      </c>
    </row>
    <row r="203" spans="1:8" x14ac:dyDescent="0.25">
      <c r="A203" s="3">
        <v>2014</v>
      </c>
      <c r="B203" s="3" t="s">
        <v>63</v>
      </c>
      <c r="C203" s="3" t="s">
        <v>16</v>
      </c>
      <c r="D203" s="3" t="s">
        <v>35</v>
      </c>
      <c r="E203" s="3" t="s">
        <v>36</v>
      </c>
      <c r="F203" s="7">
        <f t="shared" ref="F203:F214" si="8">G203*1.5</f>
        <v>1498.5</v>
      </c>
      <c r="G203" s="3">
        <v>999</v>
      </c>
      <c r="H203" s="8" t="s">
        <v>228</v>
      </c>
    </row>
    <row r="204" spans="1:8" x14ac:dyDescent="0.25">
      <c r="A204" s="3">
        <v>2014</v>
      </c>
      <c r="B204" s="3" t="s">
        <v>63</v>
      </c>
      <c r="C204" s="3" t="s">
        <v>24</v>
      </c>
      <c r="D204" s="3" t="s">
        <v>35</v>
      </c>
      <c r="E204" s="3" t="s">
        <v>36</v>
      </c>
      <c r="F204" s="7">
        <f t="shared" si="8"/>
        <v>235.5</v>
      </c>
      <c r="G204" s="3">
        <v>157</v>
      </c>
      <c r="H204" s="8" t="s">
        <v>229</v>
      </c>
    </row>
    <row r="205" spans="1:8" x14ac:dyDescent="0.25">
      <c r="A205" s="3">
        <v>2014</v>
      </c>
      <c r="B205" s="3" t="s">
        <v>63</v>
      </c>
      <c r="C205" s="3" t="s">
        <v>16</v>
      </c>
      <c r="D205" s="3" t="s">
        <v>35</v>
      </c>
      <c r="E205" s="3" t="s">
        <v>36</v>
      </c>
      <c r="F205" s="7">
        <f t="shared" si="8"/>
        <v>1498.5</v>
      </c>
      <c r="G205" s="3">
        <v>999</v>
      </c>
      <c r="H205" s="8" t="s">
        <v>230</v>
      </c>
    </row>
    <row r="206" spans="1:8" x14ac:dyDescent="0.25">
      <c r="A206" s="3">
        <v>2014</v>
      </c>
      <c r="B206" s="3" t="s">
        <v>63</v>
      </c>
      <c r="C206" s="3" t="s">
        <v>24</v>
      </c>
      <c r="D206" s="3" t="s">
        <v>35</v>
      </c>
      <c r="E206" s="3" t="s">
        <v>36</v>
      </c>
      <c r="F206" s="7">
        <f t="shared" si="8"/>
        <v>235.5</v>
      </c>
      <c r="G206" s="3">
        <v>157</v>
      </c>
      <c r="H206" s="8" t="s">
        <v>231</v>
      </c>
    </row>
    <row r="207" spans="1:8" x14ac:dyDescent="0.25">
      <c r="A207" s="3">
        <v>2014</v>
      </c>
      <c r="B207" s="3" t="s">
        <v>63</v>
      </c>
      <c r="C207" s="3" t="s">
        <v>11</v>
      </c>
      <c r="D207" s="3" t="s">
        <v>39</v>
      </c>
      <c r="E207" s="3" t="s">
        <v>22</v>
      </c>
      <c r="F207" s="7">
        <f t="shared" si="8"/>
        <v>5380.5</v>
      </c>
      <c r="G207" s="3">
        <v>3587</v>
      </c>
      <c r="H207" s="8" t="s">
        <v>232</v>
      </c>
    </row>
    <row r="208" spans="1:8" x14ac:dyDescent="0.25">
      <c r="A208" s="3">
        <v>2014</v>
      </c>
      <c r="B208" s="3" t="s">
        <v>63</v>
      </c>
      <c r="C208" s="3" t="s">
        <v>34</v>
      </c>
      <c r="D208" s="3" t="s">
        <v>39</v>
      </c>
      <c r="E208" s="3" t="s">
        <v>22</v>
      </c>
      <c r="F208" s="7">
        <f t="shared" si="8"/>
        <v>14446.5</v>
      </c>
      <c r="G208" s="3">
        <v>9631</v>
      </c>
      <c r="H208" s="8" t="s">
        <v>233</v>
      </c>
    </row>
    <row r="209" spans="1:8" x14ac:dyDescent="0.25">
      <c r="A209" s="3">
        <v>2014</v>
      </c>
      <c r="B209" s="3" t="s">
        <v>63</v>
      </c>
      <c r="C209" s="3" t="s">
        <v>11</v>
      </c>
      <c r="D209" s="3" t="s">
        <v>39</v>
      </c>
      <c r="E209" s="3" t="s">
        <v>22</v>
      </c>
      <c r="F209" s="7">
        <f t="shared" si="8"/>
        <v>5380.5</v>
      </c>
      <c r="G209" s="3">
        <v>3587</v>
      </c>
      <c r="H209" s="8" t="s">
        <v>234</v>
      </c>
    </row>
    <row r="210" spans="1:8" x14ac:dyDescent="0.25">
      <c r="A210" s="3">
        <v>2014</v>
      </c>
      <c r="B210" s="3" t="s">
        <v>63</v>
      </c>
      <c r="C210" s="3" t="s">
        <v>34</v>
      </c>
      <c r="D210" s="3" t="s">
        <v>39</v>
      </c>
      <c r="E210" s="3" t="s">
        <v>22</v>
      </c>
      <c r="F210" s="7">
        <f t="shared" si="8"/>
        <v>14446.5</v>
      </c>
      <c r="G210" s="3">
        <v>9631</v>
      </c>
      <c r="H210" s="8" t="s">
        <v>235</v>
      </c>
    </row>
    <row r="211" spans="1:8" x14ac:dyDescent="0.25">
      <c r="A211" s="3">
        <v>2014</v>
      </c>
      <c r="B211" s="3" t="s">
        <v>84</v>
      </c>
      <c r="C211" s="3" t="s">
        <v>34</v>
      </c>
      <c r="D211" s="3" t="s">
        <v>12</v>
      </c>
      <c r="E211" s="3" t="s">
        <v>13</v>
      </c>
      <c r="F211" s="7">
        <f t="shared" si="8"/>
        <v>2367</v>
      </c>
      <c r="G211" s="3">
        <v>1578</v>
      </c>
      <c r="H211" s="8" t="s">
        <v>236</v>
      </c>
    </row>
    <row r="212" spans="1:8" x14ac:dyDescent="0.25">
      <c r="A212" s="3">
        <v>2014</v>
      </c>
      <c r="B212" s="3" t="s">
        <v>84</v>
      </c>
      <c r="C212" s="3" t="s">
        <v>24</v>
      </c>
      <c r="D212" s="3" t="s">
        <v>12</v>
      </c>
      <c r="E212" s="3" t="s">
        <v>13</v>
      </c>
      <c r="F212" s="7">
        <f t="shared" si="8"/>
        <v>6880.5</v>
      </c>
      <c r="G212" s="3">
        <v>4587</v>
      </c>
      <c r="H212" s="8" t="s">
        <v>237</v>
      </c>
    </row>
    <row r="213" spans="1:8" x14ac:dyDescent="0.25">
      <c r="A213" s="3">
        <v>2014</v>
      </c>
      <c r="B213" s="3" t="s">
        <v>84</v>
      </c>
      <c r="C213" s="3" t="s">
        <v>34</v>
      </c>
      <c r="D213" s="3" t="s">
        <v>12</v>
      </c>
      <c r="E213" s="3" t="s">
        <v>13</v>
      </c>
      <c r="F213" s="7">
        <f t="shared" si="8"/>
        <v>2367</v>
      </c>
      <c r="G213" s="3">
        <v>1578</v>
      </c>
      <c r="H213" s="8" t="s">
        <v>238</v>
      </c>
    </row>
    <row r="214" spans="1:8" x14ac:dyDescent="0.25">
      <c r="A214" s="3">
        <v>2014</v>
      </c>
      <c r="B214" s="3" t="s">
        <v>84</v>
      </c>
      <c r="C214" s="3" t="s">
        <v>24</v>
      </c>
      <c r="D214" s="3" t="s">
        <v>12</v>
      </c>
      <c r="E214" s="3" t="s">
        <v>13</v>
      </c>
      <c r="F214" s="7">
        <f t="shared" si="8"/>
        <v>6880.5</v>
      </c>
      <c r="G214" s="3">
        <v>4587</v>
      </c>
      <c r="H214" s="8" t="s">
        <v>239</v>
      </c>
    </row>
    <row r="215" spans="1:8" x14ac:dyDescent="0.25">
      <c r="A215" s="3">
        <v>2014</v>
      </c>
      <c r="B215" s="3" t="s">
        <v>84</v>
      </c>
      <c r="C215" s="3" t="s">
        <v>11</v>
      </c>
      <c r="D215" s="3" t="s">
        <v>21</v>
      </c>
      <c r="E215" s="3" t="s">
        <v>22</v>
      </c>
      <c r="F215" s="7">
        <v>11838</v>
      </c>
      <c r="G215" s="3">
        <v>7892</v>
      </c>
      <c r="H215" s="8" t="s">
        <v>240</v>
      </c>
    </row>
    <row r="216" spans="1:8" x14ac:dyDescent="0.25">
      <c r="A216" s="3">
        <v>2014</v>
      </c>
      <c r="B216" s="3" t="s">
        <v>84</v>
      </c>
      <c r="C216" s="3" t="s">
        <v>34</v>
      </c>
      <c r="D216" s="3" t="s">
        <v>21</v>
      </c>
      <c r="E216" s="3" t="s">
        <v>22</v>
      </c>
      <c r="F216" s="7">
        <v>2367</v>
      </c>
      <c r="G216" s="3">
        <v>1578</v>
      </c>
      <c r="H216" s="8" t="s">
        <v>241</v>
      </c>
    </row>
    <row r="217" spans="1:8" x14ac:dyDescent="0.25">
      <c r="A217" s="3">
        <v>2014</v>
      </c>
      <c r="B217" s="3" t="s">
        <v>84</v>
      </c>
      <c r="C217" s="3" t="s">
        <v>11</v>
      </c>
      <c r="D217" s="3" t="s">
        <v>21</v>
      </c>
      <c r="E217" s="3" t="s">
        <v>22</v>
      </c>
      <c r="F217" s="7">
        <v>7030.5</v>
      </c>
      <c r="G217" s="3">
        <v>4687</v>
      </c>
      <c r="H217" s="8" t="s">
        <v>242</v>
      </c>
    </row>
    <row r="218" spans="1:8" x14ac:dyDescent="0.25">
      <c r="A218" s="3">
        <v>2014</v>
      </c>
      <c r="B218" s="3" t="s">
        <v>84</v>
      </c>
      <c r="C218" s="3" t="s">
        <v>16</v>
      </c>
      <c r="D218" s="3" t="s">
        <v>21</v>
      </c>
      <c r="E218" s="3" t="s">
        <v>22</v>
      </c>
      <c r="F218" s="7">
        <v>2046</v>
      </c>
      <c r="G218" s="3">
        <v>1364</v>
      </c>
      <c r="H218" s="8" t="s">
        <v>243</v>
      </c>
    </row>
    <row r="219" spans="1:8" x14ac:dyDescent="0.25">
      <c r="A219" s="3">
        <v>2014</v>
      </c>
      <c r="B219" s="3" t="s">
        <v>84</v>
      </c>
      <c r="C219" s="3" t="s">
        <v>11</v>
      </c>
      <c r="D219" s="3" t="s">
        <v>21</v>
      </c>
      <c r="E219" s="3" t="s">
        <v>22</v>
      </c>
      <c r="F219" s="7">
        <v>11838</v>
      </c>
      <c r="G219" s="3">
        <v>7892</v>
      </c>
      <c r="H219" s="8" t="s">
        <v>244</v>
      </c>
    </row>
    <row r="220" spans="1:8" x14ac:dyDescent="0.25">
      <c r="A220" s="3">
        <v>2014</v>
      </c>
      <c r="B220" s="3" t="s">
        <v>84</v>
      </c>
      <c r="C220" s="3" t="s">
        <v>34</v>
      </c>
      <c r="D220" s="3" t="s">
        <v>21</v>
      </c>
      <c r="E220" s="3" t="s">
        <v>22</v>
      </c>
      <c r="F220" s="7">
        <v>2367</v>
      </c>
      <c r="G220" s="3">
        <v>1578</v>
      </c>
      <c r="H220" s="8" t="s">
        <v>245</v>
      </c>
    </row>
    <row r="221" spans="1:8" x14ac:dyDescent="0.25">
      <c r="A221" s="3">
        <v>2014</v>
      </c>
      <c r="B221" s="3" t="s">
        <v>84</v>
      </c>
      <c r="C221" s="3" t="s">
        <v>11</v>
      </c>
      <c r="D221" s="3" t="s">
        <v>21</v>
      </c>
      <c r="E221" s="3" t="s">
        <v>22</v>
      </c>
      <c r="F221" s="7">
        <v>7030.5</v>
      </c>
      <c r="G221" s="3">
        <v>4687</v>
      </c>
      <c r="H221" s="8" t="s">
        <v>246</v>
      </c>
    </row>
    <row r="222" spans="1:8" x14ac:dyDescent="0.25">
      <c r="A222" s="3">
        <v>2014</v>
      </c>
      <c r="B222" s="3" t="s">
        <v>84</v>
      </c>
      <c r="C222" s="3" t="s">
        <v>16</v>
      </c>
      <c r="D222" s="3" t="s">
        <v>21</v>
      </c>
      <c r="E222" s="3" t="s">
        <v>22</v>
      </c>
      <c r="F222" s="7">
        <v>2046</v>
      </c>
      <c r="G222" s="3">
        <v>1364</v>
      </c>
      <c r="H222" s="8" t="s">
        <v>247</v>
      </c>
    </row>
    <row r="223" spans="1:8" x14ac:dyDescent="0.25">
      <c r="A223" s="3">
        <v>2014</v>
      </c>
      <c r="B223" s="3" t="s">
        <v>84</v>
      </c>
      <c r="C223" s="3" t="s">
        <v>24</v>
      </c>
      <c r="D223" s="3" t="s">
        <v>28</v>
      </c>
      <c r="E223" s="3" t="s">
        <v>29</v>
      </c>
      <c r="F223" s="7">
        <v>8793</v>
      </c>
      <c r="G223" s="3">
        <v>5862</v>
      </c>
      <c r="H223" s="8" t="s">
        <v>248</v>
      </c>
    </row>
    <row r="224" spans="1:8" x14ac:dyDescent="0.25">
      <c r="A224" s="3">
        <v>2014</v>
      </c>
      <c r="B224" s="3" t="s">
        <v>84</v>
      </c>
      <c r="C224" s="3" t="s">
        <v>24</v>
      </c>
      <c r="D224" s="3" t="s">
        <v>28</v>
      </c>
      <c r="E224" s="3" t="s">
        <v>29</v>
      </c>
      <c r="F224" s="7">
        <v>11122.5</v>
      </c>
      <c r="G224" s="3">
        <v>7415</v>
      </c>
      <c r="H224" s="8" t="s">
        <v>249</v>
      </c>
    </row>
    <row r="225" spans="1:8" x14ac:dyDescent="0.25">
      <c r="A225" s="3">
        <v>2014</v>
      </c>
      <c r="B225" s="3" t="s">
        <v>84</v>
      </c>
      <c r="C225" s="3" t="s">
        <v>11</v>
      </c>
      <c r="D225" s="3" t="s">
        <v>28</v>
      </c>
      <c r="E225" s="3" t="s">
        <v>29</v>
      </c>
      <c r="F225" s="7">
        <v>13428</v>
      </c>
      <c r="G225" s="3">
        <v>8952</v>
      </c>
      <c r="H225" s="8" t="s">
        <v>250</v>
      </c>
    </row>
    <row r="226" spans="1:8" x14ac:dyDescent="0.25">
      <c r="A226" s="3">
        <v>2014</v>
      </c>
      <c r="B226" s="3" t="s">
        <v>84</v>
      </c>
      <c r="C226" s="3" t="s">
        <v>24</v>
      </c>
      <c r="D226" s="3" t="s">
        <v>28</v>
      </c>
      <c r="E226" s="3" t="s">
        <v>29</v>
      </c>
      <c r="F226" s="7">
        <v>14619</v>
      </c>
      <c r="G226" s="3">
        <v>9746</v>
      </c>
      <c r="H226" s="8" t="s">
        <v>251</v>
      </c>
    </row>
    <row r="227" spans="1:8" x14ac:dyDescent="0.25">
      <c r="A227" s="3">
        <v>2014</v>
      </c>
      <c r="B227" s="3" t="s">
        <v>84</v>
      </c>
      <c r="C227" s="3" t="s">
        <v>34</v>
      </c>
      <c r="D227" s="3" t="s">
        <v>28</v>
      </c>
      <c r="E227" s="3" t="s">
        <v>29</v>
      </c>
      <c r="F227" s="7">
        <v>2367</v>
      </c>
      <c r="G227" s="3">
        <v>1578</v>
      </c>
      <c r="H227" s="8" t="s">
        <v>252</v>
      </c>
    </row>
    <row r="228" spans="1:8" x14ac:dyDescent="0.25">
      <c r="A228" s="3">
        <v>2014</v>
      </c>
      <c r="B228" s="3" t="s">
        <v>84</v>
      </c>
      <c r="C228" s="3" t="s">
        <v>24</v>
      </c>
      <c r="D228" s="3" t="s">
        <v>28</v>
      </c>
      <c r="E228" s="3" t="s">
        <v>29</v>
      </c>
      <c r="F228" s="7">
        <v>8793</v>
      </c>
      <c r="G228" s="3">
        <v>5862</v>
      </c>
      <c r="H228" s="8" t="s">
        <v>253</v>
      </c>
    </row>
    <row r="229" spans="1:8" x14ac:dyDescent="0.25">
      <c r="A229" s="3">
        <v>2014</v>
      </c>
      <c r="B229" s="3" t="s">
        <v>84</v>
      </c>
      <c r="C229" s="3" t="s">
        <v>24</v>
      </c>
      <c r="D229" s="3" t="s">
        <v>28</v>
      </c>
      <c r="E229" s="3" t="s">
        <v>29</v>
      </c>
      <c r="F229" s="7">
        <v>11122.5</v>
      </c>
      <c r="G229" s="3">
        <v>7415</v>
      </c>
      <c r="H229" s="8" t="s">
        <v>254</v>
      </c>
    </row>
    <row r="230" spans="1:8" x14ac:dyDescent="0.25">
      <c r="A230" s="3">
        <v>2014</v>
      </c>
      <c r="B230" s="3" t="s">
        <v>84</v>
      </c>
      <c r="C230" s="3" t="s">
        <v>11</v>
      </c>
      <c r="D230" s="3" t="s">
        <v>28</v>
      </c>
      <c r="E230" s="3" t="s">
        <v>29</v>
      </c>
      <c r="F230" s="7">
        <v>13428</v>
      </c>
      <c r="G230" s="3">
        <v>8952</v>
      </c>
      <c r="H230" s="8" t="s">
        <v>255</v>
      </c>
    </row>
    <row r="231" spans="1:8" x14ac:dyDescent="0.25">
      <c r="A231" s="3">
        <v>2014</v>
      </c>
      <c r="B231" s="3" t="s">
        <v>84</v>
      </c>
      <c r="C231" s="3" t="s">
        <v>24</v>
      </c>
      <c r="D231" s="3" t="s">
        <v>28</v>
      </c>
      <c r="E231" s="3" t="s">
        <v>29</v>
      </c>
      <c r="F231" s="7">
        <v>14619</v>
      </c>
      <c r="G231" s="3">
        <v>9746</v>
      </c>
      <c r="H231" s="8" t="s">
        <v>256</v>
      </c>
    </row>
    <row r="232" spans="1:8" x14ac:dyDescent="0.25">
      <c r="A232" s="3">
        <v>2014</v>
      </c>
      <c r="B232" s="3" t="s">
        <v>84</v>
      </c>
      <c r="C232" s="3" t="s">
        <v>34</v>
      </c>
      <c r="D232" s="3" t="s">
        <v>28</v>
      </c>
      <c r="E232" s="3" t="s">
        <v>29</v>
      </c>
      <c r="F232" s="7">
        <v>2367</v>
      </c>
      <c r="G232" s="3">
        <v>1578</v>
      </c>
      <c r="H232" s="8" t="s">
        <v>257</v>
      </c>
    </row>
    <row r="233" spans="1:8" x14ac:dyDescent="0.25">
      <c r="A233" s="3">
        <v>2014</v>
      </c>
      <c r="B233" s="3" t="s">
        <v>84</v>
      </c>
      <c r="C233" s="3" t="s">
        <v>11</v>
      </c>
      <c r="D233" s="3" t="s">
        <v>35</v>
      </c>
      <c r="E233" s="3" t="s">
        <v>36</v>
      </c>
      <c r="F233" s="7">
        <f t="shared" ref="F233:F244" si="9">G233*1.5</f>
        <v>11838</v>
      </c>
      <c r="G233" s="3">
        <v>7892</v>
      </c>
      <c r="H233" s="8" t="s">
        <v>258</v>
      </c>
    </row>
    <row r="234" spans="1:8" x14ac:dyDescent="0.25">
      <c r="A234" s="3">
        <v>2014</v>
      </c>
      <c r="B234" s="3" t="s">
        <v>84</v>
      </c>
      <c r="C234" s="3" t="s">
        <v>11</v>
      </c>
      <c r="D234" s="3" t="s">
        <v>35</v>
      </c>
      <c r="E234" s="3" t="s">
        <v>36</v>
      </c>
      <c r="F234" s="7">
        <f t="shared" si="9"/>
        <v>11979</v>
      </c>
      <c r="G234" s="3">
        <v>7986</v>
      </c>
      <c r="H234" s="8" t="s">
        <v>259</v>
      </c>
    </row>
    <row r="235" spans="1:8" x14ac:dyDescent="0.25">
      <c r="A235" s="3">
        <v>2014</v>
      </c>
      <c r="B235" s="3" t="s">
        <v>84</v>
      </c>
      <c r="C235" s="3" t="s">
        <v>11</v>
      </c>
      <c r="D235" s="3" t="s">
        <v>35</v>
      </c>
      <c r="E235" s="3" t="s">
        <v>36</v>
      </c>
      <c r="F235" s="7">
        <f t="shared" si="9"/>
        <v>11838</v>
      </c>
      <c r="G235" s="3">
        <v>7892</v>
      </c>
      <c r="H235" s="8" t="s">
        <v>260</v>
      </c>
    </row>
    <row r="236" spans="1:8" x14ac:dyDescent="0.25">
      <c r="A236" s="3">
        <v>2014</v>
      </c>
      <c r="B236" s="3" t="s">
        <v>84</v>
      </c>
      <c r="C236" s="3" t="s">
        <v>11</v>
      </c>
      <c r="D236" s="3" t="s">
        <v>35</v>
      </c>
      <c r="E236" s="3" t="s">
        <v>36</v>
      </c>
      <c r="F236" s="7">
        <f t="shared" si="9"/>
        <v>11979</v>
      </c>
      <c r="G236" s="3">
        <v>7986</v>
      </c>
      <c r="H236" s="8" t="s">
        <v>261</v>
      </c>
    </row>
    <row r="237" spans="1:8" x14ac:dyDescent="0.25">
      <c r="A237" s="3">
        <v>2014</v>
      </c>
      <c r="B237" s="3" t="s">
        <v>84</v>
      </c>
      <c r="C237" s="3" t="s">
        <v>11</v>
      </c>
      <c r="D237" s="3" t="s">
        <v>39</v>
      </c>
      <c r="E237" s="3" t="s">
        <v>22</v>
      </c>
      <c r="F237" s="7">
        <f t="shared" si="9"/>
        <v>7030.5</v>
      </c>
      <c r="G237" s="3">
        <v>4687</v>
      </c>
      <c r="H237" s="8" t="s">
        <v>262</v>
      </c>
    </row>
    <row r="238" spans="1:8" x14ac:dyDescent="0.25">
      <c r="A238" s="3">
        <v>2014</v>
      </c>
      <c r="B238" s="3" t="s">
        <v>84</v>
      </c>
      <c r="C238" s="3" t="s">
        <v>16</v>
      </c>
      <c r="D238" s="3" t="s">
        <v>39</v>
      </c>
      <c r="E238" s="3" t="s">
        <v>22</v>
      </c>
      <c r="F238" s="7">
        <f t="shared" si="9"/>
        <v>2046</v>
      </c>
      <c r="G238" s="3">
        <v>1364</v>
      </c>
      <c r="H238" s="8" t="s">
        <v>263</v>
      </c>
    </row>
    <row r="239" spans="1:8" x14ac:dyDescent="0.25">
      <c r="A239" s="3">
        <v>2014</v>
      </c>
      <c r="B239" s="3" t="s">
        <v>84</v>
      </c>
      <c r="C239" s="3" t="s">
        <v>11</v>
      </c>
      <c r="D239" s="3" t="s">
        <v>39</v>
      </c>
      <c r="E239" s="3" t="s">
        <v>22</v>
      </c>
      <c r="F239" s="7">
        <f t="shared" si="9"/>
        <v>7030.5</v>
      </c>
      <c r="G239" s="3">
        <v>4687</v>
      </c>
      <c r="H239" s="8" t="s">
        <v>264</v>
      </c>
    </row>
    <row r="240" spans="1:8" x14ac:dyDescent="0.25">
      <c r="A240" s="3">
        <v>2014</v>
      </c>
      <c r="B240" s="3" t="s">
        <v>84</v>
      </c>
      <c r="C240" s="3" t="s">
        <v>16</v>
      </c>
      <c r="D240" s="3" t="s">
        <v>39</v>
      </c>
      <c r="E240" s="3" t="s">
        <v>22</v>
      </c>
      <c r="F240" s="7">
        <f t="shared" si="9"/>
        <v>2046</v>
      </c>
      <c r="G240" s="3">
        <v>1364</v>
      </c>
      <c r="H240" s="8" t="s">
        <v>265</v>
      </c>
    </row>
    <row r="241" spans="1:8" x14ac:dyDescent="0.25">
      <c r="A241" s="3">
        <v>2014</v>
      </c>
      <c r="B241" s="3" t="s">
        <v>115</v>
      </c>
      <c r="C241" s="3" t="s">
        <v>16</v>
      </c>
      <c r="D241" s="3" t="s">
        <v>12</v>
      </c>
      <c r="E241" s="3" t="s">
        <v>13</v>
      </c>
      <c r="F241" s="7">
        <f t="shared" si="9"/>
        <v>747</v>
      </c>
      <c r="G241" s="3">
        <v>498</v>
      </c>
      <c r="H241" s="8" t="s">
        <v>266</v>
      </c>
    </row>
    <row r="242" spans="1:8" x14ac:dyDescent="0.25">
      <c r="A242" s="3">
        <v>2014</v>
      </c>
      <c r="B242" s="3" t="s">
        <v>115</v>
      </c>
      <c r="C242" s="3" t="s">
        <v>34</v>
      </c>
      <c r="D242" s="3" t="s">
        <v>12</v>
      </c>
      <c r="E242" s="3" t="s">
        <v>13</v>
      </c>
      <c r="F242" s="7">
        <f t="shared" si="9"/>
        <v>7342.5</v>
      </c>
      <c r="G242" s="3">
        <v>4895</v>
      </c>
      <c r="H242" s="8" t="s">
        <v>267</v>
      </c>
    </row>
    <row r="243" spans="1:8" x14ac:dyDescent="0.25">
      <c r="A243" s="3">
        <v>2014</v>
      </c>
      <c r="B243" s="3" t="s">
        <v>115</v>
      </c>
      <c r="C243" s="3" t="s">
        <v>16</v>
      </c>
      <c r="D243" s="3" t="s">
        <v>12</v>
      </c>
      <c r="E243" s="3" t="s">
        <v>13</v>
      </c>
      <c r="F243" s="7">
        <f t="shared" si="9"/>
        <v>747</v>
      </c>
      <c r="G243" s="3">
        <v>498</v>
      </c>
      <c r="H243" s="8" t="s">
        <v>268</v>
      </c>
    </row>
    <row r="244" spans="1:8" x14ac:dyDescent="0.25">
      <c r="A244" s="3">
        <v>2014</v>
      </c>
      <c r="B244" s="3" t="s">
        <v>115</v>
      </c>
      <c r="C244" s="3" t="s">
        <v>34</v>
      </c>
      <c r="D244" s="3" t="s">
        <v>12</v>
      </c>
      <c r="E244" s="3" t="s">
        <v>13</v>
      </c>
      <c r="F244" s="7">
        <f t="shared" si="9"/>
        <v>7342.5</v>
      </c>
      <c r="G244" s="3">
        <v>4895</v>
      </c>
      <c r="H244" s="8" t="s">
        <v>269</v>
      </c>
    </row>
    <row r="245" spans="1:8" x14ac:dyDescent="0.25">
      <c r="A245" s="3">
        <v>2014</v>
      </c>
      <c r="B245" s="3" t="s">
        <v>115</v>
      </c>
      <c r="C245" s="3" t="s">
        <v>34</v>
      </c>
      <c r="D245" s="3" t="s">
        <v>21</v>
      </c>
      <c r="E245" s="3" t="s">
        <v>22</v>
      </c>
      <c r="F245" s="7">
        <v>7344</v>
      </c>
      <c r="G245" s="3">
        <v>4896</v>
      </c>
      <c r="H245" s="8" t="s">
        <v>270</v>
      </c>
    </row>
    <row r="246" spans="1:8" x14ac:dyDescent="0.25">
      <c r="A246" s="3">
        <v>2014</v>
      </c>
      <c r="B246" s="3" t="s">
        <v>115</v>
      </c>
      <c r="C246" s="3" t="s">
        <v>11</v>
      </c>
      <c r="D246" s="3" t="s">
        <v>21</v>
      </c>
      <c r="E246" s="3" t="s">
        <v>22</v>
      </c>
      <c r="F246" s="7">
        <v>6880.5</v>
      </c>
      <c r="G246" s="3">
        <v>4587</v>
      </c>
      <c r="H246" s="8" t="s">
        <v>271</v>
      </c>
    </row>
    <row r="247" spans="1:8" x14ac:dyDescent="0.25">
      <c r="A247" s="3">
        <v>2014</v>
      </c>
      <c r="B247" s="3" t="s">
        <v>115</v>
      </c>
      <c r="C247" s="3" t="s">
        <v>34</v>
      </c>
      <c r="D247" s="3" t="s">
        <v>21</v>
      </c>
      <c r="E247" s="3" t="s">
        <v>22</v>
      </c>
      <c r="F247" s="7">
        <v>7344</v>
      </c>
      <c r="G247" s="3">
        <v>4896</v>
      </c>
      <c r="H247" s="8" t="s">
        <v>272</v>
      </c>
    </row>
    <row r="248" spans="1:8" x14ac:dyDescent="0.25">
      <c r="A248" s="3">
        <v>2014</v>
      </c>
      <c r="B248" s="3" t="s">
        <v>115</v>
      </c>
      <c r="C248" s="3" t="s">
        <v>11</v>
      </c>
      <c r="D248" s="3" t="s">
        <v>21</v>
      </c>
      <c r="E248" s="3" t="s">
        <v>22</v>
      </c>
      <c r="F248" s="7">
        <v>6880.5</v>
      </c>
      <c r="G248" s="3">
        <v>4587</v>
      </c>
      <c r="H248" s="8" t="s">
        <v>273</v>
      </c>
    </row>
    <row r="249" spans="1:8" x14ac:dyDescent="0.25">
      <c r="A249" s="3">
        <v>2014</v>
      </c>
      <c r="B249" s="3" t="s">
        <v>115</v>
      </c>
      <c r="C249" s="3" t="s">
        <v>11</v>
      </c>
      <c r="D249" s="3" t="s">
        <v>28</v>
      </c>
      <c r="E249" s="3" t="s">
        <v>29</v>
      </c>
      <c r="F249" s="7">
        <v>5380.5</v>
      </c>
      <c r="G249" s="3">
        <v>3587</v>
      </c>
      <c r="H249" s="8" t="s">
        <v>274</v>
      </c>
    </row>
    <row r="250" spans="1:8" x14ac:dyDescent="0.25">
      <c r="A250" s="3">
        <v>2014</v>
      </c>
      <c r="B250" s="3" t="s">
        <v>115</v>
      </c>
      <c r="C250" s="3" t="s">
        <v>11</v>
      </c>
      <c r="D250" s="3" t="s">
        <v>28</v>
      </c>
      <c r="E250" s="3" t="s">
        <v>29</v>
      </c>
      <c r="F250" s="7">
        <v>11838</v>
      </c>
      <c r="G250" s="3">
        <v>7892</v>
      </c>
      <c r="H250" s="8" t="s">
        <v>275</v>
      </c>
    </row>
    <row r="251" spans="1:8" x14ac:dyDescent="0.25">
      <c r="A251" s="3">
        <v>2014</v>
      </c>
      <c r="B251" s="3" t="s">
        <v>115</v>
      </c>
      <c r="C251" s="3" t="s">
        <v>11</v>
      </c>
      <c r="D251" s="3" t="s">
        <v>28</v>
      </c>
      <c r="E251" s="3" t="s">
        <v>29</v>
      </c>
      <c r="F251" s="7">
        <v>5380.5</v>
      </c>
      <c r="G251" s="3">
        <v>3587</v>
      </c>
      <c r="H251" s="8" t="s">
        <v>276</v>
      </c>
    </row>
    <row r="252" spans="1:8" x14ac:dyDescent="0.25">
      <c r="A252" s="3">
        <v>2014</v>
      </c>
      <c r="B252" s="3" t="s">
        <v>115</v>
      </c>
      <c r="C252" s="3" t="s">
        <v>11</v>
      </c>
      <c r="D252" s="3" t="s">
        <v>28</v>
      </c>
      <c r="E252" s="3" t="s">
        <v>29</v>
      </c>
      <c r="F252" s="7">
        <v>11838</v>
      </c>
      <c r="G252" s="3">
        <v>7892</v>
      </c>
      <c r="H252" s="8" t="s">
        <v>277</v>
      </c>
    </row>
    <row r="253" spans="1:8" x14ac:dyDescent="0.25">
      <c r="A253" s="3">
        <v>2014</v>
      </c>
      <c r="B253" s="3" t="s">
        <v>115</v>
      </c>
      <c r="C253" s="3" t="s">
        <v>34</v>
      </c>
      <c r="D253" s="3" t="s">
        <v>35</v>
      </c>
      <c r="E253" s="3" t="s">
        <v>36</v>
      </c>
      <c r="F253" s="7">
        <f t="shared" ref="F253:F262" si="10">G253*1.5</f>
        <v>7344</v>
      </c>
      <c r="G253" s="3">
        <v>4896</v>
      </c>
      <c r="H253" s="8" t="s">
        <v>278</v>
      </c>
    </row>
    <row r="254" spans="1:8" x14ac:dyDescent="0.25">
      <c r="A254" s="3">
        <v>2014</v>
      </c>
      <c r="B254" s="3" t="s">
        <v>115</v>
      </c>
      <c r="C254" s="3" t="s">
        <v>11</v>
      </c>
      <c r="D254" s="3" t="s">
        <v>35</v>
      </c>
      <c r="E254" s="3" t="s">
        <v>36</v>
      </c>
      <c r="F254" s="7">
        <f t="shared" si="10"/>
        <v>6880.5</v>
      </c>
      <c r="G254" s="3">
        <v>4587</v>
      </c>
      <c r="H254" s="8" t="s">
        <v>279</v>
      </c>
    </row>
    <row r="255" spans="1:8" x14ac:dyDescent="0.25">
      <c r="A255" s="3">
        <v>2014</v>
      </c>
      <c r="B255" s="3" t="s">
        <v>115</v>
      </c>
      <c r="C255" s="3" t="s">
        <v>11</v>
      </c>
      <c r="D255" s="3" t="s">
        <v>35</v>
      </c>
      <c r="E255" s="3" t="s">
        <v>36</v>
      </c>
      <c r="F255" s="7">
        <f t="shared" si="10"/>
        <v>7318.5</v>
      </c>
      <c r="G255" s="3">
        <v>4879</v>
      </c>
      <c r="H255" s="8" t="s">
        <v>280</v>
      </c>
    </row>
    <row r="256" spans="1:8" x14ac:dyDescent="0.25">
      <c r="A256" s="3">
        <v>2014</v>
      </c>
      <c r="B256" s="3" t="s">
        <v>115</v>
      </c>
      <c r="C256" s="3" t="s">
        <v>34</v>
      </c>
      <c r="D256" s="3" t="s">
        <v>35</v>
      </c>
      <c r="E256" s="3" t="s">
        <v>36</v>
      </c>
      <c r="F256" s="7">
        <f t="shared" si="10"/>
        <v>7344</v>
      </c>
      <c r="G256" s="3">
        <v>4896</v>
      </c>
      <c r="H256" s="8" t="s">
        <v>281</v>
      </c>
    </row>
    <row r="257" spans="1:8" x14ac:dyDescent="0.25">
      <c r="A257" s="3">
        <v>2014</v>
      </c>
      <c r="B257" s="3" t="s">
        <v>115</v>
      </c>
      <c r="C257" s="3" t="s">
        <v>11</v>
      </c>
      <c r="D257" s="3" t="s">
        <v>35</v>
      </c>
      <c r="E257" s="3" t="s">
        <v>36</v>
      </c>
      <c r="F257" s="7">
        <f t="shared" si="10"/>
        <v>6880.5</v>
      </c>
      <c r="G257" s="3">
        <v>4587</v>
      </c>
      <c r="H257" s="8" t="s">
        <v>282</v>
      </c>
    </row>
    <row r="258" spans="1:8" x14ac:dyDescent="0.25">
      <c r="A258" s="3">
        <v>2014</v>
      </c>
      <c r="B258" s="3" t="s">
        <v>115</v>
      </c>
      <c r="C258" s="3" t="s">
        <v>11</v>
      </c>
      <c r="D258" s="3" t="s">
        <v>35</v>
      </c>
      <c r="E258" s="3" t="s">
        <v>36</v>
      </c>
      <c r="F258" s="7">
        <f t="shared" si="10"/>
        <v>7318.5</v>
      </c>
      <c r="G258" s="3">
        <v>4879</v>
      </c>
      <c r="H258" s="8" t="s">
        <v>283</v>
      </c>
    </row>
    <row r="259" spans="1:8" x14ac:dyDescent="0.25">
      <c r="A259" s="3">
        <v>2014</v>
      </c>
      <c r="B259" s="3" t="s">
        <v>115</v>
      </c>
      <c r="C259" s="3" t="s">
        <v>24</v>
      </c>
      <c r="D259" s="3" t="s">
        <v>39</v>
      </c>
      <c r="E259" s="3" t="s">
        <v>22</v>
      </c>
      <c r="F259" s="7">
        <f t="shared" si="10"/>
        <v>6880.5</v>
      </c>
      <c r="G259" s="3">
        <v>4587</v>
      </c>
      <c r="H259" s="8" t="s">
        <v>284</v>
      </c>
    </row>
    <row r="260" spans="1:8" x14ac:dyDescent="0.25">
      <c r="A260" s="3">
        <v>2014</v>
      </c>
      <c r="B260" s="3" t="s">
        <v>115</v>
      </c>
      <c r="C260" s="3" t="s">
        <v>11</v>
      </c>
      <c r="D260" s="3" t="s">
        <v>39</v>
      </c>
      <c r="E260" s="3" t="s">
        <v>22</v>
      </c>
      <c r="F260" s="7">
        <f t="shared" si="10"/>
        <v>9486</v>
      </c>
      <c r="G260" s="3">
        <v>6324</v>
      </c>
      <c r="H260" s="8" t="s">
        <v>285</v>
      </c>
    </row>
    <row r="261" spans="1:8" x14ac:dyDescent="0.25">
      <c r="A261" s="3">
        <v>2014</v>
      </c>
      <c r="B261" s="3" t="s">
        <v>115</v>
      </c>
      <c r="C261" s="3" t="s">
        <v>24</v>
      </c>
      <c r="D261" s="3" t="s">
        <v>39</v>
      </c>
      <c r="E261" s="3" t="s">
        <v>22</v>
      </c>
      <c r="F261" s="7">
        <f t="shared" si="10"/>
        <v>6880.5</v>
      </c>
      <c r="G261" s="3">
        <v>4587</v>
      </c>
      <c r="H261" s="8" t="s">
        <v>286</v>
      </c>
    </row>
    <row r="262" spans="1:8" x14ac:dyDescent="0.25">
      <c r="A262" s="3">
        <v>2014</v>
      </c>
      <c r="B262" s="3" t="s">
        <v>115</v>
      </c>
      <c r="C262" s="3" t="s">
        <v>11</v>
      </c>
      <c r="D262" s="3" t="s">
        <v>39</v>
      </c>
      <c r="E262" s="3" t="s">
        <v>22</v>
      </c>
      <c r="F262" s="7">
        <f t="shared" si="10"/>
        <v>9486</v>
      </c>
      <c r="G262" s="3">
        <v>6324</v>
      </c>
      <c r="H262" s="8" t="s">
        <v>287</v>
      </c>
    </row>
    <row r="263" spans="1:8" x14ac:dyDescent="0.25">
      <c r="A263" s="3">
        <v>2014</v>
      </c>
      <c r="B263" s="3" t="s">
        <v>138</v>
      </c>
      <c r="C263" s="3" t="s">
        <v>11</v>
      </c>
      <c r="D263" s="3" t="s">
        <v>12</v>
      </c>
      <c r="E263" s="3" t="s">
        <v>13</v>
      </c>
      <c r="F263" s="7">
        <v>4666</v>
      </c>
      <c r="G263" s="3">
        <v>5623</v>
      </c>
      <c r="H263" s="8" t="s">
        <v>288</v>
      </c>
    </row>
    <row r="264" spans="1:8" x14ac:dyDescent="0.25">
      <c r="A264" s="3">
        <v>2014</v>
      </c>
      <c r="B264" s="3" t="s">
        <v>138</v>
      </c>
      <c r="C264" s="3" t="s">
        <v>11</v>
      </c>
      <c r="D264" s="3" t="s">
        <v>12</v>
      </c>
      <c r="E264" s="3" t="s">
        <v>13</v>
      </c>
      <c r="F264" s="7">
        <f>G264*1.5</f>
        <v>10992</v>
      </c>
      <c r="G264" s="3">
        <v>7328</v>
      </c>
      <c r="H264" s="8" t="s">
        <v>289</v>
      </c>
    </row>
    <row r="265" spans="1:8" x14ac:dyDescent="0.25">
      <c r="A265" s="3">
        <v>2014</v>
      </c>
      <c r="B265" s="3" t="s">
        <v>138</v>
      </c>
      <c r="C265" s="3" t="s">
        <v>11</v>
      </c>
      <c r="D265" s="3" t="s">
        <v>12</v>
      </c>
      <c r="E265" s="3" t="s">
        <v>13</v>
      </c>
      <c r="F265" s="7">
        <v>4666</v>
      </c>
      <c r="G265" s="3">
        <v>5623</v>
      </c>
      <c r="H265" s="8" t="s">
        <v>290</v>
      </c>
    </row>
    <row r="266" spans="1:8" x14ac:dyDescent="0.25">
      <c r="A266" s="3">
        <v>2014</v>
      </c>
      <c r="B266" s="3" t="s">
        <v>138</v>
      </c>
      <c r="C266" s="3" t="s">
        <v>11</v>
      </c>
      <c r="D266" s="3" t="s">
        <v>12</v>
      </c>
      <c r="E266" s="3" t="s">
        <v>13</v>
      </c>
      <c r="F266" s="7">
        <f>G266*1.5</f>
        <v>10992</v>
      </c>
      <c r="G266" s="3">
        <v>7328</v>
      </c>
      <c r="H266" s="8" t="s">
        <v>291</v>
      </c>
    </row>
    <row r="267" spans="1:8" x14ac:dyDescent="0.25">
      <c r="A267" s="3">
        <v>2014</v>
      </c>
      <c r="B267" s="3" t="s">
        <v>138</v>
      </c>
      <c r="C267" s="3" t="s">
        <v>11</v>
      </c>
      <c r="D267" s="3" t="s">
        <v>21</v>
      </c>
      <c r="E267" s="3" t="s">
        <v>22</v>
      </c>
      <c r="F267" s="7">
        <v>4666</v>
      </c>
      <c r="G267" s="3">
        <v>5623</v>
      </c>
      <c r="H267" s="8" t="s">
        <v>292</v>
      </c>
    </row>
    <row r="268" spans="1:8" x14ac:dyDescent="0.25">
      <c r="A268" s="3">
        <v>2014</v>
      </c>
      <c r="B268" s="3" t="s">
        <v>138</v>
      </c>
      <c r="C268" s="3" t="s">
        <v>16</v>
      </c>
      <c r="D268" s="3" t="s">
        <v>21</v>
      </c>
      <c r="E268" s="3" t="s">
        <v>22</v>
      </c>
      <c r="F268" s="7">
        <v>3897</v>
      </c>
      <c r="G268" s="3">
        <v>2598</v>
      </c>
      <c r="H268" s="8" t="s">
        <v>293</v>
      </c>
    </row>
    <row r="269" spans="1:8" x14ac:dyDescent="0.25">
      <c r="A269" s="3">
        <v>2014</v>
      </c>
      <c r="B269" s="3" t="s">
        <v>138</v>
      </c>
      <c r="C269" s="3" t="s">
        <v>11</v>
      </c>
      <c r="D269" s="3" t="s">
        <v>21</v>
      </c>
      <c r="E269" s="3" t="s">
        <v>22</v>
      </c>
      <c r="F269" s="7">
        <v>4666</v>
      </c>
      <c r="G269" s="3">
        <v>5623</v>
      </c>
      <c r="H269" s="8" t="s">
        <v>294</v>
      </c>
    </row>
    <row r="270" spans="1:8" x14ac:dyDescent="0.25">
      <c r="A270" s="3">
        <v>2014</v>
      </c>
      <c r="B270" s="3" t="s">
        <v>138</v>
      </c>
      <c r="C270" s="3" t="s">
        <v>16</v>
      </c>
      <c r="D270" s="3" t="s">
        <v>21</v>
      </c>
      <c r="E270" s="3" t="s">
        <v>22</v>
      </c>
      <c r="F270" s="7">
        <v>3897</v>
      </c>
      <c r="G270" s="3">
        <v>2598</v>
      </c>
      <c r="H270" s="8" t="s">
        <v>295</v>
      </c>
    </row>
    <row r="271" spans="1:8" x14ac:dyDescent="0.25">
      <c r="A271" s="3">
        <v>2014</v>
      </c>
      <c r="B271" s="3" t="s">
        <v>138</v>
      </c>
      <c r="C271" s="3" t="s">
        <v>16</v>
      </c>
      <c r="D271" s="3" t="s">
        <v>28</v>
      </c>
      <c r="E271" s="3" t="s">
        <v>29</v>
      </c>
      <c r="F271" s="7">
        <f t="shared" ref="F271:F288" si="11">G271*1.5</f>
        <v>747</v>
      </c>
      <c r="G271" s="3">
        <v>498</v>
      </c>
      <c r="H271" s="8" t="s">
        <v>296</v>
      </c>
    </row>
    <row r="272" spans="1:8" x14ac:dyDescent="0.25">
      <c r="A272" s="3">
        <v>2014</v>
      </c>
      <c r="B272" s="3" t="s">
        <v>138</v>
      </c>
      <c r="C272" s="3" t="s">
        <v>24</v>
      </c>
      <c r="D272" s="3" t="s">
        <v>28</v>
      </c>
      <c r="E272" s="3" t="s">
        <v>29</v>
      </c>
      <c r="F272" s="7">
        <f t="shared" si="11"/>
        <v>6880.5</v>
      </c>
      <c r="G272" s="3">
        <v>4587</v>
      </c>
      <c r="H272" s="8" t="s">
        <v>297</v>
      </c>
    </row>
    <row r="273" spans="1:8" x14ac:dyDescent="0.25">
      <c r="A273" s="3">
        <v>2014</v>
      </c>
      <c r="B273" s="3" t="s">
        <v>138</v>
      </c>
      <c r="C273" s="3" t="s">
        <v>16</v>
      </c>
      <c r="D273" s="3" t="s">
        <v>28</v>
      </c>
      <c r="E273" s="3" t="s">
        <v>29</v>
      </c>
      <c r="F273" s="7">
        <f t="shared" si="11"/>
        <v>747</v>
      </c>
      <c r="G273" s="3">
        <v>498</v>
      </c>
      <c r="H273" s="8" t="s">
        <v>298</v>
      </c>
    </row>
    <row r="274" spans="1:8" x14ac:dyDescent="0.25">
      <c r="A274" s="3">
        <v>2014</v>
      </c>
      <c r="B274" s="3" t="s">
        <v>138</v>
      </c>
      <c r="C274" s="3" t="s">
        <v>24</v>
      </c>
      <c r="D274" s="3" t="s">
        <v>28</v>
      </c>
      <c r="E274" s="3" t="s">
        <v>29</v>
      </c>
      <c r="F274" s="7">
        <f t="shared" si="11"/>
        <v>6880.5</v>
      </c>
      <c r="G274" s="3">
        <v>4587</v>
      </c>
      <c r="H274" s="8" t="s">
        <v>299</v>
      </c>
    </row>
    <row r="275" spans="1:8" x14ac:dyDescent="0.25">
      <c r="A275" s="3">
        <v>2014</v>
      </c>
      <c r="B275" s="3" t="s">
        <v>138</v>
      </c>
      <c r="C275" s="3" t="s">
        <v>16</v>
      </c>
      <c r="D275" s="3" t="s">
        <v>35</v>
      </c>
      <c r="E275" s="3" t="s">
        <v>36</v>
      </c>
      <c r="F275" s="7">
        <f t="shared" si="11"/>
        <v>3897</v>
      </c>
      <c r="G275" s="3">
        <v>2598</v>
      </c>
      <c r="H275" s="8" t="s">
        <v>300</v>
      </c>
    </row>
    <row r="276" spans="1:8" x14ac:dyDescent="0.25">
      <c r="A276" s="3">
        <v>2014</v>
      </c>
      <c r="B276" s="3" t="s">
        <v>138</v>
      </c>
      <c r="C276" s="3" t="s">
        <v>34</v>
      </c>
      <c r="D276" s="3" t="s">
        <v>35</v>
      </c>
      <c r="E276" s="3" t="s">
        <v>36</v>
      </c>
      <c r="F276" s="7">
        <f t="shared" si="11"/>
        <v>3084</v>
      </c>
      <c r="G276" s="3">
        <v>2056</v>
      </c>
      <c r="H276" s="8" t="s">
        <v>301</v>
      </c>
    </row>
    <row r="277" spans="1:8" x14ac:dyDescent="0.25">
      <c r="A277" s="3">
        <v>2014</v>
      </c>
      <c r="B277" s="3" t="s">
        <v>138</v>
      </c>
      <c r="C277" s="3" t="s">
        <v>16</v>
      </c>
      <c r="D277" s="3" t="s">
        <v>35</v>
      </c>
      <c r="E277" s="3" t="s">
        <v>36</v>
      </c>
      <c r="F277" s="7">
        <f t="shared" si="11"/>
        <v>3897</v>
      </c>
      <c r="G277" s="3">
        <v>2598</v>
      </c>
      <c r="H277" s="8" t="s">
        <v>302</v>
      </c>
    </row>
    <row r="278" spans="1:8" x14ac:dyDescent="0.25">
      <c r="A278" s="3">
        <v>2014</v>
      </c>
      <c r="B278" s="3" t="s">
        <v>138</v>
      </c>
      <c r="C278" s="3" t="s">
        <v>34</v>
      </c>
      <c r="D278" s="3" t="s">
        <v>35</v>
      </c>
      <c r="E278" s="3" t="s">
        <v>36</v>
      </c>
      <c r="F278" s="7">
        <f t="shared" si="11"/>
        <v>3084</v>
      </c>
      <c r="G278" s="3">
        <v>2056</v>
      </c>
      <c r="H278" s="8" t="s">
        <v>303</v>
      </c>
    </row>
    <row r="279" spans="1:8" x14ac:dyDescent="0.25">
      <c r="A279" s="3">
        <v>2014</v>
      </c>
      <c r="B279" s="3" t="s">
        <v>138</v>
      </c>
      <c r="C279" s="3" t="s">
        <v>24</v>
      </c>
      <c r="D279" s="3" t="s">
        <v>39</v>
      </c>
      <c r="E279" s="3" t="s">
        <v>22</v>
      </c>
      <c r="F279" s="7">
        <f t="shared" si="11"/>
        <v>12370.5</v>
      </c>
      <c r="G279" s="3">
        <v>8247</v>
      </c>
      <c r="H279" s="8" t="s">
        <v>304</v>
      </c>
    </row>
    <row r="280" spans="1:8" x14ac:dyDescent="0.25">
      <c r="A280" s="3">
        <v>2014</v>
      </c>
      <c r="B280" s="3" t="s">
        <v>138</v>
      </c>
      <c r="C280" s="3" t="s">
        <v>11</v>
      </c>
      <c r="D280" s="3" t="s">
        <v>39</v>
      </c>
      <c r="E280" s="3" t="s">
        <v>22</v>
      </c>
      <c r="F280" s="7">
        <f t="shared" si="11"/>
        <v>13231.5</v>
      </c>
      <c r="G280" s="3">
        <v>8821</v>
      </c>
      <c r="H280" s="8" t="s">
        <v>305</v>
      </c>
    </row>
    <row r="281" spans="1:8" x14ac:dyDescent="0.25">
      <c r="A281" s="3">
        <v>2014</v>
      </c>
      <c r="B281" s="3" t="s">
        <v>138</v>
      </c>
      <c r="C281" s="3" t="s">
        <v>24</v>
      </c>
      <c r="D281" s="3" t="s">
        <v>39</v>
      </c>
      <c r="E281" s="3" t="s">
        <v>22</v>
      </c>
      <c r="F281" s="7">
        <f t="shared" si="11"/>
        <v>12370.5</v>
      </c>
      <c r="G281" s="3">
        <v>8247</v>
      </c>
      <c r="H281" s="8" t="s">
        <v>306</v>
      </c>
    </row>
    <row r="282" spans="1:8" x14ac:dyDescent="0.25">
      <c r="A282" s="3">
        <v>2014</v>
      </c>
      <c r="B282" s="3" t="s">
        <v>138</v>
      </c>
      <c r="C282" s="3" t="s">
        <v>11</v>
      </c>
      <c r="D282" s="3" t="s">
        <v>39</v>
      </c>
      <c r="E282" s="3" t="s">
        <v>22</v>
      </c>
      <c r="F282" s="7">
        <f t="shared" si="11"/>
        <v>13231.5</v>
      </c>
      <c r="G282" s="3">
        <v>8821</v>
      </c>
      <c r="H282" s="8" t="s">
        <v>307</v>
      </c>
    </row>
    <row r="283" spans="1:8" x14ac:dyDescent="0.25">
      <c r="A283" s="3">
        <v>2014</v>
      </c>
      <c r="B283" s="3" t="s">
        <v>159</v>
      </c>
      <c r="C283" s="3" t="s">
        <v>16</v>
      </c>
      <c r="D283" s="3" t="s">
        <v>12</v>
      </c>
      <c r="E283" s="3" t="s">
        <v>13</v>
      </c>
      <c r="F283" s="7">
        <f t="shared" si="11"/>
        <v>8832</v>
      </c>
      <c r="G283" s="3">
        <v>5888</v>
      </c>
      <c r="H283" s="8" t="s">
        <v>308</v>
      </c>
    </row>
    <row r="284" spans="1:8" x14ac:dyDescent="0.25">
      <c r="A284" s="3">
        <v>2014</v>
      </c>
      <c r="B284" s="3" t="s">
        <v>159</v>
      </c>
      <c r="C284" s="3" t="s">
        <v>11</v>
      </c>
      <c r="D284" s="3" t="s">
        <v>12</v>
      </c>
      <c r="E284" s="3" t="s">
        <v>13</v>
      </c>
      <c r="F284" s="7">
        <f t="shared" si="11"/>
        <v>13413</v>
      </c>
      <c r="G284" s="3">
        <v>8942</v>
      </c>
      <c r="H284" s="8" t="s">
        <v>309</v>
      </c>
    </row>
    <row r="285" spans="1:8" x14ac:dyDescent="0.25">
      <c r="A285" s="3">
        <v>2014</v>
      </c>
      <c r="B285" s="3" t="s">
        <v>159</v>
      </c>
      <c r="C285" s="3" t="s">
        <v>34</v>
      </c>
      <c r="D285" s="3" t="s">
        <v>12</v>
      </c>
      <c r="E285" s="3" t="s">
        <v>13</v>
      </c>
      <c r="F285" s="7">
        <f t="shared" si="11"/>
        <v>4026</v>
      </c>
      <c r="G285" s="3">
        <v>2684</v>
      </c>
      <c r="H285" s="8" t="s">
        <v>310</v>
      </c>
    </row>
    <row r="286" spans="1:8" x14ac:dyDescent="0.25">
      <c r="A286" s="3">
        <v>2014</v>
      </c>
      <c r="B286" s="3" t="s">
        <v>159</v>
      </c>
      <c r="C286" s="3" t="s">
        <v>16</v>
      </c>
      <c r="D286" s="3" t="s">
        <v>12</v>
      </c>
      <c r="E286" s="3" t="s">
        <v>13</v>
      </c>
      <c r="F286" s="7">
        <f t="shared" si="11"/>
        <v>8832</v>
      </c>
      <c r="G286" s="3">
        <v>5888</v>
      </c>
      <c r="H286" s="8" t="s">
        <v>311</v>
      </c>
    </row>
    <row r="287" spans="1:8" x14ac:dyDescent="0.25">
      <c r="A287" s="3">
        <v>2014</v>
      </c>
      <c r="B287" s="3" t="s">
        <v>159</v>
      </c>
      <c r="C287" s="3" t="s">
        <v>11</v>
      </c>
      <c r="D287" s="3" t="s">
        <v>12</v>
      </c>
      <c r="E287" s="3" t="s">
        <v>13</v>
      </c>
      <c r="F287" s="7">
        <f t="shared" si="11"/>
        <v>13413</v>
      </c>
      <c r="G287" s="3">
        <v>8942</v>
      </c>
      <c r="H287" s="8" t="s">
        <v>312</v>
      </c>
    </row>
    <row r="288" spans="1:8" x14ac:dyDescent="0.25">
      <c r="A288" s="3">
        <v>2014</v>
      </c>
      <c r="B288" s="3" t="s">
        <v>159</v>
      </c>
      <c r="C288" s="3" t="s">
        <v>34</v>
      </c>
      <c r="D288" s="3" t="s">
        <v>12</v>
      </c>
      <c r="E288" s="3" t="s">
        <v>13</v>
      </c>
      <c r="F288" s="7">
        <f t="shared" si="11"/>
        <v>4026</v>
      </c>
      <c r="G288" s="3">
        <v>2684</v>
      </c>
      <c r="H288" s="8" t="s">
        <v>313</v>
      </c>
    </row>
    <row r="289" spans="1:8" x14ac:dyDescent="0.25">
      <c r="A289" s="3">
        <v>2014</v>
      </c>
      <c r="B289" s="3" t="s">
        <v>159</v>
      </c>
      <c r="C289" s="3" t="s">
        <v>16</v>
      </c>
      <c r="D289" s="3" t="s">
        <v>21</v>
      </c>
      <c r="E289" s="3" t="s">
        <v>22</v>
      </c>
      <c r="F289" s="7">
        <v>8832</v>
      </c>
      <c r="G289" s="3">
        <v>5888</v>
      </c>
      <c r="H289" s="8" t="s">
        <v>314</v>
      </c>
    </row>
    <row r="290" spans="1:8" x14ac:dyDescent="0.25">
      <c r="A290" s="3">
        <v>2014</v>
      </c>
      <c r="B290" s="3" t="s">
        <v>159</v>
      </c>
      <c r="C290" s="3" t="s">
        <v>24</v>
      </c>
      <c r="D290" s="3" t="s">
        <v>21</v>
      </c>
      <c r="E290" s="3" t="s">
        <v>22</v>
      </c>
      <c r="F290" s="7">
        <v>3547.5</v>
      </c>
      <c r="G290" s="3">
        <v>2365</v>
      </c>
      <c r="H290" s="8" t="s">
        <v>315</v>
      </c>
    </row>
    <row r="291" spans="1:8" x14ac:dyDescent="0.25">
      <c r="A291" s="3">
        <v>2014</v>
      </c>
      <c r="B291" s="3" t="s">
        <v>159</v>
      </c>
      <c r="C291" s="3" t="s">
        <v>16</v>
      </c>
      <c r="D291" s="3" t="s">
        <v>21</v>
      </c>
      <c r="E291" s="3" t="s">
        <v>22</v>
      </c>
      <c r="F291" s="7">
        <v>8832</v>
      </c>
      <c r="G291" s="3">
        <v>5888</v>
      </c>
      <c r="H291" s="8" t="s">
        <v>316</v>
      </c>
    </row>
    <row r="292" spans="1:8" x14ac:dyDescent="0.25">
      <c r="A292" s="3">
        <v>2014</v>
      </c>
      <c r="B292" s="3" t="s">
        <v>159</v>
      </c>
      <c r="C292" s="3" t="s">
        <v>24</v>
      </c>
      <c r="D292" s="3" t="s">
        <v>21</v>
      </c>
      <c r="E292" s="3" t="s">
        <v>22</v>
      </c>
      <c r="F292" s="7">
        <v>3547.5</v>
      </c>
      <c r="G292" s="3">
        <v>2365</v>
      </c>
      <c r="H292" s="8" t="s">
        <v>317</v>
      </c>
    </row>
    <row r="293" spans="1:8" x14ac:dyDescent="0.25">
      <c r="A293" s="3">
        <v>2014</v>
      </c>
      <c r="B293" s="3" t="s">
        <v>159</v>
      </c>
      <c r="C293" s="3" t="s">
        <v>11</v>
      </c>
      <c r="D293" s="3" t="s">
        <v>28</v>
      </c>
      <c r="E293" s="3" t="s">
        <v>29</v>
      </c>
      <c r="F293" s="7">
        <f t="shared" ref="F293:F306" si="12">G293*1.5</f>
        <v>9486</v>
      </c>
      <c r="G293" s="3">
        <v>6324</v>
      </c>
      <c r="H293" s="8" t="s">
        <v>318</v>
      </c>
    </row>
    <row r="294" spans="1:8" x14ac:dyDescent="0.25">
      <c r="A294" s="3">
        <v>2014</v>
      </c>
      <c r="B294" s="3" t="s">
        <v>159</v>
      </c>
      <c r="C294" s="3" t="s">
        <v>34</v>
      </c>
      <c r="D294" s="3" t="s">
        <v>28</v>
      </c>
      <c r="E294" s="3" t="s">
        <v>29</v>
      </c>
      <c r="F294" s="7">
        <f t="shared" si="12"/>
        <v>7342.5</v>
      </c>
      <c r="G294" s="3">
        <v>4895</v>
      </c>
      <c r="H294" s="8" t="s">
        <v>319</v>
      </c>
    </row>
    <row r="295" spans="1:8" x14ac:dyDescent="0.25">
      <c r="A295" s="3">
        <v>2014</v>
      </c>
      <c r="B295" s="3" t="s">
        <v>159</v>
      </c>
      <c r="C295" s="3" t="s">
        <v>11</v>
      </c>
      <c r="D295" s="3" t="s">
        <v>28</v>
      </c>
      <c r="E295" s="3" t="s">
        <v>29</v>
      </c>
      <c r="F295" s="7">
        <f t="shared" si="12"/>
        <v>9486</v>
      </c>
      <c r="G295" s="3">
        <v>6324</v>
      </c>
      <c r="H295" s="8" t="s">
        <v>320</v>
      </c>
    </row>
    <row r="296" spans="1:8" x14ac:dyDescent="0.25">
      <c r="A296" s="3">
        <v>2014</v>
      </c>
      <c r="B296" s="3" t="s">
        <v>159</v>
      </c>
      <c r="C296" s="3" t="s">
        <v>34</v>
      </c>
      <c r="D296" s="3" t="s">
        <v>28</v>
      </c>
      <c r="E296" s="3" t="s">
        <v>29</v>
      </c>
      <c r="F296" s="7">
        <f t="shared" si="12"/>
        <v>7342.5</v>
      </c>
      <c r="G296" s="3">
        <v>4895</v>
      </c>
      <c r="H296" s="8" t="s">
        <v>321</v>
      </c>
    </row>
    <row r="297" spans="1:8" x14ac:dyDescent="0.25">
      <c r="A297" s="3">
        <v>2014</v>
      </c>
      <c r="B297" s="3" t="s">
        <v>159</v>
      </c>
      <c r="C297" s="3" t="s">
        <v>24</v>
      </c>
      <c r="D297" s="3" t="s">
        <v>35</v>
      </c>
      <c r="E297" s="3" t="s">
        <v>36</v>
      </c>
      <c r="F297" s="7">
        <f t="shared" si="12"/>
        <v>3547.5</v>
      </c>
      <c r="G297" s="3">
        <v>2365</v>
      </c>
      <c r="H297" s="8" t="s">
        <v>322</v>
      </c>
    </row>
    <row r="298" spans="1:8" x14ac:dyDescent="0.25">
      <c r="A298" s="3">
        <v>2014</v>
      </c>
      <c r="B298" s="3" t="s">
        <v>159</v>
      </c>
      <c r="C298" s="3" t="s">
        <v>11</v>
      </c>
      <c r="D298" s="3" t="s">
        <v>35</v>
      </c>
      <c r="E298" s="3" t="s">
        <v>36</v>
      </c>
      <c r="F298" s="7">
        <f t="shared" si="12"/>
        <v>3238.5</v>
      </c>
      <c r="G298" s="3">
        <v>2159</v>
      </c>
      <c r="H298" s="8" t="s">
        <v>323</v>
      </c>
    </row>
    <row r="299" spans="1:8" x14ac:dyDescent="0.25">
      <c r="A299" s="3">
        <v>2014</v>
      </c>
      <c r="B299" s="3" t="s">
        <v>159</v>
      </c>
      <c r="C299" s="3" t="s">
        <v>24</v>
      </c>
      <c r="D299" s="3" t="s">
        <v>35</v>
      </c>
      <c r="E299" s="3" t="s">
        <v>36</v>
      </c>
      <c r="F299" s="7">
        <f t="shared" si="12"/>
        <v>3547.5</v>
      </c>
      <c r="G299" s="3">
        <v>2365</v>
      </c>
      <c r="H299" s="8" t="s">
        <v>324</v>
      </c>
    </row>
    <row r="300" spans="1:8" x14ac:dyDescent="0.25">
      <c r="A300" s="3">
        <v>2014</v>
      </c>
      <c r="B300" s="3" t="s">
        <v>159</v>
      </c>
      <c r="C300" s="3" t="s">
        <v>11</v>
      </c>
      <c r="D300" s="3" t="s">
        <v>35</v>
      </c>
      <c r="E300" s="3" t="s">
        <v>36</v>
      </c>
      <c r="F300" s="7">
        <f t="shared" si="12"/>
        <v>3238.5</v>
      </c>
      <c r="G300" s="3">
        <v>2159</v>
      </c>
      <c r="H300" s="8" t="s">
        <v>325</v>
      </c>
    </row>
    <row r="301" spans="1:8" x14ac:dyDescent="0.25">
      <c r="A301" s="3">
        <v>2015</v>
      </c>
      <c r="B301" s="3" t="s">
        <v>10</v>
      </c>
      <c r="C301" s="3" t="s">
        <v>11</v>
      </c>
      <c r="D301" s="3" t="s">
        <v>12</v>
      </c>
      <c r="E301" s="3" t="s">
        <v>13</v>
      </c>
      <c r="F301" s="7">
        <f t="shared" si="12"/>
        <v>2395.5</v>
      </c>
      <c r="G301" s="3">
        <v>1597</v>
      </c>
      <c r="H301" s="8" t="s">
        <v>326</v>
      </c>
    </row>
    <row r="302" spans="1:8" x14ac:dyDescent="0.25">
      <c r="A302" s="3">
        <v>2015</v>
      </c>
      <c r="B302" s="3" t="s">
        <v>10</v>
      </c>
      <c r="C302" s="3" t="s">
        <v>11</v>
      </c>
      <c r="D302" s="3" t="s">
        <v>12</v>
      </c>
      <c r="E302" s="3" t="s">
        <v>13</v>
      </c>
      <c r="F302" s="7">
        <f t="shared" si="12"/>
        <v>11761.5</v>
      </c>
      <c r="G302" s="3">
        <v>7841</v>
      </c>
      <c r="H302" s="8" t="s">
        <v>327</v>
      </c>
    </row>
    <row r="303" spans="1:8" x14ac:dyDescent="0.25">
      <c r="A303" s="3">
        <v>2015</v>
      </c>
      <c r="B303" s="3" t="s">
        <v>10</v>
      </c>
      <c r="C303" s="3" t="s">
        <v>16</v>
      </c>
      <c r="D303" s="3" t="s">
        <v>12</v>
      </c>
      <c r="E303" s="3" t="s">
        <v>13</v>
      </c>
      <c r="F303" s="7">
        <f t="shared" si="12"/>
        <v>8943</v>
      </c>
      <c r="G303" s="3">
        <v>5962</v>
      </c>
      <c r="H303" s="8" t="s">
        <v>328</v>
      </c>
    </row>
    <row r="304" spans="1:8" x14ac:dyDescent="0.25">
      <c r="A304" s="3">
        <v>2015</v>
      </c>
      <c r="B304" s="3" t="s">
        <v>10</v>
      </c>
      <c r="C304" s="3" t="s">
        <v>11</v>
      </c>
      <c r="D304" s="3" t="s">
        <v>12</v>
      </c>
      <c r="E304" s="3" t="s">
        <v>13</v>
      </c>
      <c r="F304" s="7">
        <f t="shared" si="12"/>
        <v>2395.5</v>
      </c>
      <c r="G304" s="3">
        <v>1597</v>
      </c>
      <c r="H304" s="8" t="s">
        <v>329</v>
      </c>
    </row>
    <row r="305" spans="1:8" x14ac:dyDescent="0.25">
      <c r="A305" s="3">
        <v>2015</v>
      </c>
      <c r="B305" s="3" t="s">
        <v>10</v>
      </c>
      <c r="C305" s="3" t="s">
        <v>11</v>
      </c>
      <c r="D305" s="3" t="s">
        <v>12</v>
      </c>
      <c r="E305" s="3" t="s">
        <v>13</v>
      </c>
      <c r="F305" s="7">
        <f t="shared" si="12"/>
        <v>11761.5</v>
      </c>
      <c r="G305" s="3">
        <v>7841</v>
      </c>
      <c r="H305" s="8" t="s">
        <v>330</v>
      </c>
    </row>
    <row r="306" spans="1:8" x14ac:dyDescent="0.25">
      <c r="A306" s="3">
        <v>2015</v>
      </c>
      <c r="B306" s="3" t="s">
        <v>10</v>
      </c>
      <c r="C306" s="3" t="s">
        <v>16</v>
      </c>
      <c r="D306" s="3" t="s">
        <v>12</v>
      </c>
      <c r="E306" s="3" t="s">
        <v>13</v>
      </c>
      <c r="F306" s="7">
        <f t="shared" si="12"/>
        <v>8943</v>
      </c>
      <c r="G306" s="3">
        <v>5962</v>
      </c>
      <c r="H306" s="8" t="s">
        <v>331</v>
      </c>
    </row>
    <row r="307" spans="1:8" x14ac:dyDescent="0.25">
      <c r="A307" s="3">
        <v>2015</v>
      </c>
      <c r="B307" s="3" t="s">
        <v>10</v>
      </c>
      <c r="C307" s="3" t="s">
        <v>16</v>
      </c>
      <c r="D307" s="3" t="s">
        <v>21</v>
      </c>
      <c r="E307" s="3" t="s">
        <v>22</v>
      </c>
      <c r="F307" s="7">
        <v>14596.5</v>
      </c>
      <c r="G307" s="3">
        <v>9731</v>
      </c>
      <c r="H307" s="8" t="s">
        <v>332</v>
      </c>
    </row>
    <row r="308" spans="1:8" x14ac:dyDescent="0.25">
      <c r="A308" s="3">
        <v>2015</v>
      </c>
      <c r="B308" s="3" t="s">
        <v>10</v>
      </c>
      <c r="C308" s="3" t="s">
        <v>24</v>
      </c>
      <c r="D308" s="3" t="s">
        <v>21</v>
      </c>
      <c r="E308" s="3" t="s">
        <v>22</v>
      </c>
      <c r="F308" s="7">
        <v>8793</v>
      </c>
      <c r="G308" s="3">
        <v>5862</v>
      </c>
      <c r="H308" s="8" t="s">
        <v>333</v>
      </c>
    </row>
    <row r="309" spans="1:8" x14ac:dyDescent="0.25">
      <c r="A309" s="3">
        <v>2015</v>
      </c>
      <c r="B309" s="3" t="s">
        <v>10</v>
      </c>
      <c r="C309" s="3" t="s">
        <v>16</v>
      </c>
      <c r="D309" s="3" t="s">
        <v>21</v>
      </c>
      <c r="E309" s="3" t="s">
        <v>22</v>
      </c>
      <c r="F309" s="7">
        <v>14596.5</v>
      </c>
      <c r="G309" s="3">
        <v>9731</v>
      </c>
      <c r="H309" s="8" t="s">
        <v>334</v>
      </c>
    </row>
    <row r="310" spans="1:8" x14ac:dyDescent="0.25">
      <c r="A310" s="3">
        <v>2015</v>
      </c>
      <c r="B310" s="3" t="s">
        <v>10</v>
      </c>
      <c r="C310" s="3" t="s">
        <v>24</v>
      </c>
      <c r="D310" s="3" t="s">
        <v>21</v>
      </c>
      <c r="E310" s="3" t="s">
        <v>22</v>
      </c>
      <c r="F310" s="7">
        <v>8793</v>
      </c>
      <c r="G310" s="3">
        <v>5862</v>
      </c>
      <c r="H310" s="8" t="s">
        <v>335</v>
      </c>
    </row>
    <row r="311" spans="1:8" x14ac:dyDescent="0.25">
      <c r="A311" s="3">
        <v>2015</v>
      </c>
      <c r="B311" s="3" t="s">
        <v>10</v>
      </c>
      <c r="C311" s="3" t="s">
        <v>11</v>
      </c>
      <c r="D311" s="3" t="s">
        <v>28</v>
      </c>
      <c r="E311" s="3" t="s">
        <v>29</v>
      </c>
      <c r="F311" s="7">
        <v>4666</v>
      </c>
      <c r="G311" s="3">
        <v>5623</v>
      </c>
      <c r="H311" s="8" t="s">
        <v>336</v>
      </c>
    </row>
    <row r="312" spans="1:8" x14ac:dyDescent="0.25">
      <c r="A312" s="3">
        <v>2015</v>
      </c>
      <c r="B312" s="3" t="s">
        <v>10</v>
      </c>
      <c r="C312" s="3" t="s">
        <v>11</v>
      </c>
      <c r="D312" s="3" t="s">
        <v>28</v>
      </c>
      <c r="E312" s="3" t="s">
        <v>29</v>
      </c>
      <c r="F312" s="7">
        <f>G312*1.5</f>
        <v>7318.5</v>
      </c>
      <c r="G312" s="3">
        <v>4879</v>
      </c>
      <c r="H312" s="8" t="s">
        <v>337</v>
      </c>
    </row>
    <row r="313" spans="1:8" x14ac:dyDescent="0.25">
      <c r="A313" s="3">
        <v>2015</v>
      </c>
      <c r="B313" s="3" t="s">
        <v>10</v>
      </c>
      <c r="C313" s="3" t="s">
        <v>11</v>
      </c>
      <c r="D313" s="3" t="s">
        <v>28</v>
      </c>
      <c r="E313" s="3" t="s">
        <v>29</v>
      </c>
      <c r="F313" s="7">
        <v>4666</v>
      </c>
      <c r="G313" s="3">
        <v>5623</v>
      </c>
      <c r="H313" s="8" t="s">
        <v>338</v>
      </c>
    </row>
    <row r="314" spans="1:8" x14ac:dyDescent="0.25">
      <c r="A314" s="3">
        <v>2015</v>
      </c>
      <c r="B314" s="3" t="s">
        <v>10</v>
      </c>
      <c r="C314" s="3" t="s">
        <v>11</v>
      </c>
      <c r="D314" s="3" t="s">
        <v>28</v>
      </c>
      <c r="E314" s="3" t="s">
        <v>29</v>
      </c>
      <c r="F314" s="7">
        <f t="shared" ref="F314:F322" si="13">G314*1.5</f>
        <v>7318.5</v>
      </c>
      <c r="G314" s="3">
        <v>4879</v>
      </c>
      <c r="H314" s="8" t="s">
        <v>339</v>
      </c>
    </row>
    <row r="315" spans="1:8" x14ac:dyDescent="0.25">
      <c r="A315" s="3">
        <v>2015</v>
      </c>
      <c r="B315" s="3" t="s">
        <v>10</v>
      </c>
      <c r="C315" s="3" t="s">
        <v>34</v>
      </c>
      <c r="D315" s="3" t="s">
        <v>35</v>
      </c>
      <c r="E315" s="3" t="s">
        <v>36</v>
      </c>
      <c r="F315" s="7">
        <f t="shared" si="13"/>
        <v>3553.5</v>
      </c>
      <c r="G315" s="3">
        <v>2369</v>
      </c>
      <c r="H315" s="8" t="s">
        <v>340</v>
      </c>
    </row>
    <row r="316" spans="1:8" x14ac:dyDescent="0.25">
      <c r="A316" s="3">
        <v>2015</v>
      </c>
      <c r="B316" s="3" t="s">
        <v>10</v>
      </c>
      <c r="C316" s="3" t="s">
        <v>34</v>
      </c>
      <c r="D316" s="3" t="s">
        <v>35</v>
      </c>
      <c r="E316" s="3" t="s">
        <v>36</v>
      </c>
      <c r="F316" s="7">
        <f t="shared" si="13"/>
        <v>3553.5</v>
      </c>
      <c r="G316" s="3">
        <v>2369</v>
      </c>
      <c r="H316" s="8" t="s">
        <v>341</v>
      </c>
    </row>
    <row r="317" spans="1:8" x14ac:dyDescent="0.25">
      <c r="A317" s="3">
        <v>2015</v>
      </c>
      <c r="B317" s="3" t="s">
        <v>10</v>
      </c>
      <c r="C317" s="3" t="s">
        <v>16</v>
      </c>
      <c r="D317" s="3" t="s">
        <v>39</v>
      </c>
      <c r="E317" s="3" t="s">
        <v>22</v>
      </c>
      <c r="F317" s="7">
        <f t="shared" si="13"/>
        <v>14596.5</v>
      </c>
      <c r="G317" s="3">
        <v>9731</v>
      </c>
      <c r="H317" s="8" t="s">
        <v>342</v>
      </c>
    </row>
    <row r="318" spans="1:8" x14ac:dyDescent="0.25">
      <c r="A318" s="3">
        <v>2015</v>
      </c>
      <c r="B318" s="3" t="s">
        <v>10</v>
      </c>
      <c r="C318" s="3" t="s">
        <v>24</v>
      </c>
      <c r="D318" s="3" t="s">
        <v>39</v>
      </c>
      <c r="E318" s="3" t="s">
        <v>22</v>
      </c>
      <c r="F318" s="7">
        <f t="shared" si="13"/>
        <v>8793</v>
      </c>
      <c r="G318" s="3">
        <v>5862</v>
      </c>
      <c r="H318" s="8" t="s">
        <v>343</v>
      </c>
    </row>
    <row r="319" spans="1:8" x14ac:dyDescent="0.25">
      <c r="A319" s="3">
        <v>2015</v>
      </c>
      <c r="B319" s="3" t="s">
        <v>10</v>
      </c>
      <c r="C319" s="3" t="s">
        <v>16</v>
      </c>
      <c r="D319" s="3" t="s">
        <v>39</v>
      </c>
      <c r="E319" s="3" t="s">
        <v>22</v>
      </c>
      <c r="F319" s="7">
        <f t="shared" si="13"/>
        <v>14596.5</v>
      </c>
      <c r="G319" s="3">
        <v>9731</v>
      </c>
      <c r="H319" s="8" t="s">
        <v>344</v>
      </c>
    </row>
    <row r="320" spans="1:8" x14ac:dyDescent="0.25">
      <c r="A320" s="3">
        <v>2015</v>
      </c>
      <c r="B320" s="3" t="s">
        <v>10</v>
      </c>
      <c r="C320" s="3" t="s">
        <v>24</v>
      </c>
      <c r="D320" s="3" t="s">
        <v>39</v>
      </c>
      <c r="E320" s="3" t="s">
        <v>22</v>
      </c>
      <c r="F320" s="7">
        <f t="shared" si="13"/>
        <v>8793</v>
      </c>
      <c r="G320" s="3">
        <v>5862</v>
      </c>
      <c r="H320" s="8" t="s">
        <v>345</v>
      </c>
    </row>
    <row r="321" spans="1:8" x14ac:dyDescent="0.25">
      <c r="A321" s="3">
        <v>2015</v>
      </c>
      <c r="B321" s="3" t="s">
        <v>44</v>
      </c>
      <c r="C321" s="3" t="s">
        <v>11</v>
      </c>
      <c r="D321" s="3" t="s">
        <v>12</v>
      </c>
      <c r="E321" s="3" t="s">
        <v>13</v>
      </c>
      <c r="F321" s="7">
        <f t="shared" si="13"/>
        <v>4887</v>
      </c>
      <c r="G321" s="3">
        <v>3258</v>
      </c>
      <c r="H321" s="8" t="s">
        <v>346</v>
      </c>
    </row>
    <row r="322" spans="1:8" x14ac:dyDescent="0.25">
      <c r="A322" s="3">
        <v>2015</v>
      </c>
      <c r="B322" s="3" t="s">
        <v>44</v>
      </c>
      <c r="C322" s="3" t="s">
        <v>11</v>
      </c>
      <c r="D322" s="3" t="s">
        <v>12</v>
      </c>
      <c r="E322" s="3" t="s">
        <v>13</v>
      </c>
      <c r="F322" s="7">
        <f t="shared" si="13"/>
        <v>4887</v>
      </c>
      <c r="G322" s="3">
        <v>3258</v>
      </c>
      <c r="H322" s="8" t="s">
        <v>347</v>
      </c>
    </row>
    <row r="323" spans="1:8" x14ac:dyDescent="0.25">
      <c r="A323" s="3">
        <v>2015</v>
      </c>
      <c r="B323" s="3" t="s">
        <v>44</v>
      </c>
      <c r="C323" s="3" t="s">
        <v>24</v>
      </c>
      <c r="D323" s="3" t="s">
        <v>21</v>
      </c>
      <c r="E323" s="3" t="s">
        <v>22</v>
      </c>
      <c r="F323" s="7">
        <v>11122.5</v>
      </c>
      <c r="G323" s="3">
        <v>7415</v>
      </c>
      <c r="H323" s="8" t="s">
        <v>348</v>
      </c>
    </row>
    <row r="324" spans="1:8" x14ac:dyDescent="0.25">
      <c r="A324" s="3">
        <v>2015</v>
      </c>
      <c r="B324" s="3" t="s">
        <v>44</v>
      </c>
      <c r="C324" s="3" t="s">
        <v>11</v>
      </c>
      <c r="D324" s="3" t="s">
        <v>21</v>
      </c>
      <c r="E324" s="3" t="s">
        <v>22</v>
      </c>
      <c r="F324" s="7">
        <v>13428</v>
      </c>
      <c r="G324" s="3">
        <v>8952</v>
      </c>
      <c r="H324" s="8" t="s">
        <v>349</v>
      </c>
    </row>
    <row r="325" spans="1:8" x14ac:dyDescent="0.25">
      <c r="A325" s="3">
        <v>2015</v>
      </c>
      <c r="B325" s="3" t="s">
        <v>44</v>
      </c>
      <c r="C325" s="3" t="s">
        <v>24</v>
      </c>
      <c r="D325" s="3" t="s">
        <v>21</v>
      </c>
      <c r="E325" s="3" t="s">
        <v>22</v>
      </c>
      <c r="F325" s="7">
        <v>11122.5</v>
      </c>
      <c r="G325" s="3">
        <v>7415</v>
      </c>
      <c r="H325" s="8" t="s">
        <v>350</v>
      </c>
    </row>
    <row r="326" spans="1:8" x14ac:dyDescent="0.25">
      <c r="A326" s="3">
        <v>2015</v>
      </c>
      <c r="B326" s="3" t="s">
        <v>44</v>
      </c>
      <c r="C326" s="3" t="s">
        <v>11</v>
      </c>
      <c r="D326" s="3" t="s">
        <v>21</v>
      </c>
      <c r="E326" s="3" t="s">
        <v>22</v>
      </c>
      <c r="F326" s="7">
        <v>13428</v>
      </c>
      <c r="G326" s="3">
        <v>8952</v>
      </c>
      <c r="H326" s="8" t="s">
        <v>351</v>
      </c>
    </row>
    <row r="327" spans="1:8" x14ac:dyDescent="0.25">
      <c r="A327" s="3">
        <v>2015</v>
      </c>
      <c r="B327" s="3" t="s">
        <v>44</v>
      </c>
      <c r="C327" s="3" t="s">
        <v>16</v>
      </c>
      <c r="D327" s="3" t="s">
        <v>28</v>
      </c>
      <c r="E327" s="3" t="s">
        <v>29</v>
      </c>
      <c r="F327" s="7">
        <v>3897</v>
      </c>
      <c r="G327" s="3">
        <v>2598</v>
      </c>
      <c r="H327" s="8" t="s">
        <v>352</v>
      </c>
    </row>
    <row r="328" spans="1:8" x14ac:dyDescent="0.25">
      <c r="A328" s="3">
        <v>2015</v>
      </c>
      <c r="B328" s="3" t="s">
        <v>44</v>
      </c>
      <c r="C328" s="3" t="s">
        <v>16</v>
      </c>
      <c r="D328" s="3" t="s">
        <v>28</v>
      </c>
      <c r="E328" s="3" t="s">
        <v>29</v>
      </c>
      <c r="F328" s="7">
        <v>8832</v>
      </c>
      <c r="G328" s="3">
        <v>5888</v>
      </c>
      <c r="H328" s="8" t="s">
        <v>353</v>
      </c>
    </row>
    <row r="329" spans="1:8" x14ac:dyDescent="0.25">
      <c r="A329" s="3">
        <v>2015</v>
      </c>
      <c r="B329" s="3" t="s">
        <v>44</v>
      </c>
      <c r="C329" s="3" t="s">
        <v>16</v>
      </c>
      <c r="D329" s="3" t="s">
        <v>28</v>
      </c>
      <c r="E329" s="3" t="s">
        <v>29</v>
      </c>
      <c r="F329" s="7">
        <v>3897</v>
      </c>
      <c r="G329" s="3">
        <v>2598</v>
      </c>
      <c r="H329" s="8" t="s">
        <v>354</v>
      </c>
    </row>
    <row r="330" spans="1:8" x14ac:dyDescent="0.25">
      <c r="A330" s="3">
        <v>2015</v>
      </c>
      <c r="B330" s="3" t="s">
        <v>44</v>
      </c>
      <c r="C330" s="3" t="s">
        <v>16</v>
      </c>
      <c r="D330" s="3" t="s">
        <v>28</v>
      </c>
      <c r="E330" s="3" t="s">
        <v>29</v>
      </c>
      <c r="F330" s="7">
        <v>8832</v>
      </c>
      <c r="G330" s="3">
        <v>5888</v>
      </c>
      <c r="H330" s="8" t="s">
        <v>355</v>
      </c>
    </row>
    <row r="331" spans="1:8" x14ac:dyDescent="0.25">
      <c r="A331" s="3">
        <v>2015</v>
      </c>
      <c r="B331" s="3" t="s">
        <v>44</v>
      </c>
      <c r="C331" s="3" t="s">
        <v>24</v>
      </c>
      <c r="D331" s="3" t="s">
        <v>35</v>
      </c>
      <c r="E331" s="3" t="s">
        <v>36</v>
      </c>
      <c r="F331" s="7">
        <f t="shared" ref="F331:F342" si="14">G331*1.5</f>
        <v>11122.5</v>
      </c>
      <c r="G331" s="3">
        <v>7415</v>
      </c>
      <c r="H331" s="8" t="s">
        <v>356</v>
      </c>
    </row>
    <row r="332" spans="1:8" x14ac:dyDescent="0.25">
      <c r="A332" s="3">
        <v>2015</v>
      </c>
      <c r="B332" s="3" t="s">
        <v>44</v>
      </c>
      <c r="C332" s="3" t="s">
        <v>16</v>
      </c>
      <c r="D332" s="3" t="s">
        <v>35</v>
      </c>
      <c r="E332" s="3" t="s">
        <v>36</v>
      </c>
      <c r="F332" s="7">
        <f t="shared" si="14"/>
        <v>14647.5</v>
      </c>
      <c r="G332" s="3">
        <v>9765</v>
      </c>
      <c r="H332" s="8" t="s">
        <v>357</v>
      </c>
    </row>
    <row r="333" spans="1:8" x14ac:dyDescent="0.25">
      <c r="A333" s="3">
        <v>2015</v>
      </c>
      <c r="B333" s="3" t="s">
        <v>44</v>
      </c>
      <c r="C333" s="3" t="s">
        <v>24</v>
      </c>
      <c r="D333" s="3" t="s">
        <v>35</v>
      </c>
      <c r="E333" s="3" t="s">
        <v>36</v>
      </c>
      <c r="F333" s="7">
        <f t="shared" si="14"/>
        <v>11122.5</v>
      </c>
      <c r="G333" s="3">
        <v>7415</v>
      </c>
      <c r="H333" s="8" t="s">
        <v>358</v>
      </c>
    </row>
    <row r="334" spans="1:8" x14ac:dyDescent="0.25">
      <c r="A334" s="3">
        <v>2015</v>
      </c>
      <c r="B334" s="3" t="s">
        <v>44</v>
      </c>
      <c r="C334" s="3" t="s">
        <v>16</v>
      </c>
      <c r="D334" s="3" t="s">
        <v>35</v>
      </c>
      <c r="E334" s="3" t="s">
        <v>36</v>
      </c>
      <c r="F334" s="7">
        <f t="shared" si="14"/>
        <v>14647.5</v>
      </c>
      <c r="G334" s="3">
        <v>9765</v>
      </c>
      <c r="H334" s="8" t="s">
        <v>359</v>
      </c>
    </row>
    <row r="335" spans="1:8" x14ac:dyDescent="0.25">
      <c r="A335" s="3">
        <v>2015</v>
      </c>
      <c r="B335" s="3" t="s">
        <v>44</v>
      </c>
      <c r="C335" s="3" t="s">
        <v>11</v>
      </c>
      <c r="D335" s="3" t="s">
        <v>39</v>
      </c>
      <c r="E335" s="3" t="s">
        <v>22</v>
      </c>
      <c r="F335" s="7">
        <f t="shared" si="14"/>
        <v>13428</v>
      </c>
      <c r="G335" s="3">
        <v>8952</v>
      </c>
      <c r="H335" s="8" t="s">
        <v>360</v>
      </c>
    </row>
    <row r="336" spans="1:8" x14ac:dyDescent="0.25">
      <c r="A336" s="3">
        <v>2015</v>
      </c>
      <c r="B336" s="3" t="s">
        <v>44</v>
      </c>
      <c r="C336" s="3" t="s">
        <v>34</v>
      </c>
      <c r="D336" s="3" t="s">
        <v>39</v>
      </c>
      <c r="E336" s="3" t="s">
        <v>22</v>
      </c>
      <c r="F336" s="7">
        <f t="shared" si="14"/>
        <v>7480.5</v>
      </c>
      <c r="G336" s="3">
        <v>4987</v>
      </c>
      <c r="H336" s="8" t="s">
        <v>361</v>
      </c>
    </row>
    <row r="337" spans="1:8" x14ac:dyDescent="0.25">
      <c r="A337" s="3">
        <v>2015</v>
      </c>
      <c r="B337" s="3" t="s">
        <v>44</v>
      </c>
      <c r="C337" s="3" t="s">
        <v>11</v>
      </c>
      <c r="D337" s="3" t="s">
        <v>39</v>
      </c>
      <c r="E337" s="3" t="s">
        <v>22</v>
      </c>
      <c r="F337" s="7">
        <f t="shared" si="14"/>
        <v>13428</v>
      </c>
      <c r="G337" s="3">
        <v>8952</v>
      </c>
      <c r="H337" s="8" t="s">
        <v>362</v>
      </c>
    </row>
    <row r="338" spans="1:8" x14ac:dyDescent="0.25">
      <c r="A338" s="3">
        <v>2015</v>
      </c>
      <c r="B338" s="3" t="s">
        <v>44</v>
      </c>
      <c r="C338" s="3" t="s">
        <v>34</v>
      </c>
      <c r="D338" s="3" t="s">
        <v>39</v>
      </c>
      <c r="E338" s="3" t="s">
        <v>22</v>
      </c>
      <c r="F338" s="7">
        <f t="shared" si="14"/>
        <v>7480.5</v>
      </c>
      <c r="G338" s="3">
        <v>4987</v>
      </c>
      <c r="H338" s="8" t="s">
        <v>363</v>
      </c>
    </row>
    <row r="339" spans="1:8" x14ac:dyDescent="0.25">
      <c r="A339" s="3">
        <v>2015</v>
      </c>
      <c r="B339" s="3" t="s">
        <v>63</v>
      </c>
      <c r="C339" s="3" t="s">
        <v>24</v>
      </c>
      <c r="D339" s="3" t="s">
        <v>12</v>
      </c>
      <c r="E339" s="3" t="s">
        <v>13</v>
      </c>
      <c r="F339" s="7">
        <f t="shared" si="14"/>
        <v>14619</v>
      </c>
      <c r="G339" s="3">
        <v>9746</v>
      </c>
      <c r="H339" s="8" t="s">
        <v>364</v>
      </c>
    </row>
    <row r="340" spans="1:8" x14ac:dyDescent="0.25">
      <c r="A340" s="3">
        <v>2015</v>
      </c>
      <c r="B340" s="3" t="s">
        <v>63</v>
      </c>
      <c r="C340" s="3" t="s">
        <v>11</v>
      </c>
      <c r="D340" s="3" t="s">
        <v>12</v>
      </c>
      <c r="E340" s="3" t="s">
        <v>13</v>
      </c>
      <c r="F340" s="7">
        <f t="shared" si="14"/>
        <v>867</v>
      </c>
      <c r="G340" s="3">
        <v>578</v>
      </c>
      <c r="H340" s="8" t="s">
        <v>365</v>
      </c>
    </row>
    <row r="341" spans="1:8" x14ac:dyDescent="0.25">
      <c r="A341" s="3">
        <v>2015</v>
      </c>
      <c r="B341" s="3" t="s">
        <v>63</v>
      </c>
      <c r="C341" s="3" t="s">
        <v>24</v>
      </c>
      <c r="D341" s="3" t="s">
        <v>12</v>
      </c>
      <c r="E341" s="3" t="s">
        <v>13</v>
      </c>
      <c r="F341" s="7">
        <f t="shared" si="14"/>
        <v>14619</v>
      </c>
      <c r="G341" s="3">
        <v>9746</v>
      </c>
      <c r="H341" s="8" t="s">
        <v>366</v>
      </c>
    </row>
    <row r="342" spans="1:8" x14ac:dyDescent="0.25">
      <c r="A342" s="3">
        <v>2015</v>
      </c>
      <c r="B342" s="3" t="s">
        <v>63</v>
      </c>
      <c r="C342" s="3" t="s">
        <v>11</v>
      </c>
      <c r="D342" s="3" t="s">
        <v>12</v>
      </c>
      <c r="E342" s="3" t="s">
        <v>13</v>
      </c>
      <c r="F342" s="7">
        <f t="shared" si="14"/>
        <v>867</v>
      </c>
      <c r="G342" s="3">
        <v>578</v>
      </c>
      <c r="H342" s="8" t="s">
        <v>367</v>
      </c>
    </row>
    <row r="343" spans="1:8" x14ac:dyDescent="0.25">
      <c r="A343" s="3">
        <v>2015</v>
      </c>
      <c r="B343" s="3" t="s">
        <v>63</v>
      </c>
      <c r="C343" s="3" t="s">
        <v>24</v>
      </c>
      <c r="D343" s="3" t="s">
        <v>21</v>
      </c>
      <c r="E343" s="3" t="s">
        <v>22</v>
      </c>
      <c r="F343" s="7">
        <v>14619</v>
      </c>
      <c r="G343" s="3">
        <v>9746</v>
      </c>
      <c r="H343" s="8" t="s">
        <v>368</v>
      </c>
    </row>
    <row r="344" spans="1:8" x14ac:dyDescent="0.25">
      <c r="A344" s="3">
        <v>2015</v>
      </c>
      <c r="B344" s="3" t="s">
        <v>63</v>
      </c>
      <c r="C344" s="3" t="s">
        <v>11</v>
      </c>
      <c r="D344" s="3" t="s">
        <v>21</v>
      </c>
      <c r="E344" s="3" t="s">
        <v>22</v>
      </c>
      <c r="F344" s="7">
        <v>5380.5</v>
      </c>
      <c r="G344" s="3">
        <v>3587</v>
      </c>
      <c r="H344" s="8" t="s">
        <v>369</v>
      </c>
    </row>
    <row r="345" spans="1:8" x14ac:dyDescent="0.25">
      <c r="A345" s="3">
        <v>2015</v>
      </c>
      <c r="B345" s="3" t="s">
        <v>63</v>
      </c>
      <c r="C345" s="3" t="s">
        <v>24</v>
      </c>
      <c r="D345" s="3" t="s">
        <v>21</v>
      </c>
      <c r="E345" s="3" t="s">
        <v>22</v>
      </c>
      <c r="F345" s="7">
        <v>14619</v>
      </c>
      <c r="G345" s="3">
        <v>9746</v>
      </c>
      <c r="H345" s="8" t="s">
        <v>370</v>
      </c>
    </row>
    <row r="346" spans="1:8" x14ac:dyDescent="0.25">
      <c r="A346" s="3">
        <v>2015</v>
      </c>
      <c r="B346" s="3" t="s">
        <v>63</v>
      </c>
      <c r="C346" s="3" t="s">
        <v>11</v>
      </c>
      <c r="D346" s="3" t="s">
        <v>21</v>
      </c>
      <c r="E346" s="3" t="s">
        <v>22</v>
      </c>
      <c r="F346" s="7">
        <v>5380.5</v>
      </c>
      <c r="G346" s="3">
        <v>3587</v>
      </c>
      <c r="H346" s="8" t="s">
        <v>371</v>
      </c>
    </row>
    <row r="347" spans="1:8" x14ac:dyDescent="0.25">
      <c r="A347" s="3">
        <v>2015</v>
      </c>
      <c r="B347" s="3" t="s">
        <v>63</v>
      </c>
      <c r="C347" s="3" t="s">
        <v>24</v>
      </c>
      <c r="D347" s="3" t="s">
        <v>28</v>
      </c>
      <c r="E347" s="3" t="s">
        <v>29</v>
      </c>
      <c r="F347" s="7">
        <v>3547.5</v>
      </c>
      <c r="G347" s="3">
        <v>2365</v>
      </c>
      <c r="H347" s="8" t="s">
        <v>372</v>
      </c>
    </row>
    <row r="348" spans="1:8" x14ac:dyDescent="0.25">
      <c r="A348" s="3">
        <v>2015</v>
      </c>
      <c r="B348" s="3" t="s">
        <v>63</v>
      </c>
      <c r="C348" s="3" t="s">
        <v>16</v>
      </c>
      <c r="D348" s="3" t="s">
        <v>28</v>
      </c>
      <c r="E348" s="3" t="s">
        <v>29</v>
      </c>
      <c r="F348" s="7">
        <v>14596.5</v>
      </c>
      <c r="G348" s="3">
        <v>9731</v>
      </c>
      <c r="H348" s="8" t="s">
        <v>373</v>
      </c>
    </row>
    <row r="349" spans="1:8" x14ac:dyDescent="0.25">
      <c r="A349" s="3">
        <v>2015</v>
      </c>
      <c r="B349" s="3" t="s">
        <v>63</v>
      </c>
      <c r="C349" s="3" t="s">
        <v>24</v>
      </c>
      <c r="D349" s="3" t="s">
        <v>28</v>
      </c>
      <c r="E349" s="3" t="s">
        <v>29</v>
      </c>
      <c r="F349" s="7">
        <v>3547.5</v>
      </c>
      <c r="G349" s="3">
        <v>2365</v>
      </c>
      <c r="H349" s="8" t="s">
        <v>374</v>
      </c>
    </row>
    <row r="350" spans="1:8" x14ac:dyDescent="0.25">
      <c r="A350" s="3">
        <v>2015</v>
      </c>
      <c r="B350" s="3" t="s">
        <v>63</v>
      </c>
      <c r="C350" s="3" t="s">
        <v>16</v>
      </c>
      <c r="D350" s="3" t="s">
        <v>28</v>
      </c>
      <c r="E350" s="3" t="s">
        <v>29</v>
      </c>
      <c r="F350" s="7">
        <v>14596.5</v>
      </c>
      <c r="G350" s="3">
        <v>9731</v>
      </c>
      <c r="H350" s="8" t="s">
        <v>375</v>
      </c>
    </row>
    <row r="351" spans="1:8" x14ac:dyDescent="0.25">
      <c r="A351" s="3">
        <v>2015</v>
      </c>
      <c r="B351" s="3" t="s">
        <v>63</v>
      </c>
      <c r="C351" s="3" t="s">
        <v>16</v>
      </c>
      <c r="D351" s="3" t="s">
        <v>35</v>
      </c>
      <c r="E351" s="3" t="s">
        <v>36</v>
      </c>
      <c r="F351" s="7">
        <f>G351*1.4</f>
        <v>1398.6</v>
      </c>
      <c r="G351" s="3">
        <v>999</v>
      </c>
      <c r="H351" s="8" t="s">
        <v>376</v>
      </c>
    </row>
    <row r="352" spans="1:8" x14ac:dyDescent="0.25">
      <c r="A352" s="3">
        <v>2015</v>
      </c>
      <c r="B352" s="3" t="s">
        <v>63</v>
      </c>
      <c r="C352" s="3" t="s">
        <v>24</v>
      </c>
      <c r="D352" s="3" t="s">
        <v>35</v>
      </c>
      <c r="E352" s="3" t="s">
        <v>36</v>
      </c>
      <c r="F352" s="7">
        <f t="shared" ref="F352:F415" si="15">G352*1.4</f>
        <v>219.79999999999998</v>
      </c>
      <c r="G352" s="3">
        <v>157</v>
      </c>
      <c r="H352" s="8" t="s">
        <v>377</v>
      </c>
    </row>
    <row r="353" spans="1:8" x14ac:dyDescent="0.25">
      <c r="A353" s="3">
        <v>2015</v>
      </c>
      <c r="B353" s="3" t="s">
        <v>63</v>
      </c>
      <c r="C353" s="3" t="s">
        <v>16</v>
      </c>
      <c r="D353" s="3" t="s">
        <v>35</v>
      </c>
      <c r="E353" s="3" t="s">
        <v>36</v>
      </c>
      <c r="F353" s="7">
        <f t="shared" si="15"/>
        <v>1398.6</v>
      </c>
      <c r="G353" s="3">
        <v>999</v>
      </c>
      <c r="H353" s="8" t="s">
        <v>378</v>
      </c>
    </row>
    <row r="354" spans="1:8" x14ac:dyDescent="0.25">
      <c r="A354" s="3">
        <v>2015</v>
      </c>
      <c r="B354" s="3" t="s">
        <v>63</v>
      </c>
      <c r="C354" s="3" t="s">
        <v>24</v>
      </c>
      <c r="D354" s="3" t="s">
        <v>35</v>
      </c>
      <c r="E354" s="3" t="s">
        <v>36</v>
      </c>
      <c r="F354" s="7">
        <f t="shared" si="15"/>
        <v>219.79999999999998</v>
      </c>
      <c r="G354" s="3">
        <v>157</v>
      </c>
      <c r="H354" s="8" t="s">
        <v>379</v>
      </c>
    </row>
    <row r="355" spans="1:8" x14ac:dyDescent="0.25">
      <c r="A355" s="3">
        <v>2015</v>
      </c>
      <c r="B355" s="3" t="s">
        <v>63</v>
      </c>
      <c r="C355" s="3" t="s">
        <v>11</v>
      </c>
      <c r="D355" s="3" t="s">
        <v>39</v>
      </c>
      <c r="E355" s="3" t="s">
        <v>22</v>
      </c>
      <c r="F355" s="7">
        <f t="shared" si="15"/>
        <v>5021.7999999999993</v>
      </c>
      <c r="G355" s="3">
        <v>3587</v>
      </c>
      <c r="H355" s="8" t="s">
        <v>380</v>
      </c>
    </row>
    <row r="356" spans="1:8" x14ac:dyDescent="0.25">
      <c r="A356" s="3">
        <v>2015</v>
      </c>
      <c r="B356" s="3" t="s">
        <v>63</v>
      </c>
      <c r="C356" s="3" t="s">
        <v>34</v>
      </c>
      <c r="D356" s="3" t="s">
        <v>39</v>
      </c>
      <c r="E356" s="3" t="s">
        <v>22</v>
      </c>
      <c r="F356" s="7">
        <f t="shared" si="15"/>
        <v>13483.4</v>
      </c>
      <c r="G356" s="3">
        <v>9631</v>
      </c>
      <c r="H356" s="8" t="s">
        <v>381</v>
      </c>
    </row>
    <row r="357" spans="1:8" x14ac:dyDescent="0.25">
      <c r="A357" s="3">
        <v>2015</v>
      </c>
      <c r="B357" s="3" t="s">
        <v>63</v>
      </c>
      <c r="C357" s="3" t="s">
        <v>11</v>
      </c>
      <c r="D357" s="3" t="s">
        <v>39</v>
      </c>
      <c r="E357" s="3" t="s">
        <v>22</v>
      </c>
      <c r="F357" s="7">
        <f t="shared" si="15"/>
        <v>5021.7999999999993</v>
      </c>
      <c r="G357" s="3">
        <v>3587</v>
      </c>
      <c r="H357" s="8" t="s">
        <v>382</v>
      </c>
    </row>
    <row r="358" spans="1:8" x14ac:dyDescent="0.25">
      <c r="A358" s="3">
        <v>2015</v>
      </c>
      <c r="B358" s="3" t="s">
        <v>63</v>
      </c>
      <c r="C358" s="3" t="s">
        <v>34</v>
      </c>
      <c r="D358" s="3" t="s">
        <v>39</v>
      </c>
      <c r="E358" s="3" t="s">
        <v>22</v>
      </c>
      <c r="F358" s="7">
        <f t="shared" si="15"/>
        <v>13483.4</v>
      </c>
      <c r="G358" s="3">
        <v>9631</v>
      </c>
      <c r="H358" s="8" t="s">
        <v>383</v>
      </c>
    </row>
    <row r="359" spans="1:8" x14ac:dyDescent="0.25">
      <c r="A359" s="3">
        <v>2015</v>
      </c>
      <c r="B359" s="3" t="s">
        <v>84</v>
      </c>
      <c r="C359" s="3" t="s">
        <v>34</v>
      </c>
      <c r="D359" s="3" t="s">
        <v>12</v>
      </c>
      <c r="E359" s="3" t="s">
        <v>13</v>
      </c>
      <c r="F359" s="7">
        <f t="shared" si="15"/>
        <v>2209.1999999999998</v>
      </c>
      <c r="G359" s="3">
        <v>1578</v>
      </c>
      <c r="H359" s="8" t="s">
        <v>384</v>
      </c>
    </row>
    <row r="360" spans="1:8" x14ac:dyDescent="0.25">
      <c r="A360" s="3">
        <v>2015</v>
      </c>
      <c r="B360" s="3" t="s">
        <v>84</v>
      </c>
      <c r="C360" s="3" t="s">
        <v>24</v>
      </c>
      <c r="D360" s="3" t="s">
        <v>12</v>
      </c>
      <c r="E360" s="3" t="s">
        <v>13</v>
      </c>
      <c r="F360" s="7">
        <f t="shared" si="15"/>
        <v>6421.7999999999993</v>
      </c>
      <c r="G360" s="3">
        <v>4587</v>
      </c>
      <c r="H360" s="8" t="s">
        <v>385</v>
      </c>
    </row>
    <row r="361" spans="1:8" x14ac:dyDescent="0.25">
      <c r="A361" s="3">
        <v>2015</v>
      </c>
      <c r="B361" s="3" t="s">
        <v>84</v>
      </c>
      <c r="C361" s="3" t="s">
        <v>34</v>
      </c>
      <c r="D361" s="3" t="s">
        <v>12</v>
      </c>
      <c r="E361" s="3" t="s">
        <v>13</v>
      </c>
      <c r="F361" s="7">
        <f t="shared" si="15"/>
        <v>2209.1999999999998</v>
      </c>
      <c r="G361" s="3">
        <v>1578</v>
      </c>
      <c r="H361" s="8" t="s">
        <v>386</v>
      </c>
    </row>
    <row r="362" spans="1:8" x14ac:dyDescent="0.25">
      <c r="A362" s="3">
        <v>2015</v>
      </c>
      <c r="B362" s="3" t="s">
        <v>84</v>
      </c>
      <c r="C362" s="3" t="s">
        <v>24</v>
      </c>
      <c r="D362" s="3" t="s">
        <v>12</v>
      </c>
      <c r="E362" s="3" t="s">
        <v>13</v>
      </c>
      <c r="F362" s="7">
        <f t="shared" si="15"/>
        <v>6421.7999999999993</v>
      </c>
      <c r="G362" s="3">
        <v>4587</v>
      </c>
      <c r="H362" s="8" t="s">
        <v>387</v>
      </c>
    </row>
    <row r="363" spans="1:8" x14ac:dyDescent="0.25">
      <c r="A363" s="3">
        <v>2015</v>
      </c>
      <c r="B363" s="3" t="s">
        <v>84</v>
      </c>
      <c r="C363" s="3" t="s">
        <v>11</v>
      </c>
      <c r="D363" s="3" t="s">
        <v>21</v>
      </c>
      <c r="E363" s="3" t="s">
        <v>22</v>
      </c>
      <c r="F363" s="7">
        <f t="shared" si="15"/>
        <v>11048.8</v>
      </c>
      <c r="G363" s="3">
        <v>7892</v>
      </c>
      <c r="H363" s="8" t="s">
        <v>388</v>
      </c>
    </row>
    <row r="364" spans="1:8" x14ac:dyDescent="0.25">
      <c r="A364" s="3">
        <v>2015</v>
      </c>
      <c r="B364" s="3" t="s">
        <v>84</v>
      </c>
      <c r="C364" s="3" t="s">
        <v>34</v>
      </c>
      <c r="D364" s="3" t="s">
        <v>21</v>
      </c>
      <c r="E364" s="3" t="s">
        <v>22</v>
      </c>
      <c r="F364" s="7">
        <f t="shared" si="15"/>
        <v>2209.1999999999998</v>
      </c>
      <c r="G364" s="3">
        <v>1578</v>
      </c>
      <c r="H364" s="8" t="s">
        <v>389</v>
      </c>
    </row>
    <row r="365" spans="1:8" x14ac:dyDescent="0.25">
      <c r="A365" s="3">
        <v>2015</v>
      </c>
      <c r="B365" s="3" t="s">
        <v>84</v>
      </c>
      <c r="C365" s="3" t="s">
        <v>11</v>
      </c>
      <c r="D365" s="3" t="s">
        <v>21</v>
      </c>
      <c r="E365" s="3" t="s">
        <v>22</v>
      </c>
      <c r="F365" s="7">
        <f t="shared" si="15"/>
        <v>6561.7999999999993</v>
      </c>
      <c r="G365" s="3">
        <v>4687</v>
      </c>
      <c r="H365" s="8" t="s">
        <v>390</v>
      </c>
    </row>
    <row r="366" spans="1:8" x14ac:dyDescent="0.25">
      <c r="A366" s="3">
        <v>2015</v>
      </c>
      <c r="B366" s="3" t="s">
        <v>84</v>
      </c>
      <c r="C366" s="3" t="s">
        <v>16</v>
      </c>
      <c r="D366" s="3" t="s">
        <v>21</v>
      </c>
      <c r="E366" s="3" t="s">
        <v>22</v>
      </c>
      <c r="F366" s="7">
        <f t="shared" si="15"/>
        <v>1909.6</v>
      </c>
      <c r="G366" s="3">
        <v>1364</v>
      </c>
      <c r="H366" s="8" t="s">
        <v>391</v>
      </c>
    </row>
    <row r="367" spans="1:8" x14ac:dyDescent="0.25">
      <c r="A367" s="3">
        <v>2015</v>
      </c>
      <c r="B367" s="3" t="s">
        <v>84</v>
      </c>
      <c r="C367" s="3" t="s">
        <v>11</v>
      </c>
      <c r="D367" s="3" t="s">
        <v>21</v>
      </c>
      <c r="E367" s="3" t="s">
        <v>22</v>
      </c>
      <c r="F367" s="7">
        <f t="shared" si="15"/>
        <v>11048.8</v>
      </c>
      <c r="G367" s="3">
        <v>7892</v>
      </c>
      <c r="H367" s="8" t="s">
        <v>392</v>
      </c>
    </row>
    <row r="368" spans="1:8" x14ac:dyDescent="0.25">
      <c r="A368" s="3">
        <v>2015</v>
      </c>
      <c r="B368" s="3" t="s">
        <v>84</v>
      </c>
      <c r="C368" s="3" t="s">
        <v>34</v>
      </c>
      <c r="D368" s="3" t="s">
        <v>21</v>
      </c>
      <c r="E368" s="3" t="s">
        <v>22</v>
      </c>
      <c r="F368" s="7">
        <f t="shared" si="15"/>
        <v>2209.1999999999998</v>
      </c>
      <c r="G368" s="3">
        <v>1578</v>
      </c>
      <c r="H368" s="8" t="s">
        <v>393</v>
      </c>
    </row>
    <row r="369" spans="1:8" x14ac:dyDescent="0.25">
      <c r="A369" s="3">
        <v>2015</v>
      </c>
      <c r="B369" s="3" t="s">
        <v>84</v>
      </c>
      <c r="C369" s="3" t="s">
        <v>11</v>
      </c>
      <c r="D369" s="3" t="s">
        <v>21</v>
      </c>
      <c r="E369" s="3" t="s">
        <v>22</v>
      </c>
      <c r="F369" s="7">
        <f t="shared" si="15"/>
        <v>6561.7999999999993</v>
      </c>
      <c r="G369" s="3">
        <v>4687</v>
      </c>
      <c r="H369" s="8" t="s">
        <v>394</v>
      </c>
    </row>
    <row r="370" spans="1:8" x14ac:dyDescent="0.25">
      <c r="A370" s="3">
        <v>2015</v>
      </c>
      <c r="B370" s="3" t="s">
        <v>84</v>
      </c>
      <c r="C370" s="3" t="s">
        <v>16</v>
      </c>
      <c r="D370" s="3" t="s">
        <v>21</v>
      </c>
      <c r="E370" s="3" t="s">
        <v>22</v>
      </c>
      <c r="F370" s="7">
        <f t="shared" si="15"/>
        <v>1909.6</v>
      </c>
      <c r="G370" s="3">
        <v>1364</v>
      </c>
      <c r="H370" s="8" t="s">
        <v>395</v>
      </c>
    </row>
    <row r="371" spans="1:8" x14ac:dyDescent="0.25">
      <c r="A371" s="3">
        <v>2015</v>
      </c>
      <c r="B371" s="3" t="s">
        <v>84</v>
      </c>
      <c r="C371" s="3" t="s">
        <v>24</v>
      </c>
      <c r="D371" s="3" t="s">
        <v>28</v>
      </c>
      <c r="E371" s="3" t="s">
        <v>29</v>
      </c>
      <c r="F371" s="7">
        <f t="shared" si="15"/>
        <v>8206.7999999999993</v>
      </c>
      <c r="G371" s="3">
        <v>5862</v>
      </c>
      <c r="H371" s="8" t="s">
        <v>396</v>
      </c>
    </row>
    <row r="372" spans="1:8" x14ac:dyDescent="0.25">
      <c r="A372" s="3">
        <v>2015</v>
      </c>
      <c r="B372" s="3" t="s">
        <v>84</v>
      </c>
      <c r="C372" s="3" t="s">
        <v>24</v>
      </c>
      <c r="D372" s="3" t="s">
        <v>28</v>
      </c>
      <c r="E372" s="3" t="s">
        <v>29</v>
      </c>
      <c r="F372" s="7">
        <f t="shared" si="15"/>
        <v>10381</v>
      </c>
      <c r="G372" s="3">
        <v>7415</v>
      </c>
      <c r="H372" s="8" t="s">
        <v>397</v>
      </c>
    </row>
    <row r="373" spans="1:8" x14ac:dyDescent="0.25">
      <c r="A373" s="3">
        <v>2015</v>
      </c>
      <c r="B373" s="3" t="s">
        <v>84</v>
      </c>
      <c r="C373" s="3" t="s">
        <v>11</v>
      </c>
      <c r="D373" s="3" t="s">
        <v>28</v>
      </c>
      <c r="E373" s="3" t="s">
        <v>29</v>
      </c>
      <c r="F373" s="7">
        <f t="shared" si="15"/>
        <v>12532.8</v>
      </c>
      <c r="G373" s="3">
        <v>8952</v>
      </c>
      <c r="H373" s="8" t="s">
        <v>398</v>
      </c>
    </row>
    <row r="374" spans="1:8" x14ac:dyDescent="0.25">
      <c r="A374" s="3">
        <v>2015</v>
      </c>
      <c r="B374" s="3" t="s">
        <v>84</v>
      </c>
      <c r="C374" s="3" t="s">
        <v>24</v>
      </c>
      <c r="D374" s="3" t="s">
        <v>28</v>
      </c>
      <c r="E374" s="3" t="s">
        <v>29</v>
      </c>
      <c r="F374" s="7">
        <f t="shared" si="15"/>
        <v>13644.4</v>
      </c>
      <c r="G374" s="3">
        <v>9746</v>
      </c>
      <c r="H374" s="8" t="s">
        <v>399</v>
      </c>
    </row>
    <row r="375" spans="1:8" x14ac:dyDescent="0.25">
      <c r="A375" s="3">
        <v>2015</v>
      </c>
      <c r="B375" s="3" t="s">
        <v>84</v>
      </c>
      <c r="C375" s="3" t="s">
        <v>34</v>
      </c>
      <c r="D375" s="3" t="s">
        <v>28</v>
      </c>
      <c r="E375" s="3" t="s">
        <v>29</v>
      </c>
      <c r="F375" s="7">
        <f t="shared" si="15"/>
        <v>2209.1999999999998</v>
      </c>
      <c r="G375" s="3">
        <v>1578</v>
      </c>
      <c r="H375" s="8" t="s">
        <v>400</v>
      </c>
    </row>
    <row r="376" spans="1:8" x14ac:dyDescent="0.25">
      <c r="A376" s="3">
        <v>2015</v>
      </c>
      <c r="B376" s="3" t="s">
        <v>84</v>
      </c>
      <c r="C376" s="3" t="s">
        <v>24</v>
      </c>
      <c r="D376" s="3" t="s">
        <v>28</v>
      </c>
      <c r="E376" s="3" t="s">
        <v>29</v>
      </c>
      <c r="F376" s="7">
        <f t="shared" si="15"/>
        <v>8206.7999999999993</v>
      </c>
      <c r="G376" s="3">
        <v>5862</v>
      </c>
      <c r="H376" s="8" t="s">
        <v>401</v>
      </c>
    </row>
    <row r="377" spans="1:8" x14ac:dyDescent="0.25">
      <c r="A377" s="3">
        <v>2015</v>
      </c>
      <c r="B377" s="3" t="s">
        <v>84</v>
      </c>
      <c r="C377" s="3" t="s">
        <v>24</v>
      </c>
      <c r="D377" s="3" t="s">
        <v>28</v>
      </c>
      <c r="E377" s="3" t="s">
        <v>29</v>
      </c>
      <c r="F377" s="7">
        <f t="shared" si="15"/>
        <v>10381</v>
      </c>
      <c r="G377" s="3">
        <v>7415</v>
      </c>
      <c r="H377" s="8" t="s">
        <v>402</v>
      </c>
    </row>
    <row r="378" spans="1:8" x14ac:dyDescent="0.25">
      <c r="A378" s="3">
        <v>2015</v>
      </c>
      <c r="B378" s="3" t="s">
        <v>84</v>
      </c>
      <c r="C378" s="3" t="s">
        <v>11</v>
      </c>
      <c r="D378" s="3" t="s">
        <v>28</v>
      </c>
      <c r="E378" s="3" t="s">
        <v>29</v>
      </c>
      <c r="F378" s="7">
        <f t="shared" si="15"/>
        <v>12532.8</v>
      </c>
      <c r="G378" s="3">
        <v>8952</v>
      </c>
      <c r="H378" s="8" t="s">
        <v>403</v>
      </c>
    </row>
    <row r="379" spans="1:8" x14ac:dyDescent="0.25">
      <c r="A379" s="3">
        <v>2015</v>
      </c>
      <c r="B379" s="3" t="s">
        <v>84</v>
      </c>
      <c r="C379" s="3" t="s">
        <v>24</v>
      </c>
      <c r="D379" s="3" t="s">
        <v>28</v>
      </c>
      <c r="E379" s="3" t="s">
        <v>29</v>
      </c>
      <c r="F379" s="7">
        <f t="shared" si="15"/>
        <v>13644.4</v>
      </c>
      <c r="G379" s="3">
        <v>9746</v>
      </c>
      <c r="H379" s="8" t="s">
        <v>404</v>
      </c>
    </row>
    <row r="380" spans="1:8" x14ac:dyDescent="0.25">
      <c r="A380" s="3">
        <v>2015</v>
      </c>
      <c r="B380" s="3" t="s">
        <v>84</v>
      </c>
      <c r="C380" s="3" t="s">
        <v>34</v>
      </c>
      <c r="D380" s="3" t="s">
        <v>28</v>
      </c>
      <c r="E380" s="3" t="s">
        <v>29</v>
      </c>
      <c r="F380" s="7">
        <f t="shared" si="15"/>
        <v>2209.1999999999998</v>
      </c>
      <c r="G380" s="3">
        <v>1578</v>
      </c>
      <c r="H380" s="8" t="s">
        <v>405</v>
      </c>
    </row>
    <row r="381" spans="1:8" x14ac:dyDescent="0.25">
      <c r="A381" s="3">
        <v>2015</v>
      </c>
      <c r="B381" s="3" t="s">
        <v>84</v>
      </c>
      <c r="C381" s="3" t="s">
        <v>11</v>
      </c>
      <c r="D381" s="3" t="s">
        <v>35</v>
      </c>
      <c r="E381" s="3" t="s">
        <v>36</v>
      </c>
      <c r="F381" s="7">
        <f t="shared" si="15"/>
        <v>11048.8</v>
      </c>
      <c r="G381" s="3">
        <v>7892</v>
      </c>
      <c r="H381" s="8" t="s">
        <v>406</v>
      </c>
    </row>
    <row r="382" spans="1:8" x14ac:dyDescent="0.25">
      <c r="A382" s="3">
        <v>2015</v>
      </c>
      <c r="B382" s="3" t="s">
        <v>84</v>
      </c>
      <c r="C382" s="3" t="s">
        <v>11</v>
      </c>
      <c r="D382" s="3" t="s">
        <v>35</v>
      </c>
      <c r="E382" s="3" t="s">
        <v>36</v>
      </c>
      <c r="F382" s="7">
        <f t="shared" si="15"/>
        <v>11180.4</v>
      </c>
      <c r="G382" s="3">
        <v>7986</v>
      </c>
      <c r="H382" s="8" t="s">
        <v>407</v>
      </c>
    </row>
    <row r="383" spans="1:8" x14ac:dyDescent="0.25">
      <c r="A383" s="3">
        <v>2015</v>
      </c>
      <c r="B383" s="3" t="s">
        <v>84</v>
      </c>
      <c r="C383" s="3" t="s">
        <v>11</v>
      </c>
      <c r="D383" s="3" t="s">
        <v>35</v>
      </c>
      <c r="E383" s="3" t="s">
        <v>36</v>
      </c>
      <c r="F383" s="7">
        <f t="shared" si="15"/>
        <v>11048.8</v>
      </c>
      <c r="G383" s="3">
        <v>7892</v>
      </c>
      <c r="H383" s="8" t="s">
        <v>408</v>
      </c>
    </row>
    <row r="384" spans="1:8" x14ac:dyDescent="0.25">
      <c r="A384" s="3">
        <v>2015</v>
      </c>
      <c r="B384" s="3" t="s">
        <v>84</v>
      </c>
      <c r="C384" s="3" t="s">
        <v>11</v>
      </c>
      <c r="D384" s="3" t="s">
        <v>35</v>
      </c>
      <c r="E384" s="3" t="s">
        <v>36</v>
      </c>
      <c r="F384" s="7">
        <f t="shared" si="15"/>
        <v>11180.4</v>
      </c>
      <c r="G384" s="3">
        <v>7986</v>
      </c>
      <c r="H384" s="8" t="s">
        <v>409</v>
      </c>
    </row>
    <row r="385" spans="1:8" x14ac:dyDescent="0.25">
      <c r="A385" s="3">
        <v>2015</v>
      </c>
      <c r="B385" s="3" t="s">
        <v>84</v>
      </c>
      <c r="C385" s="3" t="s">
        <v>11</v>
      </c>
      <c r="D385" s="3" t="s">
        <v>39</v>
      </c>
      <c r="E385" s="3" t="s">
        <v>22</v>
      </c>
      <c r="F385" s="7">
        <f t="shared" si="15"/>
        <v>6561.7999999999993</v>
      </c>
      <c r="G385" s="3">
        <v>4687</v>
      </c>
      <c r="H385" s="8" t="s">
        <v>410</v>
      </c>
    </row>
    <row r="386" spans="1:8" x14ac:dyDescent="0.25">
      <c r="A386" s="3">
        <v>2015</v>
      </c>
      <c r="B386" s="3" t="s">
        <v>84</v>
      </c>
      <c r="C386" s="3" t="s">
        <v>16</v>
      </c>
      <c r="D386" s="3" t="s">
        <v>39</v>
      </c>
      <c r="E386" s="3" t="s">
        <v>22</v>
      </c>
      <c r="F386" s="7">
        <f t="shared" si="15"/>
        <v>1909.6</v>
      </c>
      <c r="G386" s="3">
        <v>1364</v>
      </c>
      <c r="H386" s="8" t="s">
        <v>411</v>
      </c>
    </row>
    <row r="387" spans="1:8" x14ac:dyDescent="0.25">
      <c r="A387" s="3">
        <v>2015</v>
      </c>
      <c r="B387" s="3" t="s">
        <v>84</v>
      </c>
      <c r="C387" s="3" t="s">
        <v>11</v>
      </c>
      <c r="D387" s="3" t="s">
        <v>39</v>
      </c>
      <c r="E387" s="3" t="s">
        <v>22</v>
      </c>
      <c r="F387" s="7">
        <f t="shared" si="15"/>
        <v>6561.7999999999993</v>
      </c>
      <c r="G387" s="3">
        <v>4687</v>
      </c>
      <c r="H387" s="8" t="s">
        <v>412</v>
      </c>
    </row>
    <row r="388" spans="1:8" x14ac:dyDescent="0.25">
      <c r="A388" s="3">
        <v>2015</v>
      </c>
      <c r="B388" s="3" t="s">
        <v>84</v>
      </c>
      <c r="C388" s="3" t="s">
        <v>16</v>
      </c>
      <c r="D388" s="3" t="s">
        <v>39</v>
      </c>
      <c r="E388" s="3" t="s">
        <v>22</v>
      </c>
      <c r="F388" s="7">
        <f t="shared" si="15"/>
        <v>1909.6</v>
      </c>
      <c r="G388" s="3">
        <v>1364</v>
      </c>
      <c r="H388" s="8" t="s">
        <v>413</v>
      </c>
    </row>
    <row r="389" spans="1:8" x14ac:dyDescent="0.25">
      <c r="A389" s="3">
        <v>2015</v>
      </c>
      <c r="B389" s="3" t="s">
        <v>115</v>
      </c>
      <c r="C389" s="3" t="s">
        <v>16</v>
      </c>
      <c r="D389" s="3" t="s">
        <v>12</v>
      </c>
      <c r="E389" s="3" t="s">
        <v>13</v>
      </c>
      <c r="F389" s="7">
        <f t="shared" si="15"/>
        <v>697.19999999999993</v>
      </c>
      <c r="G389" s="3">
        <v>498</v>
      </c>
      <c r="H389" s="8" t="s">
        <v>414</v>
      </c>
    </row>
    <row r="390" spans="1:8" x14ac:dyDescent="0.25">
      <c r="A390" s="3">
        <v>2015</v>
      </c>
      <c r="B390" s="3" t="s">
        <v>115</v>
      </c>
      <c r="C390" s="3" t="s">
        <v>34</v>
      </c>
      <c r="D390" s="3" t="s">
        <v>12</v>
      </c>
      <c r="E390" s="3" t="s">
        <v>13</v>
      </c>
      <c r="F390" s="7">
        <f t="shared" si="15"/>
        <v>6853</v>
      </c>
      <c r="G390" s="3">
        <v>4895</v>
      </c>
      <c r="H390" s="8" t="s">
        <v>415</v>
      </c>
    </row>
    <row r="391" spans="1:8" x14ac:dyDescent="0.25">
      <c r="A391" s="3">
        <v>2015</v>
      </c>
      <c r="B391" s="3" t="s">
        <v>115</v>
      </c>
      <c r="C391" s="3" t="s">
        <v>16</v>
      </c>
      <c r="D391" s="3" t="s">
        <v>12</v>
      </c>
      <c r="E391" s="3" t="s">
        <v>13</v>
      </c>
      <c r="F391" s="7">
        <f t="shared" si="15"/>
        <v>697.19999999999993</v>
      </c>
      <c r="G391" s="3">
        <v>498</v>
      </c>
      <c r="H391" s="8" t="s">
        <v>416</v>
      </c>
    </row>
    <row r="392" spans="1:8" x14ac:dyDescent="0.25">
      <c r="A392" s="3">
        <v>2015</v>
      </c>
      <c r="B392" s="3" t="s">
        <v>115</v>
      </c>
      <c r="C392" s="3" t="s">
        <v>34</v>
      </c>
      <c r="D392" s="3" t="s">
        <v>12</v>
      </c>
      <c r="E392" s="3" t="s">
        <v>13</v>
      </c>
      <c r="F392" s="7">
        <f t="shared" si="15"/>
        <v>6853</v>
      </c>
      <c r="G392" s="3">
        <v>4895</v>
      </c>
      <c r="H392" s="8" t="s">
        <v>417</v>
      </c>
    </row>
    <row r="393" spans="1:8" x14ac:dyDescent="0.25">
      <c r="A393" s="3">
        <v>2015</v>
      </c>
      <c r="B393" s="3" t="s">
        <v>115</v>
      </c>
      <c r="C393" s="3" t="s">
        <v>34</v>
      </c>
      <c r="D393" s="3" t="s">
        <v>21</v>
      </c>
      <c r="E393" s="3" t="s">
        <v>22</v>
      </c>
      <c r="F393" s="7">
        <f t="shared" si="15"/>
        <v>6854.4</v>
      </c>
      <c r="G393" s="3">
        <v>4896</v>
      </c>
      <c r="H393" s="8" t="s">
        <v>418</v>
      </c>
    </row>
    <row r="394" spans="1:8" x14ac:dyDescent="0.25">
      <c r="A394" s="3">
        <v>2015</v>
      </c>
      <c r="B394" s="3" t="s">
        <v>115</v>
      </c>
      <c r="C394" s="3" t="s">
        <v>11</v>
      </c>
      <c r="D394" s="3" t="s">
        <v>21</v>
      </c>
      <c r="E394" s="3" t="s">
        <v>22</v>
      </c>
      <c r="F394" s="7">
        <f t="shared" si="15"/>
        <v>6421.7999999999993</v>
      </c>
      <c r="G394" s="3">
        <v>4587</v>
      </c>
      <c r="H394" s="8" t="s">
        <v>419</v>
      </c>
    </row>
    <row r="395" spans="1:8" x14ac:dyDescent="0.25">
      <c r="A395" s="3">
        <v>2015</v>
      </c>
      <c r="B395" s="3" t="s">
        <v>115</v>
      </c>
      <c r="C395" s="3" t="s">
        <v>34</v>
      </c>
      <c r="D395" s="3" t="s">
        <v>21</v>
      </c>
      <c r="E395" s="3" t="s">
        <v>22</v>
      </c>
      <c r="F395" s="7">
        <f t="shared" si="15"/>
        <v>6854.4</v>
      </c>
      <c r="G395" s="3">
        <v>4896</v>
      </c>
      <c r="H395" s="8" t="s">
        <v>420</v>
      </c>
    </row>
    <row r="396" spans="1:8" x14ac:dyDescent="0.25">
      <c r="A396" s="3">
        <v>2015</v>
      </c>
      <c r="B396" s="3" t="s">
        <v>115</v>
      </c>
      <c r="C396" s="3" t="s">
        <v>11</v>
      </c>
      <c r="D396" s="3" t="s">
        <v>21</v>
      </c>
      <c r="E396" s="3" t="s">
        <v>22</v>
      </c>
      <c r="F396" s="7">
        <f t="shared" si="15"/>
        <v>6421.7999999999993</v>
      </c>
      <c r="G396" s="3">
        <v>4587</v>
      </c>
      <c r="H396" s="8" t="s">
        <v>421</v>
      </c>
    </row>
    <row r="397" spans="1:8" x14ac:dyDescent="0.25">
      <c r="A397" s="3">
        <v>2015</v>
      </c>
      <c r="B397" s="3" t="s">
        <v>115</v>
      </c>
      <c r="C397" s="3" t="s">
        <v>11</v>
      </c>
      <c r="D397" s="3" t="s">
        <v>28</v>
      </c>
      <c r="E397" s="3" t="s">
        <v>29</v>
      </c>
      <c r="F397" s="7">
        <f t="shared" si="15"/>
        <v>5021.7999999999993</v>
      </c>
      <c r="G397" s="3">
        <v>3587</v>
      </c>
      <c r="H397" s="8" t="s">
        <v>422</v>
      </c>
    </row>
    <row r="398" spans="1:8" x14ac:dyDescent="0.25">
      <c r="A398" s="3">
        <v>2015</v>
      </c>
      <c r="B398" s="3" t="s">
        <v>115</v>
      </c>
      <c r="C398" s="3" t="s">
        <v>11</v>
      </c>
      <c r="D398" s="3" t="s">
        <v>28</v>
      </c>
      <c r="E398" s="3" t="s">
        <v>29</v>
      </c>
      <c r="F398" s="7">
        <f t="shared" si="15"/>
        <v>11048.8</v>
      </c>
      <c r="G398" s="3">
        <v>7892</v>
      </c>
      <c r="H398" s="8" t="s">
        <v>423</v>
      </c>
    </row>
    <row r="399" spans="1:8" x14ac:dyDescent="0.25">
      <c r="A399" s="3">
        <v>2015</v>
      </c>
      <c r="B399" s="3" t="s">
        <v>115</v>
      </c>
      <c r="C399" s="3" t="s">
        <v>11</v>
      </c>
      <c r="D399" s="3" t="s">
        <v>28</v>
      </c>
      <c r="E399" s="3" t="s">
        <v>29</v>
      </c>
      <c r="F399" s="7">
        <f t="shared" si="15"/>
        <v>5021.7999999999993</v>
      </c>
      <c r="G399" s="3">
        <v>3587</v>
      </c>
      <c r="H399" s="8" t="s">
        <v>424</v>
      </c>
    </row>
    <row r="400" spans="1:8" x14ac:dyDescent="0.25">
      <c r="A400" s="3">
        <v>2015</v>
      </c>
      <c r="B400" s="3" t="s">
        <v>115</v>
      </c>
      <c r="C400" s="3" t="s">
        <v>11</v>
      </c>
      <c r="D400" s="3" t="s">
        <v>28</v>
      </c>
      <c r="E400" s="3" t="s">
        <v>29</v>
      </c>
      <c r="F400" s="7">
        <f t="shared" si="15"/>
        <v>11048.8</v>
      </c>
      <c r="G400" s="3">
        <v>7892</v>
      </c>
      <c r="H400" s="8" t="s">
        <v>425</v>
      </c>
    </row>
    <row r="401" spans="1:8" x14ac:dyDescent="0.25">
      <c r="A401" s="3">
        <v>2015</v>
      </c>
      <c r="B401" s="3" t="s">
        <v>115</v>
      </c>
      <c r="C401" s="3" t="s">
        <v>34</v>
      </c>
      <c r="D401" s="3" t="s">
        <v>35</v>
      </c>
      <c r="E401" s="3" t="s">
        <v>36</v>
      </c>
      <c r="F401" s="7">
        <f t="shared" si="15"/>
        <v>6854.4</v>
      </c>
      <c r="G401" s="3">
        <v>4896</v>
      </c>
      <c r="H401" s="8" t="s">
        <v>426</v>
      </c>
    </row>
    <row r="402" spans="1:8" x14ac:dyDescent="0.25">
      <c r="A402" s="3">
        <v>2015</v>
      </c>
      <c r="B402" s="3" t="s">
        <v>115</v>
      </c>
      <c r="C402" s="3" t="s">
        <v>11</v>
      </c>
      <c r="D402" s="3" t="s">
        <v>35</v>
      </c>
      <c r="E402" s="3" t="s">
        <v>36</v>
      </c>
      <c r="F402" s="7">
        <f t="shared" si="15"/>
        <v>6421.7999999999993</v>
      </c>
      <c r="G402" s="3">
        <v>4587</v>
      </c>
      <c r="H402" s="8" t="s">
        <v>427</v>
      </c>
    </row>
    <row r="403" spans="1:8" x14ac:dyDescent="0.25">
      <c r="A403" s="3">
        <v>2015</v>
      </c>
      <c r="B403" s="3" t="s">
        <v>115</v>
      </c>
      <c r="C403" s="3" t="s">
        <v>11</v>
      </c>
      <c r="D403" s="3" t="s">
        <v>35</v>
      </c>
      <c r="E403" s="3" t="s">
        <v>36</v>
      </c>
      <c r="F403" s="7">
        <f t="shared" si="15"/>
        <v>6830.5999999999995</v>
      </c>
      <c r="G403" s="3">
        <v>4879</v>
      </c>
      <c r="H403" s="8" t="s">
        <v>428</v>
      </c>
    </row>
    <row r="404" spans="1:8" x14ac:dyDescent="0.25">
      <c r="A404" s="3">
        <v>2015</v>
      </c>
      <c r="B404" s="3" t="s">
        <v>115</v>
      </c>
      <c r="C404" s="3" t="s">
        <v>34</v>
      </c>
      <c r="D404" s="3" t="s">
        <v>35</v>
      </c>
      <c r="E404" s="3" t="s">
        <v>36</v>
      </c>
      <c r="F404" s="7">
        <f t="shared" si="15"/>
        <v>6854.4</v>
      </c>
      <c r="G404" s="3">
        <v>4896</v>
      </c>
      <c r="H404" s="8" t="s">
        <v>429</v>
      </c>
    </row>
    <row r="405" spans="1:8" x14ac:dyDescent="0.25">
      <c r="A405" s="3">
        <v>2015</v>
      </c>
      <c r="B405" s="3" t="s">
        <v>115</v>
      </c>
      <c r="C405" s="3" t="s">
        <v>11</v>
      </c>
      <c r="D405" s="3" t="s">
        <v>35</v>
      </c>
      <c r="E405" s="3" t="s">
        <v>36</v>
      </c>
      <c r="F405" s="7">
        <f t="shared" si="15"/>
        <v>6421.7999999999993</v>
      </c>
      <c r="G405" s="3">
        <v>4587</v>
      </c>
      <c r="H405" s="8" t="s">
        <v>430</v>
      </c>
    </row>
    <row r="406" spans="1:8" x14ac:dyDescent="0.25">
      <c r="A406" s="3">
        <v>2015</v>
      </c>
      <c r="B406" s="3" t="s">
        <v>115</v>
      </c>
      <c r="C406" s="3" t="s">
        <v>11</v>
      </c>
      <c r="D406" s="3" t="s">
        <v>35</v>
      </c>
      <c r="E406" s="3" t="s">
        <v>36</v>
      </c>
      <c r="F406" s="7">
        <f t="shared" si="15"/>
        <v>6830.5999999999995</v>
      </c>
      <c r="G406" s="3">
        <v>4879</v>
      </c>
      <c r="H406" s="8" t="s">
        <v>431</v>
      </c>
    </row>
    <row r="407" spans="1:8" x14ac:dyDescent="0.25">
      <c r="A407" s="3">
        <v>2015</v>
      </c>
      <c r="B407" s="3" t="s">
        <v>115</v>
      </c>
      <c r="C407" s="3" t="s">
        <v>24</v>
      </c>
      <c r="D407" s="3" t="s">
        <v>39</v>
      </c>
      <c r="E407" s="3" t="s">
        <v>22</v>
      </c>
      <c r="F407" s="7">
        <f t="shared" si="15"/>
        <v>6421.7999999999993</v>
      </c>
      <c r="G407" s="3">
        <v>4587</v>
      </c>
      <c r="H407" s="8" t="s">
        <v>432</v>
      </c>
    </row>
    <row r="408" spans="1:8" x14ac:dyDescent="0.25">
      <c r="A408" s="3">
        <v>2015</v>
      </c>
      <c r="B408" s="3" t="s">
        <v>115</v>
      </c>
      <c r="C408" s="3" t="s">
        <v>11</v>
      </c>
      <c r="D408" s="3" t="s">
        <v>39</v>
      </c>
      <c r="E408" s="3" t="s">
        <v>22</v>
      </c>
      <c r="F408" s="7">
        <f t="shared" si="15"/>
        <v>8853.5999999999985</v>
      </c>
      <c r="G408" s="3">
        <v>6324</v>
      </c>
      <c r="H408" s="8" t="s">
        <v>433</v>
      </c>
    </row>
    <row r="409" spans="1:8" x14ac:dyDescent="0.25">
      <c r="A409" s="3">
        <v>2015</v>
      </c>
      <c r="B409" s="3" t="s">
        <v>115</v>
      </c>
      <c r="C409" s="3" t="s">
        <v>24</v>
      </c>
      <c r="D409" s="3" t="s">
        <v>39</v>
      </c>
      <c r="E409" s="3" t="s">
        <v>22</v>
      </c>
      <c r="F409" s="7">
        <f t="shared" si="15"/>
        <v>6421.7999999999993</v>
      </c>
      <c r="G409" s="3">
        <v>4587</v>
      </c>
      <c r="H409" s="8" t="s">
        <v>434</v>
      </c>
    </row>
    <row r="410" spans="1:8" x14ac:dyDescent="0.25">
      <c r="A410" s="3">
        <v>2015</v>
      </c>
      <c r="B410" s="3" t="s">
        <v>115</v>
      </c>
      <c r="C410" s="3" t="s">
        <v>11</v>
      </c>
      <c r="D410" s="3" t="s">
        <v>39</v>
      </c>
      <c r="E410" s="3" t="s">
        <v>22</v>
      </c>
      <c r="F410" s="7">
        <f t="shared" si="15"/>
        <v>8853.5999999999985</v>
      </c>
      <c r="G410" s="3">
        <v>6324</v>
      </c>
      <c r="H410" s="8" t="s">
        <v>435</v>
      </c>
    </row>
    <row r="411" spans="1:8" x14ac:dyDescent="0.25">
      <c r="A411" s="3">
        <v>2015</v>
      </c>
      <c r="B411" s="3" t="s">
        <v>138</v>
      </c>
      <c r="C411" s="3" t="s">
        <v>11</v>
      </c>
      <c r="D411" s="3" t="s">
        <v>12</v>
      </c>
      <c r="E411" s="3" t="s">
        <v>13</v>
      </c>
      <c r="F411" s="7">
        <f t="shared" si="15"/>
        <v>7872.2</v>
      </c>
      <c r="G411" s="3">
        <v>5623</v>
      </c>
      <c r="H411" s="8" t="s">
        <v>436</v>
      </c>
    </row>
    <row r="412" spans="1:8" x14ac:dyDescent="0.25">
      <c r="A412" s="3">
        <v>2015</v>
      </c>
      <c r="B412" s="3" t="s">
        <v>138</v>
      </c>
      <c r="C412" s="3" t="s">
        <v>11</v>
      </c>
      <c r="D412" s="3" t="s">
        <v>12</v>
      </c>
      <c r="E412" s="3" t="s">
        <v>13</v>
      </c>
      <c r="F412" s="7">
        <f t="shared" si="15"/>
        <v>10259.199999999999</v>
      </c>
      <c r="G412" s="3">
        <v>7328</v>
      </c>
      <c r="H412" s="8" t="s">
        <v>437</v>
      </c>
    </row>
    <row r="413" spans="1:8" x14ac:dyDescent="0.25">
      <c r="A413" s="3">
        <v>2015</v>
      </c>
      <c r="B413" s="3" t="s">
        <v>138</v>
      </c>
      <c r="C413" s="3" t="s">
        <v>11</v>
      </c>
      <c r="D413" s="3" t="s">
        <v>12</v>
      </c>
      <c r="E413" s="3" t="s">
        <v>13</v>
      </c>
      <c r="F413" s="7">
        <f t="shared" si="15"/>
        <v>7872.2</v>
      </c>
      <c r="G413" s="3">
        <v>5623</v>
      </c>
      <c r="H413" s="8" t="s">
        <v>438</v>
      </c>
    </row>
    <row r="414" spans="1:8" x14ac:dyDescent="0.25">
      <c r="A414" s="3">
        <v>2015</v>
      </c>
      <c r="B414" s="3" t="s">
        <v>138</v>
      </c>
      <c r="C414" s="3" t="s">
        <v>11</v>
      </c>
      <c r="D414" s="3" t="s">
        <v>12</v>
      </c>
      <c r="E414" s="3" t="s">
        <v>13</v>
      </c>
      <c r="F414" s="7">
        <f t="shared" si="15"/>
        <v>10259.199999999999</v>
      </c>
      <c r="G414" s="3">
        <v>7328</v>
      </c>
      <c r="H414" s="8" t="s">
        <v>439</v>
      </c>
    </row>
    <row r="415" spans="1:8" x14ac:dyDescent="0.25">
      <c r="A415" s="3">
        <v>2015</v>
      </c>
      <c r="B415" s="3" t="s">
        <v>138</v>
      </c>
      <c r="C415" s="3" t="s">
        <v>11</v>
      </c>
      <c r="D415" s="3" t="s">
        <v>21</v>
      </c>
      <c r="E415" s="3" t="s">
        <v>22</v>
      </c>
      <c r="F415" s="7">
        <f t="shared" si="15"/>
        <v>7872.2</v>
      </c>
      <c r="G415" s="3">
        <v>5623</v>
      </c>
      <c r="H415" s="8" t="s">
        <v>440</v>
      </c>
    </row>
    <row r="416" spans="1:8" x14ac:dyDescent="0.25">
      <c r="A416" s="3">
        <v>2015</v>
      </c>
      <c r="B416" s="3" t="s">
        <v>138</v>
      </c>
      <c r="C416" s="3" t="s">
        <v>16</v>
      </c>
      <c r="D416" s="3" t="s">
        <v>21</v>
      </c>
      <c r="E416" s="3" t="s">
        <v>22</v>
      </c>
      <c r="F416" s="7">
        <f t="shared" ref="F416:F448" si="16">G416*1.4</f>
        <v>3637.2</v>
      </c>
      <c r="G416" s="3">
        <v>2598</v>
      </c>
      <c r="H416" s="8" t="s">
        <v>441</v>
      </c>
    </row>
    <row r="417" spans="1:8" x14ac:dyDescent="0.25">
      <c r="A417" s="3">
        <v>2015</v>
      </c>
      <c r="B417" s="3" t="s">
        <v>138</v>
      </c>
      <c r="C417" s="3" t="s">
        <v>11</v>
      </c>
      <c r="D417" s="3" t="s">
        <v>21</v>
      </c>
      <c r="E417" s="3" t="s">
        <v>22</v>
      </c>
      <c r="F417" s="7">
        <f t="shared" si="16"/>
        <v>7872.2</v>
      </c>
      <c r="G417" s="3">
        <v>5623</v>
      </c>
      <c r="H417" s="8" t="s">
        <v>442</v>
      </c>
    </row>
    <row r="418" spans="1:8" x14ac:dyDescent="0.25">
      <c r="A418" s="3">
        <v>2015</v>
      </c>
      <c r="B418" s="3" t="s">
        <v>138</v>
      </c>
      <c r="C418" s="3" t="s">
        <v>16</v>
      </c>
      <c r="D418" s="3" t="s">
        <v>21</v>
      </c>
      <c r="E418" s="3" t="s">
        <v>22</v>
      </c>
      <c r="F418" s="7">
        <f t="shared" si="16"/>
        <v>3637.2</v>
      </c>
      <c r="G418" s="3">
        <v>2598</v>
      </c>
      <c r="H418" s="8" t="s">
        <v>443</v>
      </c>
    </row>
    <row r="419" spans="1:8" x14ac:dyDescent="0.25">
      <c r="A419" s="3">
        <v>2015</v>
      </c>
      <c r="B419" s="3" t="s">
        <v>138</v>
      </c>
      <c r="C419" s="3" t="s">
        <v>16</v>
      </c>
      <c r="D419" s="3" t="s">
        <v>28</v>
      </c>
      <c r="E419" s="3" t="s">
        <v>29</v>
      </c>
      <c r="F419" s="7">
        <f t="shared" si="16"/>
        <v>697.19999999999993</v>
      </c>
      <c r="G419" s="3">
        <v>498</v>
      </c>
      <c r="H419" s="8" t="s">
        <v>444</v>
      </c>
    </row>
    <row r="420" spans="1:8" x14ac:dyDescent="0.25">
      <c r="A420" s="3">
        <v>2015</v>
      </c>
      <c r="B420" s="3" t="s">
        <v>138</v>
      </c>
      <c r="C420" s="3" t="s">
        <v>24</v>
      </c>
      <c r="D420" s="3" t="s">
        <v>28</v>
      </c>
      <c r="E420" s="3" t="s">
        <v>29</v>
      </c>
      <c r="F420" s="7">
        <f t="shared" si="16"/>
        <v>6421.7999999999993</v>
      </c>
      <c r="G420" s="3">
        <v>4587</v>
      </c>
      <c r="H420" s="8" t="s">
        <v>445</v>
      </c>
    </row>
    <row r="421" spans="1:8" x14ac:dyDescent="0.25">
      <c r="A421" s="3">
        <v>2015</v>
      </c>
      <c r="B421" s="3" t="s">
        <v>138</v>
      </c>
      <c r="C421" s="3" t="s">
        <v>16</v>
      </c>
      <c r="D421" s="3" t="s">
        <v>28</v>
      </c>
      <c r="E421" s="3" t="s">
        <v>29</v>
      </c>
      <c r="F421" s="7">
        <f t="shared" si="16"/>
        <v>697.19999999999993</v>
      </c>
      <c r="G421" s="3">
        <v>498</v>
      </c>
      <c r="H421" s="8" t="s">
        <v>446</v>
      </c>
    </row>
    <row r="422" spans="1:8" x14ac:dyDescent="0.25">
      <c r="A422" s="3">
        <v>2015</v>
      </c>
      <c r="B422" s="3" t="s">
        <v>138</v>
      </c>
      <c r="C422" s="3" t="s">
        <v>24</v>
      </c>
      <c r="D422" s="3" t="s">
        <v>28</v>
      </c>
      <c r="E422" s="3" t="s">
        <v>29</v>
      </c>
      <c r="F422" s="7">
        <f t="shared" si="16"/>
        <v>6421.7999999999993</v>
      </c>
      <c r="G422" s="3">
        <v>4587</v>
      </c>
      <c r="H422" s="8" t="s">
        <v>447</v>
      </c>
    </row>
    <row r="423" spans="1:8" x14ac:dyDescent="0.25">
      <c r="A423" s="3">
        <v>2015</v>
      </c>
      <c r="B423" s="3" t="s">
        <v>138</v>
      </c>
      <c r="C423" s="3" t="s">
        <v>16</v>
      </c>
      <c r="D423" s="3" t="s">
        <v>35</v>
      </c>
      <c r="E423" s="3" t="s">
        <v>36</v>
      </c>
      <c r="F423" s="7">
        <f t="shared" si="16"/>
        <v>3637.2</v>
      </c>
      <c r="G423" s="3">
        <v>2598</v>
      </c>
      <c r="H423" s="8" t="s">
        <v>448</v>
      </c>
    </row>
    <row r="424" spans="1:8" x14ac:dyDescent="0.25">
      <c r="A424" s="3">
        <v>2015</v>
      </c>
      <c r="B424" s="3" t="s">
        <v>138</v>
      </c>
      <c r="C424" s="3" t="s">
        <v>34</v>
      </c>
      <c r="D424" s="3" t="s">
        <v>35</v>
      </c>
      <c r="E424" s="3" t="s">
        <v>36</v>
      </c>
      <c r="F424" s="7">
        <f t="shared" si="16"/>
        <v>2878.3999999999996</v>
      </c>
      <c r="G424" s="3">
        <v>2056</v>
      </c>
      <c r="H424" s="8" t="s">
        <v>449</v>
      </c>
    </row>
    <row r="425" spans="1:8" x14ac:dyDescent="0.25">
      <c r="A425" s="3">
        <v>2015</v>
      </c>
      <c r="B425" s="3" t="s">
        <v>138</v>
      </c>
      <c r="C425" s="3" t="s">
        <v>16</v>
      </c>
      <c r="D425" s="3" t="s">
        <v>35</v>
      </c>
      <c r="E425" s="3" t="s">
        <v>36</v>
      </c>
      <c r="F425" s="7">
        <f t="shared" si="16"/>
        <v>3637.2</v>
      </c>
      <c r="G425" s="3">
        <v>2598</v>
      </c>
      <c r="H425" s="8" t="s">
        <v>450</v>
      </c>
    </row>
    <row r="426" spans="1:8" x14ac:dyDescent="0.25">
      <c r="A426" s="3">
        <v>2015</v>
      </c>
      <c r="B426" s="3" t="s">
        <v>138</v>
      </c>
      <c r="C426" s="3" t="s">
        <v>34</v>
      </c>
      <c r="D426" s="3" t="s">
        <v>35</v>
      </c>
      <c r="E426" s="3" t="s">
        <v>36</v>
      </c>
      <c r="F426" s="7">
        <f t="shared" si="16"/>
        <v>2878.3999999999996</v>
      </c>
      <c r="G426" s="3">
        <v>2056</v>
      </c>
      <c r="H426" s="8" t="s">
        <v>451</v>
      </c>
    </row>
    <row r="427" spans="1:8" x14ac:dyDescent="0.25">
      <c r="A427" s="3">
        <v>2015</v>
      </c>
      <c r="B427" s="3" t="s">
        <v>138</v>
      </c>
      <c r="C427" s="3" t="s">
        <v>24</v>
      </c>
      <c r="D427" s="3" t="s">
        <v>39</v>
      </c>
      <c r="E427" s="3" t="s">
        <v>22</v>
      </c>
      <c r="F427" s="7">
        <f t="shared" si="16"/>
        <v>11545.8</v>
      </c>
      <c r="G427" s="3">
        <v>8247</v>
      </c>
      <c r="H427" s="8" t="s">
        <v>452</v>
      </c>
    </row>
    <row r="428" spans="1:8" x14ac:dyDescent="0.25">
      <c r="A428" s="3">
        <v>2015</v>
      </c>
      <c r="B428" s="3" t="s">
        <v>138</v>
      </c>
      <c r="C428" s="3" t="s">
        <v>11</v>
      </c>
      <c r="D428" s="3" t="s">
        <v>39</v>
      </c>
      <c r="E428" s="3" t="s">
        <v>22</v>
      </c>
      <c r="F428" s="7">
        <f t="shared" si="16"/>
        <v>12349.4</v>
      </c>
      <c r="G428" s="3">
        <v>8821</v>
      </c>
      <c r="H428" s="8" t="s">
        <v>453</v>
      </c>
    </row>
    <row r="429" spans="1:8" x14ac:dyDescent="0.25">
      <c r="A429" s="3">
        <v>2015</v>
      </c>
      <c r="B429" s="3" t="s">
        <v>138</v>
      </c>
      <c r="C429" s="3" t="s">
        <v>24</v>
      </c>
      <c r="D429" s="3" t="s">
        <v>39</v>
      </c>
      <c r="E429" s="3" t="s">
        <v>22</v>
      </c>
      <c r="F429" s="7">
        <f t="shared" si="16"/>
        <v>11545.8</v>
      </c>
      <c r="G429" s="3">
        <v>8247</v>
      </c>
      <c r="H429" s="8" t="s">
        <v>454</v>
      </c>
    </row>
    <row r="430" spans="1:8" x14ac:dyDescent="0.25">
      <c r="A430" s="3">
        <v>2015</v>
      </c>
      <c r="B430" s="3" t="s">
        <v>138</v>
      </c>
      <c r="C430" s="3" t="s">
        <v>11</v>
      </c>
      <c r="D430" s="3" t="s">
        <v>39</v>
      </c>
      <c r="E430" s="3" t="s">
        <v>22</v>
      </c>
      <c r="F430" s="7">
        <f t="shared" si="16"/>
        <v>12349.4</v>
      </c>
      <c r="G430" s="3">
        <v>8821</v>
      </c>
      <c r="H430" s="8" t="s">
        <v>455</v>
      </c>
    </row>
    <row r="431" spans="1:8" x14ac:dyDescent="0.25">
      <c r="A431" s="3">
        <v>2015</v>
      </c>
      <c r="B431" s="3" t="s">
        <v>159</v>
      </c>
      <c r="C431" s="3" t="s">
        <v>16</v>
      </c>
      <c r="D431" s="3" t="s">
        <v>12</v>
      </c>
      <c r="E431" s="3" t="s">
        <v>13</v>
      </c>
      <c r="F431" s="7">
        <f t="shared" si="16"/>
        <v>8243.1999999999989</v>
      </c>
      <c r="G431" s="3">
        <v>5888</v>
      </c>
      <c r="H431" s="8" t="s">
        <v>456</v>
      </c>
    </row>
    <row r="432" spans="1:8" x14ac:dyDescent="0.25">
      <c r="A432" s="3">
        <v>2015</v>
      </c>
      <c r="B432" s="3" t="s">
        <v>159</v>
      </c>
      <c r="C432" s="3" t="s">
        <v>11</v>
      </c>
      <c r="D432" s="3" t="s">
        <v>12</v>
      </c>
      <c r="E432" s="3" t="s">
        <v>13</v>
      </c>
      <c r="F432" s="7">
        <f t="shared" si="16"/>
        <v>12518.8</v>
      </c>
      <c r="G432" s="3">
        <v>8942</v>
      </c>
      <c r="H432" s="8" t="s">
        <v>457</v>
      </c>
    </row>
    <row r="433" spans="1:8" x14ac:dyDescent="0.25">
      <c r="A433" s="3">
        <v>2015</v>
      </c>
      <c r="B433" s="3" t="s">
        <v>159</v>
      </c>
      <c r="C433" s="3" t="s">
        <v>34</v>
      </c>
      <c r="D433" s="3" t="s">
        <v>12</v>
      </c>
      <c r="E433" s="3" t="s">
        <v>13</v>
      </c>
      <c r="F433" s="7">
        <f t="shared" si="16"/>
        <v>3757.6</v>
      </c>
      <c r="G433" s="3">
        <v>2684</v>
      </c>
      <c r="H433" s="8" t="s">
        <v>458</v>
      </c>
    </row>
    <row r="434" spans="1:8" x14ac:dyDescent="0.25">
      <c r="A434" s="3">
        <v>2015</v>
      </c>
      <c r="B434" s="3" t="s">
        <v>159</v>
      </c>
      <c r="C434" s="3" t="s">
        <v>16</v>
      </c>
      <c r="D434" s="3" t="s">
        <v>12</v>
      </c>
      <c r="E434" s="3" t="s">
        <v>13</v>
      </c>
      <c r="F434" s="7">
        <f t="shared" si="16"/>
        <v>8243.1999999999989</v>
      </c>
      <c r="G434" s="3">
        <v>5888</v>
      </c>
      <c r="H434" s="8" t="s">
        <v>459</v>
      </c>
    </row>
    <row r="435" spans="1:8" x14ac:dyDescent="0.25">
      <c r="A435" s="3">
        <v>2015</v>
      </c>
      <c r="B435" s="3" t="s">
        <v>159</v>
      </c>
      <c r="C435" s="3" t="s">
        <v>11</v>
      </c>
      <c r="D435" s="3" t="s">
        <v>12</v>
      </c>
      <c r="E435" s="3" t="s">
        <v>13</v>
      </c>
      <c r="F435" s="7">
        <f t="shared" si="16"/>
        <v>12518.8</v>
      </c>
      <c r="G435" s="3">
        <v>8942</v>
      </c>
      <c r="H435" s="8" t="s">
        <v>460</v>
      </c>
    </row>
    <row r="436" spans="1:8" x14ac:dyDescent="0.25">
      <c r="A436" s="3">
        <v>2015</v>
      </c>
      <c r="B436" s="3" t="s">
        <v>159</v>
      </c>
      <c r="C436" s="3" t="s">
        <v>34</v>
      </c>
      <c r="D436" s="3" t="s">
        <v>12</v>
      </c>
      <c r="E436" s="3" t="s">
        <v>13</v>
      </c>
      <c r="F436" s="7">
        <f t="shared" si="16"/>
        <v>3757.6</v>
      </c>
      <c r="G436" s="3">
        <v>2684</v>
      </c>
      <c r="H436" s="8" t="s">
        <v>461</v>
      </c>
    </row>
    <row r="437" spans="1:8" x14ac:dyDescent="0.25">
      <c r="A437" s="3">
        <v>2015</v>
      </c>
      <c r="B437" s="3" t="s">
        <v>159</v>
      </c>
      <c r="C437" s="3" t="s">
        <v>16</v>
      </c>
      <c r="D437" s="3" t="s">
        <v>21</v>
      </c>
      <c r="E437" s="3" t="s">
        <v>22</v>
      </c>
      <c r="F437" s="7">
        <f t="shared" si="16"/>
        <v>8243.1999999999989</v>
      </c>
      <c r="G437" s="3">
        <v>5888</v>
      </c>
      <c r="H437" s="8" t="s">
        <v>462</v>
      </c>
    </row>
    <row r="438" spans="1:8" x14ac:dyDescent="0.25">
      <c r="A438" s="3">
        <v>2015</v>
      </c>
      <c r="B438" s="3" t="s">
        <v>159</v>
      </c>
      <c r="C438" s="3" t="s">
        <v>24</v>
      </c>
      <c r="D438" s="3" t="s">
        <v>21</v>
      </c>
      <c r="E438" s="3" t="s">
        <v>22</v>
      </c>
      <c r="F438" s="7">
        <f t="shared" si="16"/>
        <v>3311</v>
      </c>
      <c r="G438" s="3">
        <v>2365</v>
      </c>
      <c r="H438" s="8" t="s">
        <v>463</v>
      </c>
    </row>
    <row r="439" spans="1:8" x14ac:dyDescent="0.25">
      <c r="A439" s="3">
        <v>2015</v>
      </c>
      <c r="B439" s="3" t="s">
        <v>159</v>
      </c>
      <c r="C439" s="3" t="s">
        <v>16</v>
      </c>
      <c r="D439" s="3" t="s">
        <v>21</v>
      </c>
      <c r="E439" s="3" t="s">
        <v>22</v>
      </c>
      <c r="F439" s="7">
        <f t="shared" si="16"/>
        <v>8243.1999999999989</v>
      </c>
      <c r="G439" s="3">
        <v>5888</v>
      </c>
      <c r="H439" s="8" t="s">
        <v>464</v>
      </c>
    </row>
    <row r="440" spans="1:8" x14ac:dyDescent="0.25">
      <c r="A440" s="3">
        <v>2015</v>
      </c>
      <c r="B440" s="3" t="s">
        <v>159</v>
      </c>
      <c r="C440" s="3" t="s">
        <v>24</v>
      </c>
      <c r="D440" s="3" t="s">
        <v>21</v>
      </c>
      <c r="E440" s="3" t="s">
        <v>22</v>
      </c>
      <c r="F440" s="7">
        <f t="shared" si="16"/>
        <v>3311</v>
      </c>
      <c r="G440" s="3">
        <v>2365</v>
      </c>
      <c r="H440" s="8" t="s">
        <v>465</v>
      </c>
    </row>
    <row r="441" spans="1:8" x14ac:dyDescent="0.25">
      <c r="A441" s="3">
        <v>2015</v>
      </c>
      <c r="B441" s="3" t="s">
        <v>159</v>
      </c>
      <c r="C441" s="3" t="s">
        <v>11</v>
      </c>
      <c r="D441" s="3" t="s">
        <v>28</v>
      </c>
      <c r="E441" s="3" t="s">
        <v>29</v>
      </c>
      <c r="F441" s="7">
        <f t="shared" si="16"/>
        <v>8853.5999999999985</v>
      </c>
      <c r="G441" s="3">
        <v>6324</v>
      </c>
      <c r="H441" s="8" t="s">
        <v>466</v>
      </c>
    </row>
    <row r="442" spans="1:8" x14ac:dyDescent="0.25">
      <c r="A442" s="3">
        <v>2015</v>
      </c>
      <c r="B442" s="3" t="s">
        <v>159</v>
      </c>
      <c r="C442" s="3" t="s">
        <v>34</v>
      </c>
      <c r="D442" s="3" t="s">
        <v>28</v>
      </c>
      <c r="E442" s="3" t="s">
        <v>29</v>
      </c>
      <c r="F442" s="7">
        <f t="shared" si="16"/>
        <v>6853</v>
      </c>
      <c r="G442" s="3">
        <v>4895</v>
      </c>
      <c r="H442" s="8" t="s">
        <v>467</v>
      </c>
    </row>
    <row r="443" spans="1:8" x14ac:dyDescent="0.25">
      <c r="A443" s="3">
        <v>2015</v>
      </c>
      <c r="B443" s="3" t="s">
        <v>159</v>
      </c>
      <c r="C443" s="3" t="s">
        <v>11</v>
      </c>
      <c r="D443" s="3" t="s">
        <v>28</v>
      </c>
      <c r="E443" s="3" t="s">
        <v>29</v>
      </c>
      <c r="F443" s="7">
        <f t="shared" si="16"/>
        <v>8853.5999999999985</v>
      </c>
      <c r="G443" s="3">
        <v>6324</v>
      </c>
      <c r="H443" s="8" t="s">
        <v>468</v>
      </c>
    </row>
    <row r="444" spans="1:8" x14ac:dyDescent="0.25">
      <c r="A444" s="3">
        <v>2015</v>
      </c>
      <c r="B444" s="3" t="s">
        <v>159</v>
      </c>
      <c r="C444" s="3" t="s">
        <v>34</v>
      </c>
      <c r="D444" s="3" t="s">
        <v>28</v>
      </c>
      <c r="E444" s="3" t="s">
        <v>29</v>
      </c>
      <c r="F444" s="7">
        <f t="shared" si="16"/>
        <v>6853</v>
      </c>
      <c r="G444" s="3">
        <v>4895</v>
      </c>
      <c r="H444" s="8" t="s">
        <v>469</v>
      </c>
    </row>
    <row r="445" spans="1:8" x14ac:dyDescent="0.25">
      <c r="A445" s="3">
        <v>2015</v>
      </c>
      <c r="B445" s="3" t="s">
        <v>159</v>
      </c>
      <c r="C445" s="3" t="s">
        <v>24</v>
      </c>
      <c r="D445" s="3" t="s">
        <v>35</v>
      </c>
      <c r="E445" s="3" t="s">
        <v>36</v>
      </c>
      <c r="F445" s="7">
        <f t="shared" si="16"/>
        <v>3311</v>
      </c>
      <c r="G445" s="3">
        <v>2365</v>
      </c>
      <c r="H445" s="8" t="s">
        <v>470</v>
      </c>
    </row>
    <row r="446" spans="1:8" x14ac:dyDescent="0.25">
      <c r="A446" s="3">
        <v>2015</v>
      </c>
      <c r="B446" s="3" t="s">
        <v>159</v>
      </c>
      <c r="C446" s="3" t="s">
        <v>11</v>
      </c>
      <c r="D446" s="3" t="s">
        <v>35</v>
      </c>
      <c r="E446" s="3" t="s">
        <v>36</v>
      </c>
      <c r="F446" s="7">
        <f t="shared" si="16"/>
        <v>3022.6</v>
      </c>
      <c r="G446" s="3">
        <v>2159</v>
      </c>
      <c r="H446" s="8" t="s">
        <v>471</v>
      </c>
    </row>
    <row r="447" spans="1:8" x14ac:dyDescent="0.25">
      <c r="A447" s="3">
        <v>2015</v>
      </c>
      <c r="B447" s="3" t="s">
        <v>159</v>
      </c>
      <c r="C447" s="3" t="s">
        <v>24</v>
      </c>
      <c r="D447" s="3" t="s">
        <v>35</v>
      </c>
      <c r="E447" s="3" t="s">
        <v>36</v>
      </c>
      <c r="F447" s="7">
        <f t="shared" si="16"/>
        <v>3311</v>
      </c>
      <c r="G447" s="3">
        <v>2365</v>
      </c>
      <c r="H447" s="8" t="s">
        <v>472</v>
      </c>
    </row>
    <row r="448" spans="1:8" x14ac:dyDescent="0.25">
      <c r="A448" s="3">
        <v>2015</v>
      </c>
      <c r="B448" s="3" t="s">
        <v>159</v>
      </c>
      <c r="C448" s="3" t="s">
        <v>11</v>
      </c>
      <c r="D448" s="3" t="s">
        <v>35</v>
      </c>
      <c r="E448" s="3" t="s">
        <v>36</v>
      </c>
      <c r="F448" s="7">
        <f t="shared" si="16"/>
        <v>3022.6</v>
      </c>
      <c r="G448" s="3">
        <v>2159</v>
      </c>
      <c r="H448" s="8" t="s">
        <v>473</v>
      </c>
    </row>
  </sheetData>
  <mergeCells count="2">
    <mergeCell ref="A1:H1"/>
    <mergeCell ref="A2:H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6746-5888-431B-BBB8-F6E52CC1DAF2}">
  <dimension ref="A3:F74"/>
  <sheetViews>
    <sheetView zoomScaleNormal="100" workbookViewId="0">
      <selection activeCell="B4" sqref="B4"/>
    </sheetView>
  </sheetViews>
  <sheetFormatPr defaultRowHeight="15" x14ac:dyDescent="0.25"/>
  <cols>
    <col min="1" max="1" width="13.28515625" bestFit="1" customWidth="1"/>
    <col min="2" max="2" width="16.28515625" bestFit="1" customWidth="1"/>
    <col min="3" max="3" width="12.7109375" bestFit="1" customWidth="1"/>
    <col min="4" max="4" width="11.140625" bestFit="1" customWidth="1"/>
    <col min="5" max="5" width="11.42578125" bestFit="1" customWidth="1"/>
    <col min="6" max="6" width="12.7109375" bestFit="1" customWidth="1"/>
    <col min="7" max="7" width="15.7109375" bestFit="1" customWidth="1"/>
    <col min="8" max="8" width="12.140625" bestFit="1" customWidth="1"/>
    <col min="9" max="9" width="15.7109375" bestFit="1" customWidth="1"/>
    <col min="10" max="10" width="17.28515625" bestFit="1" customWidth="1"/>
    <col min="11" max="11" width="20.7109375" bestFit="1" customWidth="1"/>
    <col min="12" max="12" width="11.140625" bestFit="1" customWidth="1"/>
    <col min="13" max="13" width="14.7109375" bestFit="1" customWidth="1"/>
    <col min="14" max="14" width="11.140625" bestFit="1" customWidth="1"/>
    <col min="15" max="17" width="10.140625" bestFit="1" customWidth="1"/>
    <col min="18" max="18" width="11.140625" bestFit="1" customWidth="1"/>
    <col min="19" max="19" width="14.28515625" bestFit="1" customWidth="1"/>
    <col min="20" max="20" width="13.28515625" bestFit="1" customWidth="1"/>
    <col min="21" max="22" width="11.140625" bestFit="1" customWidth="1"/>
    <col min="23" max="23" width="10.140625" bestFit="1" customWidth="1"/>
    <col min="24" max="24" width="11.140625" bestFit="1" customWidth="1"/>
    <col min="25" max="25" width="16.42578125" bestFit="1" customWidth="1"/>
    <col min="26" max="26" width="12.7109375" bestFit="1" customWidth="1"/>
    <col min="27" max="75" width="9.85546875" bestFit="1" customWidth="1"/>
    <col min="76" max="107" width="10.85546875" bestFit="1" customWidth="1"/>
    <col min="108" max="108" width="11.28515625" bestFit="1" customWidth="1"/>
  </cols>
  <sheetData>
    <row r="3" spans="1:6" x14ac:dyDescent="0.25">
      <c r="A3" s="9" t="s">
        <v>476</v>
      </c>
      <c r="B3" s="9" t="s">
        <v>477</v>
      </c>
    </row>
    <row r="4" spans="1:6" x14ac:dyDescent="0.25">
      <c r="A4" s="9" t="s">
        <v>474</v>
      </c>
      <c r="B4" t="s">
        <v>16</v>
      </c>
      <c r="C4" t="s">
        <v>11</v>
      </c>
      <c r="D4" t="s">
        <v>34</v>
      </c>
      <c r="E4" t="s">
        <v>24</v>
      </c>
      <c r="F4" t="s">
        <v>475</v>
      </c>
    </row>
    <row r="5" spans="1:6" x14ac:dyDescent="0.25">
      <c r="A5" s="10" t="s">
        <v>10</v>
      </c>
      <c r="B5" s="13">
        <v>228816</v>
      </c>
      <c r="C5" s="13">
        <v>157683</v>
      </c>
      <c r="D5" s="13">
        <v>21321</v>
      </c>
      <c r="E5" s="13">
        <v>105516</v>
      </c>
      <c r="F5" s="13">
        <v>513336</v>
      </c>
    </row>
    <row r="6" spans="1:6" x14ac:dyDescent="0.25">
      <c r="A6" s="11" t="s">
        <v>22</v>
      </c>
      <c r="B6" s="13">
        <v>175158</v>
      </c>
      <c r="C6" s="13"/>
      <c r="D6" s="13"/>
      <c r="E6" s="13">
        <v>105516</v>
      </c>
      <c r="F6" s="13">
        <v>280674</v>
      </c>
    </row>
    <row r="7" spans="1:6" x14ac:dyDescent="0.25">
      <c r="A7" s="12" t="s">
        <v>21</v>
      </c>
      <c r="B7" s="13">
        <v>87579</v>
      </c>
      <c r="C7" s="13"/>
      <c r="D7" s="13"/>
      <c r="E7" s="13">
        <v>52758</v>
      </c>
      <c r="F7" s="13">
        <v>140337</v>
      </c>
    </row>
    <row r="8" spans="1:6" x14ac:dyDescent="0.25">
      <c r="A8" s="12" t="s">
        <v>39</v>
      </c>
      <c r="B8" s="13">
        <v>87579</v>
      </c>
      <c r="C8" s="13"/>
      <c r="D8" s="13"/>
      <c r="E8" s="13">
        <v>52758</v>
      </c>
      <c r="F8" s="13">
        <v>140337</v>
      </c>
    </row>
    <row r="9" spans="1:6" x14ac:dyDescent="0.25">
      <c r="A9" s="11" t="s">
        <v>29</v>
      </c>
      <c r="B9" s="13"/>
      <c r="C9" s="13">
        <v>72741</v>
      </c>
      <c r="D9" s="13"/>
      <c r="E9" s="13"/>
      <c r="F9" s="13">
        <v>72741</v>
      </c>
    </row>
    <row r="10" spans="1:6" x14ac:dyDescent="0.25">
      <c r="A10" s="12" t="s">
        <v>28</v>
      </c>
      <c r="B10" s="13"/>
      <c r="C10" s="13">
        <v>72741</v>
      </c>
      <c r="D10" s="13"/>
      <c r="E10" s="13"/>
      <c r="F10" s="13">
        <v>72741</v>
      </c>
    </row>
    <row r="11" spans="1:6" x14ac:dyDescent="0.25">
      <c r="A11" s="11" t="s">
        <v>36</v>
      </c>
      <c r="B11" s="13"/>
      <c r="C11" s="13"/>
      <c r="D11" s="13">
        <v>21321</v>
      </c>
      <c r="E11" s="13"/>
      <c r="F11" s="13">
        <v>21321</v>
      </c>
    </row>
    <row r="12" spans="1:6" x14ac:dyDescent="0.25">
      <c r="A12" s="12" t="s">
        <v>35</v>
      </c>
      <c r="B12" s="13"/>
      <c r="C12" s="13"/>
      <c r="D12" s="13">
        <v>21321</v>
      </c>
      <c r="E12" s="13"/>
      <c r="F12" s="13">
        <v>21321</v>
      </c>
    </row>
    <row r="13" spans="1:6" x14ac:dyDescent="0.25">
      <c r="A13" s="11" t="s">
        <v>13</v>
      </c>
      <c r="B13" s="13">
        <v>53658</v>
      </c>
      <c r="C13" s="13">
        <v>84942</v>
      </c>
      <c r="D13" s="13"/>
      <c r="E13" s="13"/>
      <c r="F13" s="13">
        <v>138600</v>
      </c>
    </row>
    <row r="14" spans="1:6" x14ac:dyDescent="0.25">
      <c r="A14" s="12" t="s">
        <v>12</v>
      </c>
      <c r="B14" s="13">
        <v>53658</v>
      </c>
      <c r="C14" s="13">
        <v>84942</v>
      </c>
      <c r="D14" s="13"/>
      <c r="E14" s="13"/>
      <c r="F14" s="13">
        <v>138600</v>
      </c>
    </row>
    <row r="15" spans="1:6" x14ac:dyDescent="0.25">
      <c r="A15" s="10" t="s">
        <v>44</v>
      </c>
      <c r="B15" s="13">
        <v>158479.5</v>
      </c>
      <c r="C15" s="13">
        <v>185982</v>
      </c>
      <c r="D15" s="13">
        <v>42389.5</v>
      </c>
      <c r="E15" s="13">
        <v>134493.75</v>
      </c>
      <c r="F15" s="13">
        <v>521344.75</v>
      </c>
    </row>
    <row r="16" spans="1:6" x14ac:dyDescent="0.25">
      <c r="A16" s="11" t="s">
        <v>22</v>
      </c>
      <c r="B16" s="13"/>
      <c r="C16" s="13">
        <v>156660</v>
      </c>
      <c r="D16" s="13">
        <v>42389.5</v>
      </c>
      <c r="E16" s="13">
        <v>69612.5</v>
      </c>
      <c r="F16" s="13">
        <v>268662</v>
      </c>
    </row>
    <row r="17" spans="1:6" x14ac:dyDescent="0.25">
      <c r="A17" s="12" t="s">
        <v>21</v>
      </c>
      <c r="B17" s="13"/>
      <c r="C17" s="13">
        <v>80568</v>
      </c>
      <c r="D17" s="13"/>
      <c r="E17" s="13">
        <v>69612.5</v>
      </c>
      <c r="F17" s="13">
        <v>150180.5</v>
      </c>
    </row>
    <row r="18" spans="1:6" x14ac:dyDescent="0.25">
      <c r="A18" s="12" t="s">
        <v>39</v>
      </c>
      <c r="B18" s="13"/>
      <c r="C18" s="13">
        <v>76092</v>
      </c>
      <c r="D18" s="13">
        <v>42389.5</v>
      </c>
      <c r="E18" s="13"/>
      <c r="F18" s="13">
        <v>118481.5</v>
      </c>
    </row>
    <row r="19" spans="1:6" x14ac:dyDescent="0.25">
      <c r="A19" s="11" t="s">
        <v>29</v>
      </c>
      <c r="B19" s="13">
        <v>75477</v>
      </c>
      <c r="C19" s="13"/>
      <c r="D19" s="13"/>
      <c r="E19" s="13"/>
      <c r="F19" s="13">
        <v>75477</v>
      </c>
    </row>
    <row r="20" spans="1:6" x14ac:dyDescent="0.25">
      <c r="A20" s="12" t="s">
        <v>28</v>
      </c>
      <c r="B20" s="13">
        <v>75477</v>
      </c>
      <c r="C20" s="13"/>
      <c r="D20" s="13"/>
      <c r="E20" s="13"/>
      <c r="F20" s="13">
        <v>75477</v>
      </c>
    </row>
    <row r="21" spans="1:6" x14ac:dyDescent="0.25">
      <c r="A21" s="11" t="s">
        <v>36</v>
      </c>
      <c r="B21" s="13">
        <v>83002.5</v>
      </c>
      <c r="C21" s="13"/>
      <c r="D21" s="13"/>
      <c r="E21" s="13">
        <v>64881.25</v>
      </c>
      <c r="F21" s="13">
        <v>147883.75</v>
      </c>
    </row>
    <row r="22" spans="1:6" x14ac:dyDescent="0.25">
      <c r="A22" s="12" t="s">
        <v>35</v>
      </c>
      <c r="B22" s="13">
        <v>83002.5</v>
      </c>
      <c r="C22" s="13"/>
      <c r="D22" s="13"/>
      <c r="E22" s="13">
        <v>64881.25</v>
      </c>
      <c r="F22" s="13">
        <v>147883.75</v>
      </c>
    </row>
    <row r="23" spans="1:6" x14ac:dyDescent="0.25">
      <c r="A23" s="11" t="s">
        <v>13</v>
      </c>
      <c r="B23" s="13"/>
      <c r="C23" s="13">
        <v>29322</v>
      </c>
      <c r="D23" s="13"/>
      <c r="E23" s="13"/>
      <c r="F23" s="13">
        <v>29322</v>
      </c>
    </row>
    <row r="24" spans="1:6" x14ac:dyDescent="0.25">
      <c r="A24" s="12" t="s">
        <v>12</v>
      </c>
      <c r="B24" s="13"/>
      <c r="C24" s="13">
        <v>29322</v>
      </c>
      <c r="D24" s="13"/>
      <c r="E24" s="13"/>
      <c r="F24" s="13">
        <v>29322</v>
      </c>
    </row>
    <row r="25" spans="1:6" x14ac:dyDescent="0.25">
      <c r="A25" s="10" t="s">
        <v>63</v>
      </c>
      <c r="B25" s="13">
        <v>91005.2</v>
      </c>
      <c r="C25" s="13">
        <v>65174.6</v>
      </c>
      <c r="D25" s="13">
        <v>79937.299999999988</v>
      </c>
      <c r="E25" s="13">
        <v>187087.6</v>
      </c>
      <c r="F25" s="13">
        <v>423204.7</v>
      </c>
    </row>
    <row r="26" spans="1:6" x14ac:dyDescent="0.25">
      <c r="A26" s="11" t="s">
        <v>22</v>
      </c>
      <c r="B26" s="13"/>
      <c r="C26" s="13">
        <v>60261.599999999999</v>
      </c>
      <c r="D26" s="13">
        <v>79937.299999999988</v>
      </c>
      <c r="E26" s="13">
        <v>82841</v>
      </c>
      <c r="F26" s="13">
        <v>223039.9</v>
      </c>
    </row>
    <row r="27" spans="1:6" x14ac:dyDescent="0.25">
      <c r="A27" s="12" t="s">
        <v>21</v>
      </c>
      <c r="B27" s="13"/>
      <c r="C27" s="13">
        <v>30489.5</v>
      </c>
      <c r="D27" s="13"/>
      <c r="E27" s="13">
        <v>82841</v>
      </c>
      <c r="F27" s="13">
        <v>113330.5</v>
      </c>
    </row>
    <row r="28" spans="1:6" x14ac:dyDescent="0.25">
      <c r="A28" s="12" t="s">
        <v>39</v>
      </c>
      <c r="B28" s="13"/>
      <c r="C28" s="13">
        <v>29772.1</v>
      </c>
      <c r="D28" s="13">
        <v>79937.299999999988</v>
      </c>
      <c r="E28" s="13"/>
      <c r="F28" s="13">
        <v>109709.4</v>
      </c>
    </row>
    <row r="29" spans="1:6" x14ac:dyDescent="0.25">
      <c r="A29" s="11" t="s">
        <v>29</v>
      </c>
      <c r="B29" s="13">
        <v>82713.5</v>
      </c>
      <c r="C29" s="13"/>
      <c r="D29" s="13"/>
      <c r="E29" s="13">
        <v>20102.5</v>
      </c>
      <c r="F29" s="13">
        <v>102816</v>
      </c>
    </row>
    <row r="30" spans="1:6" x14ac:dyDescent="0.25">
      <c r="A30" s="12" t="s">
        <v>28</v>
      </c>
      <c r="B30" s="13">
        <v>82713.5</v>
      </c>
      <c r="C30" s="13"/>
      <c r="D30" s="13"/>
      <c r="E30" s="13">
        <v>20102.5</v>
      </c>
      <c r="F30" s="13">
        <v>102816</v>
      </c>
    </row>
    <row r="31" spans="1:6" x14ac:dyDescent="0.25">
      <c r="A31" s="11" t="s">
        <v>36</v>
      </c>
      <c r="B31" s="13">
        <v>8291.7000000000007</v>
      </c>
      <c r="C31" s="13"/>
      <c r="D31" s="13"/>
      <c r="E31" s="13">
        <v>1303.0999999999999</v>
      </c>
      <c r="F31" s="13">
        <v>9594.8000000000011</v>
      </c>
    </row>
    <row r="32" spans="1:6" x14ac:dyDescent="0.25">
      <c r="A32" s="12" t="s">
        <v>35</v>
      </c>
      <c r="B32" s="13">
        <v>8291.7000000000007</v>
      </c>
      <c r="C32" s="13"/>
      <c r="D32" s="13"/>
      <c r="E32" s="13">
        <v>1303.0999999999999</v>
      </c>
      <c r="F32" s="13">
        <v>9594.8000000000011</v>
      </c>
    </row>
    <row r="33" spans="1:6" x14ac:dyDescent="0.25">
      <c r="A33" s="11" t="s">
        <v>13</v>
      </c>
      <c r="B33" s="13"/>
      <c r="C33" s="13">
        <v>4913</v>
      </c>
      <c r="D33" s="13"/>
      <c r="E33" s="13">
        <v>82841</v>
      </c>
      <c r="F33" s="13">
        <v>87754</v>
      </c>
    </row>
    <row r="34" spans="1:6" x14ac:dyDescent="0.25">
      <c r="A34" s="12" t="s">
        <v>12</v>
      </c>
      <c r="B34" s="13"/>
      <c r="C34" s="13">
        <v>4913</v>
      </c>
      <c r="D34" s="13"/>
      <c r="E34" s="13">
        <v>82841</v>
      </c>
      <c r="F34" s="13">
        <v>87754</v>
      </c>
    </row>
    <row r="35" spans="1:6" x14ac:dyDescent="0.25">
      <c r="A35" s="10" t="s">
        <v>84</v>
      </c>
      <c r="B35" s="13">
        <v>22642.400000000001</v>
      </c>
      <c r="C35" s="13">
        <v>349396.80000000005</v>
      </c>
      <c r="D35" s="13">
        <v>39292.200000000004</v>
      </c>
      <c r="E35" s="13">
        <v>229162.99999999997</v>
      </c>
      <c r="F35" s="13">
        <v>640494.4</v>
      </c>
    </row>
    <row r="36" spans="1:6" x14ac:dyDescent="0.25">
      <c r="A36" s="11" t="s">
        <v>22</v>
      </c>
      <c r="B36" s="13">
        <v>22642.400000000001</v>
      </c>
      <c r="C36" s="13">
        <v>143307.80000000002</v>
      </c>
      <c r="D36" s="13">
        <v>13097.400000000001</v>
      </c>
      <c r="E36" s="13"/>
      <c r="F36" s="13">
        <v>179047.60000000003</v>
      </c>
    </row>
    <row r="37" spans="1:6" x14ac:dyDescent="0.25">
      <c r="A37" s="12" t="s">
        <v>21</v>
      </c>
      <c r="B37" s="13">
        <v>11321.2</v>
      </c>
      <c r="C37" s="13">
        <v>104405.70000000001</v>
      </c>
      <c r="D37" s="13">
        <v>13097.400000000001</v>
      </c>
      <c r="E37" s="13"/>
      <c r="F37" s="13">
        <v>128824.30000000002</v>
      </c>
    </row>
    <row r="38" spans="1:6" x14ac:dyDescent="0.25">
      <c r="A38" s="12" t="s">
        <v>39</v>
      </c>
      <c r="B38" s="13">
        <v>11321.2</v>
      </c>
      <c r="C38" s="13">
        <v>38902.1</v>
      </c>
      <c r="D38" s="13"/>
      <c r="E38" s="13"/>
      <c r="F38" s="13">
        <v>50223.3</v>
      </c>
    </row>
    <row r="39" spans="1:6" x14ac:dyDescent="0.25">
      <c r="A39" s="11" t="s">
        <v>29</v>
      </c>
      <c r="B39" s="13"/>
      <c r="C39" s="13">
        <v>74301.600000000006</v>
      </c>
      <c r="D39" s="13">
        <v>13097.400000000001</v>
      </c>
      <c r="E39" s="13">
        <v>191090.89999999997</v>
      </c>
      <c r="F39" s="13">
        <v>278489.89999999997</v>
      </c>
    </row>
    <row r="40" spans="1:6" x14ac:dyDescent="0.25">
      <c r="A40" s="12" t="s">
        <v>28</v>
      </c>
      <c r="B40" s="13"/>
      <c r="C40" s="13">
        <v>74301.600000000006</v>
      </c>
      <c r="D40" s="13">
        <v>13097.400000000001</v>
      </c>
      <c r="E40" s="13">
        <v>191090.89999999997</v>
      </c>
      <c r="F40" s="13">
        <v>278489.89999999997</v>
      </c>
    </row>
    <row r="41" spans="1:6" x14ac:dyDescent="0.25">
      <c r="A41" s="11" t="s">
        <v>36</v>
      </c>
      <c r="B41" s="13"/>
      <c r="C41" s="13">
        <v>131787.4</v>
      </c>
      <c r="D41" s="13"/>
      <c r="E41" s="13"/>
      <c r="F41" s="13">
        <v>131787.4</v>
      </c>
    </row>
    <row r="42" spans="1:6" x14ac:dyDescent="0.25">
      <c r="A42" s="12" t="s">
        <v>35</v>
      </c>
      <c r="B42" s="13"/>
      <c r="C42" s="13">
        <v>131787.4</v>
      </c>
      <c r="D42" s="13"/>
      <c r="E42" s="13"/>
      <c r="F42" s="13">
        <v>131787.4</v>
      </c>
    </row>
    <row r="43" spans="1:6" x14ac:dyDescent="0.25">
      <c r="A43" s="11" t="s">
        <v>13</v>
      </c>
      <c r="B43" s="13"/>
      <c r="C43" s="13"/>
      <c r="D43" s="13">
        <v>13097.400000000001</v>
      </c>
      <c r="E43" s="13">
        <v>38072.1</v>
      </c>
      <c r="F43" s="13">
        <v>51169.5</v>
      </c>
    </row>
    <row r="44" spans="1:6" x14ac:dyDescent="0.25">
      <c r="A44" s="12" t="s">
        <v>12</v>
      </c>
      <c r="B44" s="13"/>
      <c r="C44" s="13"/>
      <c r="D44" s="13">
        <v>13097.400000000001</v>
      </c>
      <c r="E44" s="13">
        <v>38072.1</v>
      </c>
      <c r="F44" s="13">
        <v>51169.5</v>
      </c>
    </row>
    <row r="45" spans="1:6" x14ac:dyDescent="0.25">
      <c r="A45" s="10" t="s">
        <v>115</v>
      </c>
      <c r="B45" s="13">
        <v>4133.3999999999996</v>
      </c>
      <c r="C45" s="13">
        <v>264404.8</v>
      </c>
      <c r="D45" s="13">
        <v>121902.1</v>
      </c>
      <c r="E45" s="13">
        <v>38072.1</v>
      </c>
      <c r="F45" s="13">
        <v>428512.4</v>
      </c>
    </row>
    <row r="46" spans="1:6" x14ac:dyDescent="0.25">
      <c r="A46" s="11" t="s">
        <v>22</v>
      </c>
      <c r="B46" s="13"/>
      <c r="C46" s="13">
        <v>90561.299999999988</v>
      </c>
      <c r="D46" s="13">
        <v>40636.800000000003</v>
      </c>
      <c r="E46" s="13">
        <v>38072.1</v>
      </c>
      <c r="F46" s="13">
        <v>169270.19999999998</v>
      </c>
    </row>
    <row r="47" spans="1:6" x14ac:dyDescent="0.25">
      <c r="A47" s="12" t="s">
        <v>21</v>
      </c>
      <c r="B47" s="13"/>
      <c r="C47" s="13">
        <v>38072.1</v>
      </c>
      <c r="D47" s="13">
        <v>40636.800000000003</v>
      </c>
      <c r="E47" s="13"/>
      <c r="F47" s="13">
        <v>78708.899999999994</v>
      </c>
    </row>
    <row r="48" spans="1:6" x14ac:dyDescent="0.25">
      <c r="A48" s="12" t="s">
        <v>39</v>
      </c>
      <c r="B48" s="13"/>
      <c r="C48" s="13">
        <v>52489.2</v>
      </c>
      <c r="D48" s="13"/>
      <c r="E48" s="13">
        <v>38072.1</v>
      </c>
      <c r="F48" s="13">
        <v>90561.299999999988</v>
      </c>
    </row>
    <row r="49" spans="1:6" x14ac:dyDescent="0.25">
      <c r="A49" s="11" t="s">
        <v>29</v>
      </c>
      <c r="B49" s="13"/>
      <c r="C49" s="13">
        <v>95275.700000000012</v>
      </c>
      <c r="D49" s="13"/>
      <c r="E49" s="13"/>
      <c r="F49" s="13">
        <v>95275.700000000012</v>
      </c>
    </row>
    <row r="50" spans="1:6" x14ac:dyDescent="0.25">
      <c r="A50" s="12" t="s">
        <v>28</v>
      </c>
      <c r="B50" s="13"/>
      <c r="C50" s="13">
        <v>95275.700000000012</v>
      </c>
      <c r="D50" s="13"/>
      <c r="E50" s="13"/>
      <c r="F50" s="13">
        <v>95275.700000000012</v>
      </c>
    </row>
    <row r="51" spans="1:6" x14ac:dyDescent="0.25">
      <c r="A51" s="11" t="s">
        <v>36</v>
      </c>
      <c r="B51" s="13"/>
      <c r="C51" s="13">
        <v>78567.8</v>
      </c>
      <c r="D51" s="13">
        <v>40636.800000000003</v>
      </c>
      <c r="E51" s="13"/>
      <c r="F51" s="13">
        <v>119204.6</v>
      </c>
    </row>
    <row r="52" spans="1:6" x14ac:dyDescent="0.25">
      <c r="A52" s="12" t="s">
        <v>35</v>
      </c>
      <c r="B52" s="13"/>
      <c r="C52" s="13">
        <v>78567.8</v>
      </c>
      <c r="D52" s="13">
        <v>40636.800000000003</v>
      </c>
      <c r="E52" s="13"/>
      <c r="F52" s="13">
        <v>119204.6</v>
      </c>
    </row>
    <row r="53" spans="1:6" x14ac:dyDescent="0.25">
      <c r="A53" s="11" t="s">
        <v>13</v>
      </c>
      <c r="B53" s="13">
        <v>4133.3999999999996</v>
      </c>
      <c r="C53" s="13"/>
      <c r="D53" s="13">
        <v>40628.5</v>
      </c>
      <c r="E53" s="13"/>
      <c r="F53" s="13">
        <v>44761.9</v>
      </c>
    </row>
    <row r="54" spans="1:6" x14ac:dyDescent="0.25">
      <c r="A54" s="12" t="s">
        <v>12</v>
      </c>
      <c r="B54" s="13">
        <v>4133.3999999999996</v>
      </c>
      <c r="C54" s="13"/>
      <c r="D54" s="13">
        <v>40628.5</v>
      </c>
      <c r="E54" s="13"/>
      <c r="F54" s="13">
        <v>44761.9</v>
      </c>
    </row>
    <row r="55" spans="1:6" x14ac:dyDescent="0.25">
      <c r="A55" s="10" t="s">
        <v>138</v>
      </c>
      <c r="B55" s="13">
        <v>47260.200000000004</v>
      </c>
      <c r="C55" s="13">
        <v>212304.5</v>
      </c>
      <c r="D55" s="13">
        <v>17064.8</v>
      </c>
      <c r="E55" s="13">
        <v>106522.20000000001</v>
      </c>
      <c r="F55" s="13">
        <v>383151.7</v>
      </c>
    </row>
    <row r="56" spans="1:6" x14ac:dyDescent="0.25">
      <c r="A56" s="11" t="s">
        <v>22</v>
      </c>
      <c r="B56" s="13">
        <v>21563.4</v>
      </c>
      <c r="C56" s="13">
        <v>112348.20000000001</v>
      </c>
      <c r="D56" s="13"/>
      <c r="E56" s="13">
        <v>68450.100000000006</v>
      </c>
      <c r="F56" s="13">
        <v>202361.7</v>
      </c>
    </row>
    <row r="57" spans="1:6" x14ac:dyDescent="0.25">
      <c r="A57" s="12" t="s">
        <v>21</v>
      </c>
      <c r="B57" s="13">
        <v>21563.4</v>
      </c>
      <c r="C57" s="13">
        <v>39133.9</v>
      </c>
      <c r="D57" s="13"/>
      <c r="E57" s="13"/>
      <c r="F57" s="13">
        <v>60697.3</v>
      </c>
    </row>
    <row r="58" spans="1:6" x14ac:dyDescent="0.25">
      <c r="A58" s="12" t="s">
        <v>39</v>
      </c>
      <c r="B58" s="13"/>
      <c r="C58" s="13">
        <v>73214.3</v>
      </c>
      <c r="D58" s="13"/>
      <c r="E58" s="13">
        <v>68450.100000000006</v>
      </c>
      <c r="F58" s="13">
        <v>141664.40000000002</v>
      </c>
    </row>
    <row r="59" spans="1:6" x14ac:dyDescent="0.25">
      <c r="A59" s="11" t="s">
        <v>29</v>
      </c>
      <c r="B59" s="13">
        <v>4133.3999999999996</v>
      </c>
      <c r="C59" s="13"/>
      <c r="D59" s="13"/>
      <c r="E59" s="13">
        <v>38072.1</v>
      </c>
      <c r="F59" s="13">
        <v>42205.5</v>
      </c>
    </row>
    <row r="60" spans="1:6" x14ac:dyDescent="0.25">
      <c r="A60" s="12" t="s">
        <v>28</v>
      </c>
      <c r="B60" s="13">
        <v>4133.3999999999996</v>
      </c>
      <c r="C60" s="13"/>
      <c r="D60" s="13"/>
      <c r="E60" s="13">
        <v>38072.1</v>
      </c>
      <c r="F60" s="13">
        <v>42205.5</v>
      </c>
    </row>
    <row r="61" spans="1:6" x14ac:dyDescent="0.25">
      <c r="A61" s="11" t="s">
        <v>36</v>
      </c>
      <c r="B61" s="13">
        <v>21563.4</v>
      </c>
      <c r="C61" s="13"/>
      <c r="D61" s="13">
        <v>17064.8</v>
      </c>
      <c r="E61" s="13"/>
      <c r="F61" s="13">
        <v>38628.199999999997</v>
      </c>
    </row>
    <row r="62" spans="1:6" x14ac:dyDescent="0.25">
      <c r="A62" s="12" t="s">
        <v>35</v>
      </c>
      <c r="B62" s="13">
        <v>21563.4</v>
      </c>
      <c r="C62" s="13"/>
      <c r="D62" s="13">
        <v>17064.8</v>
      </c>
      <c r="E62" s="13"/>
      <c r="F62" s="13">
        <v>38628.199999999997</v>
      </c>
    </row>
    <row r="63" spans="1:6" x14ac:dyDescent="0.25">
      <c r="A63" s="11" t="s">
        <v>13</v>
      </c>
      <c r="B63" s="13"/>
      <c r="C63" s="13">
        <v>99956.299999999988</v>
      </c>
      <c r="D63" s="13"/>
      <c r="E63" s="13"/>
      <c r="F63" s="13">
        <v>99956.299999999988</v>
      </c>
    </row>
    <row r="64" spans="1:6" x14ac:dyDescent="0.25">
      <c r="A64" s="12" t="s">
        <v>12</v>
      </c>
      <c r="B64" s="13"/>
      <c r="C64" s="13">
        <v>99956.299999999988</v>
      </c>
      <c r="D64" s="13"/>
      <c r="E64" s="13"/>
      <c r="F64" s="13">
        <v>99956.299999999988</v>
      </c>
    </row>
    <row r="65" spans="1:6" x14ac:dyDescent="0.25">
      <c r="A65" s="10" t="s">
        <v>159</v>
      </c>
      <c r="B65" s="13">
        <v>97740.799999999988</v>
      </c>
      <c r="C65" s="13">
        <v>144627.5</v>
      </c>
      <c r="D65" s="13">
        <v>62905.7</v>
      </c>
      <c r="E65" s="13">
        <v>39259</v>
      </c>
      <c r="F65" s="13">
        <v>344533</v>
      </c>
    </row>
    <row r="66" spans="1:6" x14ac:dyDescent="0.25">
      <c r="A66" s="11" t="s">
        <v>22</v>
      </c>
      <c r="B66" s="13">
        <v>48870.399999999994</v>
      </c>
      <c r="C66" s="13"/>
      <c r="D66" s="13"/>
      <c r="E66" s="13">
        <v>19629.5</v>
      </c>
      <c r="F66" s="13">
        <v>68499.899999999994</v>
      </c>
    </row>
    <row r="67" spans="1:6" x14ac:dyDescent="0.25">
      <c r="A67" s="12" t="s">
        <v>21</v>
      </c>
      <c r="B67" s="13">
        <v>48870.399999999994</v>
      </c>
      <c r="C67" s="13"/>
      <c r="D67" s="13"/>
      <c r="E67" s="13">
        <v>19629.5</v>
      </c>
      <c r="F67" s="13">
        <v>68499.899999999994</v>
      </c>
    </row>
    <row r="68" spans="1:6" x14ac:dyDescent="0.25">
      <c r="A68" s="11" t="s">
        <v>29</v>
      </c>
      <c r="B68" s="13"/>
      <c r="C68" s="13">
        <v>52489.2</v>
      </c>
      <c r="D68" s="13">
        <v>40628.5</v>
      </c>
      <c r="E68" s="13"/>
      <c r="F68" s="13">
        <v>93117.7</v>
      </c>
    </row>
    <row r="69" spans="1:6" x14ac:dyDescent="0.25">
      <c r="A69" s="12" t="s">
        <v>28</v>
      </c>
      <c r="B69" s="13"/>
      <c r="C69" s="13">
        <v>52489.2</v>
      </c>
      <c r="D69" s="13">
        <v>40628.5</v>
      </c>
      <c r="E69" s="13"/>
      <c r="F69" s="13">
        <v>93117.7</v>
      </c>
    </row>
    <row r="70" spans="1:6" x14ac:dyDescent="0.25">
      <c r="A70" s="11" t="s">
        <v>36</v>
      </c>
      <c r="B70" s="13"/>
      <c r="C70" s="13">
        <v>17919.7</v>
      </c>
      <c r="D70" s="13"/>
      <c r="E70" s="13">
        <v>19629.5</v>
      </c>
      <c r="F70" s="13">
        <v>37549.199999999997</v>
      </c>
    </row>
    <row r="71" spans="1:6" x14ac:dyDescent="0.25">
      <c r="A71" s="12" t="s">
        <v>35</v>
      </c>
      <c r="B71" s="13"/>
      <c r="C71" s="13">
        <v>17919.7</v>
      </c>
      <c r="D71" s="13"/>
      <c r="E71" s="13">
        <v>19629.5</v>
      </c>
      <c r="F71" s="13">
        <v>37549.199999999997</v>
      </c>
    </row>
    <row r="72" spans="1:6" x14ac:dyDescent="0.25">
      <c r="A72" s="11" t="s">
        <v>13</v>
      </c>
      <c r="B72" s="13">
        <v>48870.399999999994</v>
      </c>
      <c r="C72" s="13">
        <v>74218.600000000006</v>
      </c>
      <c r="D72" s="13">
        <v>22277.199999999997</v>
      </c>
      <c r="E72" s="13"/>
      <c r="F72" s="13">
        <v>145366.20000000001</v>
      </c>
    </row>
    <row r="73" spans="1:6" x14ac:dyDescent="0.25">
      <c r="A73" s="12" t="s">
        <v>12</v>
      </c>
      <c r="B73" s="13">
        <v>48870.399999999994</v>
      </c>
      <c r="C73" s="13">
        <v>74218.600000000006</v>
      </c>
      <c r="D73" s="13">
        <v>22277.199999999997</v>
      </c>
      <c r="E73" s="13"/>
      <c r="F73" s="13">
        <v>145366.20000000001</v>
      </c>
    </row>
    <row r="74" spans="1:6" x14ac:dyDescent="0.25">
      <c r="A74" s="10" t="s">
        <v>475</v>
      </c>
      <c r="B74" s="13">
        <v>650077.50000000012</v>
      </c>
      <c r="C74" s="13">
        <v>1379573.2</v>
      </c>
      <c r="D74" s="13">
        <v>384812.6</v>
      </c>
      <c r="E74" s="13">
        <v>840113.64999999991</v>
      </c>
      <c r="F74" s="13">
        <v>3254576.9499999997</v>
      </c>
    </row>
  </sheetData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EBC8-A4FB-4D87-AA10-7AEDBB99DE0D}">
  <dimension ref="A3:B11"/>
  <sheetViews>
    <sheetView workbookViewId="0">
      <selection activeCell="L17" sqref="L17"/>
    </sheetView>
  </sheetViews>
  <sheetFormatPr defaultRowHeight="15" x14ac:dyDescent="0.25"/>
  <cols>
    <col min="1" max="1" width="13.140625" bestFit="1" customWidth="1"/>
    <col min="2" max="2" width="12.7109375" bestFit="1" customWidth="1"/>
    <col min="3" max="3" width="17.85546875" bestFit="1" customWidth="1"/>
  </cols>
  <sheetData>
    <row r="3" spans="1:2" x14ac:dyDescent="0.25">
      <c r="A3" s="9" t="s">
        <v>474</v>
      </c>
      <c r="B3" t="s">
        <v>476</v>
      </c>
    </row>
    <row r="4" spans="1:2" x14ac:dyDescent="0.25">
      <c r="A4" s="10" t="s">
        <v>10</v>
      </c>
      <c r="B4" s="13">
        <v>513336</v>
      </c>
    </row>
    <row r="5" spans="1:2" x14ac:dyDescent="0.25">
      <c r="A5" s="10" t="s">
        <v>44</v>
      </c>
      <c r="B5" s="13">
        <v>521344.75</v>
      </c>
    </row>
    <row r="6" spans="1:2" x14ac:dyDescent="0.25">
      <c r="A6" s="10" t="s">
        <v>63</v>
      </c>
      <c r="B6" s="13">
        <v>423204.69999999995</v>
      </c>
    </row>
    <row r="7" spans="1:2" x14ac:dyDescent="0.25">
      <c r="A7" s="10" t="s">
        <v>84</v>
      </c>
      <c r="B7" s="13">
        <v>640494.40000000014</v>
      </c>
    </row>
    <row r="8" spans="1:2" x14ac:dyDescent="0.25">
      <c r="A8" s="10" t="s">
        <v>115</v>
      </c>
      <c r="B8" s="13">
        <v>428512.39999999991</v>
      </c>
    </row>
    <row r="9" spans="1:2" x14ac:dyDescent="0.25">
      <c r="A9" s="10" t="s">
        <v>138</v>
      </c>
      <c r="B9" s="13">
        <v>383151.70000000019</v>
      </c>
    </row>
    <row r="10" spans="1:2" x14ac:dyDescent="0.25">
      <c r="A10" s="10" t="s">
        <v>159</v>
      </c>
      <c r="B10" s="13">
        <v>344532.99999999994</v>
      </c>
    </row>
    <row r="11" spans="1:2" x14ac:dyDescent="0.25">
      <c r="A11" s="10" t="s">
        <v>475</v>
      </c>
      <c r="B11" s="13">
        <v>3254576.95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6C0B-CE8F-48D5-98A4-DC79EE359C05}">
  <dimension ref="A1:I38"/>
  <sheetViews>
    <sheetView workbookViewId="0">
      <selection activeCell="K5" sqref="K5"/>
    </sheetView>
  </sheetViews>
  <sheetFormatPr defaultRowHeight="15" x14ac:dyDescent="0.25"/>
  <cols>
    <col min="1" max="1" width="8.140625" bestFit="1" customWidth="1"/>
    <col min="2" max="2" width="11.5703125" bestFit="1" customWidth="1"/>
    <col min="3" max="3" width="11.85546875" bestFit="1" customWidth="1"/>
    <col min="4" max="4" width="5.85546875" bestFit="1" customWidth="1"/>
    <col min="5" max="5" width="9" bestFit="1" customWidth="1"/>
    <col min="6" max="6" width="11.42578125" bestFit="1" customWidth="1"/>
    <col min="7" max="7" width="9.7109375" bestFit="1" customWidth="1"/>
    <col min="8" max="8" width="10.5703125" bestFit="1" customWidth="1"/>
    <col min="9" max="9" width="9.85546875" bestFit="1" customWidth="1"/>
  </cols>
  <sheetData>
    <row r="1" spans="1:9" x14ac:dyDescent="0.25">
      <c r="A1" s="14" t="s">
        <v>478</v>
      </c>
      <c r="B1" s="14" t="s">
        <v>479</v>
      </c>
      <c r="C1" s="14" t="s">
        <v>480</v>
      </c>
      <c r="D1" s="14" t="s">
        <v>481</v>
      </c>
      <c r="E1" s="14" t="s">
        <v>482</v>
      </c>
      <c r="F1" s="14" t="s">
        <v>483</v>
      </c>
      <c r="G1" s="14" t="s">
        <v>484</v>
      </c>
      <c r="H1" s="14" t="s">
        <v>485</v>
      </c>
      <c r="I1" s="14" t="s">
        <v>486</v>
      </c>
    </row>
    <row r="2" spans="1:9" x14ac:dyDescent="0.25">
      <c r="A2" s="15">
        <v>1054</v>
      </c>
      <c r="B2" s="15" t="s">
        <v>487</v>
      </c>
      <c r="C2" s="15" t="s">
        <v>488</v>
      </c>
      <c r="D2" s="15" t="s">
        <v>489</v>
      </c>
      <c r="E2" s="15" t="s">
        <v>490</v>
      </c>
      <c r="F2" s="15">
        <v>148</v>
      </c>
      <c r="G2" s="15" t="s">
        <v>491</v>
      </c>
      <c r="H2" s="16">
        <v>33344</v>
      </c>
      <c r="I2" s="17">
        <v>11.25</v>
      </c>
    </row>
    <row r="3" spans="1:9" x14ac:dyDescent="0.25">
      <c r="A3" s="15">
        <v>1056</v>
      </c>
      <c r="B3" s="15" t="s">
        <v>492</v>
      </c>
      <c r="C3" s="15" t="s">
        <v>493</v>
      </c>
      <c r="D3" s="15" t="s">
        <v>489</v>
      </c>
      <c r="E3" s="15" t="s">
        <v>494</v>
      </c>
      <c r="F3" s="15">
        <v>121</v>
      </c>
      <c r="G3" s="15" t="s">
        <v>491</v>
      </c>
      <c r="H3" s="16">
        <v>29153</v>
      </c>
      <c r="I3" s="17">
        <v>12.25</v>
      </c>
    </row>
    <row r="4" spans="1:9" x14ac:dyDescent="0.25">
      <c r="A4" s="15">
        <v>1067</v>
      </c>
      <c r="B4" s="15" t="s">
        <v>495</v>
      </c>
      <c r="C4" s="15" t="s">
        <v>496</v>
      </c>
      <c r="D4" s="15" t="s">
        <v>489</v>
      </c>
      <c r="E4" s="15" t="s">
        <v>497</v>
      </c>
      <c r="F4" s="15">
        <v>123</v>
      </c>
      <c r="G4" s="15" t="s">
        <v>491</v>
      </c>
      <c r="H4" s="16">
        <v>32040</v>
      </c>
      <c r="I4" s="17">
        <v>14.55</v>
      </c>
    </row>
    <row r="5" spans="1:9" x14ac:dyDescent="0.25">
      <c r="A5" s="15">
        <v>1075</v>
      </c>
      <c r="B5" s="15" t="s">
        <v>498</v>
      </c>
      <c r="C5" s="15" t="s">
        <v>499</v>
      </c>
      <c r="D5" s="15" t="s">
        <v>500</v>
      </c>
      <c r="E5" s="15" t="s">
        <v>501</v>
      </c>
      <c r="F5" s="15">
        <v>126</v>
      </c>
      <c r="G5" s="15" t="s">
        <v>502</v>
      </c>
      <c r="H5" s="16">
        <v>33823</v>
      </c>
      <c r="I5" s="17">
        <v>11.25</v>
      </c>
    </row>
    <row r="6" spans="1:9" ht="25.5" x14ac:dyDescent="0.25">
      <c r="A6" s="15">
        <v>1078</v>
      </c>
      <c r="B6" s="15" t="s">
        <v>503</v>
      </c>
      <c r="C6" s="15" t="s">
        <v>504</v>
      </c>
      <c r="D6" s="15" t="s">
        <v>505</v>
      </c>
      <c r="E6" s="15" t="s">
        <v>506</v>
      </c>
      <c r="F6" s="15">
        <v>101</v>
      </c>
      <c r="G6" s="15" t="s">
        <v>502</v>
      </c>
      <c r="H6" s="16">
        <v>31503</v>
      </c>
      <c r="I6" s="17">
        <v>10.199999999999999</v>
      </c>
    </row>
    <row r="7" spans="1:9" x14ac:dyDescent="0.25">
      <c r="A7" s="15">
        <v>1152</v>
      </c>
      <c r="B7" s="15" t="s">
        <v>507</v>
      </c>
      <c r="C7" s="15" t="s">
        <v>508</v>
      </c>
      <c r="D7" s="15" t="s">
        <v>500</v>
      </c>
      <c r="E7" s="15" t="s">
        <v>509</v>
      </c>
      <c r="F7" s="15">
        <v>118</v>
      </c>
      <c r="G7" s="15" t="s">
        <v>502</v>
      </c>
      <c r="H7" s="16">
        <v>32894</v>
      </c>
      <c r="I7" s="17">
        <v>12.25</v>
      </c>
    </row>
    <row r="8" spans="1:9" x14ac:dyDescent="0.25">
      <c r="A8" s="15">
        <v>1196</v>
      </c>
      <c r="B8" s="15" t="s">
        <v>510</v>
      </c>
      <c r="C8" s="15" t="s">
        <v>511</v>
      </c>
      <c r="D8" s="15" t="s">
        <v>512</v>
      </c>
      <c r="E8" s="15" t="s">
        <v>513</v>
      </c>
      <c r="F8" s="15">
        <v>289</v>
      </c>
      <c r="G8" s="15" t="s">
        <v>514</v>
      </c>
      <c r="H8" s="16">
        <v>35886</v>
      </c>
      <c r="I8" s="17">
        <v>9.9499999999999993</v>
      </c>
    </row>
    <row r="9" spans="1:9" x14ac:dyDescent="0.25">
      <c r="A9" s="15">
        <v>1284</v>
      </c>
      <c r="B9" s="15" t="s">
        <v>515</v>
      </c>
      <c r="C9" s="15" t="s">
        <v>516</v>
      </c>
      <c r="D9" s="15" t="s">
        <v>517</v>
      </c>
      <c r="E9" s="15" t="s">
        <v>518</v>
      </c>
      <c r="F9" s="15">
        <v>124</v>
      </c>
      <c r="G9" s="15" t="s">
        <v>491</v>
      </c>
      <c r="H9" s="16">
        <v>31051</v>
      </c>
      <c r="I9" s="17">
        <v>12.3</v>
      </c>
    </row>
    <row r="10" spans="1:9" x14ac:dyDescent="0.25">
      <c r="A10" s="15">
        <v>1290</v>
      </c>
      <c r="B10" s="15" t="s">
        <v>519</v>
      </c>
      <c r="C10" s="15" t="s">
        <v>520</v>
      </c>
      <c r="D10" s="15" t="s">
        <v>500</v>
      </c>
      <c r="E10" s="15" t="s">
        <v>521</v>
      </c>
      <c r="F10" s="15">
        <v>113</v>
      </c>
      <c r="G10" s="15" t="s">
        <v>502</v>
      </c>
      <c r="H10" s="16">
        <v>31050</v>
      </c>
      <c r="I10" s="17">
        <v>13.25</v>
      </c>
    </row>
    <row r="11" spans="1:9" x14ac:dyDescent="0.25">
      <c r="A11" s="15">
        <v>1293</v>
      </c>
      <c r="B11" s="15" t="s">
        <v>522</v>
      </c>
      <c r="C11" s="15" t="s">
        <v>523</v>
      </c>
      <c r="D11" s="15" t="s">
        <v>512</v>
      </c>
      <c r="E11" s="15" t="s">
        <v>524</v>
      </c>
      <c r="F11" s="15">
        <v>205</v>
      </c>
      <c r="G11" s="15" t="s">
        <v>514</v>
      </c>
      <c r="H11" s="16">
        <v>30939</v>
      </c>
      <c r="I11" s="17">
        <v>10.199999999999999</v>
      </c>
    </row>
    <row r="12" spans="1:9" x14ac:dyDescent="0.25">
      <c r="A12" s="15">
        <v>1299</v>
      </c>
      <c r="B12" s="15" t="s">
        <v>525</v>
      </c>
      <c r="C12" s="15" t="s">
        <v>526</v>
      </c>
      <c r="D12" s="15" t="s">
        <v>527</v>
      </c>
      <c r="E12" s="15" t="s">
        <v>528</v>
      </c>
      <c r="F12" s="15">
        <v>127</v>
      </c>
      <c r="G12" s="15" t="s">
        <v>491</v>
      </c>
      <c r="H12" s="16">
        <v>32863</v>
      </c>
      <c r="I12" s="17">
        <v>12.2</v>
      </c>
    </row>
    <row r="13" spans="1:9" x14ac:dyDescent="0.25">
      <c r="A13" s="15">
        <v>1302</v>
      </c>
      <c r="B13" s="15" t="s">
        <v>529</v>
      </c>
      <c r="C13" s="15" t="s">
        <v>530</v>
      </c>
      <c r="D13" s="15" t="s">
        <v>517</v>
      </c>
      <c r="E13" s="15" t="s">
        <v>531</v>
      </c>
      <c r="F13" s="15">
        <v>139</v>
      </c>
      <c r="G13" s="15" t="s">
        <v>491</v>
      </c>
      <c r="H13" s="16">
        <v>30900</v>
      </c>
      <c r="I13" s="17">
        <v>14.25</v>
      </c>
    </row>
    <row r="14" spans="1:9" x14ac:dyDescent="0.25">
      <c r="A14" s="15">
        <v>1310</v>
      </c>
      <c r="B14" s="15" t="s">
        <v>487</v>
      </c>
      <c r="C14" s="15" t="s">
        <v>532</v>
      </c>
      <c r="D14" s="15" t="s">
        <v>527</v>
      </c>
      <c r="E14" s="15" t="s">
        <v>533</v>
      </c>
      <c r="F14" s="15">
        <v>137</v>
      </c>
      <c r="G14" s="15" t="s">
        <v>491</v>
      </c>
      <c r="H14" s="16">
        <v>31689</v>
      </c>
      <c r="I14" s="17">
        <v>11.5</v>
      </c>
    </row>
    <row r="15" spans="1:9" x14ac:dyDescent="0.25">
      <c r="A15" s="15">
        <v>1329</v>
      </c>
      <c r="B15" s="15" t="s">
        <v>534</v>
      </c>
      <c r="C15" s="15" t="s">
        <v>535</v>
      </c>
      <c r="D15" s="15" t="s">
        <v>505</v>
      </c>
      <c r="E15" s="15" t="s">
        <v>536</v>
      </c>
      <c r="F15" s="15">
        <v>151</v>
      </c>
      <c r="G15" s="15" t="s">
        <v>502</v>
      </c>
      <c r="H15" s="16">
        <v>32561</v>
      </c>
      <c r="I15" s="17">
        <v>10.35</v>
      </c>
    </row>
    <row r="16" spans="1:9" ht="25.5" x14ac:dyDescent="0.25">
      <c r="A16" s="15">
        <v>1333</v>
      </c>
      <c r="B16" s="15" t="s">
        <v>537</v>
      </c>
      <c r="C16" s="15" t="s">
        <v>538</v>
      </c>
      <c r="D16" s="15" t="s">
        <v>512</v>
      </c>
      <c r="E16" s="15" t="s">
        <v>539</v>
      </c>
      <c r="F16" s="15">
        <v>122</v>
      </c>
      <c r="G16" s="15" t="s">
        <v>514</v>
      </c>
      <c r="H16" s="16">
        <v>32979</v>
      </c>
      <c r="I16" s="17">
        <v>10.15</v>
      </c>
    </row>
    <row r="17" spans="1:9" x14ac:dyDescent="0.25">
      <c r="A17" s="15">
        <v>1368</v>
      </c>
      <c r="B17" s="15" t="s">
        <v>540</v>
      </c>
      <c r="C17" s="15" t="s">
        <v>541</v>
      </c>
      <c r="D17" s="15" t="s">
        <v>500</v>
      </c>
      <c r="E17" s="15" t="s">
        <v>542</v>
      </c>
      <c r="F17" s="15">
        <v>132</v>
      </c>
      <c r="G17" s="15" t="s">
        <v>502</v>
      </c>
      <c r="H17" s="16">
        <v>30386</v>
      </c>
      <c r="I17" s="17">
        <v>12.25</v>
      </c>
    </row>
    <row r="18" spans="1:9" x14ac:dyDescent="0.25">
      <c r="A18" s="15">
        <v>1509</v>
      </c>
      <c r="B18" s="15" t="s">
        <v>543</v>
      </c>
      <c r="C18" s="15" t="s">
        <v>544</v>
      </c>
      <c r="D18" s="15" t="s">
        <v>489</v>
      </c>
      <c r="E18" s="15" t="s">
        <v>545</v>
      </c>
      <c r="F18" s="15">
        <v>135</v>
      </c>
      <c r="G18" s="15" t="s">
        <v>491</v>
      </c>
      <c r="H18" s="16">
        <v>31217</v>
      </c>
      <c r="I18" s="17">
        <v>13.25</v>
      </c>
    </row>
    <row r="19" spans="1:9" x14ac:dyDescent="0.25">
      <c r="A19" s="15">
        <v>1516</v>
      </c>
      <c r="B19" s="15" t="s">
        <v>546</v>
      </c>
      <c r="C19" s="15" t="s">
        <v>547</v>
      </c>
      <c r="D19" s="15" t="s">
        <v>505</v>
      </c>
      <c r="E19" s="15" t="s">
        <v>548</v>
      </c>
      <c r="F19" s="15">
        <v>105</v>
      </c>
      <c r="G19" s="15" t="s">
        <v>502</v>
      </c>
      <c r="H19" s="16">
        <v>31112</v>
      </c>
      <c r="I19" s="17">
        <v>9.5</v>
      </c>
    </row>
    <row r="20" spans="1:9" ht="25.5" x14ac:dyDescent="0.25">
      <c r="A20" s="15">
        <v>1529</v>
      </c>
      <c r="B20" s="15" t="s">
        <v>549</v>
      </c>
      <c r="C20" s="15" t="s">
        <v>550</v>
      </c>
      <c r="D20" s="15" t="s">
        <v>517</v>
      </c>
      <c r="E20" s="15" t="s">
        <v>551</v>
      </c>
      <c r="F20" s="15">
        <v>129</v>
      </c>
      <c r="G20" s="15" t="s">
        <v>491</v>
      </c>
      <c r="H20" s="16">
        <v>31805</v>
      </c>
      <c r="I20" s="17">
        <v>11.3</v>
      </c>
    </row>
    <row r="21" spans="1:9" x14ac:dyDescent="0.25">
      <c r="A21" s="15">
        <v>1656</v>
      </c>
      <c r="B21" s="15" t="s">
        <v>552</v>
      </c>
      <c r="C21" s="15" t="s">
        <v>553</v>
      </c>
      <c r="D21" s="15" t="s">
        <v>527</v>
      </c>
      <c r="E21" s="15" t="s">
        <v>554</v>
      </c>
      <c r="F21" s="15">
        <v>149</v>
      </c>
      <c r="G21" s="15" t="s">
        <v>491</v>
      </c>
      <c r="H21" s="16">
        <v>32125</v>
      </c>
      <c r="I21" s="17">
        <v>12.35</v>
      </c>
    </row>
    <row r="22" spans="1:9" ht="25.5" x14ac:dyDescent="0.25">
      <c r="A22" s="15">
        <v>1672</v>
      </c>
      <c r="B22" s="15" t="s">
        <v>555</v>
      </c>
      <c r="C22" s="15" t="s">
        <v>556</v>
      </c>
      <c r="D22" s="15" t="s">
        <v>527</v>
      </c>
      <c r="E22" s="15" t="s">
        <v>557</v>
      </c>
      <c r="F22" s="15">
        <v>114</v>
      </c>
      <c r="G22" s="15" t="s">
        <v>491</v>
      </c>
      <c r="H22" s="16">
        <v>32979</v>
      </c>
      <c r="I22" s="17">
        <v>11.9</v>
      </c>
    </row>
    <row r="23" spans="1:9" x14ac:dyDescent="0.25">
      <c r="A23" s="15">
        <v>1673</v>
      </c>
      <c r="B23" s="15" t="s">
        <v>558</v>
      </c>
      <c r="C23" s="15" t="s">
        <v>516</v>
      </c>
      <c r="D23" s="15" t="s">
        <v>500</v>
      </c>
      <c r="E23" s="15" t="s">
        <v>559</v>
      </c>
      <c r="F23" s="15">
        <v>112</v>
      </c>
      <c r="G23" s="15" t="s">
        <v>502</v>
      </c>
      <c r="H23" s="16">
        <v>33688</v>
      </c>
      <c r="I23" s="17">
        <v>11.85</v>
      </c>
    </row>
    <row r="24" spans="1:9" x14ac:dyDescent="0.25">
      <c r="A24" s="15">
        <v>1676</v>
      </c>
      <c r="B24" s="15" t="s">
        <v>560</v>
      </c>
      <c r="C24" s="15" t="s">
        <v>561</v>
      </c>
      <c r="D24" s="15" t="s">
        <v>517</v>
      </c>
      <c r="E24" s="15" t="s">
        <v>562</v>
      </c>
      <c r="F24" s="15">
        <v>115</v>
      </c>
      <c r="G24" s="15" t="s">
        <v>491</v>
      </c>
      <c r="H24" s="16">
        <v>29885</v>
      </c>
      <c r="I24" s="17">
        <v>10.75</v>
      </c>
    </row>
    <row r="25" spans="1:9" x14ac:dyDescent="0.25">
      <c r="A25" s="15">
        <v>1721</v>
      </c>
      <c r="B25" s="15" t="s">
        <v>563</v>
      </c>
      <c r="C25" s="15" t="s">
        <v>564</v>
      </c>
      <c r="D25" s="15" t="s">
        <v>512</v>
      </c>
      <c r="E25" s="15" t="s">
        <v>565</v>
      </c>
      <c r="F25" s="15">
        <v>102</v>
      </c>
      <c r="G25" s="15" t="s">
        <v>514</v>
      </c>
      <c r="H25" s="16">
        <v>33091</v>
      </c>
      <c r="I25" s="17">
        <v>9.75</v>
      </c>
    </row>
    <row r="26" spans="1:9" x14ac:dyDescent="0.25">
      <c r="A26" s="15">
        <v>1723</v>
      </c>
      <c r="B26" s="15" t="s">
        <v>566</v>
      </c>
      <c r="C26" s="15" t="s">
        <v>508</v>
      </c>
      <c r="D26" s="15" t="s">
        <v>517</v>
      </c>
      <c r="E26" s="15" t="s">
        <v>567</v>
      </c>
      <c r="F26" s="15">
        <v>145</v>
      </c>
      <c r="G26" s="15" t="s">
        <v>491</v>
      </c>
      <c r="H26" s="16">
        <v>28531</v>
      </c>
      <c r="I26" s="17">
        <v>13.95</v>
      </c>
    </row>
    <row r="27" spans="1:9" x14ac:dyDescent="0.25">
      <c r="A27" s="15">
        <v>1758</v>
      </c>
      <c r="B27" s="15" t="s">
        <v>568</v>
      </c>
      <c r="C27" s="15" t="s">
        <v>569</v>
      </c>
      <c r="D27" s="15" t="s">
        <v>505</v>
      </c>
      <c r="E27" s="15" t="s">
        <v>570</v>
      </c>
      <c r="F27" s="15">
        <v>107</v>
      </c>
      <c r="G27" s="15" t="s">
        <v>502</v>
      </c>
      <c r="H27" s="16">
        <v>30028</v>
      </c>
      <c r="I27" s="17">
        <v>11.2</v>
      </c>
    </row>
    <row r="28" spans="1:9" x14ac:dyDescent="0.25">
      <c r="A28" s="15">
        <v>1792</v>
      </c>
      <c r="B28" s="15" t="s">
        <v>571</v>
      </c>
      <c r="C28" s="15" t="s">
        <v>572</v>
      </c>
      <c r="D28" s="15" t="s">
        <v>489</v>
      </c>
      <c r="E28" s="15" t="s">
        <v>573</v>
      </c>
      <c r="F28" s="15">
        <v>111</v>
      </c>
      <c r="G28" s="15" t="s">
        <v>491</v>
      </c>
      <c r="H28" s="16">
        <v>33231</v>
      </c>
      <c r="I28" s="17">
        <v>10.3</v>
      </c>
    </row>
    <row r="29" spans="1:9" x14ac:dyDescent="0.25">
      <c r="A29" s="15">
        <v>1814</v>
      </c>
      <c r="B29" s="15" t="s">
        <v>574</v>
      </c>
      <c r="C29" s="15" t="s">
        <v>575</v>
      </c>
      <c r="D29" s="15" t="s">
        <v>512</v>
      </c>
      <c r="E29" s="15" t="s">
        <v>576</v>
      </c>
      <c r="F29" s="15">
        <v>103</v>
      </c>
      <c r="G29" s="15" t="s">
        <v>514</v>
      </c>
      <c r="H29" s="16">
        <v>32571</v>
      </c>
      <c r="I29" s="17">
        <v>12.25</v>
      </c>
    </row>
    <row r="30" spans="1:9" x14ac:dyDescent="0.25">
      <c r="A30" s="15">
        <v>1908</v>
      </c>
      <c r="B30" s="15" t="s">
        <v>577</v>
      </c>
      <c r="C30" s="15" t="s">
        <v>578</v>
      </c>
      <c r="D30" s="15" t="s">
        <v>489</v>
      </c>
      <c r="E30" s="15" t="s">
        <v>579</v>
      </c>
      <c r="F30" s="15">
        <v>152</v>
      </c>
      <c r="G30" s="15" t="s">
        <v>491</v>
      </c>
      <c r="H30" s="16">
        <v>30817</v>
      </c>
      <c r="I30" s="17">
        <v>10.25</v>
      </c>
    </row>
    <row r="31" spans="1:9" x14ac:dyDescent="0.25">
      <c r="A31" s="15">
        <v>1931</v>
      </c>
      <c r="B31" s="15" t="s">
        <v>580</v>
      </c>
      <c r="C31" s="15" t="s">
        <v>581</v>
      </c>
      <c r="D31" s="15" t="s">
        <v>505</v>
      </c>
      <c r="E31" s="15" t="s">
        <v>582</v>
      </c>
      <c r="F31" s="15">
        <v>110</v>
      </c>
      <c r="G31" s="15" t="s">
        <v>502</v>
      </c>
      <c r="H31" s="16">
        <v>32679</v>
      </c>
      <c r="I31" s="17">
        <v>9.85</v>
      </c>
    </row>
    <row r="32" spans="1:9" x14ac:dyDescent="0.25">
      <c r="A32" s="15">
        <v>1960</v>
      </c>
      <c r="B32" s="15" t="s">
        <v>583</v>
      </c>
      <c r="C32" s="15" t="s">
        <v>584</v>
      </c>
      <c r="D32" s="15" t="s">
        <v>527</v>
      </c>
      <c r="E32" s="15" t="s">
        <v>585</v>
      </c>
      <c r="F32" s="15">
        <v>150</v>
      </c>
      <c r="G32" s="15" t="s">
        <v>491</v>
      </c>
      <c r="H32" s="16">
        <v>31729</v>
      </c>
      <c r="I32" s="17">
        <v>11.65</v>
      </c>
    </row>
    <row r="33" spans="1:9" x14ac:dyDescent="0.25">
      <c r="A33" s="15">
        <v>1964</v>
      </c>
      <c r="B33" s="15" t="s">
        <v>586</v>
      </c>
      <c r="C33" s="15" t="s">
        <v>587</v>
      </c>
      <c r="D33" s="15" t="s">
        <v>505</v>
      </c>
      <c r="E33" s="15" t="s">
        <v>588</v>
      </c>
      <c r="F33" s="15">
        <v>108</v>
      </c>
      <c r="G33" s="15" t="s">
        <v>502</v>
      </c>
      <c r="H33" s="16">
        <v>33559</v>
      </c>
      <c r="I33" s="17">
        <v>9.25</v>
      </c>
    </row>
    <row r="34" spans="1:9" x14ac:dyDescent="0.25">
      <c r="A34" s="15">
        <v>1975</v>
      </c>
      <c r="B34" s="15" t="s">
        <v>589</v>
      </c>
      <c r="C34" s="15" t="s">
        <v>590</v>
      </c>
      <c r="D34" s="15" t="s">
        <v>505</v>
      </c>
      <c r="E34" s="15" t="s">
        <v>591</v>
      </c>
      <c r="F34" s="15">
        <v>125</v>
      </c>
      <c r="G34" s="15" t="s">
        <v>502</v>
      </c>
      <c r="H34" s="16">
        <v>35125</v>
      </c>
      <c r="I34" s="17">
        <v>9.25</v>
      </c>
    </row>
    <row r="35" spans="1:9" x14ac:dyDescent="0.25">
      <c r="A35" s="15">
        <v>1983</v>
      </c>
      <c r="B35" s="15" t="s">
        <v>586</v>
      </c>
      <c r="C35" s="15" t="s">
        <v>592</v>
      </c>
      <c r="D35" s="15" t="s">
        <v>489</v>
      </c>
      <c r="E35" s="15" t="s">
        <v>593</v>
      </c>
      <c r="F35" s="15">
        <v>154</v>
      </c>
      <c r="G35" s="15" t="s">
        <v>491</v>
      </c>
      <c r="H35" s="16">
        <v>35609</v>
      </c>
      <c r="I35" s="17">
        <v>11</v>
      </c>
    </row>
    <row r="36" spans="1:9" x14ac:dyDescent="0.25">
      <c r="A36" s="15">
        <v>1990</v>
      </c>
      <c r="B36" s="15" t="s">
        <v>594</v>
      </c>
      <c r="C36" s="15" t="s">
        <v>595</v>
      </c>
      <c r="D36" s="15" t="s">
        <v>527</v>
      </c>
      <c r="E36" s="15" t="s">
        <v>596</v>
      </c>
      <c r="F36" s="15">
        <v>198</v>
      </c>
      <c r="G36" s="15" t="s">
        <v>491</v>
      </c>
      <c r="H36" s="16">
        <v>35840</v>
      </c>
      <c r="I36" s="17">
        <v>10.95</v>
      </c>
    </row>
    <row r="37" spans="1:9" x14ac:dyDescent="0.25">
      <c r="A37" s="15">
        <v>1995</v>
      </c>
      <c r="B37" s="15" t="s">
        <v>597</v>
      </c>
      <c r="C37" s="15" t="s">
        <v>598</v>
      </c>
      <c r="D37" s="15" t="s">
        <v>489</v>
      </c>
      <c r="E37" s="15" t="s">
        <v>599</v>
      </c>
      <c r="F37" s="15">
        <v>198</v>
      </c>
      <c r="G37" s="15" t="s">
        <v>491</v>
      </c>
      <c r="H37" s="16">
        <v>35855</v>
      </c>
      <c r="I37" s="17">
        <v>11.75</v>
      </c>
    </row>
    <row r="38" spans="1:9" x14ac:dyDescent="0.25">
      <c r="A38" s="15">
        <v>1999</v>
      </c>
      <c r="B38" s="15" t="s">
        <v>600</v>
      </c>
      <c r="C38" s="15" t="s">
        <v>601</v>
      </c>
      <c r="D38" s="15" t="s">
        <v>512</v>
      </c>
      <c r="E38" s="15" t="s">
        <v>602</v>
      </c>
      <c r="F38" s="15">
        <v>428</v>
      </c>
      <c r="G38" s="15" t="s">
        <v>514</v>
      </c>
      <c r="H38" s="16">
        <v>35981</v>
      </c>
      <c r="I38" s="17">
        <v>10.15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AC21-E749-445B-82C4-451B346B4379}">
  <dimension ref="A1:I38"/>
  <sheetViews>
    <sheetView topLeftCell="A13" workbookViewId="0">
      <selection activeCell="A2" sqref="A2"/>
    </sheetView>
  </sheetViews>
  <sheetFormatPr defaultRowHeight="15" x14ac:dyDescent="0.25"/>
  <cols>
    <col min="1" max="1" width="8.140625" bestFit="1" customWidth="1"/>
    <col min="2" max="2" width="11.5703125" bestFit="1" customWidth="1"/>
    <col min="3" max="3" width="11.85546875" bestFit="1" customWidth="1"/>
    <col min="5" max="5" width="9" bestFit="1" customWidth="1"/>
    <col min="6" max="6" width="11.42578125" bestFit="1" customWidth="1"/>
    <col min="7" max="7" width="9.7109375" bestFit="1" customWidth="1"/>
    <col min="8" max="8" width="10.5703125" bestFit="1" customWidth="1"/>
    <col min="9" max="9" width="9.85546875" bestFit="1" customWidth="1"/>
  </cols>
  <sheetData>
    <row r="1" spans="1:9" x14ac:dyDescent="0.25">
      <c r="A1" s="14" t="s">
        <v>478</v>
      </c>
      <c r="B1" s="14" t="s">
        <v>479</v>
      </c>
      <c r="C1" s="14" t="s">
        <v>480</v>
      </c>
      <c r="D1" s="14" t="s">
        <v>481</v>
      </c>
      <c r="E1" s="14" t="s">
        <v>482</v>
      </c>
      <c r="F1" s="14" t="s">
        <v>483</v>
      </c>
      <c r="G1" s="14" t="s">
        <v>484</v>
      </c>
      <c r="H1" s="14" t="s">
        <v>485</v>
      </c>
      <c r="I1" s="14" t="s">
        <v>486</v>
      </c>
    </row>
    <row r="2" spans="1:9" x14ac:dyDescent="0.25">
      <c r="A2" s="15">
        <v>1054</v>
      </c>
      <c r="B2" s="15" t="s">
        <v>487</v>
      </c>
      <c r="C2" s="15" t="s">
        <v>488</v>
      </c>
      <c r="D2" s="15" t="s">
        <v>489</v>
      </c>
      <c r="E2" s="15" t="s">
        <v>490</v>
      </c>
      <c r="F2" s="15">
        <v>148</v>
      </c>
      <c r="G2" s="15" t="s">
        <v>491</v>
      </c>
      <c r="H2" s="16">
        <v>33344</v>
      </c>
      <c r="I2" s="17">
        <v>11.25</v>
      </c>
    </row>
    <row r="3" spans="1:9" x14ac:dyDescent="0.25">
      <c r="A3" s="15">
        <v>1056</v>
      </c>
      <c r="B3" s="15" t="s">
        <v>492</v>
      </c>
      <c r="C3" s="15" t="s">
        <v>493</v>
      </c>
      <c r="D3" s="15" t="s">
        <v>489</v>
      </c>
      <c r="E3" s="15" t="s">
        <v>494</v>
      </c>
      <c r="F3" s="15">
        <v>121</v>
      </c>
      <c r="G3" s="15" t="s">
        <v>491</v>
      </c>
      <c r="H3" s="16">
        <v>29153</v>
      </c>
      <c r="I3" s="17">
        <v>12.25</v>
      </c>
    </row>
    <row r="4" spans="1:9" x14ac:dyDescent="0.25">
      <c r="A4" s="15">
        <v>1067</v>
      </c>
      <c r="B4" s="15" t="s">
        <v>495</v>
      </c>
      <c r="C4" s="15" t="s">
        <v>496</v>
      </c>
      <c r="D4" s="15" t="s">
        <v>489</v>
      </c>
      <c r="E4" s="15" t="s">
        <v>497</v>
      </c>
      <c r="F4" s="15">
        <v>123</v>
      </c>
      <c r="G4" s="15" t="s">
        <v>491</v>
      </c>
      <c r="H4" s="16">
        <v>32040</v>
      </c>
      <c r="I4" s="17">
        <v>14.55</v>
      </c>
    </row>
    <row r="5" spans="1:9" x14ac:dyDescent="0.25">
      <c r="A5" s="15">
        <v>1075</v>
      </c>
      <c r="B5" s="15" t="s">
        <v>498</v>
      </c>
      <c r="C5" s="15" t="s">
        <v>499</v>
      </c>
      <c r="D5" s="15" t="s">
        <v>500</v>
      </c>
      <c r="E5" s="15" t="s">
        <v>501</v>
      </c>
      <c r="F5" s="15">
        <v>126</v>
      </c>
      <c r="G5" s="15" t="s">
        <v>502</v>
      </c>
      <c r="H5" s="16">
        <v>33823</v>
      </c>
      <c r="I5" s="17">
        <v>11.25</v>
      </c>
    </row>
    <row r="6" spans="1:9" ht="25.5" x14ac:dyDescent="0.25">
      <c r="A6" s="15">
        <v>1078</v>
      </c>
      <c r="B6" s="15" t="s">
        <v>503</v>
      </c>
      <c r="C6" s="15" t="s">
        <v>504</v>
      </c>
      <c r="D6" s="15" t="s">
        <v>505</v>
      </c>
      <c r="E6" s="15" t="s">
        <v>506</v>
      </c>
      <c r="F6" s="15">
        <v>101</v>
      </c>
      <c r="G6" s="15" t="s">
        <v>502</v>
      </c>
      <c r="H6" s="16">
        <v>31503</v>
      </c>
      <c r="I6" s="17">
        <v>10.199999999999999</v>
      </c>
    </row>
    <row r="7" spans="1:9" x14ac:dyDescent="0.25">
      <c r="A7" s="15">
        <v>1152</v>
      </c>
      <c r="B7" s="15" t="s">
        <v>507</v>
      </c>
      <c r="C7" s="15" t="s">
        <v>508</v>
      </c>
      <c r="D7" s="15" t="s">
        <v>500</v>
      </c>
      <c r="E7" s="15" t="s">
        <v>509</v>
      </c>
      <c r="F7" s="15">
        <v>118</v>
      </c>
      <c r="G7" s="15" t="s">
        <v>502</v>
      </c>
      <c r="H7" s="16">
        <v>32894</v>
      </c>
      <c r="I7" s="17">
        <v>12.25</v>
      </c>
    </row>
    <row r="8" spans="1:9" x14ac:dyDescent="0.25">
      <c r="A8" s="15">
        <v>1196</v>
      </c>
      <c r="B8" s="15" t="s">
        <v>510</v>
      </c>
      <c r="C8" s="15" t="s">
        <v>511</v>
      </c>
      <c r="D8" s="15" t="s">
        <v>512</v>
      </c>
      <c r="E8" s="15" t="s">
        <v>513</v>
      </c>
      <c r="F8" s="15">
        <v>289</v>
      </c>
      <c r="G8" s="15" t="s">
        <v>514</v>
      </c>
      <c r="H8" s="16">
        <v>35886</v>
      </c>
      <c r="I8" s="17">
        <v>9.9499999999999993</v>
      </c>
    </row>
    <row r="9" spans="1:9" x14ac:dyDescent="0.25">
      <c r="A9" s="15">
        <v>1284</v>
      </c>
      <c r="B9" s="15" t="s">
        <v>515</v>
      </c>
      <c r="C9" s="15" t="s">
        <v>516</v>
      </c>
      <c r="D9" s="15" t="s">
        <v>517</v>
      </c>
      <c r="E9" s="15" t="s">
        <v>518</v>
      </c>
      <c r="F9" s="15">
        <v>124</v>
      </c>
      <c r="G9" s="15" t="s">
        <v>491</v>
      </c>
      <c r="H9" s="16">
        <v>31051</v>
      </c>
      <c r="I9" s="17">
        <v>12.3</v>
      </c>
    </row>
    <row r="10" spans="1:9" x14ac:dyDescent="0.25">
      <c r="A10" s="15">
        <v>1290</v>
      </c>
      <c r="B10" s="15" t="s">
        <v>519</v>
      </c>
      <c r="C10" s="15" t="s">
        <v>520</v>
      </c>
      <c r="D10" s="15" t="s">
        <v>500</v>
      </c>
      <c r="E10" s="15" t="s">
        <v>521</v>
      </c>
      <c r="F10" s="15">
        <v>113</v>
      </c>
      <c r="G10" s="15" t="s">
        <v>502</v>
      </c>
      <c r="H10" s="16">
        <v>31050</v>
      </c>
      <c r="I10" s="17">
        <v>13.25</v>
      </c>
    </row>
    <row r="11" spans="1:9" x14ac:dyDescent="0.25">
      <c r="A11" s="15">
        <v>1293</v>
      </c>
      <c r="B11" s="15" t="s">
        <v>522</v>
      </c>
      <c r="C11" s="15" t="s">
        <v>523</v>
      </c>
      <c r="D11" s="15" t="s">
        <v>512</v>
      </c>
      <c r="E11" s="15" t="s">
        <v>524</v>
      </c>
      <c r="F11" s="15">
        <v>205</v>
      </c>
      <c r="G11" s="15" t="s">
        <v>514</v>
      </c>
      <c r="H11" s="16">
        <v>30939</v>
      </c>
      <c r="I11" s="17">
        <v>10.199999999999999</v>
      </c>
    </row>
    <row r="12" spans="1:9" x14ac:dyDescent="0.25">
      <c r="A12" s="15">
        <v>1299</v>
      </c>
      <c r="B12" s="15" t="s">
        <v>525</v>
      </c>
      <c r="C12" s="15" t="s">
        <v>526</v>
      </c>
      <c r="D12" s="15" t="s">
        <v>527</v>
      </c>
      <c r="E12" s="15" t="s">
        <v>528</v>
      </c>
      <c r="F12" s="15">
        <v>127</v>
      </c>
      <c r="G12" s="15" t="s">
        <v>491</v>
      </c>
      <c r="H12" s="16">
        <v>32863</v>
      </c>
      <c r="I12" s="17">
        <v>12.2</v>
      </c>
    </row>
    <row r="13" spans="1:9" x14ac:dyDescent="0.25">
      <c r="A13" s="15">
        <v>1302</v>
      </c>
      <c r="B13" s="15" t="s">
        <v>529</v>
      </c>
      <c r="C13" s="15" t="s">
        <v>530</v>
      </c>
      <c r="D13" s="15" t="s">
        <v>517</v>
      </c>
      <c r="E13" s="15" t="s">
        <v>531</v>
      </c>
      <c r="F13" s="15">
        <v>139</v>
      </c>
      <c r="G13" s="15" t="s">
        <v>491</v>
      </c>
      <c r="H13" s="16">
        <v>30900</v>
      </c>
      <c r="I13" s="17">
        <v>14.25</v>
      </c>
    </row>
    <row r="14" spans="1:9" x14ac:dyDescent="0.25">
      <c r="A14" s="15">
        <v>1310</v>
      </c>
      <c r="B14" s="15" t="s">
        <v>487</v>
      </c>
      <c r="C14" s="15" t="s">
        <v>532</v>
      </c>
      <c r="D14" s="15" t="s">
        <v>527</v>
      </c>
      <c r="E14" s="15" t="s">
        <v>533</v>
      </c>
      <c r="F14" s="15">
        <v>137</v>
      </c>
      <c r="G14" s="15" t="s">
        <v>491</v>
      </c>
      <c r="H14" s="16">
        <v>31689</v>
      </c>
      <c r="I14" s="17">
        <v>11.5</v>
      </c>
    </row>
    <row r="15" spans="1:9" x14ac:dyDescent="0.25">
      <c r="A15" s="15">
        <v>1329</v>
      </c>
      <c r="B15" s="15" t="s">
        <v>534</v>
      </c>
      <c r="C15" s="15" t="s">
        <v>535</v>
      </c>
      <c r="D15" s="15" t="s">
        <v>505</v>
      </c>
      <c r="E15" s="15" t="s">
        <v>536</v>
      </c>
      <c r="F15" s="15">
        <v>151</v>
      </c>
      <c r="G15" s="15" t="s">
        <v>502</v>
      </c>
      <c r="H15" s="16">
        <v>32561</v>
      </c>
      <c r="I15" s="17">
        <v>10.35</v>
      </c>
    </row>
    <row r="16" spans="1:9" ht="25.5" x14ac:dyDescent="0.25">
      <c r="A16" s="15">
        <v>1333</v>
      </c>
      <c r="B16" s="15" t="s">
        <v>537</v>
      </c>
      <c r="C16" s="15" t="s">
        <v>538</v>
      </c>
      <c r="D16" s="15" t="s">
        <v>512</v>
      </c>
      <c r="E16" s="15" t="s">
        <v>539</v>
      </c>
      <c r="F16" s="15">
        <v>122</v>
      </c>
      <c r="G16" s="15" t="s">
        <v>514</v>
      </c>
      <c r="H16" s="16">
        <v>32979</v>
      </c>
      <c r="I16" s="17">
        <v>10.15</v>
      </c>
    </row>
    <row r="17" spans="1:9" x14ac:dyDescent="0.25">
      <c r="A17" s="15">
        <v>1368</v>
      </c>
      <c r="B17" s="15" t="s">
        <v>540</v>
      </c>
      <c r="C17" s="15" t="s">
        <v>541</v>
      </c>
      <c r="D17" s="15" t="s">
        <v>500</v>
      </c>
      <c r="E17" s="15" t="s">
        <v>542</v>
      </c>
      <c r="F17" s="15">
        <v>132</v>
      </c>
      <c r="G17" s="15" t="s">
        <v>502</v>
      </c>
      <c r="H17" s="16">
        <v>30386</v>
      </c>
      <c r="I17" s="17">
        <v>12.25</v>
      </c>
    </row>
    <row r="18" spans="1:9" x14ac:dyDescent="0.25">
      <c r="A18" s="15">
        <v>1509</v>
      </c>
      <c r="B18" s="15" t="s">
        <v>543</v>
      </c>
      <c r="C18" s="15" t="s">
        <v>544</v>
      </c>
      <c r="D18" s="15" t="s">
        <v>489</v>
      </c>
      <c r="E18" s="15" t="s">
        <v>545</v>
      </c>
      <c r="F18" s="15">
        <v>135</v>
      </c>
      <c r="G18" s="15" t="s">
        <v>491</v>
      </c>
      <c r="H18" s="16">
        <v>31217</v>
      </c>
      <c r="I18" s="17">
        <v>13.25</v>
      </c>
    </row>
    <row r="19" spans="1:9" x14ac:dyDescent="0.25">
      <c r="A19" s="15">
        <v>1516</v>
      </c>
      <c r="B19" s="15" t="s">
        <v>546</v>
      </c>
      <c r="C19" s="15" t="s">
        <v>547</v>
      </c>
      <c r="D19" s="15" t="s">
        <v>505</v>
      </c>
      <c r="E19" s="15" t="s">
        <v>548</v>
      </c>
      <c r="F19" s="15">
        <v>105</v>
      </c>
      <c r="G19" s="15" t="s">
        <v>502</v>
      </c>
      <c r="H19" s="16">
        <v>31112</v>
      </c>
      <c r="I19" s="17">
        <v>9.5</v>
      </c>
    </row>
    <row r="20" spans="1:9" ht="25.5" x14ac:dyDescent="0.25">
      <c r="A20" s="15">
        <v>1529</v>
      </c>
      <c r="B20" s="15" t="s">
        <v>549</v>
      </c>
      <c r="C20" s="15" t="s">
        <v>550</v>
      </c>
      <c r="D20" s="15" t="s">
        <v>517</v>
      </c>
      <c r="E20" s="15" t="s">
        <v>551</v>
      </c>
      <c r="F20" s="15">
        <v>129</v>
      </c>
      <c r="G20" s="15" t="s">
        <v>491</v>
      </c>
      <c r="H20" s="16">
        <v>31805</v>
      </c>
      <c r="I20" s="17">
        <v>11.3</v>
      </c>
    </row>
    <row r="21" spans="1:9" x14ac:dyDescent="0.25">
      <c r="A21" s="15">
        <v>1656</v>
      </c>
      <c r="B21" s="15" t="s">
        <v>552</v>
      </c>
      <c r="C21" s="15" t="s">
        <v>553</v>
      </c>
      <c r="D21" s="15" t="s">
        <v>527</v>
      </c>
      <c r="E21" s="15" t="s">
        <v>554</v>
      </c>
      <c r="F21" s="15">
        <v>149</v>
      </c>
      <c r="G21" s="15" t="s">
        <v>491</v>
      </c>
      <c r="H21" s="16">
        <v>32125</v>
      </c>
      <c r="I21" s="17">
        <v>12.35</v>
      </c>
    </row>
    <row r="22" spans="1:9" ht="25.5" x14ac:dyDescent="0.25">
      <c r="A22" s="15">
        <v>1672</v>
      </c>
      <c r="B22" s="15" t="s">
        <v>555</v>
      </c>
      <c r="C22" s="15" t="s">
        <v>556</v>
      </c>
      <c r="D22" s="15" t="s">
        <v>527</v>
      </c>
      <c r="E22" s="15" t="s">
        <v>557</v>
      </c>
      <c r="F22" s="15">
        <v>114</v>
      </c>
      <c r="G22" s="15" t="s">
        <v>491</v>
      </c>
      <c r="H22" s="16">
        <v>32979</v>
      </c>
      <c r="I22" s="17">
        <v>11.9</v>
      </c>
    </row>
    <row r="23" spans="1:9" x14ac:dyDescent="0.25">
      <c r="A23" s="15">
        <v>1673</v>
      </c>
      <c r="B23" s="15" t="s">
        <v>558</v>
      </c>
      <c r="C23" s="15" t="s">
        <v>516</v>
      </c>
      <c r="D23" s="15" t="s">
        <v>500</v>
      </c>
      <c r="E23" s="15" t="s">
        <v>559</v>
      </c>
      <c r="F23" s="15">
        <v>112</v>
      </c>
      <c r="G23" s="15" t="s">
        <v>502</v>
      </c>
      <c r="H23" s="16">
        <v>33688</v>
      </c>
      <c r="I23" s="17">
        <v>11.85</v>
      </c>
    </row>
    <row r="24" spans="1:9" x14ac:dyDescent="0.25">
      <c r="A24" s="15">
        <v>1676</v>
      </c>
      <c r="B24" s="15" t="s">
        <v>560</v>
      </c>
      <c r="C24" s="15" t="s">
        <v>561</v>
      </c>
      <c r="D24" s="15" t="s">
        <v>517</v>
      </c>
      <c r="E24" s="15" t="s">
        <v>562</v>
      </c>
      <c r="F24" s="15">
        <v>115</v>
      </c>
      <c r="G24" s="15" t="s">
        <v>491</v>
      </c>
      <c r="H24" s="16">
        <v>29885</v>
      </c>
      <c r="I24" s="17">
        <v>10.75</v>
      </c>
    </row>
    <row r="25" spans="1:9" x14ac:dyDescent="0.25">
      <c r="A25" s="15">
        <v>1721</v>
      </c>
      <c r="B25" s="15" t="s">
        <v>563</v>
      </c>
      <c r="C25" s="15" t="s">
        <v>564</v>
      </c>
      <c r="D25" s="15" t="s">
        <v>512</v>
      </c>
      <c r="E25" s="15" t="s">
        <v>565</v>
      </c>
      <c r="F25" s="15">
        <v>102</v>
      </c>
      <c r="G25" s="15" t="s">
        <v>514</v>
      </c>
      <c r="H25" s="16">
        <v>33091</v>
      </c>
      <c r="I25" s="17">
        <v>9.75</v>
      </c>
    </row>
    <row r="26" spans="1:9" x14ac:dyDescent="0.25">
      <c r="A26" s="15">
        <v>1723</v>
      </c>
      <c r="B26" s="15" t="s">
        <v>566</v>
      </c>
      <c r="C26" s="15" t="s">
        <v>508</v>
      </c>
      <c r="D26" s="15" t="s">
        <v>517</v>
      </c>
      <c r="E26" s="15" t="s">
        <v>567</v>
      </c>
      <c r="F26" s="15">
        <v>145</v>
      </c>
      <c r="G26" s="15" t="s">
        <v>491</v>
      </c>
      <c r="H26" s="16">
        <v>28531</v>
      </c>
      <c r="I26" s="17">
        <v>13.95</v>
      </c>
    </row>
    <row r="27" spans="1:9" x14ac:dyDescent="0.25">
      <c r="A27" s="15">
        <v>1758</v>
      </c>
      <c r="B27" s="15" t="s">
        <v>568</v>
      </c>
      <c r="C27" s="15" t="s">
        <v>569</v>
      </c>
      <c r="D27" s="15" t="s">
        <v>505</v>
      </c>
      <c r="E27" s="15" t="s">
        <v>570</v>
      </c>
      <c r="F27" s="15">
        <v>107</v>
      </c>
      <c r="G27" s="15" t="s">
        <v>502</v>
      </c>
      <c r="H27" s="16">
        <v>30028</v>
      </c>
      <c r="I27" s="17">
        <v>11.2</v>
      </c>
    </row>
    <row r="28" spans="1:9" x14ac:dyDescent="0.25">
      <c r="A28" s="15">
        <v>1792</v>
      </c>
      <c r="B28" s="15" t="s">
        <v>571</v>
      </c>
      <c r="C28" s="15" t="s">
        <v>572</v>
      </c>
      <c r="D28" s="15" t="s">
        <v>489</v>
      </c>
      <c r="E28" s="15" t="s">
        <v>573</v>
      </c>
      <c r="F28" s="15">
        <v>111</v>
      </c>
      <c r="G28" s="15" t="s">
        <v>491</v>
      </c>
      <c r="H28" s="16">
        <v>33231</v>
      </c>
      <c r="I28" s="17">
        <v>10.3</v>
      </c>
    </row>
    <row r="29" spans="1:9" x14ac:dyDescent="0.25">
      <c r="A29" s="15">
        <v>1814</v>
      </c>
      <c r="B29" s="15" t="s">
        <v>574</v>
      </c>
      <c r="C29" s="15" t="s">
        <v>575</v>
      </c>
      <c r="D29" s="15" t="s">
        <v>512</v>
      </c>
      <c r="E29" s="15" t="s">
        <v>576</v>
      </c>
      <c r="F29" s="15">
        <v>103</v>
      </c>
      <c r="G29" s="15" t="s">
        <v>514</v>
      </c>
      <c r="H29" s="16">
        <v>32571</v>
      </c>
      <c r="I29" s="17">
        <v>12.25</v>
      </c>
    </row>
    <row r="30" spans="1:9" x14ac:dyDescent="0.25">
      <c r="A30" s="15">
        <v>1908</v>
      </c>
      <c r="B30" s="15" t="s">
        <v>577</v>
      </c>
      <c r="C30" s="15" t="s">
        <v>578</v>
      </c>
      <c r="D30" s="15" t="s">
        <v>489</v>
      </c>
      <c r="E30" s="15" t="s">
        <v>579</v>
      </c>
      <c r="F30" s="15">
        <v>152</v>
      </c>
      <c r="G30" s="15" t="s">
        <v>491</v>
      </c>
      <c r="H30" s="16">
        <v>30817</v>
      </c>
      <c r="I30" s="17">
        <v>10.25</v>
      </c>
    </row>
    <row r="31" spans="1:9" x14ac:dyDescent="0.25">
      <c r="A31" s="15">
        <v>1931</v>
      </c>
      <c r="B31" s="15" t="s">
        <v>580</v>
      </c>
      <c r="C31" s="15" t="s">
        <v>581</v>
      </c>
      <c r="D31" s="15" t="s">
        <v>505</v>
      </c>
      <c r="E31" s="15" t="s">
        <v>582</v>
      </c>
      <c r="F31" s="15">
        <v>110</v>
      </c>
      <c r="G31" s="15" t="s">
        <v>502</v>
      </c>
      <c r="H31" s="16">
        <v>32679</v>
      </c>
      <c r="I31" s="17">
        <v>9.85</v>
      </c>
    </row>
    <row r="32" spans="1:9" x14ac:dyDescent="0.25">
      <c r="A32" s="15">
        <v>1960</v>
      </c>
      <c r="B32" s="15" t="s">
        <v>583</v>
      </c>
      <c r="C32" s="15" t="s">
        <v>584</v>
      </c>
      <c r="D32" s="15" t="s">
        <v>527</v>
      </c>
      <c r="E32" s="15" t="s">
        <v>585</v>
      </c>
      <c r="F32" s="15">
        <v>150</v>
      </c>
      <c r="G32" s="15" t="s">
        <v>491</v>
      </c>
      <c r="H32" s="16">
        <v>31729</v>
      </c>
      <c r="I32" s="17">
        <v>11.65</v>
      </c>
    </row>
    <row r="33" spans="1:9" x14ac:dyDescent="0.25">
      <c r="A33" s="15">
        <v>1964</v>
      </c>
      <c r="B33" s="15" t="s">
        <v>586</v>
      </c>
      <c r="C33" s="15" t="s">
        <v>587</v>
      </c>
      <c r="D33" s="15" t="s">
        <v>505</v>
      </c>
      <c r="E33" s="15" t="s">
        <v>588</v>
      </c>
      <c r="F33" s="15">
        <v>108</v>
      </c>
      <c r="G33" s="15" t="s">
        <v>502</v>
      </c>
      <c r="H33" s="16">
        <v>33559</v>
      </c>
      <c r="I33" s="17">
        <v>9.25</v>
      </c>
    </row>
    <row r="34" spans="1:9" x14ac:dyDescent="0.25">
      <c r="A34" s="15">
        <v>1975</v>
      </c>
      <c r="B34" s="15" t="s">
        <v>589</v>
      </c>
      <c r="C34" s="15" t="s">
        <v>590</v>
      </c>
      <c r="D34" s="15" t="s">
        <v>505</v>
      </c>
      <c r="E34" s="15" t="s">
        <v>591</v>
      </c>
      <c r="F34" s="15">
        <v>125</v>
      </c>
      <c r="G34" s="15" t="s">
        <v>502</v>
      </c>
      <c r="H34" s="16">
        <v>35125</v>
      </c>
      <c r="I34" s="17">
        <v>9.25</v>
      </c>
    </row>
    <row r="35" spans="1:9" x14ac:dyDescent="0.25">
      <c r="A35" s="15">
        <v>1983</v>
      </c>
      <c r="B35" s="15" t="s">
        <v>586</v>
      </c>
      <c r="C35" s="15" t="s">
        <v>592</v>
      </c>
      <c r="D35" s="15" t="s">
        <v>489</v>
      </c>
      <c r="E35" s="15" t="s">
        <v>593</v>
      </c>
      <c r="F35" s="15">
        <v>154</v>
      </c>
      <c r="G35" s="15" t="s">
        <v>491</v>
      </c>
      <c r="H35" s="16">
        <v>35609</v>
      </c>
      <c r="I35" s="17">
        <v>11</v>
      </c>
    </row>
    <row r="36" spans="1:9" x14ac:dyDescent="0.25">
      <c r="A36" s="15">
        <v>1990</v>
      </c>
      <c r="B36" s="15" t="s">
        <v>594</v>
      </c>
      <c r="C36" s="15" t="s">
        <v>595</v>
      </c>
      <c r="D36" s="15" t="s">
        <v>527</v>
      </c>
      <c r="E36" s="15" t="s">
        <v>596</v>
      </c>
      <c r="F36" s="15">
        <v>198</v>
      </c>
      <c r="G36" s="15" t="s">
        <v>491</v>
      </c>
      <c r="H36" s="16">
        <v>35840</v>
      </c>
      <c r="I36" s="17">
        <v>10.95</v>
      </c>
    </row>
    <row r="37" spans="1:9" x14ac:dyDescent="0.25">
      <c r="A37" s="15">
        <v>1995</v>
      </c>
      <c r="B37" s="15" t="s">
        <v>597</v>
      </c>
      <c r="C37" s="15" t="s">
        <v>598</v>
      </c>
      <c r="D37" s="15" t="s">
        <v>489</v>
      </c>
      <c r="E37" s="15" t="s">
        <v>599</v>
      </c>
      <c r="F37" s="15">
        <v>198</v>
      </c>
      <c r="G37" s="15" t="s">
        <v>491</v>
      </c>
      <c r="H37" s="16">
        <v>35855</v>
      </c>
      <c r="I37" s="17">
        <v>11.75</v>
      </c>
    </row>
    <row r="38" spans="1:9" x14ac:dyDescent="0.25">
      <c r="A38" s="15">
        <v>1999</v>
      </c>
      <c r="B38" s="15" t="s">
        <v>600</v>
      </c>
      <c r="C38" s="15" t="s">
        <v>601</v>
      </c>
      <c r="D38" s="15" t="s">
        <v>512</v>
      </c>
      <c r="E38" s="15" t="s">
        <v>602</v>
      </c>
      <c r="F38" s="15">
        <v>428</v>
      </c>
      <c r="G38" s="15" t="s">
        <v>514</v>
      </c>
      <c r="H38" s="16">
        <v>35981</v>
      </c>
      <c r="I38" s="17">
        <v>10.15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C67F-460F-473D-B929-40C2AC9F87CF}">
  <dimension ref="A1:E14"/>
  <sheetViews>
    <sheetView workbookViewId="0">
      <selection activeCell="H12" sqref="H12"/>
    </sheetView>
  </sheetViews>
  <sheetFormatPr defaultRowHeight="15" x14ac:dyDescent="0.25"/>
  <cols>
    <col min="1" max="1" width="8.140625" bestFit="1" customWidth="1"/>
    <col min="2" max="2" width="11.85546875" bestFit="1" customWidth="1"/>
    <col min="3" max="3" width="11.5703125" bestFit="1" customWidth="1"/>
    <col min="4" max="4" width="14.28515625" customWidth="1"/>
    <col min="5" max="5" width="17.140625" customWidth="1"/>
  </cols>
  <sheetData>
    <row r="1" spans="1:5" x14ac:dyDescent="0.25">
      <c r="A1" s="18" t="s">
        <v>478</v>
      </c>
      <c r="B1" s="19" t="s">
        <v>480</v>
      </c>
      <c r="C1" s="19" t="s">
        <v>479</v>
      </c>
      <c r="D1" s="19" t="s">
        <v>481</v>
      </c>
      <c r="E1" s="19" t="s">
        <v>486</v>
      </c>
    </row>
    <row r="2" spans="1:5" x14ac:dyDescent="0.25">
      <c r="A2" s="20">
        <v>1054</v>
      </c>
      <c r="B2" s="21" t="str">
        <f ca="1">VLOOKUP($B2,'[1]Master Emp List'!$A$1:$I$38,3,FALSE)</f>
        <v>Howard</v>
      </c>
      <c r="C2" s="21" t="str">
        <f>VLOOKUP($A2,Master_Emp_List!$A$1:$I$38,2,FALSE)</f>
        <v>Smith</v>
      </c>
      <c r="D2" s="21" t="str">
        <f>VLOOKUP($A2,Master_Emp_List!$A$1:$I$38,4,FALSE)</f>
        <v>AT</v>
      </c>
      <c r="E2" s="21">
        <f>VLOOKUP($A2,Master_Emp_List!$A$1:$I$38,9,FALSE)</f>
        <v>11.25</v>
      </c>
    </row>
    <row r="3" spans="1:5" x14ac:dyDescent="0.25">
      <c r="A3" s="20">
        <v>1056</v>
      </c>
      <c r="B3" s="21" t="str">
        <f ca="1">VLOOKUP($B3,'[1]Master Emp List'!$A$1:$I$38,3,FALSE)</f>
        <v>Joe</v>
      </c>
      <c r="C3" s="21" t="str">
        <f>VLOOKUP($A3,Master_Emp_List!$A$1:$I$38,2,FALSE)</f>
        <v>Gonzales</v>
      </c>
      <c r="D3" s="21" t="str">
        <f>VLOOKUP($A3,Master_Emp_List!$A$1:$I$38,4,FALSE)</f>
        <v>AT</v>
      </c>
      <c r="E3" s="21">
        <f>VLOOKUP($A3,Master_Emp_List!$A$1:$I$38,9,FALSE)</f>
        <v>12.25</v>
      </c>
    </row>
    <row r="4" spans="1:5" x14ac:dyDescent="0.25">
      <c r="A4" s="20">
        <v>1067</v>
      </c>
      <c r="B4" s="21" t="str">
        <f ca="1">VLOOKUP($B4,'[1]Master Emp List'!$A$1:$I$38,3,FALSE)</f>
        <v>Gail</v>
      </c>
      <c r="C4" s="21" t="str">
        <f>VLOOKUP($A4,Master_Emp_List!$A$1:$I$38,2,FALSE)</f>
        <v>Scote</v>
      </c>
      <c r="D4" s="21" t="str">
        <f>VLOOKUP($A4,Master_Emp_List!$A$1:$I$38,4,FALSE)</f>
        <v>AT</v>
      </c>
      <c r="E4" s="21">
        <f>VLOOKUP($A4,Master_Emp_List!$A$1:$I$38,9,FALSE)</f>
        <v>14.55</v>
      </c>
    </row>
    <row r="5" spans="1:5" x14ac:dyDescent="0.25">
      <c r="A5" s="20">
        <v>1075</v>
      </c>
      <c r="B5" s="21" t="str">
        <f ca="1">VLOOKUP($B5,'[1]Master Emp List'!$A$1:$I$38,3,FALSE)</f>
        <v>Sheryl</v>
      </c>
      <c r="C5" s="21" t="str">
        <f>VLOOKUP($A5,Master_Emp_List!$A$1:$I$38,2,FALSE)</f>
        <v>Kane</v>
      </c>
      <c r="D5" s="21" t="str">
        <f>VLOOKUP($A5,Master_Emp_List!$A$1:$I$38,4,FALSE)</f>
        <v>AD</v>
      </c>
      <c r="E5" s="21">
        <f>VLOOKUP($A5,Master_Emp_List!$A$1:$I$38,9,FALSE)</f>
        <v>11.25</v>
      </c>
    </row>
    <row r="6" spans="1:5" x14ac:dyDescent="0.25">
      <c r="A6" s="20">
        <v>1078</v>
      </c>
      <c r="B6" s="21" t="str">
        <f ca="1">VLOOKUP($B6,'[1]Master Emp List'!$A$1:$I$38,3,FALSE)</f>
        <v>Kendrick</v>
      </c>
      <c r="C6" s="21" t="str">
        <f>VLOOKUP($A6,Master_Emp_List!$A$1:$I$38,2,FALSE)</f>
        <v>Hapsbuch</v>
      </c>
      <c r="D6" s="21" t="str">
        <f>VLOOKUP($A6,Master_Emp_List!$A$1:$I$38,4,FALSE)</f>
        <v>AC</v>
      </c>
      <c r="E6" s="21">
        <f>VLOOKUP($A6,Master_Emp_List!$A$1:$I$38,9,FALSE)</f>
        <v>10.199999999999999</v>
      </c>
    </row>
    <row r="7" spans="1:5" x14ac:dyDescent="0.25">
      <c r="A7" s="20">
        <v>1152</v>
      </c>
      <c r="B7" s="21" t="str">
        <f ca="1">VLOOKUP($B7,'[1]Master Emp List'!$A$1:$I$38,3,FALSE)</f>
        <v>Mark</v>
      </c>
      <c r="C7" s="21" t="str">
        <f>VLOOKUP($A7,Master_Emp_List!$A$1:$I$38,2,FALSE)</f>
        <v>Henders</v>
      </c>
      <c r="D7" s="21" t="str">
        <f>VLOOKUP($A7,Master_Emp_List!$A$1:$I$38,4,FALSE)</f>
        <v>AD</v>
      </c>
      <c r="E7" s="21">
        <f>VLOOKUP($A7,Master_Emp_List!$A$1:$I$38,9,FALSE)</f>
        <v>12.25</v>
      </c>
    </row>
    <row r="8" spans="1:5" x14ac:dyDescent="0.25">
      <c r="A8" s="20">
        <v>1196</v>
      </c>
      <c r="B8" s="21" t="str">
        <f ca="1">VLOOKUP($B8,'[1]Master Emp List'!$A$1:$I$38,3,FALSE)</f>
        <v>Katie</v>
      </c>
      <c r="C8" s="21" t="str">
        <f>VLOOKUP($A8,Master_Emp_List!$A$1:$I$38,2,FALSE)</f>
        <v>Atherton</v>
      </c>
      <c r="D8" s="21" t="str">
        <f>VLOOKUP($A8,Master_Emp_List!$A$1:$I$38,4,FALSE)</f>
        <v>HR</v>
      </c>
      <c r="E8" s="21">
        <f>VLOOKUP($A8,Master_Emp_List!$A$1:$I$38,9,FALSE)</f>
        <v>9.9499999999999993</v>
      </c>
    </row>
    <row r="9" spans="1:5" x14ac:dyDescent="0.25">
      <c r="A9" s="20">
        <v>1284</v>
      </c>
      <c r="B9" s="21" t="str">
        <f ca="1">VLOOKUP($B9,'[1]Master Emp List'!$A$1:$I$38,3,FALSE)</f>
        <v>Frank</v>
      </c>
      <c r="C9" s="21" t="str">
        <f>VLOOKUP($A9,Master_Emp_List!$A$1:$I$38,2,FALSE)</f>
        <v>Bellwood</v>
      </c>
      <c r="D9" s="21" t="str">
        <f>VLOOKUP($A9,Master_Emp_List!$A$1:$I$38,4,FALSE)</f>
        <v>MK</v>
      </c>
      <c r="E9" s="21">
        <f>VLOOKUP($A9,Master_Emp_List!$A$1:$I$38,9,FALSE)</f>
        <v>12.3</v>
      </c>
    </row>
    <row r="10" spans="1:5" x14ac:dyDescent="0.25">
      <c r="A10" s="20">
        <v>1302</v>
      </c>
      <c r="B10" s="21" t="str">
        <f ca="1">VLOOKUP($B10,'[1]Master Emp List'!$A$1:$I$38,3,FALSE)</f>
        <v>Randy</v>
      </c>
      <c r="C10" s="21" t="str">
        <f>VLOOKUP($A10,Master_Emp_List!$A$1:$I$38,2,FALSE)</f>
        <v>Sindole</v>
      </c>
      <c r="D10" s="21" t="str">
        <f>VLOOKUP($A10,Master_Emp_List!$A$1:$I$38,4,FALSE)</f>
        <v>MK</v>
      </c>
      <c r="E10" s="21">
        <f>VLOOKUP($A10,Master_Emp_List!$A$1:$I$38,9,FALSE)</f>
        <v>14.25</v>
      </c>
    </row>
    <row r="11" spans="1:5" x14ac:dyDescent="0.25">
      <c r="A11" s="20">
        <v>1310</v>
      </c>
      <c r="B11" s="21" t="str">
        <f ca="1">VLOOKUP($B11,'[1]Master Emp List'!$A$1:$I$38,3,FALSE)</f>
        <v>Ellen</v>
      </c>
      <c r="C11" s="21" t="str">
        <f>VLOOKUP($A11,Master_Emp_List!$A$1:$I$38,2,FALSE)</f>
        <v>Smith</v>
      </c>
      <c r="D11" s="21" t="str">
        <f>VLOOKUP($A11,Master_Emp_List!$A$1:$I$38,4,FALSE)</f>
        <v>MF</v>
      </c>
      <c r="E11" s="21">
        <f>VLOOKUP($A11,Master_Emp_List!$A$1:$I$38,9,FALSE)</f>
        <v>11.5</v>
      </c>
    </row>
    <row r="12" spans="1:5" x14ac:dyDescent="0.25">
      <c r="A12" s="20">
        <v>1329</v>
      </c>
      <c r="B12" s="21" t="str">
        <f ca="1">VLOOKUP($B12,'[1]Master Emp List'!$A$1:$I$38,3,FALSE)</f>
        <v>Tuome</v>
      </c>
      <c r="C12" s="21" t="str">
        <f>VLOOKUP($A12,Master_Emp_List!$A$1:$I$38,2,FALSE)</f>
        <v>Vuanuo</v>
      </c>
      <c r="D12" s="21" t="str">
        <f>VLOOKUP($A12,Master_Emp_List!$A$1:$I$38,4,FALSE)</f>
        <v>AC</v>
      </c>
      <c r="E12" s="21">
        <f>VLOOKUP($A12,Master_Emp_List!$A$1:$I$38,9,FALSE)</f>
        <v>10.35</v>
      </c>
    </row>
    <row r="13" spans="1:5" x14ac:dyDescent="0.25">
      <c r="A13" s="20">
        <v>1333</v>
      </c>
      <c r="B13" s="21" t="str">
        <f ca="1">VLOOKUP($B13,'[1]Master Emp List'!$A$1:$I$38,3,FALSE)</f>
        <v>Tadeuz</v>
      </c>
      <c r="C13" s="21" t="str">
        <f>VLOOKUP($A13,Master_Emp_List!$A$1:$I$38,2,FALSE)</f>
        <v>Szcznyck</v>
      </c>
      <c r="D13" s="21" t="str">
        <f>VLOOKUP($A13,Master_Emp_List!$A$1:$I$38,4,FALSE)</f>
        <v>HR</v>
      </c>
      <c r="E13" s="21">
        <f>VLOOKUP($A13,Master_Emp_List!$A$1:$I$38,9,FALSE)</f>
        <v>10.15</v>
      </c>
    </row>
    <row r="14" spans="1:5" ht="15.75" thickBot="1" x14ac:dyDescent="0.3">
      <c r="A14" s="22">
        <v>1368</v>
      </c>
      <c r="B14" s="21" t="str">
        <f ca="1">VLOOKUP($B14,'[1]Master Emp List'!$A$1:$I$38,3,FALSE)</f>
        <v>Tammy</v>
      </c>
      <c r="C14" s="21" t="str">
        <f>VLOOKUP($A14,Master_Emp_List!$A$1:$I$38,2,FALSE)</f>
        <v>Wu</v>
      </c>
      <c r="D14" s="21" t="str">
        <f>VLOOKUP($A14,Master_Emp_List!$A$1:$I$38,4,FALSE)</f>
        <v>AD</v>
      </c>
      <c r="E14" s="21">
        <f>VLOOKUP($A14,Master_Emp_List!$A$1:$I$38,9,FALSE)</f>
        <v>12.25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3F2D-EDA5-4049-81B1-BC537269A2F0}">
  <dimension ref="B2:F19"/>
  <sheetViews>
    <sheetView tabSelected="1" workbookViewId="0">
      <selection activeCell="C10" sqref="C10"/>
    </sheetView>
  </sheetViews>
  <sheetFormatPr defaultRowHeight="15" x14ac:dyDescent="0.25"/>
  <cols>
    <col min="3" max="3" width="23.140625" customWidth="1"/>
    <col min="4" max="4" width="24.85546875" customWidth="1"/>
    <col min="6" max="6" width="18.28515625" bestFit="1" customWidth="1"/>
  </cols>
  <sheetData>
    <row r="2" spans="2:6" ht="90" thickBot="1" x14ac:dyDescent="0.3">
      <c r="C2" s="37" t="s">
        <v>618</v>
      </c>
      <c r="D2" s="38" t="s">
        <v>619</v>
      </c>
    </row>
    <row r="3" spans="2:6" x14ac:dyDescent="0.25">
      <c r="B3" s="39" t="s">
        <v>620</v>
      </c>
      <c r="C3" s="40" t="s">
        <v>621</v>
      </c>
      <c r="D3" s="19" t="s">
        <v>622</v>
      </c>
      <c r="F3" s="41" t="s">
        <v>623</v>
      </c>
    </row>
    <row r="4" spans="2:6" x14ac:dyDescent="0.25">
      <c r="B4" s="42">
        <v>1054</v>
      </c>
      <c r="C4" s="42" t="str">
        <f>INDEX(INDEX_MATCH_Master_Emp_List!A1:I38,2,3)</f>
        <v>Howard</v>
      </c>
      <c r="D4" s="42">
        <f>MATCH(B4,INDEX_MATCH_Master_Emp_List!$A$2:$A$38,0)</f>
        <v>1</v>
      </c>
      <c r="F4" s="43" t="str">
        <f>INDEX(INDEX_MATCH_Master_Emp_List!$D$1:$D$38,MATCH(B4,INDEX_MATCH_Master_Emp_List!$A$1:$A$38,0))</f>
        <v>AT</v>
      </c>
    </row>
    <row r="5" spans="2:6" x14ac:dyDescent="0.25">
      <c r="B5" s="42">
        <v>1078</v>
      </c>
      <c r="C5" s="42" t="str">
        <f>INDEX(INDEX_MATCH_Master_Emp_List!$A$1:$I$38,6,3)</f>
        <v>Kendrick</v>
      </c>
      <c r="D5" s="42">
        <f>MATCH(B5,INDEX_MATCH_Master_Emp_List!$A$2:$A$38,0)</f>
        <v>5</v>
      </c>
      <c r="F5" s="43" t="str">
        <f>INDEX(INDEX_MATCH_Master_Emp_List!$D$1:$D$38,MATCH(B5,INDEX_MATCH_Master_Emp_List!$A$1:$A$38,0))</f>
        <v>AC</v>
      </c>
    </row>
    <row r="6" spans="2:6" x14ac:dyDescent="0.25">
      <c r="B6" s="42">
        <v>1284</v>
      </c>
      <c r="C6" s="42" t="str">
        <f>INDEX(INDEX_MATCH_Master_Emp_List!$A$1:$I$38,9,3)</f>
        <v>Frank</v>
      </c>
      <c r="D6" s="42">
        <f>MATCH(B6,INDEX_MATCH_Master_Emp_List!$A$2:$A$38,0)</f>
        <v>8</v>
      </c>
      <c r="F6" s="43" t="str">
        <f>INDEX(INDEX_MATCH_Master_Emp_List!$D$1:$D$38,MATCH(B6,INDEX_MATCH_Master_Emp_List!$A$1:$A$38,0))</f>
        <v>MK</v>
      </c>
    </row>
    <row r="7" spans="2:6" x14ac:dyDescent="0.25">
      <c r="B7" s="42">
        <v>1299</v>
      </c>
      <c r="C7" s="42" t="str">
        <f>INDEX(INDEX_MATCH_Master_Emp_List!$A$1:$I$38,12,3)</f>
        <v>Sandrae</v>
      </c>
      <c r="D7" s="42">
        <f>MATCH(B7,INDEX_MATCH_Master_Emp_List!$A$2:$A$38,0)</f>
        <v>11</v>
      </c>
      <c r="F7" s="43" t="str">
        <f>INDEX(INDEX_MATCH_Master_Emp_List!$D$1:$D$38,MATCH(B7,INDEX_MATCH_Master_Emp_List!$A$1:$A$38,0))</f>
        <v>MF</v>
      </c>
    </row>
    <row r="8" spans="2:6" x14ac:dyDescent="0.25">
      <c r="B8" s="42">
        <v>1329</v>
      </c>
      <c r="C8" s="42" t="str">
        <f>INDEX(INDEX_MATCH_Master_Emp_List!$A$1:$I$38,15,3)</f>
        <v>Tuome</v>
      </c>
      <c r="D8" s="42">
        <f>MATCH(B8,INDEX_MATCH_Master_Emp_List!$A$2:$A$38,0)</f>
        <v>14</v>
      </c>
      <c r="F8" s="43" t="str">
        <f>INDEX(INDEX_MATCH_Master_Emp_List!$D$1:$D$38,MATCH(B8,INDEX_MATCH_Master_Emp_List!$A$1:$A$38,0))</f>
        <v>AC</v>
      </c>
    </row>
    <row r="9" spans="2:6" x14ac:dyDescent="0.25">
      <c r="B9" s="42">
        <v>1509</v>
      </c>
      <c r="C9" s="42" t="str">
        <f>INDEX(INDEX_MATCH_Master_Emp_List!$A$1:$I$38,18,3)</f>
        <v>Pam</v>
      </c>
      <c r="D9" s="42">
        <f>MATCH(B9,INDEX_MATCH_Master_Emp_List!$A$2:$A$38,0)</f>
        <v>17</v>
      </c>
      <c r="F9" s="43" t="str">
        <f>INDEX(INDEX_MATCH_Master_Emp_List!$D$1:$D$38,MATCH(B9,INDEX_MATCH_Master_Emp_List!$A$1:$A$38,0))</f>
        <v>AT</v>
      </c>
    </row>
    <row r="10" spans="2:6" x14ac:dyDescent="0.25">
      <c r="C10" s="42"/>
      <c r="D10" s="42"/>
      <c r="F10" s="43"/>
    </row>
    <row r="11" spans="2:6" x14ac:dyDescent="0.25">
      <c r="C11" s="42"/>
      <c r="D11" s="42"/>
      <c r="F11" s="43"/>
    </row>
    <row r="12" spans="2:6" x14ac:dyDescent="0.25">
      <c r="C12" s="42"/>
      <c r="D12" s="42"/>
      <c r="F12" s="43"/>
    </row>
    <row r="13" spans="2:6" x14ac:dyDescent="0.25">
      <c r="C13" s="42"/>
      <c r="D13" s="42"/>
      <c r="F13" s="43"/>
    </row>
    <row r="14" spans="2:6" x14ac:dyDescent="0.25">
      <c r="C14" s="42"/>
      <c r="D14" s="42"/>
      <c r="F14" s="43"/>
    </row>
    <row r="15" spans="2:6" x14ac:dyDescent="0.25">
      <c r="C15" s="42"/>
      <c r="D15" s="42"/>
      <c r="F15" s="43"/>
    </row>
    <row r="16" spans="2:6" x14ac:dyDescent="0.25">
      <c r="C16" s="42"/>
      <c r="D16" s="42"/>
      <c r="F16" s="43"/>
    </row>
    <row r="17" spans="3:6" x14ac:dyDescent="0.25">
      <c r="C17" s="42"/>
      <c r="D17" s="42"/>
      <c r="F17" s="43"/>
    </row>
    <row r="18" spans="3:6" x14ac:dyDescent="0.25">
      <c r="C18" s="42"/>
      <c r="D18" s="42"/>
      <c r="F18" s="43"/>
    </row>
    <row r="19" spans="3:6" x14ac:dyDescent="0.25">
      <c r="C19" s="42"/>
      <c r="D19" s="42"/>
      <c r="F19" s="4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A14E-BA32-4AC2-9AF9-C790F0C68D4D}">
  <dimension ref="A1:B6"/>
  <sheetViews>
    <sheetView workbookViewId="0">
      <selection activeCell="B7" sqref="B7"/>
    </sheetView>
  </sheetViews>
  <sheetFormatPr defaultRowHeight="15" x14ac:dyDescent="0.25"/>
  <cols>
    <col min="1" max="1" width="30.140625" bestFit="1" customWidth="1"/>
    <col min="2" max="2" width="29" customWidth="1"/>
  </cols>
  <sheetData>
    <row r="1" spans="1:2" ht="16.5" thickBot="1" x14ac:dyDescent="0.3">
      <c r="A1" s="23" t="s">
        <v>603</v>
      </c>
      <c r="B1" s="24"/>
    </row>
    <row r="2" spans="1:2" ht="17.25" thickTop="1" thickBot="1" x14ac:dyDescent="0.3">
      <c r="A2" s="25" t="s">
        <v>604</v>
      </c>
      <c r="B2" s="26" t="s">
        <v>605</v>
      </c>
    </row>
    <row r="3" spans="1:2" ht="15.75" thickTop="1" x14ac:dyDescent="0.25">
      <c r="A3" s="27"/>
      <c r="B3" s="28"/>
    </row>
    <row r="4" spans="1:2" x14ac:dyDescent="0.25">
      <c r="A4" s="29" t="s">
        <v>606</v>
      </c>
      <c r="B4" s="30">
        <f>HLOOKUP($B$2,Master_Inventory_List!$A$2:$G$5,2,FALSE)</f>
        <v>150</v>
      </c>
    </row>
    <row r="5" spans="1:2" x14ac:dyDescent="0.25">
      <c r="A5" s="29" t="s">
        <v>607</v>
      </c>
      <c r="B5" s="30">
        <f>HLOOKUP($B$2,Master_Inventory_List!$A$2:$G$5,3,FALSE)</f>
        <v>110</v>
      </c>
    </row>
    <row r="6" spans="1:2" ht="15.75" thickBot="1" x14ac:dyDescent="0.3">
      <c r="A6" s="31" t="s">
        <v>608</v>
      </c>
      <c r="B6" s="30">
        <f>HLOOKUP($B$2,Master_Inventory_List!$A$2:$G$5,4,FALSE)</f>
        <v>115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D61A-4DC3-4BC0-A57C-915EAD8C42D3}">
  <dimension ref="A1:G5"/>
  <sheetViews>
    <sheetView workbookViewId="0">
      <selection activeCell="L9" sqref="L9"/>
    </sheetView>
  </sheetViews>
  <sheetFormatPr defaultRowHeight="15" x14ac:dyDescent="0.25"/>
  <cols>
    <col min="1" max="1" width="14" bestFit="1" customWidth="1"/>
  </cols>
  <sheetData>
    <row r="1" spans="1:7" x14ac:dyDescent="0.25">
      <c r="A1" s="32"/>
      <c r="B1" s="32"/>
      <c r="C1" s="32"/>
      <c r="D1" s="32"/>
      <c r="E1" s="32"/>
      <c r="F1" s="32"/>
      <c r="G1" s="32"/>
    </row>
    <row r="2" spans="1:7" x14ac:dyDescent="0.25">
      <c r="A2" s="33" t="s">
        <v>609</v>
      </c>
      <c r="B2" s="34" t="s">
        <v>610</v>
      </c>
      <c r="C2" s="34" t="s">
        <v>605</v>
      </c>
      <c r="D2" s="34" t="s">
        <v>611</v>
      </c>
      <c r="E2" s="34" t="s">
        <v>612</v>
      </c>
      <c r="F2" s="34" t="s">
        <v>613</v>
      </c>
      <c r="G2" s="34" t="s">
        <v>614</v>
      </c>
    </row>
    <row r="3" spans="1:7" x14ac:dyDescent="0.25">
      <c r="A3" s="35" t="s">
        <v>615</v>
      </c>
      <c r="B3" s="36">
        <v>120</v>
      </c>
      <c r="C3" s="36">
        <v>150</v>
      </c>
      <c r="D3" s="36">
        <v>135</v>
      </c>
      <c r="E3" s="36">
        <v>90</v>
      </c>
      <c r="F3" s="36">
        <v>95</v>
      </c>
      <c r="G3" s="36">
        <v>140</v>
      </c>
    </row>
    <row r="4" spans="1:7" x14ac:dyDescent="0.25">
      <c r="A4" s="35" t="s">
        <v>616</v>
      </c>
      <c r="B4" s="36">
        <v>55</v>
      </c>
      <c r="C4" s="36">
        <v>110</v>
      </c>
      <c r="D4" s="36">
        <v>75</v>
      </c>
      <c r="E4" s="36">
        <v>95</v>
      </c>
      <c r="F4" s="36">
        <v>75</v>
      </c>
      <c r="G4" s="36">
        <v>55</v>
      </c>
    </row>
    <row r="5" spans="1:7" x14ac:dyDescent="0.25">
      <c r="A5" s="35" t="s">
        <v>617</v>
      </c>
      <c r="B5" s="36">
        <v>70</v>
      </c>
      <c r="C5" s="36">
        <v>115</v>
      </c>
      <c r="D5" s="36">
        <v>65</v>
      </c>
      <c r="E5" s="36">
        <v>55</v>
      </c>
      <c r="F5" s="36">
        <v>85</v>
      </c>
      <c r="G5" s="3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Sales_Data</vt:lpstr>
      <vt:lpstr>Pivot_Table_Sales</vt:lpstr>
      <vt:lpstr>Pivot_Table_Percent_Change</vt:lpstr>
      <vt:lpstr>Master_Emp_List</vt:lpstr>
      <vt:lpstr>INDEX_MATCH_Master_Emp_List</vt:lpstr>
      <vt:lpstr>VLookup</vt:lpstr>
      <vt:lpstr>Index_Match_Functions</vt:lpstr>
      <vt:lpstr>HLookup</vt:lpstr>
      <vt:lpstr>Master_Inventory_List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Zuber Najam</dc:creator>
  <cp:lastModifiedBy>Zuber Najam</cp:lastModifiedBy>
  <dcterms:created xsi:type="dcterms:W3CDTF">2021-06-16T20:36:55Z</dcterms:created>
  <dcterms:modified xsi:type="dcterms:W3CDTF">2021-06-17T11:54:43Z</dcterms:modified>
</cp:coreProperties>
</file>