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slicers/slicer2.xml" ContentType="application/vnd.ms-excel.slicer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senkys\Desktop\vba\Сводные таблицы и дашборды\"/>
    </mc:Choice>
  </mc:AlternateContent>
  <bookViews>
    <workbookView xWindow="0" yWindow="0" windowWidth="28800" windowHeight="12210"/>
  </bookViews>
  <sheets>
    <sheet name="Дашборд" sheetId="10" r:id="rId1"/>
    <sheet name="Данные 2023" sheetId="2" r:id="rId2"/>
    <sheet name="Данные" sheetId="1" r:id="rId3"/>
    <sheet name="Категории" sheetId="4" r:id="rId4"/>
    <sheet name="Заказчики" sheetId="5" r:id="rId5"/>
    <sheet name="Топ 10 товаров" sheetId="6" r:id="rId6"/>
    <sheet name="Регионы" sheetId="7" r:id="rId7"/>
    <sheet name="По месяцам" sheetId="8" r:id="rId8"/>
    <sheet name="Карта" sheetId="9" r:id="rId9"/>
  </sheets>
  <definedNames>
    <definedName name="Срез_Годы">#N/A</definedName>
    <definedName name="Срез_Город">#N/A</definedName>
    <definedName name="Срез_Регион">#N/A</definedName>
  </definedNames>
  <calcPr calcId="162913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2" i="9" l="1"/>
  <c r="J12" i="9" s="1"/>
  <c r="I11" i="9"/>
  <c r="J11" i="9" s="1"/>
  <c r="I10" i="9"/>
  <c r="J10" i="9" s="1"/>
  <c r="I9" i="9"/>
  <c r="J9" i="9" s="1"/>
  <c r="I8" i="9"/>
  <c r="J8" i="9" s="1"/>
  <c r="I7" i="9"/>
  <c r="J7" i="9" s="1"/>
  <c r="I6" i="9"/>
  <c r="J6" i="9" s="1"/>
  <c r="I5" i="9"/>
  <c r="J5" i="9" s="1"/>
</calcChain>
</file>

<file path=xl/sharedStrings.xml><?xml version="1.0" encoding="utf-8"?>
<sst xmlns="http://schemas.openxmlformats.org/spreadsheetml/2006/main" count="138470" uniqueCount="93">
  <si>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</si>
  <si>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</si>
  <si>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</si>
  <si>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</si>
  <si>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</si>
  <si>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</si>
  <si>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</si>
  <si>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</si>
  <si>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</si>
  <si>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</si>
  <si>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</si>
  <si>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</si>
  <si>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</si>
  <si>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</si>
  <si>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</si>
  <si>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</si>
  <si>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</si>
  <si>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</si>
  <si>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</si>
  <si>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</si>
  <si>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</si>
  <si>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</si>
  <si>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</si>
  <si>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</si>
  <si>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</si>
  <si>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</si>
  <si>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</si>
  <si>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</si>
  <si>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</si>
  <si>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</si>
  <si>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</si>
  <si>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</si>
  <si>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</si>
  <si>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</si>
  <si>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</si>
  <si>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</si>
  <si>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</si>
  <si>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</si>
  <si>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</si>
  <si>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</si>
  <si>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</si>
  <si>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</si>
  <si>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</si>
  <si>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</si>
  <si>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</si>
  <si>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</si>
  <si>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</si>
  <si>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</si>
  <si>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</si>
  <si>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</si>
  <si>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</si>
  <si>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</si>
  <si>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</si>
  <si>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</si>
  <si>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</si>
  <si>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</si>
  <si>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</si>
  <si>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</si>
  <si>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</si>
  <si>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</si>
  <si>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</si>
  <si>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</si>
  <si>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</si>
  <si>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 xml:space="preserve">Выручка </t>
  </si>
  <si>
    <t>(Все)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</si>
  <si>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</si>
  <si>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</si>
  <si>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</si>
  <si>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</si>
  <si>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</si>
  <si>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</si>
  <si>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</si>
  <si>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</si>
  <si>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</si>
  <si>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</si>
  <si>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</si>
  <si>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</si>
  <si>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</si>
  <si>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Годы</t>
  </si>
  <si>
    <t>КАТЕГОРИИ</t>
  </si>
  <si>
    <t>ЗАКАЗЧИКИ</t>
  </si>
  <si>
    <t>ТОП 10 ТОВАРОВ</t>
  </si>
  <si>
    <t>ДОЛИ РЕГИОНОВ</t>
  </si>
  <si>
    <t>ВЫРУЧКА ПО МЕСЯЦАМ</t>
  </si>
  <si>
    <t>Месяц</t>
  </si>
  <si>
    <t>КАРТА</t>
  </si>
  <si>
    <t xml:space="preserve">Город </t>
  </si>
  <si>
    <t>X</t>
  </si>
  <si>
    <t>Y</t>
  </si>
  <si>
    <t>Значение</t>
  </si>
  <si>
    <t>Подписи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</si>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</sst>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,&quot;К&quot;"/>
    <numFmt numFmtId="165" formatCode="#,##0.00\ [$€-1]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3">
    <dxf>
      <numFmt numFmtId="165" formatCode="#,##0.00\ [$€-1]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 международной сети магазинов.xlsx]Категории!СТ_Категории</c:name>
    <c:fmtId val="2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C-4CA2-9791-F9311CED3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7389423"/>
        <c:axId val="1977395247"/>
      </c:barChart>
      <c:catAx>
        <c:axId val="19773894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7395247"/>
        <c:crosses val="autoZero"/>
        <c:auto val="1"/>
        <c:lblAlgn val="ctr"/>
        <c:lblOffset val="100"/>
        <c:noMultiLvlLbl val="0"/>
      </c:catAx>
      <c:valAx>
        <c:axId val="197739524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73894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 международной сети магазинов.xlsx]Заказчики!СТ_Заказчики</c:name>
    <c:fmtId val="3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B-492B-9F80-980899047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7389423"/>
        <c:axId val="1977395247"/>
      </c:barChart>
      <c:catAx>
        <c:axId val="19773894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7395247"/>
        <c:crosses val="autoZero"/>
        <c:auto val="1"/>
        <c:lblAlgn val="ctr"/>
        <c:lblOffset val="100"/>
        <c:noMultiLvlLbl val="0"/>
      </c:catAx>
      <c:valAx>
        <c:axId val="197739524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73894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 международной сети магазинов.xlsx]Топ 10 товаров!СТ_ТОп10ТОваров</c:name>
    <c:fmtId val="5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1-4807-81C8-C76452B1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7389423"/>
        <c:axId val="1977395247"/>
      </c:barChart>
      <c:catAx>
        <c:axId val="19773894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7395247"/>
        <c:crosses val="autoZero"/>
        <c:auto val="1"/>
        <c:lblAlgn val="ctr"/>
        <c:lblOffset val="100"/>
        <c:noMultiLvlLbl val="0"/>
      </c:catAx>
      <c:valAx>
        <c:axId val="197739524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73894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[Дашборд международной сети магазинов.xlsx]По месяцам!СТ_ПоМесяцам</c:name>
    <c:fmtId val="6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5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34-421E-A01C-B54405065A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25080319"/>
        <c:axId val="25063679"/>
      </c:barChart>
      <c:catAx>
        <c:axId val="250803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063679"/>
        <c:crosses val="autoZero"/>
        <c:auto val="1"/>
        <c:lblAlgn val="ctr"/>
        <c:lblOffset val="100"/>
        <c:noMultiLvlLbl val="0"/>
      </c:catAx>
      <c:valAx>
        <c:axId val="2506367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25080319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[Дашборд международной сети магазинов.xlsx]Регионы!СТ_Регионы</c:name>
    <c:fmtId val="5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5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5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5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4A-4474-9E94-D6B4FFD2727E}"/>
              </c:ext>
            </c:extLst>
          </c:dPt>
          <c:dPt>
            <c:idx val="1"/>
            <c:bubble3D val="0"/>
            <c:spPr>
              <a:solidFill>
                <a:schemeClr val="tx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B4A-4474-9E94-D6B4FFD2727E}"/>
              </c:ext>
            </c:extLst>
          </c:dPt>
          <c:dPt>
            <c:idx val="2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B4A-4474-9E94-D6B4FFD2727E}"/>
              </c:ext>
            </c:extLst>
          </c:dPt>
          <c:dPt>
            <c:idx val="3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B4A-4474-9E94-D6B4FFD272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B4A-4474-9E94-D6B4FFD272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1BF315FB-6135-4108-9DA6-2BB7357F180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9C2-4BCC-88C3-086B4DC26908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3EC98607-6496-4B8D-901A-8D8614D1ED8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9C2-4BCC-88C3-086B4DC26908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BF0C0A37-403D-4EA4-8ABC-824AA059AD2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9C2-4BCC-88C3-086B4DC26908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EE4856BD-CD26-40D6-AC1D-11475AB43E6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9C2-4BCC-88C3-086B4DC26908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B26B3919-97E9-42EE-A76A-4A37A94C23D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9C2-4BCC-88C3-086B4DC26908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453FF62D-21F3-441B-BDC3-99BF6C5978D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9C2-4BCC-88C3-086B4DC26908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F4602818-9ECC-4832-88F7-04D882D9DA9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19C2-4BCC-88C3-086B4DC26908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932223A7-EB3E-48C8-842A-760830B2F13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19C2-4BCC-88C3-086B4DC2690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Карта!$G$5:$G$12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Карта!$H$5:$H$12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Карта!$I$5:$I$12</c:f>
              <c:numCache>
                <c:formatCode>#\ ##0.00\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Карта!$J$5:$J$12</c15:f>
                <c15:dlblRangeCache>
                  <c:ptCount val="8"/>
                  <c:pt idx="0">
                    <c:v>Берлин
1,26 M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19C2-4BCC-88C3-086B4DC26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1353582815"/>
        <c:axId val="1353579487"/>
      </c:bubbleChart>
      <c:valAx>
        <c:axId val="1353582815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353579487"/>
        <c:crosses val="autoZero"/>
        <c:crossBetween val="midCat"/>
      </c:valAx>
      <c:valAx>
        <c:axId val="1353579487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353582815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 международной сети магазинов.xlsx]Категории!СТ_Категории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B-4564-A324-4F225C4CA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7389423"/>
        <c:axId val="1977395247"/>
      </c:barChart>
      <c:catAx>
        <c:axId val="19773894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7395247"/>
        <c:crosses val="autoZero"/>
        <c:auto val="1"/>
        <c:lblAlgn val="ctr"/>
        <c:lblOffset val="100"/>
        <c:noMultiLvlLbl val="0"/>
      </c:catAx>
      <c:valAx>
        <c:axId val="197739524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73894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 международной сети магазинов.xlsx]Заказчики!СТ_Заказчики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4-4829-A2D1-FF6E7C29A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7389423"/>
        <c:axId val="1977395247"/>
      </c:barChart>
      <c:catAx>
        <c:axId val="19773894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7395247"/>
        <c:crosses val="autoZero"/>
        <c:auto val="1"/>
        <c:lblAlgn val="ctr"/>
        <c:lblOffset val="100"/>
        <c:noMultiLvlLbl val="0"/>
      </c:catAx>
      <c:valAx>
        <c:axId val="197739524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73894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 международной сети магазинов.xlsx]Топ 10 товаров!СТ_ТОп10ТОваров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3-434E-B9D1-42B1D4198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7389423"/>
        <c:axId val="1977395247"/>
      </c:barChart>
      <c:catAx>
        <c:axId val="19773894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7395247"/>
        <c:crosses val="autoZero"/>
        <c:auto val="1"/>
        <c:lblAlgn val="ctr"/>
        <c:lblOffset val="100"/>
        <c:noMultiLvlLbl val="0"/>
      </c:catAx>
      <c:valAx>
        <c:axId val="197739524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73894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[Дашборд международной сети магазинов.xlsx]Регионы!СТ_Регионы</c:name>
    <c:fmtId val="3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5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7C-47B0-A732-D3CD6EB72EB5}"/>
              </c:ext>
            </c:extLst>
          </c:dPt>
          <c:dPt>
            <c:idx val="1"/>
            <c:bubble3D val="0"/>
            <c:spPr>
              <a:solidFill>
                <a:schemeClr val="tx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52-42F1-8E10-8907C7EDE0BC}"/>
              </c:ext>
            </c:extLst>
          </c:dPt>
          <c:dPt>
            <c:idx val="2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52-42F1-8E10-8907C7EDE0BC}"/>
              </c:ext>
            </c:extLst>
          </c:dPt>
          <c:dPt>
            <c:idx val="3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952-42F1-8E10-8907C7EDE0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7C-47B0-A732-D3CD6EB72E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[Дашборд международной сети магазинов.xlsx]По месяцам!СТ_ПоМесяцам</c:name>
    <c:fmtId val="4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5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58-417C-8F69-BC23F7E233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25080319"/>
        <c:axId val="25063679"/>
      </c:barChart>
      <c:catAx>
        <c:axId val="250803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063679"/>
        <c:crosses val="autoZero"/>
        <c:auto val="1"/>
        <c:lblAlgn val="ctr"/>
        <c:lblOffset val="100"/>
        <c:noMultiLvlLbl val="0"/>
      </c:catAx>
      <c:valAx>
        <c:axId val="2506367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25080319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367DA7E-CFCB-4EC0-8015-32D6F39A836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504-4447-9627-98614CC54B6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B05FEAB-7F63-4C0D-BB46-5440440B94E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504-4447-9627-98614CC54B6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CAD834B-7061-4FE9-8972-19FA1261A60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504-4447-9627-98614CC54B6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7E44339-76E6-4708-A567-4541E03C4E6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504-4447-9627-98614CC54B6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4D51632-69E5-4885-92DD-27F4736146A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504-4447-9627-98614CC54B6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3B9403D-62B5-4A92-8520-25D38D4790A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504-4447-9627-98614CC54B6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F3D671B-4C5B-4786-BFC6-32F06ED5325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504-4447-9627-98614CC54B6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DE6BE16-E1E5-4068-ADDC-19040C4EABD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504-4447-9627-98614CC54B6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Карта!$G$5:$G$12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Карта!$H$5:$H$12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Карта!$I$5:$I$12</c:f>
              <c:numCache>
                <c:formatCode>#\ ##0.00\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Карта!$J$5:$J$12</c15:f>
                <c15:dlblRangeCache>
                  <c:ptCount val="8"/>
                  <c:pt idx="0">
                    <c:v>Берлин
1,26 M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504-4447-9627-98614CC54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1353582815"/>
        <c:axId val="1353579487"/>
      </c:bubbleChart>
      <c:valAx>
        <c:axId val="1353582815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353579487"/>
        <c:crosses val="autoZero"/>
        <c:crossBetween val="midCat"/>
      </c:valAx>
      <c:valAx>
        <c:axId val="1353579487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353582815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600076</xdr:colOff>
      <xdr:row>19</xdr:row>
      <xdr:rowOff>8025</xdr:rowOff>
    </xdr:from>
    <xdr:to>
      <xdr:col>7</xdr:col>
      <xdr:colOff>511276</xdr:colOff>
      <xdr:row>36</xdr:row>
      <xdr:rowOff>9525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542925</xdr:colOff>
      <xdr:row>19</xdr:row>
      <xdr:rowOff>17550</xdr:rowOff>
    </xdr:from>
    <xdr:to>
      <xdr:col>17</xdr:col>
      <xdr:colOff>454125</xdr:colOff>
      <xdr:row>36</xdr:row>
      <xdr:rowOff>19050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571500</xdr:colOff>
      <xdr:row>19</xdr:row>
      <xdr:rowOff>17550</xdr:rowOff>
    </xdr:from>
    <xdr:to>
      <xdr:col>12</xdr:col>
      <xdr:colOff>482700</xdr:colOff>
      <xdr:row>36</xdr:row>
      <xdr:rowOff>19050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600076</xdr:colOff>
      <xdr:row>1</xdr:row>
      <xdr:rowOff>95250</xdr:rowOff>
    </xdr:from>
    <xdr:to>
      <xdr:col>12</xdr:col>
      <xdr:colOff>473176</xdr:colOff>
      <xdr:row>18</xdr:row>
      <xdr:rowOff>142875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565052</xdr:colOff>
      <xdr:row>1</xdr:row>
      <xdr:rowOff>95250</xdr:rowOff>
    </xdr:from>
    <xdr:to>
      <xdr:col>17</xdr:col>
      <xdr:colOff>454126</xdr:colOff>
      <xdr:row>18</xdr:row>
      <xdr:rowOff>142875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530325</xdr:colOff>
      <xdr:row>1</xdr:row>
      <xdr:rowOff>76200</xdr:rowOff>
    </xdr:from>
    <xdr:to>
      <xdr:col>25</xdr:col>
      <xdr:colOff>549375</xdr:colOff>
      <xdr:row>36</xdr:row>
      <xdr:rowOff>19050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1152525</xdr:colOff>
      <xdr:row>15</xdr:row>
      <xdr:rowOff>114299</xdr:rowOff>
    </xdr:from>
    <xdr:to>
      <xdr:col>2</xdr:col>
      <xdr:colOff>504825</xdr:colOff>
      <xdr:row>36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Город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525" y="2971799"/>
              <a:ext cx="1343025" cy="39052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1143000</xdr:colOff>
      <xdr:row>7</xdr:row>
      <xdr:rowOff>142875</xdr:rowOff>
    </xdr:from>
    <xdr:to>
      <xdr:col>2</xdr:col>
      <xdr:colOff>495300</xdr:colOff>
      <xdr:row>15</xdr:row>
      <xdr:rowOff>47624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Регион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0" y="1476375"/>
              <a:ext cx="1343025" cy="14287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1152525</xdr:colOff>
      <xdr:row>1</xdr:row>
      <xdr:rowOff>85725</xdr:rowOff>
    </xdr:from>
    <xdr:to>
      <xdr:col>2</xdr:col>
      <xdr:colOff>504825</xdr:colOff>
      <xdr:row>7</xdr:row>
      <xdr:rowOff>104774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Годы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525" y="276225"/>
              <a:ext cx="1343025" cy="11620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409574</xdr:colOff>
      <xdr:row>4</xdr:row>
      <xdr:rowOff>114300</xdr:rowOff>
    </xdr:from>
    <xdr:to>
      <xdr:col>12</xdr:col>
      <xdr:colOff>457199</xdr:colOff>
      <xdr:row>20</xdr:row>
      <xdr:rowOff>85726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409574</xdr:colOff>
      <xdr:row>4</xdr:row>
      <xdr:rowOff>114300</xdr:rowOff>
    </xdr:from>
    <xdr:to>
      <xdr:col>12</xdr:col>
      <xdr:colOff>457199</xdr:colOff>
      <xdr:row>20</xdr:row>
      <xdr:rowOff>85726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409574</xdr:colOff>
      <xdr:row>4</xdr:row>
      <xdr:rowOff>114300</xdr:rowOff>
    </xdr:from>
    <xdr:to>
      <xdr:col>12</xdr:col>
      <xdr:colOff>457199</xdr:colOff>
      <xdr:row>20</xdr:row>
      <xdr:rowOff>85726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57149</xdr:colOff>
      <xdr:row>3</xdr:row>
      <xdr:rowOff>9525</xdr:rowOff>
    </xdr:from>
    <xdr:to>
      <xdr:col>13</xdr:col>
      <xdr:colOff>571500</xdr:colOff>
      <xdr:row>21</xdr:row>
      <xdr:rowOff>180975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57149</xdr:colOff>
      <xdr:row>3</xdr:row>
      <xdr:rowOff>9525</xdr:rowOff>
    </xdr:from>
    <xdr:to>
      <xdr:col>18</xdr:col>
      <xdr:colOff>590550</xdr:colOff>
      <xdr:row>32</xdr:row>
      <xdr:rowOff>47625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228600</xdr:colOff>
      <xdr:row>1</xdr:row>
      <xdr:rowOff>180974</xdr:rowOff>
    </xdr:from>
    <xdr:to>
      <xdr:col>19</xdr:col>
      <xdr:colOff>371476</xdr:colOff>
      <xdr:row>35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228600</xdr:colOff>
      <xdr:row>15</xdr:row>
      <xdr:rowOff>28575</xdr:rowOff>
    </xdr:from>
    <xdr:to>
      <xdr:col>8</xdr:col>
      <xdr:colOff>838200</xdr:colOff>
      <xdr:row>28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Город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91025" y="28860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15</xdr:row>
      <xdr:rowOff>28575</xdr:rowOff>
    </xdr:from>
    <xdr:to>
      <xdr:col>10</xdr:col>
      <xdr:colOff>523875</xdr:colOff>
      <xdr:row>28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Регион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43650" y="28860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123825</xdr:colOff>
      <xdr:row>15</xdr:row>
      <xdr:rowOff>57150</xdr:rowOff>
    </xdr:from>
    <xdr:to>
      <xdr:col>6</xdr:col>
      <xdr:colOff>114300</xdr:colOff>
      <xdr:row>28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Год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47925" y="29146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seniya" refreshedDate="45244.540566087962" createdVersion="6" refreshedVersion="6" minRefreshableVersion="3" recordCount="19341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Т_Категори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rowHeaderCaption="Катег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Т_Заказчик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rowHeaderCaption="Заказчик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Т_ТОп10ТОваров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 rowHeaderCaption="Товар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Т_Регионы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 rowHeaderCaption="Регион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4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Т_ПоМесяцам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 rowHeaderCaption="Месяц">
  <location ref="B8:C48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0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Т_Карта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 chartFormat="6" rowHeaderCaption="Месяц">
  <location ref="B6:D30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род" sourceName="Город">
  <pivotTables>
    <pivotTable tabId="9" name="СТ_Карта"/>
    <pivotTable tabId="5" name="СТ_Заказчики"/>
    <pivotTable tabId="4" name="СТ_Категории"/>
    <pivotTable tabId="8" name="СТ_ПоМесяцам"/>
    <pivotTable tabId="7" name="СТ_Регионы"/>
    <pivotTable tabId="6" name="СТ_ТОп10ТОваров"/>
  </pivotTables>
  <data>
    <tabular pivotCacheId="1">
      <items count="8">
        <i x="7" s="1"/>
        <i x="6" s="1"/>
        <i x="0" s="1"/>
        <i x="3" s="1"/>
        <i x="5" s="1"/>
        <i x="4" s="1"/>
        <i x="2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егион" sourceName="Регион">
  <pivotTables>
    <pivotTable tabId="9" name="СТ_Карта"/>
    <pivotTable tabId="5" name="СТ_Заказчики"/>
    <pivotTable tabId="4" name="СТ_Категории"/>
    <pivotTable tabId="8" name="СТ_ПоМесяцам"/>
    <pivotTable tabId="7" name="СТ_Регионы"/>
    <pivotTable tabId="6" name="СТ_ТОп10ТОваров"/>
  </pivotTables>
  <data>
    <tabular pivotCacheId="1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9" name="СТ_Карта"/>
    <pivotTable tabId="5" name="СТ_Заказчики"/>
    <pivotTable tabId="4" name="СТ_Категории"/>
    <pivotTable tabId="8" name="СТ_ПоМесяцам"/>
    <pivotTable tabId="7" name="СТ_Регионы"/>
    <pivotTable tabId="6" name="СТ_ТОп10ТОваров"/>
  </pivotTables>
  <data>
    <tabular pivotCacheId="1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род 1" cache="Срез_Город" caption="Город" lockedPosition="1" rowHeight="241300"/>
  <slicer name="Регион 1" cache="Срез_Регион" caption="Регион" lockedPosition="1" rowHeight="241300"/>
  <slicer name="Годы 1" cache="Срез_Годы" caption="Годы" lockedPosition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род" cache="Срез_Город" caption="Город" rowHeight="241300"/>
  <slicer name="Регион" cache="Срез_Регион" caption="Регион" rowHeight="241300"/>
  <slicer name="Годы" cache="Срез_Годы" caption="Годы" rowHeight="241300"/>
</slicers>
</file>

<file path=xl/tables/table1.xml><?xml version="1.0" encoding="utf-8"?>
<table xmlns="http://schemas.openxmlformats.org/spreadsheetml/2006/main" id="1" name="УТ_Данные" displayName="УТ_Данные" ref="B2:J19343" totalsRowShown="0" headerRowDxfId="2">
  <autoFilter ref="B2:J19343"/>
  <tableColumns count="9">
    <tableColumn id="1" name="Дата" dataDxfId="1"/>
    <tableColumn id="2" name="Заказчик"/>
    <tableColumn id="3" name="Город"/>
    <tableColumn id="4" name="Регион"/>
    <tableColumn id="5" name="Категория"/>
    <tableColumn id="6" name="Товар"/>
    <tableColumn id="7" name="Цена за штуку"/>
    <tableColumn id="8" name="Количество"/>
    <tableColumn id="9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УТ_ДанныеКарта" displayName="УТ_ДанныеКарта" ref="F4:J12" totalsRowShown="0">
  <autoFilter ref="F4:J12"/>
  <tableColumns count="5">
    <tableColumn id="1" name="Город "/>
    <tableColumn id="2" name="X"/>
    <tableColumn id="3" name="Y"/>
    <tableColumn id="4" name="Значение" dataDxfId="0">
      <calculatedColumnFormula>SUMIF(C:C,УТ_ДанныеКарта[[#This Row],[Город ]],D:D)</calculatedColumnFormula>
    </tableColumn>
    <tableColumn id="5" name="Подписи">
      <calculatedColumnFormula>УТ_ДанныеКарта[[#This Row],[Город ]] &amp; CHAR(10) &amp; IF(УТ_ДанныеКарта[[#This Row],[Значение]] &gt;=1000000,TEXT(УТ_ДанныеКарта[[#This Row],[Значение]],"# ##0,00  \ M"),IF(УТ_ДанныеКарта[[#This Row],[Значение]]&gt;=1000,TEXT(УТ_ДанныеКарта[[#This Row],[Значение]],"0 \ K"),TEXT(УТ_ДанныеКарта[[#This Row],[Значение]],"0")))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Relationship Id="rId5" Type="http://schemas.microsoft.com/office/2007/relationships/slicer" Target="../slicers/slicer2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A4" sqref="A4"/>
    </sheetView>
  </sheetViews>
  <sheetFormatPr defaultRowHeight="15" x14ac:dyDescent="0.25"/>
  <cols>
    <col min="1" max="1" width="20.7109375" style="10" customWidth="1"/>
    <col min="2" max="16384" width="9.140625" style="10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315"/>
  <sheetViews>
    <sheetView topLeftCell="A8284" workbookViewId="0">
      <selection activeCell="M8311" sqref="M8311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3">
        <v>44927</v>
      </c>
      <c r="C3" s="2" t="s">
        <v>28</v>
      </c>
      <c r="D3" s="2" t="s">
        <v>10</v>
      </c>
      <c r="E3" s="2" t="s">
        <v>11</v>
      </c>
      <c r="F3" s="2" t="s">
        <v>57</v>
      </c>
      <c r="G3" s="2" t="s">
        <v>60</v>
      </c>
      <c r="H3" s="2">
        <v>0.59</v>
      </c>
      <c r="I3" s="2">
        <v>268</v>
      </c>
      <c r="J3" s="2">
        <v>158.12</v>
      </c>
    </row>
    <row r="4" spans="2:10" x14ac:dyDescent="0.25">
      <c r="B4" s="3">
        <v>44928</v>
      </c>
      <c r="C4" s="2" t="s">
        <v>16</v>
      </c>
      <c r="D4" s="2" t="s">
        <v>50</v>
      </c>
      <c r="E4" s="2" t="s">
        <v>35</v>
      </c>
      <c r="F4" s="2" t="s">
        <v>14</v>
      </c>
      <c r="G4" s="2" t="s">
        <v>24</v>
      </c>
      <c r="H4" s="2">
        <v>1.0900000000000001</v>
      </c>
      <c r="I4" s="2">
        <v>157</v>
      </c>
      <c r="J4" s="2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9343"/>
  <sheetViews>
    <sheetView showGridLines="0" topLeftCell="A3" workbookViewId="0">
      <selection activeCell="C8" sqref="C8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3">
        <v>44927</v>
      </c>
      <c r="C11031" s="2" t="s">
        <v>28</v>
      </c>
      <c r="D11031" s="2" t="s">
        <v>10</v>
      </c>
      <c r="E11031" s="2" t="s">
        <v>11</v>
      </c>
      <c r="F11031" s="2" t="s">
        <v>57</v>
      </c>
      <c r="G11031" s="2" t="s">
        <v>60</v>
      </c>
      <c r="H11031" s="2">
        <v>0.59</v>
      </c>
      <c r="I11031" s="2">
        <v>268</v>
      </c>
      <c r="J11031" s="2">
        <v>158.12</v>
      </c>
    </row>
    <row r="11032" spans="2:10" x14ac:dyDescent="0.25">
      <c r="B11032" s="3">
        <v>44928</v>
      </c>
      <c r="C11032" s="2" t="s">
        <v>16</v>
      </c>
      <c r="D11032" s="2" t="s">
        <v>50</v>
      </c>
      <c r="E11032" s="2" t="s">
        <v>35</v>
      </c>
      <c r="F11032" s="2" t="s">
        <v>14</v>
      </c>
      <c r="G11032" s="2" t="s">
        <v>24</v>
      </c>
      <c r="H11032" s="2">
        <v>1.0900000000000001</v>
      </c>
      <c r="I11032" s="2">
        <v>157</v>
      </c>
      <c r="J11032" s="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showGridLines="0" workbookViewId="0">
      <selection activeCell="R14" sqref="R14"/>
    </sheetView>
  </sheetViews>
  <sheetFormatPr defaultRowHeight="15" x14ac:dyDescent="0.25"/>
  <cols>
    <col min="2" max="2" width="12.5703125" customWidth="1"/>
    <col min="3" max="3" width="9.28515625" customWidth="1"/>
  </cols>
  <sheetData>
    <row r="2" spans="2:3" x14ac:dyDescent="0.25">
      <c r="B2" s="6" t="s">
        <v>79</v>
      </c>
    </row>
    <row r="4" spans="2:3" x14ac:dyDescent="0.25">
      <c r="B4" s="4" t="s">
        <v>3</v>
      </c>
      <c r="C4" t="s">
        <v>64</v>
      </c>
    </row>
    <row r="5" spans="2:3" x14ac:dyDescent="0.25">
      <c r="B5" s="4" t="s">
        <v>2</v>
      </c>
      <c r="C5" t="s">
        <v>64</v>
      </c>
    </row>
    <row r="6" spans="2:3" x14ac:dyDescent="0.25">
      <c r="B6" s="4" t="s">
        <v>78</v>
      </c>
      <c r="C6" t="s">
        <v>64</v>
      </c>
    </row>
    <row r="8" spans="2:3" x14ac:dyDescent="0.25">
      <c r="B8" s="4" t="s">
        <v>4</v>
      </c>
      <c r="C8" t="s">
        <v>63</v>
      </c>
    </row>
    <row r="9" spans="2:3" x14ac:dyDescent="0.25">
      <c r="B9" s="5" t="s">
        <v>22</v>
      </c>
      <c r="C9" s="8">
        <v>1038390.3300000002</v>
      </c>
    </row>
    <row r="10" spans="2:3" x14ac:dyDescent="0.25">
      <c r="B10" s="5" t="s">
        <v>19</v>
      </c>
      <c r="C10" s="8">
        <v>870308.19999999844</v>
      </c>
    </row>
    <row r="11" spans="2:3" x14ac:dyDescent="0.25">
      <c r="B11" s="5" t="s">
        <v>12</v>
      </c>
      <c r="C11" s="8">
        <v>763514.84000000032</v>
      </c>
    </row>
    <row r="12" spans="2:3" x14ac:dyDescent="0.25">
      <c r="B12" s="5" t="s">
        <v>40</v>
      </c>
      <c r="C12" s="8">
        <v>751762.48000000196</v>
      </c>
    </row>
    <row r="13" spans="2:3" x14ac:dyDescent="0.25">
      <c r="B13" s="5" t="s">
        <v>45</v>
      </c>
      <c r="C13" s="8">
        <v>308454.99999999919</v>
      </c>
    </row>
    <row r="14" spans="2:3" x14ac:dyDescent="0.25">
      <c r="B14" s="5" t="s">
        <v>14</v>
      </c>
      <c r="C14" s="8">
        <v>297189.71000000089</v>
      </c>
    </row>
    <row r="15" spans="2:3" x14ac:dyDescent="0.25">
      <c r="B15" s="5" t="s">
        <v>26</v>
      </c>
      <c r="C15" s="8">
        <v>236519.92999999976</v>
      </c>
    </row>
    <row r="16" spans="2:3" x14ac:dyDescent="0.25">
      <c r="B16" s="5" t="s">
        <v>57</v>
      </c>
      <c r="C16" s="8">
        <v>189052.6699999994</v>
      </c>
    </row>
    <row r="17" spans="2:3" x14ac:dyDescent="0.25">
      <c r="B17" s="5" t="s">
        <v>62</v>
      </c>
      <c r="C17" s="8">
        <v>4455193.16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showGridLines="0" workbookViewId="0">
      <selection activeCell="B5" sqref="B5"/>
    </sheetView>
  </sheetViews>
  <sheetFormatPr defaultRowHeight="15" x14ac:dyDescent="0.25"/>
  <cols>
    <col min="2" max="2" width="14.7109375" customWidth="1"/>
    <col min="3" max="3" width="9.28515625" customWidth="1"/>
  </cols>
  <sheetData>
    <row r="2" spans="2:3" x14ac:dyDescent="0.25">
      <c r="B2" s="6" t="s">
        <v>80</v>
      </c>
    </row>
    <row r="4" spans="2:3" x14ac:dyDescent="0.25">
      <c r="B4" s="4" t="s">
        <v>3</v>
      </c>
      <c r="C4" t="s">
        <v>64</v>
      </c>
    </row>
    <row r="5" spans="2:3" x14ac:dyDescent="0.25">
      <c r="B5" s="4" t="s">
        <v>2</v>
      </c>
      <c r="C5" t="s">
        <v>64</v>
      </c>
    </row>
    <row r="6" spans="2:3" x14ac:dyDescent="0.25">
      <c r="B6" s="4" t="s">
        <v>78</v>
      </c>
      <c r="C6" t="s">
        <v>64</v>
      </c>
    </row>
    <row r="8" spans="2:3" x14ac:dyDescent="0.25">
      <c r="B8" s="4" t="s">
        <v>1</v>
      </c>
      <c r="C8" t="s">
        <v>63</v>
      </c>
    </row>
    <row r="9" spans="2:3" x14ac:dyDescent="0.25">
      <c r="B9" s="5" t="s">
        <v>32</v>
      </c>
      <c r="C9" s="8">
        <v>895998.14000000025</v>
      </c>
    </row>
    <row r="10" spans="2:3" x14ac:dyDescent="0.25">
      <c r="B10" s="5" t="s">
        <v>44</v>
      </c>
      <c r="C10" s="8">
        <v>786708.12000000244</v>
      </c>
    </row>
    <row r="11" spans="2:3" x14ac:dyDescent="0.25">
      <c r="B11" s="5" t="s">
        <v>49</v>
      </c>
      <c r="C11" s="8">
        <v>625799.69999999867</v>
      </c>
    </row>
    <row r="12" spans="2:3" x14ac:dyDescent="0.25">
      <c r="B12" s="5" t="s">
        <v>9</v>
      </c>
      <c r="C12" s="8">
        <v>510473.25000000035</v>
      </c>
    </row>
    <row r="13" spans="2:3" x14ac:dyDescent="0.25">
      <c r="B13" s="5" t="s">
        <v>21</v>
      </c>
      <c r="C13" s="8">
        <v>448486.5499999997</v>
      </c>
    </row>
    <row r="14" spans="2:3" x14ac:dyDescent="0.25">
      <c r="B14" s="5" t="s">
        <v>25</v>
      </c>
      <c r="C14" s="8">
        <v>410527.21999999974</v>
      </c>
    </row>
    <row r="15" spans="2:3" x14ac:dyDescent="0.25">
      <c r="B15" s="5" t="s">
        <v>16</v>
      </c>
      <c r="C15" s="8">
        <v>409595.99999999965</v>
      </c>
    </row>
    <row r="16" spans="2:3" x14ac:dyDescent="0.25">
      <c r="B16" s="5" t="s">
        <v>28</v>
      </c>
      <c r="C16" s="8">
        <v>367604.17999999889</v>
      </c>
    </row>
    <row r="17" spans="2:3" x14ac:dyDescent="0.25">
      <c r="B17" s="5" t="s">
        <v>62</v>
      </c>
      <c r="C17" s="8">
        <v>4455193.1599999992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9"/>
  <sheetViews>
    <sheetView showGridLines="0" workbookViewId="0">
      <selection activeCell="B9" sqref="B9"/>
    </sheetView>
  </sheetViews>
  <sheetFormatPr defaultRowHeight="15" x14ac:dyDescent="0.25"/>
  <cols>
    <col min="2" max="2" width="20.7109375" customWidth="1"/>
    <col min="3" max="3" width="9.28515625" customWidth="1"/>
  </cols>
  <sheetData>
    <row r="2" spans="2:3" x14ac:dyDescent="0.25">
      <c r="B2" s="6" t="s">
        <v>81</v>
      </c>
    </row>
    <row r="4" spans="2:3" x14ac:dyDescent="0.25">
      <c r="B4" s="4" t="s">
        <v>3</v>
      </c>
      <c r="C4" t="s">
        <v>64</v>
      </c>
    </row>
    <row r="5" spans="2:3" x14ac:dyDescent="0.25">
      <c r="B5" s="4" t="s">
        <v>2</v>
      </c>
      <c r="C5" t="s">
        <v>64</v>
      </c>
    </row>
    <row r="6" spans="2:3" x14ac:dyDescent="0.25">
      <c r="B6" s="4" t="s">
        <v>78</v>
      </c>
      <c r="C6" t="s">
        <v>64</v>
      </c>
    </row>
    <row r="8" spans="2:3" x14ac:dyDescent="0.25">
      <c r="B8" s="4" t="s">
        <v>5</v>
      </c>
      <c r="C8" t="s">
        <v>63</v>
      </c>
    </row>
    <row r="9" spans="2:3" x14ac:dyDescent="0.25">
      <c r="B9" s="5" t="s">
        <v>31</v>
      </c>
      <c r="C9" s="8">
        <v>602943</v>
      </c>
    </row>
    <row r="10" spans="2:3" x14ac:dyDescent="0.25">
      <c r="B10" s="5" t="s">
        <v>41</v>
      </c>
      <c r="C10" s="8">
        <v>533710.5299999998</v>
      </c>
    </row>
    <row r="11" spans="2:3" x14ac:dyDescent="0.25">
      <c r="B11" s="5" t="s">
        <v>36</v>
      </c>
      <c r="C11" s="8">
        <v>401038.5</v>
      </c>
    </row>
    <row r="12" spans="2:3" x14ac:dyDescent="0.25">
      <c r="B12" s="5" t="s">
        <v>20</v>
      </c>
      <c r="C12" s="8">
        <v>331284.09999999998</v>
      </c>
    </row>
    <row r="13" spans="2:3" x14ac:dyDescent="0.25">
      <c r="B13" s="5" t="s">
        <v>33</v>
      </c>
      <c r="C13" s="8">
        <v>308000.64000000007</v>
      </c>
    </row>
    <row r="14" spans="2:3" x14ac:dyDescent="0.25">
      <c r="B14" s="5" t="s">
        <v>51</v>
      </c>
      <c r="C14" s="8">
        <v>242732.39999999994</v>
      </c>
    </row>
    <row r="15" spans="2:3" x14ac:dyDescent="0.25">
      <c r="B15" s="5" t="s">
        <v>23</v>
      </c>
      <c r="C15" s="8">
        <v>219259.0500000001</v>
      </c>
    </row>
    <row r="16" spans="2:3" x14ac:dyDescent="0.25">
      <c r="B16" s="5" t="s">
        <v>55</v>
      </c>
      <c r="C16" s="8">
        <v>216188.27999999997</v>
      </c>
    </row>
    <row r="17" spans="2:3" x14ac:dyDescent="0.25">
      <c r="B17" s="5" t="s">
        <v>13</v>
      </c>
      <c r="C17" s="8">
        <v>212781.80000000008</v>
      </c>
    </row>
    <row r="18" spans="2:3" x14ac:dyDescent="0.25">
      <c r="B18" s="5" t="s">
        <v>52</v>
      </c>
      <c r="C18" s="8">
        <v>206092.70000000007</v>
      </c>
    </row>
    <row r="19" spans="2:3" x14ac:dyDescent="0.25">
      <c r="B19" s="5" t="s">
        <v>62</v>
      </c>
      <c r="C19" s="8">
        <v>3274031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showGridLines="0" workbookViewId="0">
      <selection activeCell="I27" sqref="I27"/>
    </sheetView>
  </sheetViews>
  <sheetFormatPr defaultRowHeight="15" x14ac:dyDescent="0.25"/>
  <cols>
    <col min="2" max="2" width="11.85546875" customWidth="1"/>
    <col min="3" max="3" width="9.28515625" customWidth="1"/>
  </cols>
  <sheetData>
    <row r="2" spans="2:3" x14ac:dyDescent="0.25">
      <c r="B2" s="6" t="s">
        <v>82</v>
      </c>
    </row>
    <row r="5" spans="2:3" x14ac:dyDescent="0.25">
      <c r="B5" s="4" t="s">
        <v>2</v>
      </c>
      <c r="C5" t="s">
        <v>64</v>
      </c>
    </row>
    <row r="6" spans="2:3" x14ac:dyDescent="0.25">
      <c r="B6" s="4" t="s">
        <v>78</v>
      </c>
      <c r="C6" t="s">
        <v>64</v>
      </c>
    </row>
    <row r="8" spans="2:3" x14ac:dyDescent="0.25">
      <c r="B8" s="4" t="s">
        <v>3</v>
      </c>
      <c r="C8" t="s">
        <v>63</v>
      </c>
    </row>
    <row r="9" spans="2:3" x14ac:dyDescent="0.25">
      <c r="B9" s="5" t="s">
        <v>11</v>
      </c>
      <c r="C9" s="8">
        <v>1022093.2100000016</v>
      </c>
    </row>
    <row r="10" spans="2:3" x14ac:dyDescent="0.25">
      <c r="B10" s="5" t="s">
        <v>35</v>
      </c>
      <c r="C10" s="8">
        <v>1570343.8400000092</v>
      </c>
    </row>
    <row r="11" spans="2:3" x14ac:dyDescent="0.25">
      <c r="B11" s="5" t="s">
        <v>18</v>
      </c>
      <c r="C11" s="8">
        <v>969323.99000000383</v>
      </c>
    </row>
    <row r="12" spans="2:3" x14ac:dyDescent="0.25">
      <c r="B12" s="5" t="s">
        <v>30</v>
      </c>
      <c r="C12" s="8">
        <v>893432.11999999976</v>
      </c>
    </row>
    <row r="13" spans="2:3" x14ac:dyDescent="0.25">
      <c r="B13" s="5" t="s">
        <v>62</v>
      </c>
      <c r="C13" s="8">
        <v>4455193.1600000151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8"/>
  <sheetViews>
    <sheetView showGridLines="0" workbookViewId="0">
      <selection activeCell="K38" sqref="K38"/>
    </sheetView>
  </sheetViews>
  <sheetFormatPr defaultRowHeight="15" x14ac:dyDescent="0.25"/>
  <cols>
    <col min="2" max="2" width="11.85546875" customWidth="1"/>
    <col min="3" max="3" width="9.28515625" customWidth="1"/>
  </cols>
  <sheetData>
    <row r="2" spans="2:3" x14ac:dyDescent="0.25">
      <c r="B2" s="6" t="s">
        <v>83</v>
      </c>
    </row>
    <row r="5" spans="2:3" x14ac:dyDescent="0.25">
      <c r="B5" s="4" t="s">
        <v>2</v>
      </c>
      <c r="C5" t="s">
        <v>64</v>
      </c>
    </row>
    <row r="6" spans="2:3" x14ac:dyDescent="0.25">
      <c r="B6" s="4" t="s">
        <v>3</v>
      </c>
      <c r="C6" t="s">
        <v>64</v>
      </c>
    </row>
    <row r="8" spans="2:3" x14ac:dyDescent="0.25">
      <c r="B8" s="4" t="s">
        <v>84</v>
      </c>
      <c r="C8" t="s">
        <v>63</v>
      </c>
    </row>
    <row r="9" spans="2:3" x14ac:dyDescent="0.25">
      <c r="B9" s="5" t="s">
        <v>65</v>
      </c>
      <c r="C9" s="8"/>
    </row>
    <row r="10" spans="2:3" x14ac:dyDescent="0.25">
      <c r="B10" s="7" t="s">
        <v>66</v>
      </c>
      <c r="C10" s="8">
        <v>46320.710000000043</v>
      </c>
    </row>
    <row r="11" spans="2:3" x14ac:dyDescent="0.25">
      <c r="B11" s="7" t="s">
        <v>67</v>
      </c>
      <c r="C11" s="8">
        <v>175277.03999999995</v>
      </c>
    </row>
    <row r="12" spans="2:3" x14ac:dyDescent="0.25">
      <c r="B12" s="7" t="s">
        <v>68</v>
      </c>
      <c r="C12" s="8">
        <v>227130.08000000013</v>
      </c>
    </row>
    <row r="13" spans="2:3" x14ac:dyDescent="0.25">
      <c r="B13" s="7" t="s">
        <v>69</v>
      </c>
      <c r="C13" s="8">
        <v>156139.87999999992</v>
      </c>
    </row>
    <row r="14" spans="2:3" x14ac:dyDescent="0.25">
      <c r="B14" s="7" t="s">
        <v>70</v>
      </c>
      <c r="C14" s="8">
        <v>82178.210000000065</v>
      </c>
    </row>
    <row r="15" spans="2:3" x14ac:dyDescent="0.25">
      <c r="B15" s="7" t="s">
        <v>71</v>
      </c>
      <c r="C15" s="8">
        <v>49556.599999999991</v>
      </c>
    </row>
    <row r="16" spans="2:3" x14ac:dyDescent="0.25">
      <c r="B16" s="7" t="s">
        <v>72</v>
      </c>
      <c r="C16" s="8">
        <v>70469.81</v>
      </c>
    </row>
    <row r="17" spans="2:3" x14ac:dyDescent="0.25">
      <c r="B17" s="7" t="s">
        <v>73</v>
      </c>
      <c r="C17" s="8">
        <v>38133.089999999997</v>
      </c>
    </row>
    <row r="18" spans="2:3" x14ac:dyDescent="0.25">
      <c r="B18" s="7" t="s">
        <v>74</v>
      </c>
      <c r="C18" s="8">
        <v>73403.069999999978</v>
      </c>
    </row>
    <row r="19" spans="2:3" x14ac:dyDescent="0.25">
      <c r="B19" s="7" t="s">
        <v>75</v>
      </c>
      <c r="C19" s="8">
        <v>83397.830000000075</v>
      </c>
    </row>
    <row r="20" spans="2:3" x14ac:dyDescent="0.25">
      <c r="B20" s="7" t="s">
        <v>76</v>
      </c>
      <c r="C20" s="8">
        <v>51110.390000000021</v>
      </c>
    </row>
    <row r="21" spans="2:3" x14ac:dyDescent="0.25">
      <c r="B21" s="7" t="s">
        <v>77</v>
      </c>
      <c r="C21" s="8">
        <v>43757.50999999998</v>
      </c>
    </row>
    <row r="22" spans="2:3" x14ac:dyDescent="0.25">
      <c r="B22" s="5" t="s">
        <v>91</v>
      </c>
      <c r="C22" s="8"/>
    </row>
    <row r="23" spans="2:3" x14ac:dyDescent="0.25">
      <c r="B23" s="7" t="s">
        <v>66</v>
      </c>
      <c r="C23" s="8">
        <v>237066.69000000047</v>
      </c>
    </row>
    <row r="24" spans="2:3" x14ac:dyDescent="0.25">
      <c r="B24" s="7" t="s">
        <v>67</v>
      </c>
      <c r="C24" s="8">
        <v>249277.04000000012</v>
      </c>
    </row>
    <row r="25" spans="2:3" x14ac:dyDescent="0.25">
      <c r="B25" s="7" t="s">
        <v>68</v>
      </c>
      <c r="C25" s="8">
        <v>134671.68000000011</v>
      </c>
    </row>
    <row r="26" spans="2:3" x14ac:dyDescent="0.25">
      <c r="B26" s="7" t="s">
        <v>69</v>
      </c>
      <c r="C26" s="8">
        <v>51457.04999999993</v>
      </c>
    </row>
    <row r="27" spans="2:3" x14ac:dyDescent="0.25">
      <c r="B27" s="7" t="s">
        <v>70</v>
      </c>
      <c r="C27" s="8">
        <v>95067.969999999972</v>
      </c>
    </row>
    <row r="28" spans="2:3" x14ac:dyDescent="0.25">
      <c r="B28" s="7" t="s">
        <v>71</v>
      </c>
      <c r="C28" s="8">
        <v>116597.19000000002</v>
      </c>
    </row>
    <row r="29" spans="2:3" x14ac:dyDescent="0.25">
      <c r="B29" s="7" t="s">
        <v>72</v>
      </c>
      <c r="C29" s="8">
        <v>84180.749999999971</v>
      </c>
    </row>
    <row r="30" spans="2:3" x14ac:dyDescent="0.25">
      <c r="B30" s="7" t="s">
        <v>73</v>
      </c>
      <c r="C30" s="8">
        <v>155085.78000000012</v>
      </c>
    </row>
    <row r="31" spans="2:3" x14ac:dyDescent="0.25">
      <c r="B31" s="7" t="s">
        <v>74</v>
      </c>
      <c r="C31" s="8">
        <v>88170.950000000099</v>
      </c>
    </row>
    <row r="32" spans="2:3" x14ac:dyDescent="0.25">
      <c r="B32" s="7" t="s">
        <v>75</v>
      </c>
      <c r="C32" s="8">
        <v>112420.11999999995</v>
      </c>
    </row>
    <row r="33" spans="2:3" x14ac:dyDescent="0.25">
      <c r="B33" s="7" t="s">
        <v>76</v>
      </c>
      <c r="C33" s="8">
        <v>57748.030000000013</v>
      </c>
    </row>
    <row r="34" spans="2:3" x14ac:dyDescent="0.25">
      <c r="B34" s="7" t="s">
        <v>77</v>
      </c>
      <c r="C34" s="8">
        <v>46581.120000000024</v>
      </c>
    </row>
    <row r="35" spans="2:3" x14ac:dyDescent="0.25">
      <c r="B35" s="5" t="s">
        <v>92</v>
      </c>
      <c r="C35" s="8"/>
    </row>
    <row r="36" spans="2:3" x14ac:dyDescent="0.25">
      <c r="B36" s="7" t="s">
        <v>66</v>
      </c>
      <c r="C36" s="8">
        <v>74817.050000000017</v>
      </c>
    </row>
    <row r="37" spans="2:3" x14ac:dyDescent="0.25">
      <c r="B37" s="7" t="s">
        <v>67</v>
      </c>
      <c r="C37" s="8">
        <v>313783.94999999966</v>
      </c>
    </row>
    <row r="38" spans="2:3" x14ac:dyDescent="0.25">
      <c r="B38" s="7" t="s">
        <v>68</v>
      </c>
      <c r="C38" s="8">
        <v>331568.97000000026</v>
      </c>
    </row>
    <row r="39" spans="2:3" x14ac:dyDescent="0.25">
      <c r="B39" s="7" t="s">
        <v>69</v>
      </c>
      <c r="C39" s="8">
        <v>264403.00999999972</v>
      </c>
    </row>
    <row r="40" spans="2:3" x14ac:dyDescent="0.25">
      <c r="B40" s="7" t="s">
        <v>70</v>
      </c>
      <c r="C40" s="8">
        <v>247054.52999999977</v>
      </c>
    </row>
    <row r="41" spans="2:3" x14ac:dyDescent="0.25">
      <c r="B41" s="7" t="s">
        <v>71</v>
      </c>
      <c r="C41" s="8">
        <v>58628.039999999994</v>
      </c>
    </row>
    <row r="42" spans="2:3" x14ac:dyDescent="0.25">
      <c r="B42" s="7" t="s">
        <v>72</v>
      </c>
      <c r="C42" s="8">
        <v>60345.520000000019</v>
      </c>
    </row>
    <row r="43" spans="2:3" x14ac:dyDescent="0.25">
      <c r="B43" s="7" t="s">
        <v>73</v>
      </c>
      <c r="C43" s="8">
        <v>83589.100000000049</v>
      </c>
    </row>
    <row r="44" spans="2:3" x14ac:dyDescent="0.25">
      <c r="B44" s="7" t="s">
        <v>74</v>
      </c>
      <c r="C44" s="8">
        <v>138776.93999999997</v>
      </c>
    </row>
    <row r="45" spans="2:3" x14ac:dyDescent="0.25">
      <c r="B45" s="7" t="s">
        <v>75</v>
      </c>
      <c r="C45" s="8">
        <v>46489.909999999996</v>
      </c>
    </row>
    <row r="46" spans="2:3" x14ac:dyDescent="0.25">
      <c r="B46" s="7" t="s">
        <v>76</v>
      </c>
      <c r="C46" s="8">
        <v>114427.67999999995</v>
      </c>
    </row>
    <row r="47" spans="2:3" x14ac:dyDescent="0.25">
      <c r="B47" s="7" t="s">
        <v>77</v>
      </c>
      <c r="C47" s="8">
        <v>196109.86999999982</v>
      </c>
    </row>
    <row r="48" spans="2:3" x14ac:dyDescent="0.25">
      <c r="B48" s="5" t="s">
        <v>62</v>
      </c>
      <c r="C48" s="8">
        <v>4455193.16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0"/>
  <sheetViews>
    <sheetView showGridLines="0" workbookViewId="0">
      <selection activeCell="W14" sqref="W14"/>
    </sheetView>
  </sheetViews>
  <sheetFormatPr defaultRowHeight="15" x14ac:dyDescent="0.25"/>
  <cols>
    <col min="2" max="2" width="14.7109375" customWidth="1"/>
    <col min="3" max="3" width="11" customWidth="1"/>
    <col min="4" max="4" width="9.28515625" bestFit="1" customWidth="1"/>
    <col min="9" max="9" width="14.42578125" customWidth="1"/>
    <col min="10" max="10" width="19.5703125" customWidth="1"/>
  </cols>
  <sheetData>
    <row r="2" spans="2:10" x14ac:dyDescent="0.25">
      <c r="B2" s="6" t="s">
        <v>85</v>
      </c>
    </row>
    <row r="4" spans="2:10" x14ac:dyDescent="0.25">
      <c r="B4" s="4" t="s">
        <v>3</v>
      </c>
      <c r="C4" t="s">
        <v>64</v>
      </c>
      <c r="F4" t="s">
        <v>86</v>
      </c>
      <c r="G4" t="s">
        <v>87</v>
      </c>
      <c r="H4" t="s">
        <v>88</v>
      </c>
      <c r="I4" t="s">
        <v>89</v>
      </c>
      <c r="J4" t="s">
        <v>90</v>
      </c>
    </row>
    <row r="5" spans="2:10" x14ac:dyDescent="0.25">
      <c r="F5" t="s">
        <v>50</v>
      </c>
      <c r="G5">
        <v>81</v>
      </c>
      <c r="H5">
        <v>68</v>
      </c>
      <c r="I5" s="9">
        <f>SUMIF(C:C,УТ_ДанныеКарта[[#This Row],[Город ]],D:D)</f>
        <v>1261648.629999999</v>
      </c>
      <c r="J5" t="str">
        <f>УТ_ДанныеКарта[[#This Row],[Город ]] &amp; CHAR(10) &amp; IF(УТ_ДанныеКарта[[#This Row],[Значение]] &gt;=1000000,TEXT(УТ_ДанныеКарта[[#This Row],[Значение]],"# ##0,00  \ M"),IF(УТ_ДанныеКарта[[#This Row],[Значение]]&gt;=1000,TEXT(УТ_ДанныеКарта[[#This Row],[Значение]],"0 \ K"),TEXT(УТ_ДанныеКарта[[#This Row],[Значение]],"0")))</f>
        <v>Берлин
1,26 M</v>
      </c>
    </row>
    <row r="6" spans="2:10" x14ac:dyDescent="0.25">
      <c r="B6" s="4" t="s">
        <v>78</v>
      </c>
      <c r="C6" s="4" t="s">
        <v>2</v>
      </c>
      <c r="D6" t="s">
        <v>63</v>
      </c>
      <c r="F6" t="s">
        <v>48</v>
      </c>
      <c r="G6">
        <v>32.700000000000003</v>
      </c>
      <c r="H6">
        <v>75</v>
      </c>
      <c r="I6" s="9">
        <f>SUMIF(C:C,УТ_ДанныеКарта[[#This Row],[Город ]],D:D)</f>
        <v>227582.00000000012</v>
      </c>
      <c r="J6" t="str">
        <f>УТ_ДанныеКарта[[#This Row],[Город ]] &amp; CHAR(10) &amp; IF(УТ_ДанныеКарта[[#This Row],[Значение]] &gt;=1000000,TEXT(УТ_ДанныеКарта[[#This Row],[Значение]],"# ##0,00  \ M"),IF(УТ_ДанныеКарта[[#This Row],[Значение]]&gt;=1000,TEXT(УТ_ДанныеКарта[[#This Row],[Значение]],"0 \ K"),TEXT(УТ_ДанныеКарта[[#This Row],[Значение]],"0")))</f>
        <v>Бремен
228 K</v>
      </c>
    </row>
    <row r="7" spans="2:10" x14ac:dyDescent="0.25">
      <c r="B7" t="s">
        <v>65</v>
      </c>
      <c r="C7" t="s">
        <v>50</v>
      </c>
      <c r="D7" s="8">
        <v>318621.26999999973</v>
      </c>
      <c r="F7" t="s">
        <v>10</v>
      </c>
      <c r="G7">
        <v>45.5</v>
      </c>
      <c r="H7">
        <v>80.7</v>
      </c>
      <c r="I7" s="9">
        <f>SUMIF(C:C,УТ_ДанныеКарта[[#This Row],[Город ]],D:D)</f>
        <v>794511.21</v>
      </c>
      <c r="J7" t="str">
        <f>УТ_ДанныеКарта[[#This Row],[Город ]] &amp; CHAR(10) &amp; IF(УТ_ДанныеКарта[[#This Row],[Значение]] &gt;=1000000,TEXT(УТ_ДанныеКарта[[#This Row],[Значение]],"# ##0,00  \ M"),IF(УТ_ДанныеКарта[[#This Row],[Значение]]&gt;=1000,TEXT(УТ_ДанныеКарта[[#This Row],[Значение]],"0 \ K"),TEXT(УТ_ДанныеКарта[[#This Row],[Значение]],"0")))</f>
        <v>Гамбург
795 K</v>
      </c>
    </row>
    <row r="8" spans="2:10" x14ac:dyDescent="0.25">
      <c r="B8" t="s">
        <v>65</v>
      </c>
      <c r="C8" t="s">
        <v>48</v>
      </c>
      <c r="D8" s="8">
        <v>57422.090000000033</v>
      </c>
      <c r="F8" t="s">
        <v>34</v>
      </c>
      <c r="G8">
        <v>88</v>
      </c>
      <c r="H8">
        <v>50</v>
      </c>
      <c r="I8" s="9">
        <f>SUMIF(C:C,УТ_ДанныеКарта[[#This Row],[Город ]],D:D)</f>
        <v>308695.20999999996</v>
      </c>
      <c r="J8" t="str">
        <f>УТ_ДанныеКарта[[#This Row],[Город ]] &amp; CHAR(10) &amp; IF(УТ_ДанныеКарта[[#This Row],[Значение]] &gt;=1000000,TEXT(УТ_ДанныеКарта[[#This Row],[Значение]],"# ##0,00  \ M"),IF(УТ_ДанныеКарта[[#This Row],[Значение]]&gt;=1000,TEXT(УТ_ДанныеКарта[[#This Row],[Значение]],"0 \ K"),TEXT(УТ_ДанныеКарта[[#This Row],[Значение]],"0")))</f>
        <v>Дрезден
309 K</v>
      </c>
    </row>
    <row r="9" spans="2:10" x14ac:dyDescent="0.25">
      <c r="B9" t="s">
        <v>65</v>
      </c>
      <c r="C9" t="s">
        <v>10</v>
      </c>
      <c r="D9" s="8">
        <v>206794.49000000014</v>
      </c>
      <c r="F9" t="s">
        <v>42</v>
      </c>
      <c r="G9">
        <v>11</v>
      </c>
      <c r="H9">
        <v>48</v>
      </c>
      <c r="I9" s="9">
        <f>SUMIF(C:C,УТ_ДанныеКарта[[#This Row],[Город ]],D:D)</f>
        <v>456853.24</v>
      </c>
      <c r="J9" t="str">
        <f>УТ_ДанныеКарта[[#This Row],[Город ]] &amp; CHAR(10) &amp; IF(УТ_ДанныеКарта[[#This Row],[Значение]] &gt;=1000000,TEXT(УТ_ДанныеКарта[[#This Row],[Значение]],"# ##0,00  \ M"),IF(УТ_ДанныеКарта[[#This Row],[Значение]]&gt;=1000,TEXT(УТ_ДанныеКарта[[#This Row],[Значение]],"0 \ K"),TEXT(УТ_ДанныеКарта[[#This Row],[Значение]],"0")))</f>
        <v>Кёльн
457 K</v>
      </c>
    </row>
    <row r="10" spans="2:10" x14ac:dyDescent="0.25">
      <c r="B10" t="s">
        <v>65</v>
      </c>
      <c r="C10" t="s">
        <v>34</v>
      </c>
      <c r="D10" s="8">
        <v>44482.890000000014</v>
      </c>
      <c r="F10" t="s">
        <v>38</v>
      </c>
      <c r="G10">
        <v>63</v>
      </c>
      <c r="H10">
        <v>11</v>
      </c>
      <c r="I10" s="9">
        <f>SUMIF(C:C,УТ_ДанныеКарта[[#This Row],[Город ]],D:D)</f>
        <v>584384.46999999974</v>
      </c>
      <c r="J10" t="str">
        <f>УТ_ДанныеКарта[[#This Row],[Город ]] &amp; CHAR(10) &amp; IF(УТ_ДанныеКарта[[#This Row],[Значение]] &gt;=1000000,TEXT(УТ_ДанныеКарта[[#This Row],[Значение]],"# ##0,00  \ M"),IF(УТ_ДанныеКарта[[#This Row],[Значение]]&gt;=1000,TEXT(УТ_ДанныеКарта[[#This Row],[Значение]],"0 \ K"),TEXT(УТ_ДанныеКарта[[#This Row],[Значение]],"0")))</f>
        <v>Мюнхен
584 K</v>
      </c>
    </row>
    <row r="11" spans="2:10" x14ac:dyDescent="0.25">
      <c r="B11" t="s">
        <v>65</v>
      </c>
      <c r="C11" t="s">
        <v>42</v>
      </c>
      <c r="D11" s="8">
        <v>114551.51999999999</v>
      </c>
      <c r="F11" t="s">
        <v>29</v>
      </c>
      <c r="G11">
        <v>30</v>
      </c>
      <c r="H11">
        <v>36</v>
      </c>
      <c r="I11" s="9">
        <f>SUMIF(C:C,УТ_ДанныеКарта[[#This Row],[Город ]],D:D)</f>
        <v>436578.88000000006</v>
      </c>
      <c r="J11" t="str">
        <f>УТ_ДанныеКарта[[#This Row],[Город ]] &amp; CHAR(10) &amp; IF(УТ_ДанныеКарта[[#This Row],[Значение]] &gt;=1000000,TEXT(УТ_ДанныеКарта[[#This Row],[Значение]],"# ##0,00  \ M"),IF(УТ_ДанныеКарта[[#This Row],[Значение]]&gt;=1000,TEXT(УТ_ДанныеКарта[[#This Row],[Значение]],"0 \ K"),TEXT(УТ_ДанныеКарта[[#This Row],[Значение]],"0")))</f>
        <v>Франкфурт
437 K</v>
      </c>
    </row>
    <row r="12" spans="2:10" x14ac:dyDescent="0.25">
      <c r="B12" t="s">
        <v>65</v>
      </c>
      <c r="C12" t="s">
        <v>38</v>
      </c>
      <c r="D12" s="8">
        <v>151733.49999999994</v>
      </c>
      <c r="F12" t="s">
        <v>17</v>
      </c>
      <c r="G12">
        <v>36</v>
      </c>
      <c r="H12">
        <v>20</v>
      </c>
      <c r="I12" s="9">
        <f>SUMIF(C:C,УТ_ДанныеКарта[[#This Row],[Город ]],D:D)</f>
        <v>384939.51999999973</v>
      </c>
      <c r="J12" t="str">
        <f>УТ_ДанныеКарта[[#This Row],[Город ]] &amp; CHAR(10) &amp; IF(УТ_ДанныеКарта[[#This Row],[Значение]] &gt;=1000000,TEXT(УТ_ДанныеКарта[[#This Row],[Значение]],"# ##0,00  \ M"),IF(УТ_ДанныеКарта[[#This Row],[Значение]]&gt;=1000,TEXT(УТ_ДанныеКарта[[#This Row],[Значение]],"0 \ K"),TEXT(УТ_ДанныеКарта[[#This Row],[Значение]],"0")))</f>
        <v>Штутгарт
385 K</v>
      </c>
    </row>
    <row r="13" spans="2:10" x14ac:dyDescent="0.25">
      <c r="B13" t="s">
        <v>65</v>
      </c>
      <c r="C13" t="s">
        <v>29</v>
      </c>
      <c r="D13" s="8">
        <v>61180.490000000005</v>
      </c>
    </row>
    <row r="14" spans="2:10" x14ac:dyDescent="0.25">
      <c r="B14" t="s">
        <v>65</v>
      </c>
      <c r="C14" t="s">
        <v>17</v>
      </c>
      <c r="D14" s="8">
        <v>142087.96999999988</v>
      </c>
    </row>
    <row r="15" spans="2:10" x14ac:dyDescent="0.25">
      <c r="B15" t="s">
        <v>91</v>
      </c>
      <c r="C15" t="s">
        <v>50</v>
      </c>
      <c r="D15" s="8">
        <v>426189.62999999931</v>
      </c>
    </row>
    <row r="16" spans="2:10" x14ac:dyDescent="0.25">
      <c r="B16" t="s">
        <v>91</v>
      </c>
      <c r="C16" t="s">
        <v>48</v>
      </c>
      <c r="D16" s="8">
        <v>69538.839999999967</v>
      </c>
    </row>
    <row r="17" spans="2:4" x14ac:dyDescent="0.25">
      <c r="B17" t="s">
        <v>91</v>
      </c>
      <c r="C17" t="s">
        <v>10</v>
      </c>
      <c r="D17" s="8">
        <v>245020.60999999993</v>
      </c>
    </row>
    <row r="18" spans="2:4" x14ac:dyDescent="0.25">
      <c r="B18" t="s">
        <v>91</v>
      </c>
      <c r="C18" t="s">
        <v>34</v>
      </c>
      <c r="D18" s="8">
        <v>89546.630000000034</v>
      </c>
    </row>
    <row r="19" spans="2:4" x14ac:dyDescent="0.25">
      <c r="B19" t="s">
        <v>91</v>
      </c>
      <c r="C19" t="s">
        <v>42</v>
      </c>
      <c r="D19" s="8">
        <v>158308.97</v>
      </c>
    </row>
    <row r="20" spans="2:4" x14ac:dyDescent="0.25">
      <c r="B20" t="s">
        <v>91</v>
      </c>
      <c r="C20" t="s">
        <v>38</v>
      </c>
      <c r="D20" s="8">
        <v>175250.63999999998</v>
      </c>
    </row>
    <row r="21" spans="2:4" x14ac:dyDescent="0.25">
      <c r="B21" t="s">
        <v>91</v>
      </c>
      <c r="C21" t="s">
        <v>29</v>
      </c>
      <c r="D21" s="8">
        <v>131354.54000000007</v>
      </c>
    </row>
    <row r="22" spans="2:4" x14ac:dyDescent="0.25">
      <c r="B22" t="s">
        <v>91</v>
      </c>
      <c r="C22" t="s">
        <v>17</v>
      </c>
      <c r="D22" s="8">
        <v>133114.50999999995</v>
      </c>
    </row>
    <row r="23" spans="2:4" x14ac:dyDescent="0.25">
      <c r="B23" t="s">
        <v>92</v>
      </c>
      <c r="C23" t="s">
        <v>50</v>
      </c>
      <c r="D23" s="8">
        <v>516837.7300000001</v>
      </c>
    </row>
    <row r="24" spans="2:4" x14ac:dyDescent="0.25">
      <c r="B24" t="s">
        <v>92</v>
      </c>
      <c r="C24" t="s">
        <v>48</v>
      </c>
      <c r="D24" s="8">
        <v>100621.07000000014</v>
      </c>
    </row>
    <row r="25" spans="2:4" x14ac:dyDescent="0.25">
      <c r="B25" t="s">
        <v>92</v>
      </c>
      <c r="C25" t="s">
        <v>10</v>
      </c>
      <c r="D25" s="8">
        <v>342696.10999999981</v>
      </c>
    </row>
    <row r="26" spans="2:4" x14ac:dyDescent="0.25">
      <c r="B26" t="s">
        <v>92</v>
      </c>
      <c r="C26" t="s">
        <v>34</v>
      </c>
      <c r="D26" s="8">
        <v>174665.68999999989</v>
      </c>
    </row>
    <row r="27" spans="2:4" x14ac:dyDescent="0.25">
      <c r="B27" t="s">
        <v>92</v>
      </c>
      <c r="C27" t="s">
        <v>42</v>
      </c>
      <c r="D27" s="8">
        <v>183992.75000000003</v>
      </c>
    </row>
    <row r="28" spans="2:4" x14ac:dyDescent="0.25">
      <c r="B28" t="s">
        <v>92</v>
      </c>
      <c r="C28" t="s">
        <v>38</v>
      </c>
      <c r="D28" s="8">
        <v>257400.32999999978</v>
      </c>
    </row>
    <row r="29" spans="2:4" x14ac:dyDescent="0.25">
      <c r="B29" t="s">
        <v>92</v>
      </c>
      <c r="C29" t="s">
        <v>29</v>
      </c>
      <c r="D29" s="8">
        <v>244043.84999999998</v>
      </c>
    </row>
    <row r="30" spans="2:4" x14ac:dyDescent="0.25">
      <c r="B30" t="s">
        <v>92</v>
      </c>
      <c r="C30" t="s">
        <v>17</v>
      </c>
      <c r="D30" s="8">
        <v>109737.03999999988</v>
      </c>
    </row>
  </sheetData>
  <pageMargins left="0.7" right="0.7" top="0.75" bottom="0.75" header="0.3" footer="0.3"/>
  <pageSetup paperSize="9" orientation="portrait" verticalDpi="0" r:id="rId2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Дашборд</vt:lpstr>
      <vt:lpstr>Данные 2023</vt:lpstr>
      <vt:lpstr>Данные</vt:lpstr>
      <vt:lpstr>Категории</vt:lpstr>
      <vt:lpstr>Заказчики</vt:lpstr>
      <vt:lpstr>Топ 10 товаров</vt:lpstr>
      <vt:lpstr>Регионы</vt:lpstr>
      <vt:lpstr>По месяцам</vt:lpstr>
      <vt:lpstr>Карта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Kseniya</cp:lastModifiedBy>
  <dcterms:created xsi:type="dcterms:W3CDTF">2021-03-30T21:11:03Z</dcterms:created>
  <dcterms:modified xsi:type="dcterms:W3CDTF">2023-11-17T10:20:34Z</dcterms:modified>
</cp:coreProperties>
</file>