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robie.ctr\Downloads\Adam\"/>
    </mc:Choice>
  </mc:AlternateContent>
  <bookViews>
    <workbookView xWindow="0" yWindow="0" windowWidth="17256" windowHeight="5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 s="1"/>
  <c r="E10" i="1"/>
  <c r="F10" i="1" s="1"/>
  <c r="B20" i="1"/>
  <c r="E9" i="1" l="1"/>
  <c r="F9" i="1" s="1"/>
  <c r="E8" i="1" l="1"/>
  <c r="F8" i="1" s="1"/>
  <c r="E5" i="1"/>
  <c r="F5" i="1" s="1"/>
  <c r="E6" i="1"/>
  <c r="F6" i="1" s="1"/>
  <c r="E7" i="1"/>
  <c r="F7" i="1" s="1"/>
  <c r="E4" i="1"/>
  <c r="F4" i="1" s="1"/>
  <c r="G4" i="1" l="1"/>
  <c r="G10" i="1"/>
  <c r="I10" i="1" s="1"/>
  <c r="G11" i="1"/>
  <c r="I11" i="1" s="1"/>
  <c r="G6" i="1"/>
  <c r="I6" i="1" s="1"/>
  <c r="G8" i="1"/>
  <c r="G7" i="1"/>
  <c r="I7" i="1" s="1"/>
  <c r="G5" i="1"/>
  <c r="I5" i="1" s="1"/>
  <c r="G9" i="1"/>
  <c r="B19" i="1"/>
  <c r="B21" i="1" l="1"/>
  <c r="K9" i="1"/>
  <c r="I9" i="1"/>
  <c r="M8" i="1"/>
  <c r="I8" i="1"/>
  <c r="I4" i="1"/>
  <c r="M11" i="1"/>
  <c r="N11" i="1"/>
  <c r="H11" i="1"/>
  <c r="J11" i="1"/>
  <c r="K11" i="1"/>
  <c r="L11" i="1"/>
  <c r="H10" i="1"/>
  <c r="J10" i="1"/>
  <c r="K10" i="1"/>
  <c r="L10" i="1"/>
  <c r="M10" i="1"/>
  <c r="N10" i="1"/>
  <c r="N9" i="1"/>
  <c r="L9" i="1"/>
  <c r="M9" i="1"/>
  <c r="J9" i="1"/>
  <c r="H9" i="1"/>
  <c r="H8" i="1"/>
  <c r="N8" i="1"/>
  <c r="J8" i="1"/>
  <c r="K8" i="1"/>
  <c r="L8" i="1"/>
  <c r="K7" i="1"/>
  <c r="L7" i="1"/>
  <c r="J7" i="1"/>
  <c r="M7" i="1"/>
  <c r="N7" i="1"/>
  <c r="K5" i="1"/>
  <c r="L5" i="1"/>
  <c r="M5" i="1"/>
  <c r="N5" i="1"/>
  <c r="J5" i="1"/>
  <c r="M4" i="1"/>
  <c r="N4" i="1"/>
  <c r="K4" i="1"/>
  <c r="J4" i="1"/>
  <c r="L4" i="1"/>
  <c r="M6" i="1"/>
  <c r="N6" i="1"/>
  <c r="J6" i="1"/>
  <c r="K6" i="1"/>
  <c r="L6" i="1"/>
  <c r="H4" i="1"/>
  <c r="H6" i="1"/>
  <c r="H7" i="1"/>
  <c r="H5" i="1"/>
  <c r="B22" i="1" l="1"/>
  <c r="B23" i="1"/>
</calcChain>
</file>

<file path=xl/sharedStrings.xml><?xml version="1.0" encoding="utf-8"?>
<sst xmlns="http://schemas.openxmlformats.org/spreadsheetml/2006/main" count="24" uniqueCount="22">
  <si>
    <t>x</t>
  </si>
  <si>
    <t>y</t>
  </si>
  <si>
    <t>z</t>
  </si>
  <si>
    <t>E</t>
  </si>
  <si>
    <t>τ</t>
  </si>
  <si>
    <t>Item</t>
  </si>
  <si>
    <t>S_n</t>
  </si>
  <si>
    <t>Velocity:</t>
  </si>
  <si>
    <t>V*t</t>
  </si>
  <si>
    <t>t_Precise7</t>
  </si>
  <si>
    <t>t_Precise9</t>
  </si>
  <si>
    <t>t_Precise6</t>
  </si>
  <si>
    <t>t_Precise5</t>
  </si>
  <si>
    <t>t_Precise4</t>
  </si>
  <si>
    <t>t_Precise3</t>
  </si>
  <si>
    <t>t_Precise8</t>
  </si>
  <si>
    <t>Sensor 1</t>
  </si>
  <si>
    <t>Sensor 2</t>
  </si>
  <si>
    <t>Δt</t>
  </si>
  <si>
    <t>Dm</t>
  </si>
  <si>
    <t>Analysis of 2 Sensors</t>
  </si>
  <si>
    <t>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</si>
</sst>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"/>
    <numFmt numFmtId="165" formatCode="0.0000000"/>
    <numFmt numFmtId="166" formatCode="0.00000"/>
    <numFmt numFmtId="167" formatCode="0.0000"/>
    <numFmt numFmtId="168" formatCode="0.000"/>
    <numFmt numFmtId="169" formatCode="0.00000000"/>
    <numFmt numFmtId="170" formatCode="0.00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rgb="FF242729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1" fillId="2" borderId="0" xfId="1" applyFont="1"/>
    <xf numFmtId="0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quotePrefix="1" applyNumberFormat="1" applyFont="1"/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  <xf numFmtId="169" fontId="0" fillId="0" borderId="0" xfId="0" applyNumberFormat="1" applyFont="1"/>
    <xf numFmtId="170" fontId="1" fillId="2" borderId="0" xfId="1" applyNumberFormat="1" applyFont="1"/>
    <xf numFmtId="0" fontId="2" fillId="0" borderId="0" xfId="0" applyFont="1"/>
    <xf numFmtId="170" fontId="0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C13" sqref="C13"/>
    </sheetView>
  </sheetViews>
  <sheetFormatPr defaultRowHeight="14.4" x14ac:dyDescent="0.3"/>
  <cols>
    <col min="1" max="1" width="8.88671875" style="1"/>
    <col min="2" max="2" width="11.5546875" style="1" bestFit="1" customWidth="1"/>
    <col min="3" max="4" width="8.88671875" style="1"/>
    <col min="5" max="5" width="11.5546875" style="1" bestFit="1" customWidth="1"/>
    <col min="6" max="6" width="10.21875" style="1" bestFit="1" customWidth="1"/>
    <col min="7" max="7" width="11.6640625" style="1" customWidth="1"/>
    <col min="8" max="8" width="8.88671875" style="4"/>
    <col min="9" max="9" width="10.6640625" style="5" customWidth="1"/>
    <col min="10" max="10" width="10.88671875" style="4" customWidth="1"/>
    <col min="11" max="11" width="12.6640625" style="7" bestFit="1" customWidth="1"/>
    <col min="12" max="12" width="12" style="8" bestFit="1" customWidth="1"/>
    <col min="13" max="13" width="10.5546875" style="9" bestFit="1" customWidth="1"/>
    <col min="14" max="16384" width="8.88671875" style="1"/>
  </cols>
  <sheetData>
    <row r="1" spans="1:14" x14ac:dyDescent="0.3">
      <c r="D1" s="1" t="s">
        <v>7</v>
      </c>
      <c r="E1" s="1">
        <v>343</v>
      </c>
    </row>
    <row r="3" spans="1:14" x14ac:dyDescent="0.3">
      <c r="A3" s="1" t="s">
        <v>5</v>
      </c>
      <c r="B3" s="1" t="s">
        <v>0</v>
      </c>
      <c r="C3" s="1" t="s">
        <v>1</v>
      </c>
      <c r="D3" s="1" t="s">
        <v>2</v>
      </c>
      <c r="E3" s="1" t="s">
        <v>6</v>
      </c>
      <c r="F3" s="1" t="s">
        <v>4</v>
      </c>
      <c r="G3" s="2" t="s">
        <v>10</v>
      </c>
      <c r="H3" s="1" t="s">
        <v>8</v>
      </c>
      <c r="I3" s="5" t="s">
        <v>15</v>
      </c>
      <c r="J3" s="5" t="s">
        <v>9</v>
      </c>
      <c r="K3" s="4" t="s">
        <v>11</v>
      </c>
      <c r="L3" s="7" t="s">
        <v>12</v>
      </c>
      <c r="M3" s="8" t="s">
        <v>13</v>
      </c>
      <c r="N3" s="9" t="s">
        <v>14</v>
      </c>
    </row>
    <row r="4" spans="1:14" x14ac:dyDescent="0.3">
      <c r="A4" s="1">
        <v>1</v>
      </c>
      <c r="B4" s="1">
        <v>-1</v>
      </c>
      <c r="C4" s="1">
        <v>0</v>
      </c>
      <c r="D4" s="1">
        <v>0</v>
      </c>
      <c r="E4" s="3">
        <f t="shared" ref="E4:E11" si="0">SQRT((B$13-B4)^2+(C$13-C4)^2+(D$13-D4)^2)</f>
        <v>27.676705006196094</v>
      </c>
      <c r="F4" s="3">
        <f t="shared" ref="F4:F11" si="1">E4/E$1</f>
        <v>8.0690102058880747E-2</v>
      </c>
      <c r="G4" s="11">
        <f>F4-MIN(F$4:F$11)</f>
        <v>5.3946410084728391E-3</v>
      </c>
      <c r="H4" s="1">
        <f t="shared" ref="H4:H11" si="2">G4*E$1</f>
        <v>1.8503618659061838</v>
      </c>
      <c r="I4" s="10">
        <f t="shared" ref="I4:J11" si="3">$G4</f>
        <v>5.3946410084728391E-3</v>
      </c>
      <c r="J4" s="5">
        <f t="shared" si="3"/>
        <v>5.3946410084728391E-3</v>
      </c>
      <c r="K4" s="4">
        <f t="shared" ref="K4:N11" si="4">$G4</f>
        <v>5.3946410084728391E-3</v>
      </c>
      <c r="L4" s="7">
        <f t="shared" si="4"/>
        <v>5.3946410084728391E-3</v>
      </c>
      <c r="M4" s="8">
        <f t="shared" si="4"/>
        <v>5.3946410084728391E-3</v>
      </c>
      <c r="N4" s="9">
        <f t="shared" si="4"/>
        <v>5.3946410084728391E-3</v>
      </c>
    </row>
    <row r="5" spans="1:14" x14ac:dyDescent="0.3">
      <c r="A5" s="1">
        <v>2</v>
      </c>
      <c r="B5" s="1">
        <v>0</v>
      </c>
      <c r="C5" s="1">
        <v>-1</v>
      </c>
      <c r="D5" s="1">
        <v>0</v>
      </c>
      <c r="E5" s="3">
        <f t="shared" si="0"/>
        <v>27.495454169735041</v>
      </c>
      <c r="F5" s="3">
        <f t="shared" si="1"/>
        <v>8.0161673964242106E-2</v>
      </c>
      <c r="G5" s="11">
        <f t="shared" ref="G5:G11" si="5">F5-MIN(F$4:F$11)</f>
        <v>4.8662129138341975E-3</v>
      </c>
      <c r="H5" s="1">
        <f t="shared" si="2"/>
        <v>1.6691110294451297</v>
      </c>
      <c r="I5" s="10">
        <f t="shared" si="3"/>
        <v>4.8662129138341975E-3</v>
      </c>
      <c r="J5" s="5">
        <f t="shared" si="3"/>
        <v>4.8662129138341975E-3</v>
      </c>
      <c r="K5" s="4">
        <f t="shared" si="4"/>
        <v>4.8662129138341975E-3</v>
      </c>
      <c r="L5" s="7">
        <f t="shared" si="4"/>
        <v>4.8662129138341975E-3</v>
      </c>
      <c r="M5" s="8">
        <f t="shared" si="4"/>
        <v>4.8662129138341975E-3</v>
      </c>
      <c r="N5" s="9">
        <f t="shared" si="4"/>
        <v>4.8662129138341975E-3</v>
      </c>
    </row>
    <row r="6" spans="1:14" x14ac:dyDescent="0.3">
      <c r="A6" s="1">
        <v>3</v>
      </c>
      <c r="B6" s="1">
        <v>1</v>
      </c>
      <c r="C6" s="1">
        <v>0</v>
      </c>
      <c r="D6" s="1">
        <v>1</v>
      </c>
      <c r="E6" s="3">
        <f t="shared" si="0"/>
        <v>25.826343140289914</v>
      </c>
      <c r="F6" s="3">
        <f t="shared" si="1"/>
        <v>7.5295461050407908E-2</v>
      </c>
      <c r="G6" s="11">
        <f t="shared" si="5"/>
        <v>0</v>
      </c>
      <c r="H6" s="1">
        <f t="shared" si="2"/>
        <v>0</v>
      </c>
      <c r="I6" s="10">
        <f t="shared" si="3"/>
        <v>0</v>
      </c>
      <c r="J6" s="5">
        <f t="shared" si="3"/>
        <v>0</v>
      </c>
      <c r="K6" s="4">
        <f t="shared" si="4"/>
        <v>0</v>
      </c>
      <c r="L6" s="7">
        <f t="shared" si="4"/>
        <v>0</v>
      </c>
      <c r="M6" s="8">
        <f t="shared" si="4"/>
        <v>0</v>
      </c>
      <c r="N6" s="9">
        <f t="shared" si="4"/>
        <v>0</v>
      </c>
    </row>
    <row r="7" spans="1:14" x14ac:dyDescent="0.3">
      <c r="A7" s="1">
        <v>4</v>
      </c>
      <c r="B7" s="1">
        <v>0</v>
      </c>
      <c r="C7" s="1">
        <v>1</v>
      </c>
      <c r="D7" s="1">
        <v>0</v>
      </c>
      <c r="E7" s="3">
        <f t="shared" si="0"/>
        <v>26.381811916545839</v>
      </c>
      <c r="F7" s="3">
        <f t="shared" si="1"/>
        <v>7.6914903546780877E-2</v>
      </c>
      <c r="G7" s="11">
        <f t="shared" si="5"/>
        <v>1.6194424963729692E-3</v>
      </c>
      <c r="H7" s="1">
        <f t="shared" si="2"/>
        <v>0.5554687762559285</v>
      </c>
      <c r="I7" s="10">
        <f t="shared" si="3"/>
        <v>1.6194424963729692E-3</v>
      </c>
      <c r="J7" s="5">
        <f t="shared" si="3"/>
        <v>1.6194424963729692E-3</v>
      </c>
      <c r="K7" s="4">
        <f t="shared" si="4"/>
        <v>1.6194424963729692E-3</v>
      </c>
      <c r="L7" s="7">
        <f t="shared" si="4"/>
        <v>1.6194424963729692E-3</v>
      </c>
      <c r="M7" s="8">
        <f t="shared" si="4"/>
        <v>1.6194424963729692E-3</v>
      </c>
      <c r="N7" s="9">
        <f t="shared" si="4"/>
        <v>1.6194424963729692E-3</v>
      </c>
    </row>
    <row r="8" spans="1:14" x14ac:dyDescent="0.3">
      <c r="A8" s="1">
        <v>5</v>
      </c>
      <c r="B8" s="1">
        <v>0</v>
      </c>
      <c r="C8" s="1">
        <v>0</v>
      </c>
      <c r="D8" s="1">
        <v>1</v>
      </c>
      <c r="E8" s="3">
        <f t="shared" si="0"/>
        <v>26.570660511172846</v>
      </c>
      <c r="F8" s="3">
        <f t="shared" si="1"/>
        <v>7.7465482539862532E-2</v>
      </c>
      <c r="G8" s="11">
        <f t="shared" si="5"/>
        <v>2.1700214894546238E-3</v>
      </c>
      <c r="H8" s="1">
        <f t="shared" si="2"/>
        <v>0.74431737088293592</v>
      </c>
      <c r="I8" s="10">
        <f t="shared" si="3"/>
        <v>2.1700214894546238E-3</v>
      </c>
      <c r="J8" s="5">
        <f t="shared" si="3"/>
        <v>2.1700214894546238E-3</v>
      </c>
      <c r="K8" s="4">
        <f t="shared" si="4"/>
        <v>2.1700214894546238E-3</v>
      </c>
      <c r="L8" s="7">
        <f t="shared" si="4"/>
        <v>2.1700214894546238E-3</v>
      </c>
      <c r="M8" s="8">
        <f t="shared" si="4"/>
        <v>2.1700214894546238E-3</v>
      </c>
      <c r="N8" s="9">
        <f t="shared" si="4"/>
        <v>2.1700214894546238E-3</v>
      </c>
    </row>
    <row r="9" spans="1:14" x14ac:dyDescent="0.3">
      <c r="A9" s="1">
        <v>6</v>
      </c>
      <c r="B9" s="1">
        <v>1</v>
      </c>
      <c r="C9" s="1">
        <v>1</v>
      </c>
      <c r="D9" s="1">
        <v>-1</v>
      </c>
      <c r="E9" s="3">
        <f t="shared" si="0"/>
        <v>26.038433132583073</v>
      </c>
      <c r="F9" s="3">
        <f t="shared" si="1"/>
        <v>7.5913799220358819E-2</v>
      </c>
      <c r="G9" s="11">
        <f t="shared" si="5"/>
        <v>6.1833816995091051E-4</v>
      </c>
      <c r="H9" s="4">
        <f t="shared" si="2"/>
        <v>0.2120899922931623</v>
      </c>
      <c r="I9" s="10">
        <f t="shared" si="3"/>
        <v>6.1833816995091051E-4</v>
      </c>
      <c r="J9" s="5">
        <f t="shared" si="3"/>
        <v>6.1833816995091051E-4</v>
      </c>
      <c r="K9" s="4">
        <f t="shared" si="4"/>
        <v>6.1833816995091051E-4</v>
      </c>
      <c r="L9" s="7">
        <f t="shared" si="4"/>
        <v>6.1833816995091051E-4</v>
      </c>
      <c r="M9" s="8">
        <f t="shared" si="4"/>
        <v>6.1833816995091051E-4</v>
      </c>
      <c r="N9" s="9">
        <f t="shared" si="4"/>
        <v>6.1833816995091051E-4</v>
      </c>
    </row>
    <row r="10" spans="1:14" x14ac:dyDescent="0.3">
      <c r="A10" s="1">
        <v>7</v>
      </c>
      <c r="B10" s="1">
        <v>-1</v>
      </c>
      <c r="C10" s="1">
        <v>-1</v>
      </c>
      <c r="D10" s="1">
        <v>-1</v>
      </c>
      <c r="E10" s="3">
        <f t="shared" si="0"/>
        <v>28.600699292150182</v>
      </c>
      <c r="F10" s="3">
        <f t="shared" si="1"/>
        <v>8.3383962950875162E-2</v>
      </c>
      <c r="G10" s="11">
        <f t="shared" si="5"/>
        <v>8.0885019004672543E-3</v>
      </c>
      <c r="H10" s="4">
        <f t="shared" si="2"/>
        <v>2.7743561518602684</v>
      </c>
      <c r="I10" s="10">
        <f t="shared" si="3"/>
        <v>8.0885019004672543E-3</v>
      </c>
      <c r="J10" s="5">
        <f t="shared" si="3"/>
        <v>8.0885019004672543E-3</v>
      </c>
      <c r="K10" s="4">
        <f t="shared" si="4"/>
        <v>8.0885019004672543E-3</v>
      </c>
      <c r="L10" s="7">
        <f t="shared" si="4"/>
        <v>8.0885019004672543E-3</v>
      </c>
      <c r="M10" s="8">
        <f t="shared" si="4"/>
        <v>8.0885019004672543E-3</v>
      </c>
      <c r="N10" s="9">
        <f t="shared" si="4"/>
        <v>8.0885019004672543E-3</v>
      </c>
    </row>
    <row r="11" spans="1:14" x14ac:dyDescent="0.3">
      <c r="A11" s="1">
        <v>8</v>
      </c>
      <c r="B11" s="1">
        <v>1</v>
      </c>
      <c r="C11" s="1">
        <v>-1</v>
      </c>
      <c r="D11" s="1">
        <v>1</v>
      </c>
      <c r="E11" s="3">
        <f t="shared" si="0"/>
        <v>26.419689627245813</v>
      </c>
      <c r="F11" s="3">
        <f t="shared" si="1"/>
        <v>7.7025334190221034E-2</v>
      </c>
      <c r="G11" s="11">
        <f t="shared" si="5"/>
        <v>1.7298731398131262E-3</v>
      </c>
      <c r="H11" s="4">
        <f t="shared" si="2"/>
        <v>0.59334648695590231</v>
      </c>
      <c r="I11" s="10">
        <f t="shared" si="3"/>
        <v>1.7298731398131262E-3</v>
      </c>
      <c r="J11" s="5">
        <f t="shared" si="3"/>
        <v>1.7298731398131262E-3</v>
      </c>
      <c r="K11" s="4">
        <f t="shared" si="4"/>
        <v>1.7298731398131262E-3</v>
      </c>
      <c r="L11" s="7">
        <f t="shared" si="4"/>
        <v>1.7298731398131262E-3</v>
      </c>
      <c r="M11" s="8">
        <f t="shared" si="4"/>
        <v>1.7298731398131262E-3</v>
      </c>
      <c r="N11" s="9">
        <f t="shared" si="4"/>
        <v>1.7298731398131262E-3</v>
      </c>
    </row>
    <row r="12" spans="1:14" x14ac:dyDescent="0.3">
      <c r="A12" s="1">
        <v>9</v>
      </c>
    </row>
    <row r="13" spans="1:14" x14ac:dyDescent="0.3">
      <c r="A13" s="2" t="s">
        <v>3</v>
      </c>
      <c r="B13" s="2">
        <v>20</v>
      </c>
      <c r="C13" s="2">
        <v>15</v>
      </c>
      <c r="D13" s="2">
        <v>10</v>
      </c>
    </row>
    <row r="16" spans="1:14" x14ac:dyDescent="0.3">
      <c r="A16" s="1" t="s">
        <v>20</v>
      </c>
    </row>
    <row r="17" spans="1:9" x14ac:dyDescent="0.3">
      <c r="A17" s="1" t="s">
        <v>16</v>
      </c>
      <c r="B17" s="1">
        <v>1</v>
      </c>
    </row>
    <row r="18" spans="1:9" x14ac:dyDescent="0.3">
      <c r="A18" s="1" t="s">
        <v>17</v>
      </c>
      <c r="B18" s="1">
        <v>2</v>
      </c>
      <c r="E18" s="13"/>
    </row>
    <row r="19" spans="1:9" x14ac:dyDescent="0.3">
      <c r="A19" s="12" t="s">
        <v>18</v>
      </c>
      <c r="B19" s="4">
        <f ca="1">ABS(INDIRECT("G"&amp;(B17+3))-INDIRECT("G"&amp;(B18+3)))</f>
        <v>5.284280946386416E-4</v>
      </c>
    </row>
    <row r="20" spans="1:9" x14ac:dyDescent="0.3">
      <c r="A20" s="1" t="s">
        <v>19</v>
      </c>
      <c r="B20" s="4">
        <f ca="1">SQRT(((INDIRECT("B"&amp;(B17+3))-INDIRECT("B"&amp;(B18+3)))^2+(INDIRECT("C"&amp;(B17+3))-INDIRECT("C"&amp;(B18+3)))^2+(INDIRECT("D"&amp;(B17+3))-INDIRECT("D"&amp;(B18+3)))^2))</f>
        <v>1.4142135623730951</v>
      </c>
    </row>
    <row r="21" spans="1:9" x14ac:dyDescent="0.3">
      <c r="A21" s="1" t="s">
        <v>21</v>
      </c>
      <c r="B21" s="4">
        <f ca="1">DEGREES(ASIN(E1*B19/B20))</f>
        <v>7.3634921662325041</v>
      </c>
    </row>
    <row r="22" spans="1:9" x14ac:dyDescent="0.3">
      <c r="A22" s="1" t="s">
        <v>0</v>
      </c>
      <c r="B22" s="1">
        <f ca="1">ABS(COS(B21))</f>
        <v>0.47105770524993001</v>
      </c>
    </row>
    <row r="23" spans="1:9" x14ac:dyDescent="0.3">
      <c r="A23" s="1" t="s">
        <v>1</v>
      </c>
      <c r="B23" s="1">
        <f ca="1">ABS(SIN(B21))</f>
        <v>0.88210239673445512</v>
      </c>
    </row>
    <row r="25" spans="1:9" x14ac:dyDescent="0.3">
      <c r="I25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Robie</dc:creator>
  <cp:lastModifiedBy>David Robie</cp:lastModifiedBy>
  <dcterms:created xsi:type="dcterms:W3CDTF">2018-05-18T17:46:07Z</dcterms:created>
  <dcterms:modified xsi:type="dcterms:W3CDTF">2018-05-29T20:41:58Z</dcterms:modified>
</cp:coreProperties>
</file>