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3040" windowHeight="9648"/>
  </bookViews>
  <sheets>
    <sheet name="P&amp;L Statement Dashboard" sheetId="1" r:id="rId1"/>
  </sheets>
  <externalReferences>
    <externalReference r:id="rId2"/>
  </externalReferences>
  <definedNames>
    <definedName name="Cost_of_Goods_Sold">[1]Dataset!$E$2:$E$1711</definedName>
    <definedName name="Gross_Margin">'P&amp;L Statement Dashboard'!$E$12:$H$12</definedName>
    <definedName name="Operating_Margin">'P&amp;L Statement Dashboard'!$E$18:$H$18</definedName>
    <definedName name="Other_Operating_Items">[1]Dataset!$H$2:$H$1711</definedName>
    <definedName name="_xlnm.Print_Area" localSheetId="0">'P&amp;L Statement Dashboard'!$A$1:$K$37</definedName>
    <definedName name="Research_and_Development">[1]Dataset!$G$2:$G$1711</definedName>
    <definedName name="Sales_General_and_Admin.">[1]Dataset!$F$2:$F$1711</definedName>
    <definedName name="Ticker_Symbol">[1]Dataset!$A$2:$A$1711</definedName>
    <definedName name="Total_Revenue">[1]Dataset!$D$2:$D$1711</definedName>
    <definedName name="Years">[1]Dataset!$B$2:$B$1711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 a="1"/>
  <c r="H15" i="1" s="1"/>
  <c r="G15" i="1" a="1"/>
  <c r="G15" i="1" s="1"/>
  <c r="F15" i="1" a="1"/>
  <c r="F15" i="1" s="1"/>
  <c r="E15" i="1" a="1"/>
  <c r="E15" i="1" s="1"/>
  <c r="H14" i="1" a="1"/>
  <c r="H14" i="1" s="1"/>
  <c r="G14" i="1" a="1"/>
  <c r="G14" i="1" s="1"/>
  <c r="F14" i="1" a="1"/>
  <c r="F14" i="1" s="1"/>
  <c r="E14" i="1" a="1"/>
  <c r="E14" i="1" s="1"/>
  <c r="H13" i="1" a="1"/>
  <c r="H13" i="1" s="1"/>
  <c r="H16" i="1" s="1"/>
  <c r="G13" i="1" a="1"/>
  <c r="G13" i="1" s="1"/>
  <c r="G16" i="1" s="1"/>
  <c r="F13" i="1" a="1"/>
  <c r="F13" i="1" s="1"/>
  <c r="F16" i="1" s="1"/>
  <c r="E13" i="1" a="1"/>
  <c r="E13" i="1" s="1"/>
  <c r="E16" i="1" s="1"/>
  <c r="H10" i="1" a="1"/>
  <c r="H10" i="1" s="1"/>
  <c r="G10" i="1" a="1"/>
  <c r="G10" i="1" s="1"/>
  <c r="F10" i="1" a="1"/>
  <c r="F10" i="1" s="1"/>
  <c r="E10" i="1" a="1"/>
  <c r="E10" i="1" s="1"/>
  <c r="H9" i="1" a="1"/>
  <c r="H9" i="1" s="1"/>
  <c r="H11" i="1" s="1"/>
  <c r="G9" i="1" a="1"/>
  <c r="G9" i="1" s="1"/>
  <c r="G11" i="1" s="1"/>
  <c r="F9" i="1" a="1"/>
  <c r="F9" i="1" s="1"/>
  <c r="F11" i="1" s="1"/>
  <c r="E9" i="1" a="1"/>
  <c r="E9" i="1" s="1"/>
  <c r="E11" i="1" s="1"/>
  <c r="E17" i="1" l="1"/>
  <c r="E18" i="1" s="1"/>
  <c r="E12" i="1"/>
  <c r="F17" i="1"/>
  <c r="F18" i="1" s="1"/>
  <c r="F12" i="1"/>
  <c r="G17" i="1"/>
  <c r="G18" i="1" s="1"/>
  <c r="G12" i="1"/>
  <c r="H17" i="1"/>
  <c r="H18" i="1" s="1"/>
  <c r="H12" i="1"/>
</calcChain>
</file>

<file path=xl/sharedStrings.xml><?xml version="1.0" encoding="utf-8"?>
<sst xmlns="http://schemas.openxmlformats.org/spreadsheetml/2006/main" count="18" uniqueCount="18">
  <si>
    <t>Ticker Symbol</t>
  </si>
  <si>
    <t>XRAY</t>
  </si>
  <si>
    <t>P&amp;L Statement</t>
  </si>
  <si>
    <t>Historical</t>
  </si>
  <si>
    <t>Year 1</t>
  </si>
  <si>
    <t>Year 2</t>
  </si>
  <si>
    <t>Year 3</t>
  </si>
  <si>
    <t>Year 4</t>
  </si>
  <si>
    <t>Total Revenue</t>
  </si>
  <si>
    <t>Cost of Goods Sold</t>
  </si>
  <si>
    <t>Gross Profit</t>
  </si>
  <si>
    <t>Gross Margin</t>
  </si>
  <si>
    <t>Research &amp; Development</t>
  </si>
  <si>
    <t>Sales, General and Admin</t>
  </si>
  <si>
    <t>Other Operating Items</t>
  </si>
  <si>
    <t>Total Operating Expenses</t>
  </si>
  <si>
    <t>Operating Profit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</si>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</sst>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44" fontId="0" fillId="0" borderId="0" xfId="0" applyNumberFormat="1" applyBorder="1"/>
    <xf numFmtId="44" fontId="0" fillId="0" borderId="5" xfId="0" applyNumberFormat="1" applyBorder="1"/>
    <xf numFmtId="14" fontId="2" fillId="0" borderId="4" xfId="1" applyNumberFormat="1" applyFont="1" applyBorder="1" applyAlignment="1">
      <alignment horizontal="left" wrapText="1" indent="1"/>
    </xf>
    <xf numFmtId="44" fontId="0" fillId="0" borderId="9" xfId="0" applyNumberFormat="1" applyBorder="1"/>
    <xf numFmtId="44" fontId="0" fillId="0" borderId="10" xfId="0" applyNumberFormat="1" applyBorder="1"/>
    <xf numFmtId="14" fontId="2" fillId="0" borderId="4" xfId="1" applyNumberFormat="1" applyFont="1" applyBorder="1" applyAlignment="1">
      <alignment wrapText="1"/>
    </xf>
    <xf numFmtId="44" fontId="3" fillId="0" borderId="0" xfId="0" applyNumberFormat="1" applyFont="1" applyBorder="1"/>
    <xf numFmtId="44" fontId="3" fillId="0" borderId="5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44" fontId="4" fillId="0" borderId="0" xfId="0" applyNumberFormat="1" applyFont="1" applyBorder="1"/>
    <xf numFmtId="44" fontId="4" fillId="0" borderId="5" xfId="0" applyNumberFormat="1" applyFont="1" applyBorder="1"/>
    <xf numFmtId="44" fontId="4" fillId="0" borderId="9" xfId="0" applyNumberFormat="1" applyFont="1" applyBorder="1"/>
    <xf numFmtId="44" fontId="4" fillId="0" borderId="10" xfId="0" applyNumberFormat="1" applyFont="1" applyBorder="1"/>
    <xf numFmtId="14" fontId="5" fillId="0" borderId="4" xfId="1" applyNumberFormat="1" applyFont="1" applyBorder="1" applyAlignment="1">
      <alignment horizontal="left" wrapText="1" indent="1"/>
    </xf>
    <xf numFmtId="14" fontId="2" fillId="0" borderId="4" xfId="1" applyNumberFormat="1" applyFont="1" applyFill="1" applyBorder="1" applyAlignment="1">
      <alignment wrapText="1"/>
    </xf>
    <xf numFmtId="14" fontId="2" fillId="0" borderId="11" xfId="1" applyNumberFormat="1" applyFont="1" applyFill="1" applyBorder="1" applyAlignment="1">
      <alignment wrapText="1"/>
    </xf>
    <xf numFmtId="0" fontId="0" fillId="0" borderId="9" xfId="0" applyBorder="1"/>
    <xf numFmtId="2" fontId="3" fillId="0" borderId="9" xfId="0" applyNumberFormat="1" applyFont="1" applyBorder="1"/>
    <xf numFmtId="2" fontId="3" fillId="0" borderId="10" xfId="0" applyNumberFormat="1" applyFont="1" applyBorder="1"/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l.localhost\Ubuntu\home\linuxdavid\Udacity%20Projects\BAND\Analyze-NYSE-Data\Analyze%20Data%20Project\Analyze%20Data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Summary Statistics"/>
      <sheetName val="P&amp;L Statement Dashboard"/>
      <sheetName val="Forecast_Scenarios"/>
      <sheetName val="Data Validation"/>
      <sheetName val=" PivotTable for Summary Stat."/>
      <sheetName val="playground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showGridLines="0" tabSelected="1" zoomScaleNormal="100" zoomScaleSheetLayoutView="140" workbookViewId="0">
      <selection activeCell="F31" sqref="F31"/>
    </sheetView>
  </sheetViews>
  <sheetFormatPr defaultColWidth="8.88671875" defaultRowHeight="14.4" x14ac:dyDescent="0.3"/>
  <cols>
    <col min="2" max="2" width="4.44140625" customWidth="1"/>
    <col min="3" max="3" width="25.44140625" bestFit="1" customWidth="1"/>
    <col min="4" max="4" width="8" customWidth="1"/>
    <col min="5" max="8" width="22.6640625" customWidth="1"/>
    <col min="9" max="9" width="4.88671875" customWidth="1"/>
    <col min="10" max="10" width="15.44140625" bestFit="1" customWidth="1"/>
    <col min="11" max="11" width="12.44140625" bestFit="1" customWidth="1"/>
    <col min="12" max="12" width="16.44140625" bestFit="1" customWidth="1"/>
  </cols>
  <sheetData>
    <row r="2" spans="1:9" x14ac:dyDescent="0.3"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2" t="s">
        <v>0</v>
      </c>
      <c r="D3" s="3" t="s">
        <v>1</v>
      </c>
      <c r="E3" s="4"/>
      <c r="F3" s="4"/>
      <c r="G3" s="4"/>
      <c r="H3" s="5"/>
      <c r="I3" s="1"/>
    </row>
    <row r="4" spans="1:9" x14ac:dyDescent="0.3">
      <c r="B4" s="1"/>
      <c r="C4" s="6"/>
      <c r="D4" s="1"/>
      <c r="E4" s="1"/>
      <c r="F4" s="1"/>
      <c r="G4" s="1"/>
      <c r="H4" s="7"/>
      <c r="I4" s="1"/>
    </row>
    <row r="5" spans="1:9" ht="15" thickBot="1" x14ac:dyDescent="0.35">
      <c r="B5" s="1"/>
      <c r="C5" s="8" t="s">
        <v>2</v>
      </c>
      <c r="D5" s="9"/>
      <c r="E5" s="9"/>
      <c r="F5" s="9"/>
      <c r="G5" s="9"/>
      <c r="H5" s="10"/>
      <c r="I5" s="1"/>
    </row>
    <row r="6" spans="1:9" ht="15" thickTop="1" x14ac:dyDescent="0.3">
      <c r="B6" s="1"/>
      <c r="C6" s="6"/>
      <c r="D6" s="1"/>
      <c r="E6" s="1"/>
      <c r="F6" s="1"/>
      <c r="G6" s="1"/>
      <c r="H6" s="7"/>
      <c r="I6" s="1"/>
    </row>
    <row r="7" spans="1:9" ht="15" thickBot="1" x14ac:dyDescent="0.35">
      <c r="B7" s="1"/>
      <c r="C7" s="11"/>
      <c r="D7" s="12"/>
      <c r="E7" s="13" t="s">
        <v>3</v>
      </c>
      <c r="F7" s="14"/>
      <c r="G7" s="14"/>
      <c r="H7" s="15"/>
      <c r="I7" s="1"/>
    </row>
    <row r="8" spans="1:9" ht="15" thickTop="1" x14ac:dyDescent="0.3">
      <c r="B8" s="1"/>
      <c r="C8" s="6"/>
      <c r="D8" s="1"/>
      <c r="E8" s="16" t="s">
        <v>4</v>
      </c>
      <c r="F8" s="16" t="s">
        <v>5</v>
      </c>
      <c r="G8" s="16" t="s">
        <v>6</v>
      </c>
      <c r="H8" s="17" t="s">
        <v>7</v>
      </c>
      <c r="I8" s="1"/>
    </row>
    <row r="9" spans="1:9" x14ac:dyDescent="0.3">
      <c r="B9" s="1"/>
      <c r="C9" s="18" t="s">
        <v>8</v>
      </c>
      <c r="D9" s="1"/>
      <c r="E9" s="19">
        <f t="array" ref="E9">INDEX(Total_Revenue,MATCH(1,($D$3=Ticker_Symbol)*(E$8=Years),0))</f>
        <v>2928429000</v>
      </c>
      <c r="F9" s="19">
        <f t="array" ref="F9">INDEX(Total_Revenue,MATCH(1,($D$3=Ticker_Symbol)*(F$8=Years),0))</f>
        <v>2950800000</v>
      </c>
      <c r="G9" s="19">
        <f t="array" ref="G9">INDEX(Total_Revenue,MATCH(1,($D$3=Ticker_Symbol)*(G$8=Years),0))</f>
        <v>2922600000</v>
      </c>
      <c r="H9" s="20">
        <f t="array" ref="H9">INDEX(Total_Revenue,MATCH(1,($D$3=Ticker_Symbol)*(H$8=Years),0))</f>
        <v>2674300000</v>
      </c>
      <c r="I9" s="1"/>
    </row>
    <row r="10" spans="1:9" x14ac:dyDescent="0.3">
      <c r="B10" s="1"/>
      <c r="C10" s="21" t="s">
        <v>9</v>
      </c>
      <c r="D10" s="1"/>
      <c r="E10" s="22">
        <f t="array" ref="E10">INDEX(Cost_of_Goods_Sold,MATCH(1,($D$3=Ticker_Symbol)*(E$8=Years),0))</f>
        <v>1372042000</v>
      </c>
      <c r="F10" s="22">
        <f t="array" ref="F10">INDEX(Cost_of_Goods_Sold,MATCH(1,($D$3=Ticker_Symbol)*(F$8=Years),0))</f>
        <v>1373400000</v>
      </c>
      <c r="G10" s="22">
        <f t="array" ref="G10">INDEX(Cost_of_Goods_Sold,MATCH(1,($D$3=Ticker_Symbol)*(G$8=Years),0))</f>
        <v>1322800000</v>
      </c>
      <c r="H10" s="23">
        <f t="array" ref="H10">INDEX(Cost_of_Goods_Sold,MATCH(1,($D$3=Ticker_Symbol)*(H$8=Years),0))</f>
        <v>1157100000</v>
      </c>
      <c r="I10" s="1"/>
    </row>
    <row r="11" spans="1:9" x14ac:dyDescent="0.3">
      <c r="B11" s="1"/>
      <c r="C11" s="24" t="s">
        <v>10</v>
      </c>
      <c r="D11" s="1"/>
      <c r="E11" s="25">
        <f>E9-E10</f>
        <v>1556387000</v>
      </c>
      <c r="F11" s="25">
        <f t="shared" ref="F11:H11" si="0">F9-F10</f>
        <v>1577400000</v>
      </c>
      <c r="G11" s="25">
        <f t="shared" si="0"/>
        <v>1599800000</v>
      </c>
      <c r="H11" s="26">
        <f t="shared" si="0"/>
        <v>1517200000</v>
      </c>
      <c r="I11" s="1"/>
    </row>
    <row r="12" spans="1:9" x14ac:dyDescent="0.3">
      <c r="B12" s="1"/>
      <c r="C12" s="24" t="s">
        <v>11</v>
      </c>
      <c r="D12" s="1"/>
      <c r="E12" s="27">
        <f>E11/E9</f>
        <v>0.53147506734839733</v>
      </c>
      <c r="F12" s="27">
        <f t="shared" ref="F12:H12" si="1">F11/F9</f>
        <v>0.53456689711264738</v>
      </c>
      <c r="G12" s="27">
        <f t="shared" si="1"/>
        <v>0.54738931088756582</v>
      </c>
      <c r="H12" s="28">
        <f t="shared" si="1"/>
        <v>0.56732602924129683</v>
      </c>
      <c r="I12" s="1"/>
    </row>
    <row r="13" spans="1:9" x14ac:dyDescent="0.3">
      <c r="B13" s="1"/>
      <c r="C13" s="21" t="s">
        <v>12</v>
      </c>
      <c r="D13" s="1"/>
      <c r="E13" s="29">
        <f t="array" ref="E13">INDEX(Research_and_Development,MATCH(1,($D$3=Ticker_Symbol)*(E$8=Years),0))</f>
        <v>0</v>
      </c>
      <c r="F13" s="29">
        <f t="array" ref="F13">INDEX(Research_and_Development,MATCH(1,($D$3=Ticker_Symbol)*(F$8=Years),0))</f>
        <v>0</v>
      </c>
      <c r="G13" s="29">
        <f t="array" ref="G13">INDEX(Research_and_Development,MATCH(1,($D$3=Ticker_Symbol)*(G$8=Years),0))</f>
        <v>0</v>
      </c>
      <c r="H13" s="30">
        <f t="array" ref="H13">INDEX(Research_and_Development,MATCH(1,($D$3=Ticker_Symbol)*(H$8=Years),0))</f>
        <v>0</v>
      </c>
      <c r="I13" s="1"/>
    </row>
    <row r="14" spans="1:9" x14ac:dyDescent="0.3">
      <c r="B14" s="1"/>
      <c r="C14" s="21" t="s">
        <v>13</v>
      </c>
      <c r="D14" s="1"/>
      <c r="E14" s="29">
        <f t="array" ref="E14">INDEX(Sales_General_and_Admin.,MATCH(1,($D$3=Ticker_Symbol)*(E$8=Years),0))</f>
        <v>1148731000</v>
      </c>
      <c r="F14" s="29">
        <f t="array" ref="F14">INDEX(Sales_General_and_Admin.,MATCH(1,($D$3=Ticker_Symbol)*(F$8=Years),0))</f>
        <v>1144800000</v>
      </c>
      <c r="G14" s="29">
        <f t="array" ref="G14">INDEX(Sales_General_and_Admin.,MATCH(1,($D$3=Ticker_Symbol)*(G$8=Years),0))</f>
        <v>1143100000</v>
      </c>
      <c r="H14" s="30">
        <f t="array" ref="H14">INDEX(Sales_General_and_Admin.,MATCH(1,($D$3=Ticker_Symbol)*(H$8=Years),0))</f>
        <v>1077300000</v>
      </c>
      <c r="I14" s="1"/>
    </row>
    <row r="15" spans="1:9" x14ac:dyDescent="0.3">
      <c r="B15" s="1"/>
      <c r="C15" s="21" t="s">
        <v>14</v>
      </c>
      <c r="D15" s="1"/>
      <c r="E15" s="31">
        <f t="array" ref="E15">INDEX(Other_Operating_Items,MATCH(1,($D$3=Ticker_Symbol)*(E$8=Years),0))</f>
        <v>0</v>
      </c>
      <c r="F15" s="31">
        <f t="array" ref="F15">INDEX(Other_Operating_Items,MATCH(1,($D$3=Ticker_Symbol)*(F$8=Years),0))</f>
        <v>0</v>
      </c>
      <c r="G15" s="31">
        <f t="array" ref="G15">INDEX(Other_Operating_Items,MATCH(1,($D$3=Ticker_Symbol)*(G$8=Years),0))</f>
        <v>0</v>
      </c>
      <c r="H15" s="32">
        <f t="array" ref="H15">INDEX(Other_Operating_Items,MATCH(1,($D$3=Ticker_Symbol)*(H$8=Years),0))</f>
        <v>0</v>
      </c>
      <c r="I15" s="1"/>
    </row>
    <row r="16" spans="1:9" x14ac:dyDescent="0.3">
      <c r="B16" s="1"/>
      <c r="C16" s="33" t="s">
        <v>15</v>
      </c>
      <c r="D16" s="1"/>
      <c r="E16" s="19">
        <f>SUM(E13:E15)</f>
        <v>1148731000</v>
      </c>
      <c r="F16" s="19">
        <f t="shared" ref="F16:H16" si="2">SUM(F13:F15)</f>
        <v>1144800000</v>
      </c>
      <c r="G16" s="19">
        <f t="shared" si="2"/>
        <v>1143100000</v>
      </c>
      <c r="H16" s="20">
        <f t="shared" si="2"/>
        <v>1077300000</v>
      </c>
      <c r="I16" s="1"/>
    </row>
    <row r="17" spans="2:9" x14ac:dyDescent="0.3">
      <c r="B17" s="1"/>
      <c r="C17" s="34" t="s">
        <v>16</v>
      </c>
      <c r="D17" s="1"/>
      <c r="E17" s="25">
        <f>E11-E16</f>
        <v>407656000</v>
      </c>
      <c r="F17" s="25">
        <f>F11-F16</f>
        <v>432600000</v>
      </c>
      <c r="G17" s="25">
        <f>G11-G16</f>
        <v>456700000</v>
      </c>
      <c r="H17" s="26">
        <f>H11-H16</f>
        <v>439900000</v>
      </c>
      <c r="I17" s="1"/>
    </row>
    <row r="18" spans="2:9" x14ac:dyDescent="0.3">
      <c r="B18" s="1"/>
      <c r="C18" s="35" t="s">
        <v>17</v>
      </c>
      <c r="D18" s="36"/>
      <c r="E18" s="37">
        <f>E17/E9</f>
        <v>0.13920637993955121</v>
      </c>
      <c r="F18" s="37">
        <f>F17/F9</f>
        <v>0.14660431069540464</v>
      </c>
      <c r="G18" s="37">
        <f>G17/G9</f>
        <v>0.15626496954766303</v>
      </c>
      <c r="H18" s="38">
        <f>H17/H9</f>
        <v>0.16449164267284896</v>
      </c>
      <c r="I18" s="1"/>
    </row>
    <row r="19" spans="2:9" x14ac:dyDescent="0.3">
      <c r="B19" s="1"/>
      <c r="C19" s="39"/>
      <c r="D19" s="1"/>
      <c r="E19" s="1"/>
      <c r="F19" s="1"/>
      <c r="G19" s="1"/>
      <c r="H19" s="1"/>
      <c r="I19" s="1"/>
    </row>
    <row r="20" spans="2:9" x14ac:dyDescent="0.3">
      <c r="C20" s="40"/>
    </row>
    <row r="21" spans="2:9" x14ac:dyDescent="0.3">
      <c r="C21" s="39"/>
    </row>
    <row r="22" spans="2:9" x14ac:dyDescent="0.3">
      <c r="C22" s="40"/>
    </row>
    <row r="23" spans="2:9" x14ac:dyDescent="0.3">
      <c r="C23" s="39"/>
    </row>
    <row r="24" spans="2:9" x14ac:dyDescent="0.3">
      <c r="C24" s="40"/>
    </row>
    <row r="25" spans="2:9" x14ac:dyDescent="0.3">
      <c r="C25" s="39"/>
    </row>
    <row r="26" spans="2:9" x14ac:dyDescent="0.3">
      <c r="C26" s="40"/>
    </row>
  </sheetData>
  <mergeCells count="2">
    <mergeCell ref="C5:H5"/>
    <mergeCell ref="E7:H7"/>
  </mergeCells>
  <dataValidations count="1">
    <dataValidation type="list" allowBlank="1" showInputMessage="1" showErrorMessage="1" sqref="D6:D7">
      <formula1>#REF!</formula1>
    </dataValidation>
  </dataValidations>
  <pageMargins left="0.7" right="0.7" top="0.75" bottom="0.75" header="0.3" footer="0.3"/>
  <pageSetup scale="5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'[Analyze Data Project.xlsx]Data Validation'!#REF!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P&amp;L Statement Dashboard</vt:lpstr>
      <vt:lpstr>Gross_Margin</vt:lpstr>
      <vt:lpstr>Operating_Margin</vt:lpstr>
      <vt:lpstr>'P&amp;L Statement Dashboard'!Print_Area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2022-04-30T13:45:47Z</dcterms:created>
  <dcterms:modified xsi:type="dcterms:W3CDTF">2022-04-30T13:46:15Z</dcterms:modified>
</cp:coreProperties>
</file>