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0" activeTab="13"/>
  </bookViews>
  <sheets>
    <sheet name="MaterialTypeImport" sheetId="1" r:id="rId1"/>
    <sheet name="PartnerProducts" sheetId="2" r:id="rId2"/>
    <sheet name="PartnerName" sheetId="3" r:id="rId3"/>
    <sheet name="ProductName" sheetId="4" r:id="rId4"/>
    <sheet name="Partners" sheetId="5" r:id="rId5"/>
    <sheet name="Addres" sheetId="11" r:id="rId6"/>
    <sheet name="Street" sheetId="14" r:id="rId7"/>
    <sheet name="City" sheetId="13" r:id="rId8"/>
    <sheet name="Region" sheetId="12" r:id="rId9"/>
    <sheet name="PartnerType" sheetId="10" r:id="rId10"/>
    <sheet name="Directors" sheetId="9" r:id="rId11"/>
    <sheet name="ProductType" sheetId="6" r:id="rId12"/>
    <sheet name="ProductTypeName" sheetId="7" r:id="rId13"/>
    <sheet name="Products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2" i="11"/>
  <c r="E3" i="11"/>
  <c r="E4" i="11"/>
  <c r="E5" i="11"/>
  <c r="E6" i="11"/>
  <c r="E2" i="11"/>
  <c r="G3" i="11"/>
  <c r="G4" i="11"/>
  <c r="G5" i="11"/>
  <c r="G6" i="11"/>
  <c r="G2" i="11"/>
  <c r="M3" i="5"/>
  <c r="M4" i="5"/>
  <c r="M5" i="5"/>
  <c r="M6" i="5"/>
  <c r="M2" i="5"/>
  <c r="B3" i="5"/>
  <c r="B4" i="5"/>
  <c r="B5" i="5"/>
  <c r="B6" i="5"/>
  <c r="B2" i="5"/>
  <c r="D3" i="5"/>
  <c r="D4" i="5"/>
  <c r="D5" i="5"/>
  <c r="D6" i="5"/>
  <c r="D2" i="5"/>
  <c r="J3" i="5"/>
  <c r="J4" i="5"/>
  <c r="J5" i="5"/>
  <c r="J6" i="5"/>
  <c r="J2" i="5"/>
  <c r="F3" i="5"/>
  <c r="F4" i="5"/>
  <c r="F5" i="5"/>
  <c r="F6" i="5"/>
  <c r="F2" i="5"/>
  <c r="D3" i="8"/>
  <c r="D4" i="8"/>
  <c r="D5" i="8"/>
  <c r="D6" i="8"/>
  <c r="D2" i="8"/>
  <c r="B3" i="8"/>
  <c r="B4" i="8"/>
  <c r="B5" i="8"/>
  <c r="B6" i="8"/>
  <c r="B2" i="8"/>
  <c r="B3" i="6"/>
  <c r="B4" i="6"/>
  <c r="B5" i="6"/>
  <c r="B2" i="6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3" i="1"/>
  <c r="C4" i="1"/>
  <c r="C5" i="1"/>
  <c r="C6" i="1"/>
  <c r="C2" i="1"/>
</calcChain>
</file>

<file path=xl/sharedStrings.xml><?xml version="1.0" encoding="utf-8"?>
<sst xmlns="http://schemas.openxmlformats.org/spreadsheetml/2006/main" count="213" uniqueCount="109">
  <si>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</si>
  <si>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</si>
  <si>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</si>
  <si>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</si>
  <si>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</si>
  <si>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</si>
  <si>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</si>
  <si>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</si>
  <si>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</si>
  <si>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</si>
  <si>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</si>
  <si>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</si>
  <si>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</si>
  <si>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</si>
  <si>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</si>
  <si>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</si>
  <si>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</si>
  <si>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</si>
  <si>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</si>
  <si>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</si>
  <si>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</si>
  <si>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IdPrtnerName</t>
  </si>
  <si>
    <t>IdProductName</t>
  </si>
  <si>
    <t>Id</t>
  </si>
  <si>
    <t>Тип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</si>
  <si>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</si>
  <si>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</si>
  <si>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</si>
  <si>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</si>
  <si>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</si>
  <si>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</si>
  <si>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</si>
  <si>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aleksandraivanova@ml.ru</t>
  </si>
  <si>
    <t>493 123 45 67</t>
  </si>
  <si>
    <t>ООО</t>
  </si>
  <si>
    <t>vppetrov@vl.ru</t>
  </si>
  <si>
    <t>987 123 56 78</t>
  </si>
  <si>
    <t>ПАО</t>
  </si>
  <si>
    <t>ansolovev@st.ru</t>
  </si>
  <si>
    <t>812 223 32 00</t>
  </si>
  <si>
    <t>ОАО</t>
  </si>
  <si>
    <t>ekaterina.vorobeva@ml.ru</t>
  </si>
  <si>
    <t>444 222 33 11</t>
  </si>
  <si>
    <t>stepanov@stepan.ru</t>
  </si>
  <si>
    <t>912 888 33 33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</si>
  <si>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</si>
  <si>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</si>
  <si>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</si>
  <si>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</si>
  <si>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</si>
  <si>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</si>
  <si>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IdTypeNAme</t>
  </si>
  <si>
    <t>Наименование продукции</t>
  </si>
  <si>
    <t>Артикул</t>
  </si>
  <si>
    <t>Минимальная стоимость для партнера</t>
  </si>
  <si>
    <t>IdTupeProduct</t>
  </si>
  <si>
    <t xml:space="preserve"> IdProductName</t>
  </si>
  <si>
    <t>IdDirectors</t>
  </si>
  <si>
    <t>Воробьева</t>
  </si>
  <si>
    <t>Екатерина</t>
  </si>
  <si>
    <t>Валерьевна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</si>
  <si>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</si>
  <si>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</si>
  <si>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</si>
  <si>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</si>
  <si>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</si>
  <si>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</si>
  <si>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</si>
  <si>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</si>
  <si>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</si>
  <si>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Степанов</t>
  </si>
  <si>
    <t>Степан</t>
  </si>
  <si>
    <t>Сергеевич</t>
  </si>
  <si>
    <t>Surname</t>
  </si>
  <si>
    <t>Name</t>
  </si>
  <si>
    <t>Patronymic</t>
  </si>
  <si>
    <t>IdPartnerName</t>
  </si>
  <si>
    <t>IdPArtnerType</t>
  </si>
  <si>
    <t xml:space="preserve"> Московская область</t>
  </si>
  <si>
    <t xml:space="preserve"> город Реутов</t>
  </si>
  <si>
    <t xml:space="preserve"> ул. Свободы</t>
  </si>
  <si>
    <t xml:space="preserve"> Архангельская область</t>
  </si>
  <si>
    <t xml:space="preserve"> город Северодвинск</t>
  </si>
  <si>
    <t xml:space="preserve"> ул. Строителей</t>
  </si>
  <si>
    <t xml:space="preserve"> Ленинградская область</t>
  </si>
  <si>
    <t xml:space="preserve"> город Приморск</t>
  </si>
  <si>
    <t xml:space="preserve"> ул. Парковая</t>
  </si>
  <si>
    <t xml:space="preserve"> Белгородская область</t>
  </si>
  <si>
    <t xml:space="preserve"> город Старый Оскол</t>
  </si>
  <si>
    <t xml:space="preserve"> ул. Рабочая</t>
  </si>
  <si>
    <t xml:space="preserve"> Кемеровская область</t>
  </si>
  <si>
    <t xml:space="preserve"> город Юрга</t>
  </si>
  <si>
    <t xml:space="preserve"> ул. Лесная</t>
  </si>
  <si>
    <t>Index</t>
  </si>
  <si>
    <t>Region</t>
  </si>
  <si>
    <t>City</t>
  </si>
  <si>
    <t>Street</t>
  </si>
  <si>
    <t>House</t>
  </si>
  <si>
    <t xml:space="preserve">  Реутов</t>
  </si>
  <si>
    <t xml:space="preserve">  Северодвинск</t>
  </si>
  <si>
    <t xml:space="preserve">  Приморск</t>
  </si>
  <si>
    <t xml:space="preserve">  Старый Оскол</t>
  </si>
  <si>
    <t xml:space="preserve">  Юрга</t>
  </si>
  <si>
    <t xml:space="preserve">  Свободы</t>
  </si>
  <si>
    <t xml:space="preserve">  Строителей</t>
  </si>
  <si>
    <t xml:space="preserve">  Парковая</t>
  </si>
  <si>
    <t xml:space="preserve">  Рабочая</t>
  </si>
  <si>
    <t xml:space="preserve">  Лесная</t>
  </si>
  <si>
    <t>IdAddres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</si>
</sst>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\+\7\(###\)\ ###\-##\-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/>
    <xf numFmtId="164" fontId="2" fillId="0" borderId="0" xfId="0" applyNumberFormat="1" applyFont="1" applyAlignment="1">
      <alignment vertical="center" wrapText="1"/>
    </xf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1048576"/>
    </sheetView>
  </sheetViews>
  <sheetFormatPr defaultRowHeight="15" x14ac:dyDescent="0.25"/>
  <cols>
    <col min="1" max="1" width="19.42578125" customWidth="1"/>
    <col min="2" max="2" width="25.85546875" hidden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s="1">
        <v>1E-3</v>
      </c>
      <c r="C2">
        <f>B2*100</f>
        <v>0.1</v>
      </c>
    </row>
    <row r="3" spans="1:3" x14ac:dyDescent="0.25">
      <c r="A3" t="s">
        <v>3</v>
      </c>
      <c r="B3" s="1">
        <v>9.4999999999999998E-3</v>
      </c>
      <c r="C3">
        <f t="shared" ref="C3:C6" si="0">B3*100</f>
        <v>0.95</v>
      </c>
    </row>
    <row r="4" spans="1:3" x14ac:dyDescent="0.25">
      <c r="A4" t="s">
        <v>4</v>
      </c>
      <c r="B4" s="1">
        <v>2.8E-3</v>
      </c>
      <c r="C4">
        <f t="shared" si="0"/>
        <v>0.27999999999999997</v>
      </c>
    </row>
    <row r="5" spans="1:3" x14ac:dyDescent="0.25">
      <c r="A5" t="s">
        <v>5</v>
      </c>
      <c r="B5" s="1">
        <v>5.4999999999999997E-3</v>
      </c>
      <c r="C5">
        <f t="shared" si="0"/>
        <v>0.54999999999999993</v>
      </c>
    </row>
    <row r="6" spans="1:3" x14ac:dyDescent="0.25">
      <c r="A6" t="s">
        <v>6</v>
      </c>
      <c r="B6" s="1">
        <v>3.3999999999999998E-3</v>
      </c>
      <c r="C6">
        <f t="shared" si="0"/>
        <v>0.33999999999999997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" sqref="D1"/>
    </sheetView>
  </sheetViews>
  <sheetFormatPr defaultRowHeight="15" x14ac:dyDescent="0.25"/>
  <cols>
    <col min="3" max="3" width="60" hidden="1" customWidth="1"/>
    <col min="4" max="4" width="60" customWidth="1"/>
    <col min="5" max="5" width="24.140625" hidden="1" customWidth="1"/>
    <col min="6" max="6" width="22.42578125" bestFit="1" customWidth="1"/>
    <col min="7" max="7" width="17.7109375" style="6" customWidth="1"/>
  </cols>
  <sheetData>
    <row r="1" spans="1:7" x14ac:dyDescent="0.25">
      <c r="A1" t="s">
        <v>23</v>
      </c>
      <c r="B1" t="s">
        <v>22</v>
      </c>
      <c r="C1" t="s">
        <v>7</v>
      </c>
      <c r="D1" t="s">
        <v>21</v>
      </c>
      <c r="E1" t="s">
        <v>8</v>
      </c>
      <c r="F1" s="2" t="s">
        <v>9</v>
      </c>
      <c r="G1" s="4" t="s">
        <v>10</v>
      </c>
    </row>
    <row r="2" spans="1:7" x14ac:dyDescent="0.25">
      <c r="A2">
        <v>1</v>
      </c>
      <c r="B2">
        <f>LOOKUP(C:C,ProductName!B:B,ProductName!A:A)</f>
        <v>4</v>
      </c>
      <c r="C2" t="s">
        <v>11</v>
      </c>
      <c r="D2">
        <f>LOOKUP(E:E,PartnerName!B:B,PartnerName!A:A)</f>
        <v>1</v>
      </c>
      <c r="E2" s="3" t="s">
        <v>12</v>
      </c>
      <c r="F2" s="2">
        <v>15500</v>
      </c>
      <c r="G2" s="5">
        <v>45008</v>
      </c>
    </row>
    <row r="3" spans="1:7" x14ac:dyDescent="0.25">
      <c r="A3">
        <v>2</v>
      </c>
      <c r="B3">
        <f>LOOKUP(C:C,ProductName!B:B,ProductName!A:A)</f>
        <v>2</v>
      </c>
      <c r="C3" t="s">
        <v>13</v>
      </c>
      <c r="D3">
        <f>LOOKUP(E:E,PartnerName!B:B,PartnerName!A:A)</f>
        <v>1</v>
      </c>
      <c r="E3" s="3" t="s">
        <v>12</v>
      </c>
      <c r="F3" s="2">
        <v>12350</v>
      </c>
      <c r="G3" s="5">
        <v>45278</v>
      </c>
    </row>
    <row r="4" spans="1:7" x14ac:dyDescent="0.25">
      <c r="A4">
        <v>3</v>
      </c>
      <c r="B4">
        <f>LOOKUP(C:C,ProductName!B:B,ProductName!A:A)</f>
        <v>3</v>
      </c>
      <c r="C4" t="s">
        <v>14</v>
      </c>
      <c r="D4">
        <f>LOOKUP(E:E,PartnerName!B:B,PartnerName!A:A)</f>
        <v>1</v>
      </c>
      <c r="E4" s="3" t="s">
        <v>12</v>
      </c>
      <c r="F4" s="2">
        <v>37400</v>
      </c>
      <c r="G4" s="5">
        <v>45450</v>
      </c>
    </row>
    <row r="5" spans="1:7" x14ac:dyDescent="0.25">
      <c r="A5">
        <v>4</v>
      </c>
      <c r="B5">
        <f>LOOKUP(C:C,ProductName!B:B,ProductName!A:A)</f>
        <v>1</v>
      </c>
      <c r="C5" t="s">
        <v>15</v>
      </c>
      <c r="D5">
        <f>LOOKUP(E:E,PartnerName!B:B,PartnerName!A:A)</f>
        <v>3</v>
      </c>
      <c r="E5" s="3" t="s">
        <v>16</v>
      </c>
      <c r="F5" s="2">
        <v>35000</v>
      </c>
      <c r="G5" s="5">
        <v>44897</v>
      </c>
    </row>
    <row r="6" spans="1:7" x14ac:dyDescent="0.25">
      <c r="A6">
        <v>5</v>
      </c>
      <c r="B6">
        <f>LOOKUP(C:C,ProductName!B:B,ProductName!A:A)</f>
        <v>5</v>
      </c>
      <c r="C6" t="s">
        <v>17</v>
      </c>
      <c r="D6">
        <f>LOOKUP(E:E,PartnerName!B:B,PartnerName!A:A)</f>
        <v>3</v>
      </c>
      <c r="E6" s="3" t="s">
        <v>16</v>
      </c>
      <c r="F6" s="2">
        <v>1250</v>
      </c>
      <c r="G6" s="5">
        <v>45063</v>
      </c>
    </row>
    <row r="7" spans="1:7" x14ac:dyDescent="0.25">
      <c r="A7">
        <v>6</v>
      </c>
      <c r="B7">
        <f>LOOKUP(C:C,ProductName!B:B,ProductName!A:A)</f>
        <v>2</v>
      </c>
      <c r="C7" t="s">
        <v>13</v>
      </c>
      <c r="D7">
        <f>LOOKUP(E:E,PartnerName!B:B,PartnerName!A:A)</f>
        <v>3</v>
      </c>
      <c r="E7" s="3" t="s">
        <v>16</v>
      </c>
      <c r="F7" s="2">
        <v>1000</v>
      </c>
      <c r="G7" s="5">
        <v>45450</v>
      </c>
    </row>
    <row r="8" spans="1:7" x14ac:dyDescent="0.25">
      <c r="A8">
        <v>7</v>
      </c>
      <c r="B8">
        <f>LOOKUP(C:C,ProductName!B:B,ProductName!A:A)</f>
        <v>4</v>
      </c>
      <c r="C8" t="s">
        <v>11</v>
      </c>
      <c r="D8">
        <f>LOOKUP(E:E,PartnerName!B:B,PartnerName!A:A)</f>
        <v>3</v>
      </c>
      <c r="E8" s="3" t="s">
        <v>16</v>
      </c>
      <c r="F8" s="2">
        <v>7550</v>
      </c>
      <c r="G8" s="5">
        <v>45474</v>
      </c>
    </row>
    <row r="9" spans="1:7" x14ac:dyDescent="0.25">
      <c r="A9">
        <v>8</v>
      </c>
      <c r="B9">
        <f>LOOKUP(C:C,ProductName!B:B,ProductName!A:A)</f>
        <v>4</v>
      </c>
      <c r="C9" t="s">
        <v>11</v>
      </c>
      <c r="D9">
        <f>LOOKUP(E:E,PartnerName!B:B,PartnerName!A:A)</f>
        <v>5</v>
      </c>
      <c r="E9" s="3" t="s">
        <v>18</v>
      </c>
      <c r="F9" s="2">
        <v>7250</v>
      </c>
      <c r="G9" s="5">
        <v>44948</v>
      </c>
    </row>
    <row r="10" spans="1:7" x14ac:dyDescent="0.25">
      <c r="A10">
        <v>9</v>
      </c>
      <c r="B10">
        <f>LOOKUP(C:C,ProductName!B:B,ProductName!A:A)</f>
        <v>1</v>
      </c>
      <c r="C10" t="s">
        <v>15</v>
      </c>
      <c r="D10">
        <f>LOOKUP(E:E,PartnerName!B:B,PartnerName!A:A)</f>
        <v>5</v>
      </c>
      <c r="E10" s="3" t="s">
        <v>18</v>
      </c>
      <c r="F10" s="2">
        <v>2500</v>
      </c>
      <c r="G10" s="5">
        <v>45478</v>
      </c>
    </row>
    <row r="11" spans="1:7" x14ac:dyDescent="0.25">
      <c r="A11">
        <v>10</v>
      </c>
      <c r="B11">
        <f>LOOKUP(C:C,ProductName!B:B,ProductName!A:A)</f>
        <v>3</v>
      </c>
      <c r="C11" t="s">
        <v>14</v>
      </c>
      <c r="D11">
        <f>LOOKUP(E:E,PartnerName!B:B,PartnerName!A:A)</f>
        <v>4</v>
      </c>
      <c r="E11" s="3" t="s">
        <v>19</v>
      </c>
      <c r="F11" s="2">
        <v>59050</v>
      </c>
      <c r="G11" s="5">
        <v>45005</v>
      </c>
    </row>
    <row r="12" spans="1:7" x14ac:dyDescent="0.25">
      <c r="A12">
        <v>11</v>
      </c>
      <c r="B12">
        <f>LOOKUP(C:C,ProductName!B:B,ProductName!A:A)</f>
        <v>2</v>
      </c>
      <c r="C12" t="s">
        <v>13</v>
      </c>
      <c r="D12">
        <f>LOOKUP(E:E,PartnerName!B:B,PartnerName!A:A)</f>
        <v>4</v>
      </c>
      <c r="E12" s="3" t="s">
        <v>19</v>
      </c>
      <c r="F12" s="2">
        <v>37200</v>
      </c>
      <c r="G12" s="5">
        <v>45363</v>
      </c>
    </row>
    <row r="13" spans="1:7" x14ac:dyDescent="0.25">
      <c r="A13">
        <v>12</v>
      </c>
      <c r="B13">
        <f>LOOKUP(C:C,ProductName!B:B,ProductName!A:A)</f>
        <v>5</v>
      </c>
      <c r="C13" t="s">
        <v>17</v>
      </c>
      <c r="D13">
        <f>LOOKUP(E:E,PartnerName!B:B,PartnerName!A:A)</f>
        <v>4</v>
      </c>
      <c r="E13" s="3" t="s">
        <v>19</v>
      </c>
      <c r="F13" s="2">
        <v>4500</v>
      </c>
      <c r="G13" s="5">
        <v>45426</v>
      </c>
    </row>
    <row r="14" spans="1:7" x14ac:dyDescent="0.25">
      <c r="A14">
        <v>13</v>
      </c>
      <c r="B14">
        <f>LOOKUP(C:C,ProductName!B:B,ProductName!A:A)</f>
        <v>2</v>
      </c>
      <c r="C14" t="s">
        <v>13</v>
      </c>
      <c r="D14">
        <f>LOOKUP(E:E,PartnerName!B:B,PartnerName!A:A)</f>
        <v>2</v>
      </c>
      <c r="E14" s="3" t="s">
        <v>20</v>
      </c>
      <c r="F14" s="2">
        <v>50000</v>
      </c>
      <c r="G14" s="5">
        <v>45188</v>
      </c>
    </row>
    <row r="15" spans="1:7" x14ac:dyDescent="0.25">
      <c r="A15">
        <v>14</v>
      </c>
      <c r="B15">
        <f>LOOKUP(C:C,ProductName!B:B,ProductName!A:A)</f>
        <v>3</v>
      </c>
      <c r="C15" t="s">
        <v>14</v>
      </c>
      <c r="D15">
        <f>LOOKUP(E:E,PartnerName!B:B,PartnerName!A:A)</f>
        <v>2</v>
      </c>
      <c r="E15" s="3" t="s">
        <v>20</v>
      </c>
      <c r="F15" s="2">
        <v>670000</v>
      </c>
      <c r="G15" s="5">
        <v>45240</v>
      </c>
    </row>
    <row r="16" spans="1:7" x14ac:dyDescent="0.25">
      <c r="A16">
        <v>15</v>
      </c>
      <c r="B16">
        <f>LOOKUP(C:C,ProductName!B:B,ProductName!A:A)</f>
        <v>4</v>
      </c>
      <c r="C16" t="s">
        <v>11</v>
      </c>
      <c r="D16">
        <f>LOOKUP(E:E,PartnerName!B:B,PartnerName!A:A)</f>
        <v>2</v>
      </c>
      <c r="E16" s="3" t="s">
        <v>20</v>
      </c>
      <c r="F16" s="2">
        <v>35000</v>
      </c>
      <c r="G16" s="5">
        <v>45397</v>
      </c>
    </row>
    <row r="17" spans="1:7" x14ac:dyDescent="0.25">
      <c r="A17">
        <v>16</v>
      </c>
      <c r="B17">
        <f>LOOKUP(C:C,ProductName!B:B,ProductName!A:A)</f>
        <v>1</v>
      </c>
      <c r="C17" t="s">
        <v>15</v>
      </c>
      <c r="D17">
        <f>LOOKUP(E:E,PartnerName!B:B,PartnerName!A:A)</f>
        <v>2</v>
      </c>
      <c r="E17" s="3" t="s">
        <v>20</v>
      </c>
      <c r="F17" s="2">
        <v>25000</v>
      </c>
      <c r="G17" s="5">
        <v>45455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1" sqref="F31"/>
    </sheetView>
  </sheetViews>
  <sheetFormatPr defaultRowHeight="15" x14ac:dyDescent="0.25"/>
  <cols>
    <col min="2" max="2" width="24.140625" bestFit="1" customWidth="1"/>
  </cols>
  <sheetData>
    <row r="1" spans="1:2" x14ac:dyDescent="0.25">
      <c r="B1" t="s">
        <v>8</v>
      </c>
    </row>
    <row r="2" spans="1:2" x14ac:dyDescent="0.25">
      <c r="A2">
        <v>1</v>
      </c>
      <c r="B2" s="3" t="s">
        <v>12</v>
      </c>
    </row>
    <row r="3" spans="1:2" x14ac:dyDescent="0.25">
      <c r="A3">
        <v>2</v>
      </c>
      <c r="B3" s="3" t="s">
        <v>20</v>
      </c>
    </row>
    <row r="4" spans="1:2" x14ac:dyDescent="0.25">
      <c r="A4">
        <v>3</v>
      </c>
      <c r="B4" s="3" t="s">
        <v>16</v>
      </c>
    </row>
    <row r="5" spans="1:2" x14ac:dyDescent="0.25">
      <c r="A5">
        <v>4</v>
      </c>
      <c r="B5" s="3" t="s">
        <v>19</v>
      </c>
    </row>
    <row r="6" spans="1:2" x14ac:dyDescent="0.25">
      <c r="A6">
        <v>5</v>
      </c>
      <c r="B6" s="3" t="s">
        <v>18</v>
      </c>
    </row>
  </sheetData>
  <sortState ref="B2:B17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2" max="2" width="60" bestFit="1" customWidth="1"/>
  </cols>
  <sheetData>
    <row r="1" spans="1:2" x14ac:dyDescent="0.25">
      <c r="A1">
        <v>1</v>
      </c>
      <c r="B1" t="s">
        <v>15</v>
      </c>
    </row>
    <row r="2" spans="1:2" x14ac:dyDescent="0.25">
      <c r="A2">
        <v>2</v>
      </c>
      <c r="B2" t="s">
        <v>13</v>
      </c>
    </row>
    <row r="3" spans="1:2" x14ac:dyDescent="0.25">
      <c r="A3">
        <v>3</v>
      </c>
      <c r="B3" t="s">
        <v>14</v>
      </c>
    </row>
    <row r="4" spans="1:2" x14ac:dyDescent="0.25">
      <c r="A4">
        <v>4</v>
      </c>
      <c r="B4" t="s">
        <v>11</v>
      </c>
    </row>
    <row r="5" spans="1:2" x14ac:dyDescent="0.25">
      <c r="A5">
        <v>5</v>
      </c>
      <c r="B5" t="s">
        <v>17</v>
      </c>
    </row>
  </sheetData>
  <sortState ref="B1:B17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J1" workbookViewId="0">
      <selection activeCell="A7" sqref="A7"/>
    </sheetView>
  </sheetViews>
  <sheetFormatPr defaultRowHeight="15" x14ac:dyDescent="0.25"/>
  <cols>
    <col min="2" max="2" width="14" bestFit="1" customWidth="1"/>
    <col min="3" max="3" width="12.7109375" hidden="1" customWidth="1"/>
    <col min="4" max="4" width="12.7109375" customWidth="1"/>
    <col min="5" max="5" width="22.7109375" hidden="1" customWidth="1"/>
    <col min="6" max="6" width="22.7109375" customWidth="1"/>
    <col min="7" max="9" width="30.7109375" hidden="1" customWidth="1"/>
    <col min="10" max="10" width="30.7109375" customWidth="1"/>
    <col min="11" max="11" width="26.42578125" hidden="1" customWidth="1"/>
    <col min="12" max="12" width="17.28515625" style="10" customWidth="1"/>
    <col min="13" max="13" width="17.28515625" style="11" customWidth="1"/>
    <col min="14" max="19" width="63.85546875" hidden="1" customWidth="1"/>
    <col min="20" max="20" width="12.5703125" customWidth="1"/>
    <col min="28" max="28" width="20.28515625" style="10" customWidth="1"/>
  </cols>
  <sheetData>
    <row r="1" spans="1:21" x14ac:dyDescent="0.25">
      <c r="B1" t="s">
        <v>77</v>
      </c>
      <c r="C1" t="s">
        <v>24</v>
      </c>
      <c r="D1" t="s">
        <v>76</v>
      </c>
      <c r="E1" t="s">
        <v>8</v>
      </c>
      <c r="F1" t="s">
        <v>57</v>
      </c>
      <c r="G1" t="s">
        <v>25</v>
      </c>
      <c r="J1" t="s">
        <v>26</v>
      </c>
      <c r="K1" t="s">
        <v>26</v>
      </c>
      <c r="L1" s="10" t="s">
        <v>27</v>
      </c>
      <c r="M1" s="11" t="s">
        <v>108</v>
      </c>
      <c r="N1" t="s">
        <v>28</v>
      </c>
      <c r="T1" t="s">
        <v>29</v>
      </c>
      <c r="U1" t="s">
        <v>30</v>
      </c>
    </row>
    <row r="2" spans="1:21" x14ac:dyDescent="0.25">
      <c r="A2">
        <v>1</v>
      </c>
      <c r="B2">
        <f>LOOKUP(C:C,PartnerType!B:B,PartnerType!A:A)</f>
        <v>1</v>
      </c>
      <c r="C2" t="s">
        <v>31</v>
      </c>
      <c r="D2">
        <f>LOOKUP(E:E,PartnerName!B:B,PartnerName!A:A)</f>
        <v>1</v>
      </c>
      <c r="E2" s="3" t="s">
        <v>12</v>
      </c>
      <c r="F2" s="3">
        <f>LOOKUP(G:G,Directors!B:B,Directors!A:A)</f>
        <v>2</v>
      </c>
      <c r="G2" s="3" t="s">
        <v>61</v>
      </c>
      <c r="H2" s="3" t="s">
        <v>62</v>
      </c>
      <c r="I2" s="3" t="s">
        <v>63</v>
      </c>
      <c r="J2" s="3" t="str">
        <f>CLEAN(K2)</f>
        <v>aleksandraivanova@ml.ru</v>
      </c>
      <c r="K2" s="3" t="s">
        <v>32</v>
      </c>
      <c r="L2" s="10" t="s">
        <v>33</v>
      </c>
      <c r="M2" s="11">
        <f>LOOKUP(N:N,Addres!B:B,Addres!A:A)</f>
        <v>5</v>
      </c>
      <c r="N2">
        <v>652050</v>
      </c>
      <c r="O2" t="s">
        <v>90</v>
      </c>
      <c r="P2" t="s">
        <v>91</v>
      </c>
      <c r="Q2" t="s">
        <v>92</v>
      </c>
      <c r="R2">
        <v>15</v>
      </c>
      <c r="T2">
        <v>2222455179</v>
      </c>
      <c r="U2">
        <v>7</v>
      </c>
    </row>
    <row r="3" spans="1:21" x14ac:dyDescent="0.25">
      <c r="A3">
        <v>2</v>
      </c>
      <c r="B3">
        <f>LOOKUP(C:C,PartnerType!B:B,PartnerType!A:A)</f>
        <v>3</v>
      </c>
      <c r="C3" t="s">
        <v>34</v>
      </c>
      <c r="D3">
        <f>LOOKUP(E:E,PartnerName!B:B,PartnerName!A:A)</f>
        <v>3</v>
      </c>
      <c r="E3" s="3" t="s">
        <v>16</v>
      </c>
      <c r="F3" s="3">
        <f>LOOKUP(G:G,Directors!B:B,Directors!A:A)</f>
        <v>3</v>
      </c>
      <c r="G3" s="3" t="s">
        <v>64</v>
      </c>
      <c r="H3" s="3" t="s">
        <v>65</v>
      </c>
      <c r="I3" s="3" t="s">
        <v>66</v>
      </c>
      <c r="J3" s="3" t="str">
        <f t="shared" ref="J3:J6" si="0">CLEAN(K3)</f>
        <v>vppetrov@vl.ru</v>
      </c>
      <c r="K3" s="3" t="s">
        <v>35</v>
      </c>
      <c r="L3" s="10" t="s">
        <v>36</v>
      </c>
      <c r="M3" s="11">
        <f>LOOKUP(N:N,Addres!B:B,Addres!A:A)</f>
        <v>2</v>
      </c>
      <c r="N3">
        <v>164500</v>
      </c>
      <c r="O3" t="s">
        <v>81</v>
      </c>
      <c r="P3" t="s">
        <v>82</v>
      </c>
      <c r="Q3" t="s">
        <v>83</v>
      </c>
      <c r="R3">
        <v>18</v>
      </c>
      <c r="T3">
        <v>3333888520</v>
      </c>
      <c r="U3">
        <v>7</v>
      </c>
    </row>
    <row r="4" spans="1:21" x14ac:dyDescent="0.25">
      <c r="A4">
        <v>3</v>
      </c>
      <c r="B4">
        <f>LOOKUP(C:C,PartnerType!B:B,PartnerType!A:A)</f>
        <v>4</v>
      </c>
      <c r="C4" t="s">
        <v>37</v>
      </c>
      <c r="D4">
        <f>LOOKUP(E:E,PartnerName!B:B,PartnerName!A:A)</f>
        <v>5</v>
      </c>
      <c r="E4" s="3" t="s">
        <v>18</v>
      </c>
      <c r="F4" s="3">
        <f>LOOKUP(G:G,Directors!B:B,Directors!A:A)</f>
        <v>4</v>
      </c>
      <c r="G4" s="3" t="s">
        <v>67</v>
      </c>
      <c r="H4" s="3" t="s">
        <v>68</v>
      </c>
      <c r="I4" s="3" t="s">
        <v>69</v>
      </c>
      <c r="J4" s="3" t="str">
        <f t="shared" si="0"/>
        <v>ansolovev@st.ru</v>
      </c>
      <c r="K4" s="3" t="s">
        <v>38</v>
      </c>
      <c r="L4" s="10" t="s">
        <v>39</v>
      </c>
      <c r="M4" s="11">
        <f>LOOKUP(N:N,Addres!B:B,Addres!A:A)</f>
        <v>3</v>
      </c>
      <c r="N4">
        <v>188910</v>
      </c>
      <c r="O4" t="s">
        <v>84</v>
      </c>
      <c r="P4" t="s">
        <v>85</v>
      </c>
      <c r="Q4" t="s">
        <v>86</v>
      </c>
      <c r="R4">
        <v>21</v>
      </c>
      <c r="T4">
        <v>4440391035</v>
      </c>
      <c r="U4">
        <v>7</v>
      </c>
    </row>
    <row r="5" spans="1:21" x14ac:dyDescent="0.25">
      <c r="A5">
        <v>4</v>
      </c>
      <c r="B5">
        <f>LOOKUP(C:C,PartnerType!B:B,PartnerType!A:A)</f>
        <v>2</v>
      </c>
      <c r="C5" t="s">
        <v>40</v>
      </c>
      <c r="D5">
        <f>LOOKUP(E:E,PartnerName!B:B,PartnerName!A:A)</f>
        <v>4</v>
      </c>
      <c r="E5" s="3" t="s">
        <v>19</v>
      </c>
      <c r="F5" s="3">
        <f>LOOKUP(G:G,Directors!B:B,Directors!A:A)</f>
        <v>1</v>
      </c>
      <c r="G5" s="3" t="s">
        <v>58</v>
      </c>
      <c r="H5" s="3" t="s">
        <v>59</v>
      </c>
      <c r="I5" s="3" t="s">
        <v>60</v>
      </c>
      <c r="J5" s="3" t="str">
        <f t="shared" si="0"/>
        <v>ekaterina.vorobeva@ml.ru</v>
      </c>
      <c r="K5" s="3" t="s">
        <v>41</v>
      </c>
      <c r="L5" s="10" t="s">
        <v>42</v>
      </c>
      <c r="M5" s="11">
        <f>LOOKUP(N:N,Addres!B:B,Addres!A:A)</f>
        <v>1</v>
      </c>
      <c r="N5">
        <v>143960</v>
      </c>
      <c r="O5" t="s">
        <v>78</v>
      </c>
      <c r="P5" t="s">
        <v>79</v>
      </c>
      <c r="Q5" t="s">
        <v>80</v>
      </c>
      <c r="R5">
        <v>51</v>
      </c>
      <c r="T5">
        <v>1111520857</v>
      </c>
      <c r="U5">
        <v>5</v>
      </c>
    </row>
    <row r="6" spans="1:21" x14ac:dyDescent="0.25">
      <c r="A6">
        <v>5</v>
      </c>
      <c r="B6">
        <f>LOOKUP(C:C,PartnerType!B:B,PartnerType!A:A)</f>
        <v>1</v>
      </c>
      <c r="C6" t="s">
        <v>31</v>
      </c>
      <c r="D6">
        <f>LOOKUP(E:E,PartnerName!B:B,PartnerName!A:A)</f>
        <v>2</v>
      </c>
      <c r="E6" s="3" t="s">
        <v>20</v>
      </c>
      <c r="F6" s="3">
        <f>LOOKUP(G:G,Directors!B:B,Directors!A:A)</f>
        <v>5</v>
      </c>
      <c r="G6" s="3" t="s">
        <v>70</v>
      </c>
      <c r="H6" s="3" t="s">
        <v>71</v>
      </c>
      <c r="I6" s="3" t="s">
        <v>72</v>
      </c>
      <c r="J6" s="3" t="str">
        <f t="shared" si="0"/>
        <v>stepanov@stepan.ru</v>
      </c>
      <c r="K6" s="3" t="s">
        <v>43</v>
      </c>
      <c r="L6" s="10" t="s">
        <v>44</v>
      </c>
      <c r="M6" s="11">
        <f>LOOKUP(N:N,Addres!B:B,Addres!A:A)</f>
        <v>4</v>
      </c>
      <c r="N6">
        <v>309500</v>
      </c>
      <c r="O6" t="s">
        <v>87</v>
      </c>
      <c r="P6" t="s">
        <v>88</v>
      </c>
      <c r="Q6" t="s">
        <v>89</v>
      </c>
      <c r="R6">
        <v>122</v>
      </c>
      <c r="T6">
        <v>5552431140</v>
      </c>
      <c r="U6">
        <v>10</v>
      </c>
    </row>
  </sheetData>
  <hyperlinks>
    <hyperlink ref="K2" r:id="rId1"/>
    <hyperlink ref="K3" r:id="rId2"/>
    <hyperlink ref="K4" r:id="rId3"/>
    <hyperlink ref="K6" r:id="rId4"/>
    <hyperlink ref="K5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C18" sqref="C18"/>
    </sheetView>
  </sheetViews>
  <sheetFormatPr defaultRowHeight="15" x14ac:dyDescent="0.25"/>
  <cols>
    <col min="2" max="3" width="63.85546875" customWidth="1"/>
    <col min="4" max="4" width="23.140625" hidden="1" customWidth="1"/>
    <col min="5" max="5" width="23.140625" customWidth="1"/>
    <col min="6" max="6" width="20.42578125" hidden="1" customWidth="1"/>
    <col min="7" max="7" width="20.42578125" customWidth="1"/>
    <col min="8" max="8" width="15.5703125" hidden="1" customWidth="1"/>
  </cols>
  <sheetData>
    <row r="1" spans="1:9" x14ac:dyDescent="0.25">
      <c r="A1" t="s">
        <v>23</v>
      </c>
      <c r="B1" t="s">
        <v>93</v>
      </c>
      <c r="C1" t="s">
        <v>94</v>
      </c>
      <c r="D1" t="s">
        <v>94</v>
      </c>
      <c r="E1" t="s">
        <v>95</v>
      </c>
      <c r="F1" t="s">
        <v>95</v>
      </c>
      <c r="G1" t="s">
        <v>96</v>
      </c>
      <c r="H1" t="s">
        <v>96</v>
      </c>
      <c r="I1" t="s">
        <v>97</v>
      </c>
    </row>
    <row r="2" spans="1:9" x14ac:dyDescent="0.25">
      <c r="A2">
        <v>1</v>
      </c>
      <c r="B2">
        <v>143960</v>
      </c>
      <c r="C2">
        <f>LOOKUP(D:D,Region!B:B,Region!A:A)</f>
        <v>5</v>
      </c>
      <c r="D2" t="s">
        <v>78</v>
      </c>
      <c r="E2">
        <f>LOOKUP(F:F,City!B:B,City!A:A)</f>
        <v>2</v>
      </c>
      <c r="F2" t="s">
        <v>98</v>
      </c>
      <c r="G2">
        <f>LOOKUP(H:H,Street!B:B,Street!A:A)</f>
        <v>4</v>
      </c>
      <c r="H2" t="s">
        <v>103</v>
      </c>
      <c r="I2">
        <v>51</v>
      </c>
    </row>
    <row r="3" spans="1:9" x14ac:dyDescent="0.25">
      <c r="A3">
        <v>2</v>
      </c>
      <c r="B3">
        <v>164500</v>
      </c>
      <c r="C3">
        <f>LOOKUP(D:D,Region!B:B,Region!A:A)</f>
        <v>1</v>
      </c>
      <c r="D3" t="s">
        <v>81</v>
      </c>
      <c r="E3">
        <f>LOOKUP(F:F,City!B:B,City!A:A)</f>
        <v>3</v>
      </c>
      <c r="F3" t="s">
        <v>99</v>
      </c>
      <c r="G3">
        <f>LOOKUP(H:H,Street!B:B,Street!A:A)</f>
        <v>5</v>
      </c>
      <c r="H3" t="s">
        <v>104</v>
      </c>
      <c r="I3">
        <v>18</v>
      </c>
    </row>
    <row r="4" spans="1:9" x14ac:dyDescent="0.25">
      <c r="A4">
        <v>3</v>
      </c>
      <c r="B4">
        <v>188910</v>
      </c>
      <c r="C4">
        <f>LOOKUP(D:D,Region!B:B,Region!A:A)</f>
        <v>4</v>
      </c>
      <c r="D4" t="s">
        <v>84</v>
      </c>
      <c r="E4">
        <f>LOOKUP(F:F,City!B:B,City!A:A)</f>
        <v>1</v>
      </c>
      <c r="F4" t="s">
        <v>100</v>
      </c>
      <c r="G4">
        <f>LOOKUP(H:H,Street!B:B,Street!A:A)</f>
        <v>2</v>
      </c>
      <c r="H4" t="s">
        <v>105</v>
      </c>
      <c r="I4">
        <v>21</v>
      </c>
    </row>
    <row r="5" spans="1:9" x14ac:dyDescent="0.25">
      <c r="A5">
        <v>4</v>
      </c>
      <c r="B5">
        <v>309500</v>
      </c>
      <c r="C5">
        <f>LOOKUP(D:D,Region!B:B,Region!A:A)</f>
        <v>2</v>
      </c>
      <c r="D5" t="s">
        <v>87</v>
      </c>
      <c r="E5">
        <f>LOOKUP(F:F,City!B:B,City!A:A)</f>
        <v>4</v>
      </c>
      <c r="F5" t="s">
        <v>101</v>
      </c>
      <c r="G5">
        <f>LOOKUP(H:H,Street!B:B,Street!A:A)</f>
        <v>3</v>
      </c>
      <c r="H5" t="s">
        <v>106</v>
      </c>
      <c r="I5">
        <v>122</v>
      </c>
    </row>
    <row r="6" spans="1:9" x14ac:dyDescent="0.25">
      <c r="A6">
        <v>5</v>
      </c>
      <c r="B6">
        <v>652050</v>
      </c>
      <c r="C6">
        <f>LOOKUP(D:D,Region!B:B,Region!A:A)</f>
        <v>3</v>
      </c>
      <c r="D6" t="s">
        <v>90</v>
      </c>
      <c r="E6">
        <f>LOOKUP(F:F,City!B:B,City!A:A)</f>
        <v>5</v>
      </c>
      <c r="F6" t="s">
        <v>102</v>
      </c>
      <c r="G6">
        <f>LOOKUP(H:H,Street!B:B,Street!A:A)</f>
        <v>1</v>
      </c>
      <c r="H6" t="s">
        <v>107</v>
      </c>
      <c r="I6">
        <v>15</v>
      </c>
    </row>
  </sheetData>
  <sortState ref="B1:B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4" sqref="F4"/>
    </sheetView>
  </sheetViews>
  <sheetFormatPr defaultRowHeight="15" x14ac:dyDescent="0.25"/>
  <cols>
    <col min="2" max="2" width="15.5703125" bestFit="1" customWidth="1"/>
  </cols>
  <sheetData>
    <row r="1" spans="1:2" x14ac:dyDescent="0.25">
      <c r="A1">
        <v>1</v>
      </c>
      <c r="B1" t="s">
        <v>107</v>
      </c>
    </row>
    <row r="2" spans="1:2" x14ac:dyDescent="0.25">
      <c r="A2">
        <v>2</v>
      </c>
      <c r="B2" t="s">
        <v>105</v>
      </c>
    </row>
    <row r="3" spans="1:2" x14ac:dyDescent="0.25">
      <c r="A3">
        <v>3</v>
      </c>
      <c r="B3" t="s">
        <v>106</v>
      </c>
    </row>
    <row r="4" spans="1:2" x14ac:dyDescent="0.25">
      <c r="A4">
        <v>4</v>
      </c>
      <c r="B4" t="s">
        <v>103</v>
      </c>
    </row>
    <row r="5" spans="1:2" x14ac:dyDescent="0.25">
      <c r="A5">
        <v>5</v>
      </c>
      <c r="B5" t="s">
        <v>104</v>
      </c>
    </row>
    <row r="6" spans="1:2" x14ac:dyDescent="0.25">
      <c r="B6" t="s">
        <v>96</v>
      </c>
    </row>
  </sheetData>
  <sortState ref="B1:B6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RowHeight="15" x14ac:dyDescent="0.25"/>
  <cols>
    <col min="2" max="2" width="20.42578125" bestFit="1" customWidth="1"/>
  </cols>
  <sheetData>
    <row r="1" spans="1:2" x14ac:dyDescent="0.25">
      <c r="A1">
        <v>1</v>
      </c>
      <c r="B1" t="s">
        <v>100</v>
      </c>
    </row>
    <row r="2" spans="1:2" x14ac:dyDescent="0.25">
      <c r="A2">
        <v>2</v>
      </c>
      <c r="B2" t="s">
        <v>98</v>
      </c>
    </row>
    <row r="3" spans="1:2" x14ac:dyDescent="0.25">
      <c r="A3">
        <v>3</v>
      </c>
      <c r="B3" t="s">
        <v>99</v>
      </c>
    </row>
    <row r="4" spans="1:2" x14ac:dyDescent="0.25">
      <c r="A4">
        <v>4</v>
      </c>
      <c r="B4" t="s">
        <v>101</v>
      </c>
    </row>
    <row r="5" spans="1:2" x14ac:dyDescent="0.25">
      <c r="A5">
        <v>5</v>
      </c>
      <c r="B5" t="s">
        <v>102</v>
      </c>
    </row>
    <row r="6" spans="1:2" x14ac:dyDescent="0.25">
      <c r="B6" t="s">
        <v>95</v>
      </c>
    </row>
  </sheetData>
  <sortState ref="B1:B6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81</v>
      </c>
    </row>
    <row r="2" spans="1:2" x14ac:dyDescent="0.25">
      <c r="A2">
        <v>2</v>
      </c>
      <c r="B2" t="s">
        <v>87</v>
      </c>
    </row>
    <row r="3" spans="1:2" x14ac:dyDescent="0.25">
      <c r="A3">
        <v>3</v>
      </c>
      <c r="B3" t="s">
        <v>90</v>
      </c>
    </row>
    <row r="4" spans="1:2" x14ac:dyDescent="0.25">
      <c r="A4">
        <v>4</v>
      </c>
      <c r="B4" t="s">
        <v>84</v>
      </c>
    </row>
    <row r="5" spans="1:2" x14ac:dyDescent="0.25">
      <c r="A5">
        <v>5</v>
      </c>
      <c r="B5" t="s">
        <v>78</v>
      </c>
    </row>
  </sheetData>
  <sortState ref="B1:B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2" max="2" width="12.7109375" customWidth="1"/>
  </cols>
  <sheetData>
    <row r="1" spans="1:2" x14ac:dyDescent="0.25">
      <c r="A1">
        <v>1</v>
      </c>
      <c r="B1" t="s">
        <v>31</v>
      </c>
    </row>
    <row r="2" spans="1:2" x14ac:dyDescent="0.25">
      <c r="A2">
        <v>2</v>
      </c>
      <c r="B2" t="s">
        <v>40</v>
      </c>
    </row>
    <row r="3" spans="1:2" x14ac:dyDescent="0.25">
      <c r="A3">
        <v>3</v>
      </c>
      <c r="B3" t="s">
        <v>34</v>
      </c>
    </row>
    <row r="4" spans="1:2" x14ac:dyDescent="0.25">
      <c r="A4">
        <v>4</v>
      </c>
      <c r="B4" t="s">
        <v>37</v>
      </c>
    </row>
  </sheetData>
  <sortState ref="B1:B6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2" max="2" width="30.7109375" customWidth="1"/>
    <col min="4" max="4" width="12" bestFit="1" customWidth="1"/>
  </cols>
  <sheetData>
    <row r="1" spans="1:4" x14ac:dyDescent="0.25">
      <c r="B1" t="s">
        <v>73</v>
      </c>
      <c r="C1" t="s">
        <v>74</v>
      </c>
      <c r="D1" t="s">
        <v>75</v>
      </c>
    </row>
    <row r="2" spans="1:4" x14ac:dyDescent="0.25">
      <c r="A2">
        <v>1</v>
      </c>
      <c r="B2" s="3" t="s">
        <v>58</v>
      </c>
      <c r="C2" t="s">
        <v>59</v>
      </c>
      <c r="D2" t="s">
        <v>60</v>
      </c>
    </row>
    <row r="3" spans="1:4" x14ac:dyDescent="0.25">
      <c r="A3">
        <v>2</v>
      </c>
      <c r="B3" s="3" t="s">
        <v>61</v>
      </c>
      <c r="C3" t="s">
        <v>62</v>
      </c>
      <c r="D3" t="s">
        <v>63</v>
      </c>
    </row>
    <row r="4" spans="1:4" x14ac:dyDescent="0.25">
      <c r="A4">
        <v>3</v>
      </c>
      <c r="B4" s="3" t="s">
        <v>64</v>
      </c>
      <c r="C4" t="s">
        <v>65</v>
      </c>
      <c r="D4" t="s">
        <v>66</v>
      </c>
    </row>
    <row r="5" spans="1:4" x14ac:dyDescent="0.25">
      <c r="A5">
        <v>4</v>
      </c>
      <c r="B5" s="3" t="s">
        <v>67</v>
      </c>
      <c r="C5" t="s">
        <v>68</v>
      </c>
      <c r="D5" t="s">
        <v>69</v>
      </c>
    </row>
    <row r="6" spans="1:4" x14ac:dyDescent="0.25">
      <c r="A6">
        <v>5</v>
      </c>
      <c r="B6" s="3" t="s">
        <v>70</v>
      </c>
      <c r="C6" t="s">
        <v>71</v>
      </c>
      <c r="D6" t="s">
        <v>72</v>
      </c>
    </row>
  </sheetData>
  <sortState ref="B2:B6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9" sqref="E19"/>
    </sheetView>
  </sheetViews>
  <sheetFormatPr defaultRowHeight="15" x14ac:dyDescent="0.25"/>
  <cols>
    <col min="2" max="2" width="15.140625" customWidth="1"/>
    <col min="3" max="3" width="20.85546875" hidden="1" customWidth="1"/>
    <col min="4" max="4" width="29" bestFit="1" customWidth="1"/>
  </cols>
  <sheetData>
    <row r="1" spans="1:4" x14ac:dyDescent="0.25">
      <c r="A1" t="s">
        <v>23</v>
      </c>
      <c r="B1" t="s">
        <v>51</v>
      </c>
      <c r="C1" s="7" t="s">
        <v>45</v>
      </c>
      <c r="D1" s="7" t="s">
        <v>46</v>
      </c>
    </row>
    <row r="2" spans="1:4" x14ac:dyDescent="0.25">
      <c r="A2">
        <v>1</v>
      </c>
      <c r="B2">
        <f>LOOKUP(C:C,ProductTypeName!B:B,ProductTypeName!A:A)</f>
        <v>1</v>
      </c>
      <c r="C2" t="s">
        <v>47</v>
      </c>
      <c r="D2" s="8">
        <v>2.35</v>
      </c>
    </row>
    <row r="3" spans="1:4" x14ac:dyDescent="0.25">
      <c r="A3">
        <v>2</v>
      </c>
      <c r="B3">
        <f>LOOKUP(C:C,ProductTypeName!B:B,ProductTypeName!A:A)</f>
        <v>2</v>
      </c>
      <c r="C3" t="s">
        <v>48</v>
      </c>
      <c r="D3" s="8">
        <v>5.15</v>
      </c>
    </row>
    <row r="4" spans="1:4" x14ac:dyDescent="0.25">
      <c r="A4">
        <v>3</v>
      </c>
      <c r="B4">
        <f>LOOKUP(C:C,ProductTypeName!B:B,ProductTypeName!A:A)</f>
        <v>3</v>
      </c>
      <c r="C4" t="s">
        <v>49</v>
      </c>
      <c r="D4" s="8">
        <v>4.34</v>
      </c>
    </row>
    <row r="5" spans="1:4" x14ac:dyDescent="0.25">
      <c r="A5">
        <v>4</v>
      </c>
      <c r="B5">
        <f>LOOKUP(C:C,ProductTypeName!B:B,ProductTypeName!A:A)</f>
        <v>4</v>
      </c>
      <c r="C5" t="s">
        <v>50</v>
      </c>
      <c r="D5" s="8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2" max="2" width="20.85546875" bestFit="1" customWidth="1"/>
  </cols>
  <sheetData>
    <row r="1" spans="1:2" x14ac:dyDescent="0.25">
      <c r="A1">
        <v>1</v>
      </c>
      <c r="B1" t="s">
        <v>47</v>
      </c>
    </row>
    <row r="2" spans="1:2" x14ac:dyDescent="0.25">
      <c r="A2">
        <v>2</v>
      </c>
      <c r="B2" t="s">
        <v>48</v>
      </c>
    </row>
    <row r="3" spans="1:2" x14ac:dyDescent="0.25">
      <c r="A3">
        <v>3</v>
      </c>
      <c r="B3" t="s">
        <v>49</v>
      </c>
    </row>
    <row r="4" spans="1:2" x14ac:dyDescent="0.25">
      <c r="A4">
        <v>4</v>
      </c>
      <c r="B4" t="s">
        <v>50</v>
      </c>
    </row>
    <row r="5" spans="1:2" x14ac:dyDescent="0.25">
      <c r="B5" s="7"/>
    </row>
  </sheetData>
  <sortState ref="B1:B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5" x14ac:dyDescent="0.25"/>
  <cols>
    <col min="2" max="2" width="14.140625" bestFit="1" customWidth="1"/>
    <col min="3" max="3" width="20.85546875" hidden="1" customWidth="1"/>
    <col min="4" max="4" width="20.85546875" customWidth="1"/>
    <col min="5" max="5" width="60" hidden="1" customWidth="1"/>
    <col min="6" max="6" width="8.5703125" bestFit="1" customWidth="1"/>
    <col min="7" max="7" width="37.140625" bestFit="1" customWidth="1"/>
  </cols>
  <sheetData>
    <row r="1" spans="1:7" x14ac:dyDescent="0.25">
      <c r="A1" t="s">
        <v>23</v>
      </c>
      <c r="B1" t="s">
        <v>55</v>
      </c>
      <c r="C1" t="s">
        <v>45</v>
      </c>
      <c r="D1" t="s">
        <v>56</v>
      </c>
      <c r="E1" t="s">
        <v>52</v>
      </c>
      <c r="F1" t="s">
        <v>53</v>
      </c>
      <c r="G1" t="s">
        <v>54</v>
      </c>
    </row>
    <row r="2" spans="1:7" x14ac:dyDescent="0.25">
      <c r="B2">
        <f>LOOKUP(C:C,ProductTypeName!B:B,ProductTypeName!A:A)</f>
        <v>3</v>
      </c>
      <c r="C2" t="s">
        <v>49</v>
      </c>
      <c r="D2">
        <f>LOOKUP(E:E,ProductName!B:B,ProductName!A:A)</f>
        <v>4</v>
      </c>
      <c r="E2" t="s">
        <v>11</v>
      </c>
      <c r="F2">
        <v>8758385</v>
      </c>
      <c r="G2" s="9">
        <v>4456.8999999999996</v>
      </c>
    </row>
    <row r="3" spans="1:7" x14ac:dyDescent="0.25">
      <c r="B3">
        <f>LOOKUP(C:C,ProductTypeName!B:B,ProductTypeName!A:A)</f>
        <v>3</v>
      </c>
      <c r="C3" t="s">
        <v>49</v>
      </c>
      <c r="D3">
        <f>LOOKUP(E:E,ProductName!B:B,ProductName!A:A)</f>
        <v>1</v>
      </c>
      <c r="E3" t="s">
        <v>15</v>
      </c>
      <c r="F3">
        <v>8858958</v>
      </c>
      <c r="G3" s="9">
        <v>7330.99</v>
      </c>
    </row>
    <row r="4" spans="1:7" x14ac:dyDescent="0.25">
      <c r="B4">
        <f>LOOKUP(C:C,ProductTypeName!B:B,ProductTypeName!A:A)</f>
        <v>1</v>
      </c>
      <c r="C4" t="s">
        <v>47</v>
      </c>
      <c r="D4">
        <f>LOOKUP(E:E,ProductName!B:B,ProductName!A:A)</f>
        <v>2</v>
      </c>
      <c r="E4" t="s">
        <v>13</v>
      </c>
      <c r="F4">
        <v>7750282</v>
      </c>
      <c r="G4" s="9">
        <v>1799.33</v>
      </c>
    </row>
    <row r="5" spans="1:7" x14ac:dyDescent="0.25">
      <c r="B5">
        <f>LOOKUP(C:C,ProductTypeName!B:B,ProductTypeName!A:A)</f>
        <v>1</v>
      </c>
      <c r="C5" t="s">
        <v>47</v>
      </c>
      <c r="D5">
        <f>LOOKUP(E:E,ProductName!B:B,ProductName!A:A)</f>
        <v>3</v>
      </c>
      <c r="E5" t="s">
        <v>14</v>
      </c>
      <c r="F5">
        <v>7028748</v>
      </c>
      <c r="G5" s="9">
        <v>3890.41</v>
      </c>
    </row>
    <row r="6" spans="1:7" x14ac:dyDescent="0.25">
      <c r="B6">
        <f>LOOKUP(C:C,ProductTypeName!B:B,ProductTypeName!A:A)</f>
        <v>4</v>
      </c>
      <c r="C6" t="s">
        <v>50</v>
      </c>
      <c r="D6">
        <f>LOOKUP(E:E,ProductName!B:B,ProductName!A:A)</f>
        <v>5</v>
      </c>
      <c r="E6" t="s">
        <v>17</v>
      </c>
      <c r="F6">
        <v>5012543</v>
      </c>
      <c r="G6" s="9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MaterialTypeImport</vt:lpstr>
      <vt:lpstr>PartnerProducts</vt:lpstr>
      <vt:lpstr>PartnerName</vt:lpstr>
      <vt:lpstr>ProductName</vt:lpstr>
      <vt:lpstr>Partners</vt:lpstr>
      <vt:lpstr>Addres</vt:lpstr>
      <vt:lpstr>Street</vt:lpstr>
      <vt:lpstr>City</vt:lpstr>
      <vt:lpstr>Region</vt:lpstr>
      <vt:lpstr>PartnerType</vt:lpstr>
      <vt:lpstr>Directors</vt:lpstr>
      <vt:lpstr>ProductType</vt:lpstr>
      <vt:lpstr>ProductTypeName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2024-11-06T11:49:31Z</dcterms:modified>
</cp:coreProperties>
</file>