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370BB25-DCEE-41C2-9278-F06EAC895690}" xr6:coauthVersionLast="47" xr6:coauthVersionMax="47" xr10:uidLastSave="{00000000-0000-0000-0000-000000000000}"/>
  <bookViews>
    <workbookView xWindow="-24060" yWindow="4860" windowWidth="24105" windowHeight="15510" activeTab="3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4" l="1"/>
  <c r="H19" i="4"/>
  <c r="E19" i="4" s="1"/>
  <c r="F6" i="1"/>
  <c r="H6" i="1"/>
  <c r="E6" i="1" s="1"/>
  <c r="G6" i="1" l="1"/>
  <c r="G19" i="4"/>
  <c r="F21" i="4"/>
  <c r="H21" i="4"/>
  <c r="E21" i="4" s="1"/>
  <c r="G21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9" i="5"/>
  <c r="I9" i="5"/>
  <c r="E9" i="5" s="1"/>
  <c r="G9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<sst xmlns="http://schemas.openxmlformats.org/spreadsheetml/2006/main" count="477" uniqueCount="292">
  <si>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</si>
  <si>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</si>
  <si>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</si>
  <si>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</si>
  <si>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</si>
  <si>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</si>
  <si>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</si>
  <si>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</si>
  <si>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</si>
  <si>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</si>
  <si>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</si>
  <si>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</si>
  <si>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</si>
  <si>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</si>
  <si>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</si>
  <si>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</si>
  <si>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</si>
  <si>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</si>
  <si>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</si>
  <si>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</si>
  <si>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</si>
  <si>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</si>
  <si>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</si>
  <si>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</si>
  <si>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</si>
  <si>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</si>
  <si>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</si>
  <si>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</si>
  <si>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</si>
  <si>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</si>
  <si>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</si>
  <si>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</si>
  <si>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</si>
  <si>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</si>
  <si>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</si>
  <si>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</si>
  <si>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</si>
  <si>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</si>
  <si>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</si>
  <si>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</si>
  <si>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</si>
  <si>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</si>
  <si>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</si>
  <si>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</si>
  <si>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</si>
  <si>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</si>
  <si>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</si>
  <si>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</si>
  <si>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</si>
  <si>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</si>
  <si>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</si>
  <si>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</si>
  <si>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</si>
  <si>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</si>
  <si>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</si>
  <si>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</si>
  <si>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</si>
  <si>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</si>
  <si>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</si>
  <si>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</si>
  <si>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</si>
  <si>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</si>
  <si>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</si>
  <si>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</si>
  <si>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</si>
  <si>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</si>
  <si>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</si>
  <si>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</si>
  <si>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</si>
  <si>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</si>
  <si>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</si>
  <si>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</si>
  <si>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</si>
  <si>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</si>
  <si>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</si>
  <si>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</si>
  <si>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</si>
  <si>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</si>
  <si>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</si>
  <si>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</si>
  <si>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</si>
  <si>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</si>
  <si>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</si>
  <si>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</si>
  <si>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</si>
  <si>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</si>
  <si>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</si>
  <si>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</si>
  <si>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</si>
  <si>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</si>
  <si>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</si>
  <si>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</si>
  <si>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</si>
  <si>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</si>
  <si>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</si>
  <si>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</si>
  <si>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</si>
  <si>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</si>
  <si>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</si>
  <si>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</si>
  <si>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</si>
  <si>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</si>
  <si>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</si>
  <si>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</si>
  <si>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</si>
  <si>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</si>
  <si>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</si>
  <si>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</si>
  <si>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</si>
  <si>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</si>
  <si>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</si>
  <si>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</si>
  <si>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</si>
  <si>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</si>
  <si>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</si>
  <si>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</si>
  <si>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</si>
  <si>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</si>
  <si>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</si>
  <si>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</si>
  <si>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</si>
  <si>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</si>
  <si>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</si>
  <si>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</si>
  <si>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</si>
  <si>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</si>
  <si>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</si>
  <si>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</si>
  <si>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</si>
  <si>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</si>
  <si>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</si>
  <si>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</si>
  <si>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</si>
  <si>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</si>
  <si>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</si>
  <si>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</si>
  <si>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</si>
  <si>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</si>
  <si>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</si>
  <si>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</si>
  <si>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</si>
  <si>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</si>
  <si>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</si>
  <si>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</si>
  <si>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</si>
  <si>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</si>
  <si>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</si>
  <si>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</si>
  <si>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</si>
  <si>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</si>
  <si>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</si>
  <si>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</si>
  <si>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</si>
  <si>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</si>
  <si>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</si>
  <si>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</si>
  <si>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</si>
  <si>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</si>
  <si>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</si>
  <si>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</si>
  <si>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</si>
  <si>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</si>
  <si>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</si>
  <si>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</si>
  <si>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</si>
  <si>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</si>
  <si>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</si>
  <si>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</si>
  <si>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</si>
  <si>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</si>
  <si>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</si>
  <si>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</si>
  <si>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</si>
  <si>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</si>
  <si>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</si>
  <si>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</si>
  <si>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</si>
  <si>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</si>
  <si>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</si>
  <si>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</si>
  <si>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</si>
  <si>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</si>
  <si>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</si>
  <si>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</si>
  <si>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</si>
  <si>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</si>
  <si>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</si>
  <si>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</si>
  <si>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</si>
  <si>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</si>
  <si>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</si>
  <si>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</si>
  <si>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</si>
  <si>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</si>
  <si>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</si>
  <si>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</si>
  <si>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</si>
  <si>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</si>
  <si>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</si>
  <si>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</si>
  <si>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</si>
  <si>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</si>
  <si>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</si>
  <si>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</si>
  <si>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</si>
  <si>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</si>
  <si>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</si>
  <si>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</si>
  <si>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</si>
  <si>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</si>
  <si>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</si>
  <si>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</si>
  <si>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</si>
  <si>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</si>
  <si>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</si>
  <si>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</si>
  <si>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</si>
  <si>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</si>
  <si>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</si>
  <si>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</si>
  <si>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</si>
  <si>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</si>
  <si>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</si>
  <si>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</si>
  <si>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</si>
  <si>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</si>
  <si>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</si>
  <si>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</si>
  <si>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</si>
  <si>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</si>
  <si>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</si>
  <si>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</si>
  <si>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</si>
  <si>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</si>
  <si>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</si>
  <si>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</si>
  <si>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</si>
  <si>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</si>
  <si>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</si>
  <si>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</si>
  <si>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</si>
  <si>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</si>
  <si>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</si>
  <si>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</si>
  <si>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</si>
  <si>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</si>
  <si>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</si>
  <si>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</si>
  <si>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</si>
  <si>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</si>
  <si>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</si>
  <si>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</si>
  <si>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</si>
  <si>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</si>
  <si>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</si>
  <si>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</si>
  <si>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</si>
  <si>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</si>
  <si>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</si>
  <si>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</si>
  <si>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</si>
  <si>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</si>
  <si>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</si>
  <si>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</si>
  <si>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</si>
  <si>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</si>
  <si>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</si>
  <si>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</si>
  <si>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</si>
  <si>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</si>
  <si>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</si>
  <si>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</si>
  <si>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</si>
  <si>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</si>
  <si>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</si>
  <si>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</si>
  <si>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</si>
  <si>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</si>
  <si>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</si>
  <si>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</si>
  <si>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</si>
  <si>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</si>
  <si>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</si>
  <si>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</si>
  <si>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</si>
  <si>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</si>
  <si>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</si>
  <si>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</si>
  <si>
    <t>H&amp;M</t>
  </si>
  <si>
    <t>HMB SS</t>
  </si>
  <si>
    <t>Darden</t>
  </si>
  <si>
    <t>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</si>
</sst>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25" sqref="A25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s="1" t="s">
        <v>12</v>
      </c>
      <c r="C4" t="s">
        <v>13</v>
      </c>
    </row>
    <row r="5" spans="1:10" x14ac:dyDescent="0.2">
      <c r="A5" s="14" t="s">
        <v>65</v>
      </c>
      <c r="B5" s="1" t="s">
        <v>20</v>
      </c>
      <c r="C5" t="s">
        <v>21</v>
      </c>
    </row>
    <row r="6" spans="1:10" x14ac:dyDescent="0.2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206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s="14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s="14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s="14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">
      <c r="A17" s="14" t="s">
        <v>65</v>
      </c>
      <c r="B17" t="s">
        <v>101</v>
      </c>
      <c r="C17" t="s">
        <v>102</v>
      </c>
    </row>
    <row r="18" spans="1:4" x14ac:dyDescent="0.2">
      <c r="A18" s="14" t="s">
        <v>65</v>
      </c>
      <c r="B18" t="s">
        <v>103</v>
      </c>
      <c r="C18" t="s">
        <v>104</v>
      </c>
    </row>
    <row r="19" spans="1:4" x14ac:dyDescent="0.2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s="14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s="14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s="14" t="s">
        <v>65</v>
      </c>
      <c r="B34" t="s">
        <v>274</v>
      </c>
      <c r="C34" t="s">
        <v>174</v>
      </c>
    </row>
    <row r="35" spans="1:10" x14ac:dyDescent="0.2">
      <c r="A35" s="14" t="s">
        <v>65</v>
      </c>
      <c r="B35" t="s">
        <v>272</v>
      </c>
      <c r="C35" t="s">
        <v>273</v>
      </c>
    </row>
    <row r="36" spans="1:10" x14ac:dyDescent="0.2">
      <c r="A36" s="14" t="s">
        <v>65</v>
      </c>
      <c r="B36" t="s">
        <v>177</v>
      </c>
      <c r="C36" t="s">
        <v>178</v>
      </c>
    </row>
    <row r="37" spans="1:10" x14ac:dyDescent="0.2">
      <c r="A37" t="s">
        <v>65</v>
      </c>
      <c r="B37" t="s">
        <v>192</v>
      </c>
      <c r="C37" t="s">
        <v>193</v>
      </c>
    </row>
    <row r="38" spans="1:10" x14ac:dyDescent="0.2">
      <c r="A38" t="s">
        <v>65</v>
      </c>
      <c r="B38" t="s">
        <v>198</v>
      </c>
      <c r="C38" t="s">
        <v>199</v>
      </c>
    </row>
    <row r="39" spans="1:10" x14ac:dyDescent="0.2">
      <c r="A39" s="14" t="s">
        <v>65</v>
      </c>
      <c r="B39" t="s">
        <v>200</v>
      </c>
      <c r="C39" t="s">
        <v>201</v>
      </c>
    </row>
    <row r="40" spans="1:10" x14ac:dyDescent="0.2">
      <c r="A40" t="s">
        <v>65</v>
      </c>
      <c r="B40" t="s">
        <v>204</v>
      </c>
      <c r="C40" t="s">
        <v>205</v>
      </c>
    </row>
    <row r="41" spans="1:10" x14ac:dyDescent="0.2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10.28515625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176</v>
      </c>
      <c r="C14" t="s">
        <v>175</v>
      </c>
    </row>
    <row r="15" spans="1:11" x14ac:dyDescent="0.2">
      <c r="A15" s="14" t="s">
        <v>65</v>
      </c>
      <c r="B15" t="s">
        <v>265</v>
      </c>
      <c r="C15" t="s">
        <v>149</v>
      </c>
      <c r="D15" s="3"/>
    </row>
    <row r="16" spans="1:11" x14ac:dyDescent="0.2">
      <c r="A16" s="14" t="s">
        <v>65</v>
      </c>
      <c r="B16" t="s">
        <v>286</v>
      </c>
      <c r="C16" t="s">
        <v>285</v>
      </c>
      <c r="D16" s="3"/>
    </row>
    <row r="17" spans="1:10" x14ac:dyDescent="0.2">
      <c r="A17" s="14" t="s">
        <v>65</v>
      </c>
      <c r="B17" t="s">
        <v>288</v>
      </c>
      <c r="C17" t="s">
        <v>289</v>
      </c>
      <c r="D17" s="3"/>
    </row>
    <row r="18" spans="1:10" x14ac:dyDescent="0.2">
      <c r="A18" t="s">
        <v>65</v>
      </c>
      <c r="B18" t="s">
        <v>202</v>
      </c>
      <c r="C18" t="s">
        <v>203</v>
      </c>
    </row>
    <row r="19" spans="1:10" x14ac:dyDescent="0.2">
      <c r="B19" s="1" t="s">
        <v>275</v>
      </c>
      <c r="C19" t="s">
        <v>276</v>
      </c>
      <c r="D19">
        <v>90.73</v>
      </c>
      <c r="E19" s="11">
        <f>+D19*H19</f>
        <v>5085.9753060700004</v>
      </c>
      <c r="F19" s="11">
        <f>+[5]Main!$J$5-[5]Main!$J$6</f>
        <v>-1168.8539999999998</v>
      </c>
      <c r="G19" s="11">
        <f>+E19-F19</f>
        <v>6254.8293060699998</v>
      </c>
      <c r="H19" s="11">
        <f>+[5]Main!$J$3</f>
        <v>56.056159000000001</v>
      </c>
      <c r="I19" s="4" t="s">
        <v>262</v>
      </c>
      <c r="J19" s="13">
        <v>45761</v>
      </c>
    </row>
    <row r="20" spans="1:10" x14ac:dyDescent="0.2">
      <c r="B20" t="s">
        <v>207</v>
      </c>
      <c r="C20" t="s">
        <v>208</v>
      </c>
      <c r="D20" s="3">
        <v>22</v>
      </c>
    </row>
    <row r="21" spans="1:10" x14ac:dyDescent="0.2">
      <c r="B21" s="1" t="s">
        <v>263</v>
      </c>
      <c r="C21" t="s">
        <v>264</v>
      </c>
      <c r="D21">
        <v>75.459999999999994</v>
      </c>
      <c r="E21" s="11">
        <f>+D21*H21</f>
        <v>3801.1231119399999</v>
      </c>
      <c r="F21" s="11">
        <f>+[6]Main!$K$5-[6]Main!$K$6</f>
        <v>738.87900000000002</v>
      </c>
      <c r="G21" s="11">
        <f>+E21-F21</f>
        <v>3062.24411194</v>
      </c>
      <c r="H21" s="11">
        <f>+[6]Main!$K$3</f>
        <v>50.372689000000001</v>
      </c>
      <c r="I21" s="4" t="s">
        <v>262</v>
      </c>
      <c r="J21" s="13">
        <v>45742</v>
      </c>
    </row>
  </sheetData>
  <hyperlinks>
    <hyperlink ref="B4" r:id="rId1" xr:uid="{33F17381-BAA7-4FF0-80BE-F4E8EBB9EC8D}"/>
    <hyperlink ref="B21" r:id="rId2" xr:uid="{BED89110-8783-4C16-8025-2BA57DDB6683}"/>
    <hyperlink ref="B19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zoomScale="130" zoomScaleNormal="13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248</v>
      </c>
      <c r="C12" t="s">
        <v>249</v>
      </c>
      <c r="D12" s="5">
        <v>201.73</v>
      </c>
      <c r="E12" s="6">
        <f>+D12*H12</f>
        <v>43002.047987229998</v>
      </c>
      <c r="F12" s="6">
        <f>+[10]Main!$M$5-[10]Main!$M$6</f>
        <v>-5096</v>
      </c>
      <c r="G12" s="6">
        <f>+E12-F12</f>
        <v>48098.047987229998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">
      <c r="A19" t="s">
        <v>65</v>
      </c>
      <c r="B19" t="s">
        <v>68</v>
      </c>
      <c r="C19" t="s">
        <v>43</v>
      </c>
    </row>
    <row r="20" spans="1:13" x14ac:dyDescent="0.2">
      <c r="A20" t="s">
        <v>65</v>
      </c>
      <c r="B20" t="s">
        <v>85</v>
      </c>
      <c r="C20" t="s">
        <v>86</v>
      </c>
    </row>
    <row r="21" spans="1:13" x14ac:dyDescent="0.2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">
      <c r="A22" s="14" t="s">
        <v>65</v>
      </c>
      <c r="B22" t="s">
        <v>87</v>
      </c>
      <c r="C22" t="s">
        <v>88</v>
      </c>
    </row>
    <row r="23" spans="1:13" x14ac:dyDescent="0.2">
      <c r="A23" s="14" t="s">
        <v>65</v>
      </c>
      <c r="B23" t="s">
        <v>111</v>
      </c>
      <c r="C23" t="s">
        <v>112</v>
      </c>
    </row>
    <row r="24" spans="1:13" x14ac:dyDescent="0.2">
      <c r="A24" s="14" t="s">
        <v>65</v>
      </c>
      <c r="B24" t="s">
        <v>115</v>
      </c>
      <c r="C24" t="s">
        <v>116</v>
      </c>
    </row>
    <row r="25" spans="1:13" x14ac:dyDescent="0.2">
      <c r="A25" s="14" t="s">
        <v>65</v>
      </c>
      <c r="B25" t="s">
        <v>120</v>
      </c>
      <c r="C25" t="s">
        <v>119</v>
      </c>
    </row>
    <row r="26" spans="1:13" x14ac:dyDescent="0.2">
      <c r="A26" t="s">
        <v>65</v>
      </c>
      <c r="B26" t="s">
        <v>129</v>
      </c>
      <c r="C26" t="s">
        <v>130</v>
      </c>
    </row>
    <row r="27" spans="1:13" x14ac:dyDescent="0.2">
      <c r="A27" s="14" t="s">
        <v>65</v>
      </c>
      <c r="B27" t="s">
        <v>133</v>
      </c>
      <c r="C27" t="s">
        <v>134</v>
      </c>
    </row>
    <row r="28" spans="1:13" x14ac:dyDescent="0.2">
      <c r="A28" s="14" t="s">
        <v>65</v>
      </c>
      <c r="B28" t="s">
        <v>135</v>
      </c>
      <c r="C28" t="s">
        <v>136</v>
      </c>
    </row>
    <row r="29" spans="1:13" x14ac:dyDescent="0.2">
      <c r="A29" s="14" t="s">
        <v>65</v>
      </c>
      <c r="B29" t="s">
        <v>254</v>
      </c>
      <c r="C29" t="s">
        <v>255</v>
      </c>
    </row>
    <row r="30" spans="1:13" x14ac:dyDescent="0.2">
      <c r="A30" s="14" t="s">
        <v>65</v>
      </c>
      <c r="B30" t="s">
        <v>146</v>
      </c>
      <c r="C30" t="s">
        <v>147</v>
      </c>
    </row>
    <row r="31" spans="1:13" x14ac:dyDescent="0.2">
      <c r="A31" s="14" t="s">
        <v>65</v>
      </c>
      <c r="B31" t="s">
        <v>150</v>
      </c>
      <c r="C31" t="s">
        <v>151</v>
      </c>
    </row>
    <row r="32" spans="1:13" x14ac:dyDescent="0.2">
      <c r="A32" s="14" t="s">
        <v>65</v>
      </c>
      <c r="B32" t="s">
        <v>156</v>
      </c>
      <c r="C32" t="s">
        <v>157</v>
      </c>
    </row>
    <row r="33" spans="1:3" x14ac:dyDescent="0.2">
      <c r="A33" s="14" t="s">
        <v>65</v>
      </c>
      <c r="B33" t="s">
        <v>162</v>
      </c>
      <c r="C33" t="s">
        <v>163</v>
      </c>
    </row>
    <row r="34" spans="1:3" x14ac:dyDescent="0.2">
      <c r="A34" s="14" t="s">
        <v>65</v>
      </c>
      <c r="B34" t="s">
        <v>164</v>
      </c>
      <c r="C34" t="s">
        <v>165</v>
      </c>
    </row>
    <row r="35" spans="1:3" x14ac:dyDescent="0.2">
      <c r="A35" s="14" t="s">
        <v>65</v>
      </c>
      <c r="B35" t="s">
        <v>194</v>
      </c>
      <c r="C35" t="s">
        <v>195</v>
      </c>
    </row>
    <row r="36" spans="1:3" x14ac:dyDescent="0.2">
      <c r="A36" s="14" t="s">
        <v>65</v>
      </c>
      <c r="B36" t="s">
        <v>196</v>
      </c>
      <c r="C36" t="s">
        <v>197</v>
      </c>
    </row>
    <row r="37" spans="1:3" x14ac:dyDescent="0.2">
      <c r="A37" s="14" t="s">
        <v>65</v>
      </c>
      <c r="B37" t="s">
        <v>277</v>
      </c>
      <c r="C37" t="s">
        <v>278</v>
      </c>
    </row>
    <row r="38" spans="1:3" x14ac:dyDescent="0.2">
      <c r="A38" s="14" t="s">
        <v>65</v>
      </c>
      <c r="B38" t="s">
        <v>279</v>
      </c>
      <c r="C38" t="s">
        <v>280</v>
      </c>
    </row>
    <row r="39" spans="1:3" x14ac:dyDescent="0.2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s="14" t="s">
        <v>65</v>
      </c>
      <c r="B7" t="s">
        <v>179</v>
      </c>
      <c r="C7" t="s">
        <v>180</v>
      </c>
    </row>
    <row r="8" spans="1:29" x14ac:dyDescent="0.2">
      <c r="A8" s="14" t="s">
        <v>65</v>
      </c>
      <c r="B8" t="s">
        <v>290</v>
      </c>
      <c r="C8" t="s">
        <v>291</v>
      </c>
    </row>
    <row r="9" spans="1:29" x14ac:dyDescent="0.2">
      <c r="B9" s="1" t="s">
        <v>225</v>
      </c>
      <c r="C9" t="s">
        <v>226</v>
      </c>
      <c r="D9" s="4">
        <v>145.24</v>
      </c>
      <c r="E9" s="6">
        <f>+D9*I9</f>
        <v>16603.921184440002</v>
      </c>
      <c r="F9" s="6">
        <f>+[17]Main!$K$5-[17]Main!$K$6</f>
        <v>343.74799999999999</v>
      </c>
      <c r="G9" s="6">
        <f>+E9-F9</f>
        <v>16260.173184440002</v>
      </c>
      <c r="H9" s="4" t="s">
        <v>210</v>
      </c>
      <c r="I9" s="6">
        <f>+[17]Main!$K$3</f>
        <v>114.320581</v>
      </c>
      <c r="J9" s="7">
        <v>45608</v>
      </c>
    </row>
    <row r="10" spans="1:29" x14ac:dyDescent="0.2">
      <c r="B10" t="s">
        <v>234</v>
      </c>
      <c r="C10" t="s">
        <v>236</v>
      </c>
      <c r="D10" s="5">
        <v>31.98</v>
      </c>
    </row>
    <row r="11" spans="1:29" x14ac:dyDescent="0.2">
      <c r="B11" s="1" t="s">
        <v>235</v>
      </c>
      <c r="C11" t="s">
        <v>230</v>
      </c>
      <c r="D11" s="5">
        <v>54.16</v>
      </c>
    </row>
    <row r="12" spans="1:29" x14ac:dyDescent="0.2">
      <c r="B12" t="s">
        <v>237</v>
      </c>
      <c r="C12" t="s">
        <v>241</v>
      </c>
    </row>
    <row r="13" spans="1:29" x14ac:dyDescent="0.2">
      <c r="B13" t="s">
        <v>238</v>
      </c>
      <c r="C13" t="s">
        <v>239</v>
      </c>
    </row>
    <row r="14" spans="1:29" x14ac:dyDescent="0.2">
      <c r="B14" t="s">
        <v>240</v>
      </c>
    </row>
    <row r="15" spans="1:29" x14ac:dyDescent="0.2">
      <c r="B15" t="s">
        <v>242</v>
      </c>
      <c r="C15" t="s">
        <v>243</v>
      </c>
    </row>
    <row r="16" spans="1:29" x14ac:dyDescent="0.2">
      <c r="B16" t="s">
        <v>245</v>
      </c>
      <c r="C16" t="s">
        <v>244</v>
      </c>
    </row>
    <row r="17" spans="2:4" x14ac:dyDescent="0.2">
      <c r="B17" t="s">
        <v>247</v>
      </c>
      <c r="C17" t="s">
        <v>246</v>
      </c>
      <c r="D17" s="5">
        <v>9</v>
      </c>
    </row>
  </sheetData>
  <hyperlinks>
    <hyperlink ref="B9" r:id="rId1" xr:uid="{709F67B1-5ADF-4777-9C20-22D9DE4FA40A}"/>
    <hyperlink ref="B3" r:id="rId2" xr:uid="{9F85A96E-0777-4A43-AD47-4380F63681E5}"/>
    <hyperlink ref="B11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252</v>
      </c>
      <c r="C4" t="s">
        <v>253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s="14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258</v>
      </c>
      <c r="C8" t="s">
        <v>261</v>
      </c>
    </row>
    <row r="9" spans="1:5" x14ac:dyDescent="0.2">
      <c r="A9" s="14" t="s">
        <v>65</v>
      </c>
      <c r="B9" t="s">
        <v>259</v>
      </c>
      <c r="C9" t="s">
        <v>260</v>
      </c>
    </row>
    <row r="10" spans="1:5" x14ac:dyDescent="0.2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256</v>
      </c>
      <c r="C6" t="s">
        <v>257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s="14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s="14" t="s">
        <v>65</v>
      </c>
      <c r="B12" t="s">
        <v>268</v>
      </c>
      <c r="C12" t="s">
        <v>269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s="14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250</v>
      </c>
      <c r="C16" t="s">
        <v>251</v>
      </c>
    </row>
    <row r="17" spans="1:10" x14ac:dyDescent="0.2">
      <c r="A17" s="14" t="s">
        <v>65</v>
      </c>
      <c r="B17" t="s">
        <v>270</v>
      </c>
      <c r="C17" t="s">
        <v>271</v>
      </c>
    </row>
    <row r="18" spans="1:10" x14ac:dyDescent="0.2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">
      <c r="A19" s="14" t="s">
        <v>65</v>
      </c>
      <c r="B19" t="s">
        <v>283</v>
      </c>
      <c r="C19" t="s">
        <v>284</v>
      </c>
    </row>
    <row r="20" spans="1:10" x14ac:dyDescent="0.2">
      <c r="A20" t="s">
        <v>65</v>
      </c>
      <c r="B20" s="1" t="s">
        <v>218</v>
      </c>
      <c r="C20" t="s">
        <v>217</v>
      </c>
      <c r="D20" s="4">
        <v>67.510000000000005</v>
      </c>
      <c r="E20" s="6">
        <f>+D20*I20</f>
        <v>3952.7780100000004</v>
      </c>
      <c r="F20" s="11">
        <f>+[19]Main!$K$5-[19]Main!$K$6</f>
        <v>-153.13800000000003</v>
      </c>
      <c r="G20" s="11">
        <f>+E20-F20</f>
        <v>4105.9160100000008</v>
      </c>
      <c r="H20" s="4" t="s">
        <v>210</v>
      </c>
      <c r="I20" s="6">
        <f>+[19]Main!$K$3</f>
        <v>58.551000000000002</v>
      </c>
      <c r="J20" s="7">
        <v>45719</v>
      </c>
    </row>
  </sheetData>
  <hyperlinks>
    <hyperlink ref="B20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2025-05-02T16:11:19Z</dcterms:modified>
</cp:coreProperties>
</file>