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Kode\My Youtube\NSPK\Teori\6_TOPSIS\"/>
    </mc:Choice>
  </mc:AlternateContent>
  <xr:revisionPtr revIDLastSave="0" documentId="13_ncr:1_{CF008C94-B6D0-4234-BA30-E3D376BDE892}" xr6:coauthVersionLast="47" xr6:coauthVersionMax="47" xr10:uidLastSave="{00000000-0000-0000-0000-000000000000}"/>
  <bookViews>
    <workbookView xWindow="30612" yWindow="184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" l="1"/>
  <c r="G25" i="1" s="1"/>
  <c r="G31" i="1" s="1"/>
  <c r="F21" i="1"/>
  <c r="F25" i="1" s="1"/>
  <c r="F31" i="1" s="1"/>
  <c r="E21" i="1"/>
  <c r="E25" i="1" s="1"/>
  <c r="E31" i="1" s="1"/>
  <c r="D21" i="1"/>
  <c r="D24" i="1" s="1"/>
  <c r="D30" i="1" s="1"/>
  <c r="C21" i="1"/>
  <c r="C24" i="1" s="1"/>
  <c r="C30" i="1" s="1"/>
  <c r="D35" i="1" l="1"/>
  <c r="D37" i="1"/>
  <c r="D26" i="1"/>
  <c r="D32" i="1" s="1"/>
  <c r="G24" i="1"/>
  <c r="G30" i="1" s="1"/>
  <c r="E26" i="1"/>
  <c r="E32" i="1" s="1"/>
  <c r="E24" i="1"/>
  <c r="E30" i="1" s="1"/>
  <c r="C26" i="1"/>
  <c r="C32" i="1" s="1"/>
  <c r="F24" i="1"/>
  <c r="F30" i="1" s="1"/>
  <c r="C25" i="1"/>
  <c r="C31" i="1" s="1"/>
  <c r="C35" i="1" s="1"/>
  <c r="F26" i="1"/>
  <c r="F32" i="1" s="1"/>
  <c r="D25" i="1"/>
  <c r="D31" i="1" s="1"/>
  <c r="G26" i="1"/>
  <c r="G32" i="1" s="1"/>
  <c r="E35" i="1" l="1"/>
  <c r="C43" i="1" s="1"/>
  <c r="E37" i="1"/>
  <c r="G35" i="1"/>
  <c r="G37" i="1"/>
  <c r="F43" i="1"/>
  <c r="F35" i="1"/>
  <c r="F37" i="1"/>
  <c r="C37" i="1"/>
  <c r="F44" i="1" s="1"/>
  <c r="C44" i="1" l="1"/>
  <c r="C50" i="1" s="1"/>
  <c r="C55" i="1" s="1"/>
  <c r="C42" i="1"/>
  <c r="C49" i="1"/>
  <c r="C56" i="1" s="1"/>
  <c r="F42" i="1"/>
  <c r="C48" i="1" s="1"/>
  <c r="C54" i="1" s="1"/>
</calcChain>
</file>

<file path=xl/sharedStrings.xml><?xml version="1.0" encoding="utf-8"?>
<sst xmlns="http://schemas.openxmlformats.org/spreadsheetml/2006/main" count="97" uniqueCount="49">
  <si>
    <t>PEMILIHAN TEMPAT PEMBANGUNAN GUDANG TERBAIK MENGGUNAKAN METODE TOPSIS</t>
  </si>
  <si>
    <t>LOKASI</t>
  </si>
  <si>
    <t>LUAS TANAH</t>
  </si>
  <si>
    <t>HARGA</t>
  </si>
  <si>
    <t>UKURAN</t>
  </si>
  <si>
    <t>RESIKO</t>
  </si>
  <si>
    <t>MENENTUKAN BOBOT MASING2 KRITERIA</t>
  </si>
  <si>
    <t>BOBOT</t>
  </si>
  <si>
    <t>KEPENTINGAN</t>
  </si>
  <si>
    <t>Keterangan</t>
  </si>
  <si>
    <t>benefit</t>
  </si>
  <si>
    <t>cost</t>
  </si>
  <si>
    <t>Tidak Penting</t>
  </si>
  <si>
    <t>Kurang Penting</t>
  </si>
  <si>
    <t>Cukup Penting</t>
  </si>
  <si>
    <t>Penting</t>
  </si>
  <si>
    <t>Sangat Penting</t>
  </si>
  <si>
    <t>LUAS TANAH(m^2)</t>
  </si>
  <si>
    <t>HARGA(ribu/m)</t>
  </si>
  <si>
    <t>MEMBUAT MATRIKS PERBANDINGAN ALTERNATIF DAN KRITERIA</t>
  </si>
  <si>
    <t>JALAN A</t>
  </si>
  <si>
    <t>KRITERIA LOKASI</t>
  </si>
  <si>
    <t>KRITERIA UKURAN</t>
  </si>
  <si>
    <t>JALAN B</t>
  </si>
  <si>
    <t>JALAN C</t>
  </si>
  <si>
    <t>Tidak Strategis</t>
  </si>
  <si>
    <t>Tidak Bagus</t>
  </si>
  <si>
    <t>Kurang Strategis</t>
  </si>
  <si>
    <t>Kurang Bagus</t>
  </si>
  <si>
    <t>Cukup Strategis</t>
  </si>
  <si>
    <t>Cukup Bagus</t>
  </si>
  <si>
    <t>Strategis</t>
  </si>
  <si>
    <t>Bagus</t>
  </si>
  <si>
    <t>Sangat Strategis</t>
  </si>
  <si>
    <t>Sangat Bagus</t>
  </si>
  <si>
    <t>PEMBAGI</t>
  </si>
  <si>
    <t>MEMBUAT MATRIKS KEPUTUSAN TERNORMALISASI</t>
  </si>
  <si>
    <t>MENGHITUNG MATRIKS KEPUTUSAN TERNORMALISASI DAN TERBOBOT</t>
  </si>
  <si>
    <t>MAX(y+)</t>
  </si>
  <si>
    <t>MENCARI NILAI SOLUSI IDEAL POSITIF (MAKS) DAN SOLUSI IDEAL NEGATIF (MIN)</t>
  </si>
  <si>
    <t>MIN (y-)</t>
  </si>
  <si>
    <t>D+</t>
  </si>
  <si>
    <t>D-</t>
  </si>
  <si>
    <t>MENCARI D+ DAN D- UNTUK SETIAP ALTERNATIF</t>
  </si>
  <si>
    <t>ALTERNATIF</t>
  </si>
  <si>
    <t>PREFERENSI (V)</t>
  </si>
  <si>
    <t>MENCARI HASIL PREFERENSI</t>
  </si>
  <si>
    <t>RANGKING</t>
  </si>
  <si>
    <t>MERANGKING ALTERNATIF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</si>
</sst>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21</xdr:row>
      <xdr:rowOff>85725</xdr:rowOff>
    </xdr:from>
    <xdr:ext cx="1400175" cy="962025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29</xdr:row>
      <xdr:rowOff>85725</xdr:rowOff>
    </xdr:from>
    <xdr:ext cx="1485900" cy="561975"/>
    <xdr:pic>
      <xdr:nvPicPr>
        <xdr:cNvPr id="3" name="image5.png" title="Gambar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</xdr:colOff>
      <xdr:row>35</xdr:row>
      <xdr:rowOff>85725</xdr:rowOff>
    </xdr:from>
    <xdr:ext cx="2838450" cy="1019175"/>
    <xdr:pic>
      <xdr:nvPicPr>
        <xdr:cNvPr id="4" name="image2.png" title="Gambar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42</xdr:row>
      <xdr:rowOff>19050</xdr:rowOff>
    </xdr:from>
    <xdr:ext cx="2752725" cy="552450"/>
    <xdr:pic>
      <xdr:nvPicPr>
        <xdr:cNvPr id="5" name="image6.png" title="Gambar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</xdr:colOff>
      <xdr:row>45</xdr:row>
      <xdr:rowOff>38100</xdr:rowOff>
    </xdr:from>
    <xdr:ext cx="2857500" cy="600075"/>
    <xdr:pic>
      <xdr:nvPicPr>
        <xdr:cNvPr id="6" name="image3.png" title="Gambar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47625</xdr:colOff>
      <xdr:row>50</xdr:row>
      <xdr:rowOff>47625</xdr:rowOff>
    </xdr:from>
    <xdr:ext cx="1504950" cy="495300"/>
    <xdr:pic>
      <xdr:nvPicPr>
        <xdr:cNvPr id="7" name="image4.png" title="Gambar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M56"/>
  <sheetViews>
    <sheetView tabSelected="1" topLeftCell="A31" workbookViewId="0">
      <selection activeCell="I50" sqref="I50"/>
    </sheetView>
  </sheetViews>
  <sheetFormatPr defaultColWidth="12.5703125" defaultRowHeight="15.75" customHeight="1" x14ac:dyDescent="0.2"/>
  <cols>
    <col min="1" max="1" width="3.140625" customWidth="1"/>
    <col min="3" max="3" width="14.42578125" customWidth="1"/>
    <col min="4" max="4" width="15.42578125" customWidth="1"/>
    <col min="6" max="6" width="8" customWidth="1"/>
    <col min="7" max="7" width="11.42578125" customWidth="1"/>
    <col min="8" max="8" width="3.85546875" customWidth="1"/>
    <col min="9" max="9" width="8.28515625" customWidth="1"/>
    <col min="10" max="10" width="14.7109375" customWidth="1"/>
    <col min="11" max="11" width="5.85546875" customWidth="1"/>
    <col min="12" max="12" width="8.28515625" customWidth="1"/>
    <col min="13" max="14" width="14" customWidth="1"/>
  </cols>
  <sheetData>
    <row r="2" spans="1:13" ht="12.75" x14ac:dyDescent="0.2">
      <c r="B2" s="1" t="s">
        <v>0</v>
      </c>
    </row>
    <row r="4" spans="1:13" ht="12.75" x14ac:dyDescent="0.2">
      <c r="A4" s="1">
        <v>1</v>
      </c>
      <c r="B4" s="2"/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I4" s="1" t="s">
        <v>6</v>
      </c>
    </row>
    <row r="5" spans="1:13" ht="12.75" x14ac:dyDescent="0.2">
      <c r="B5" s="3" t="s">
        <v>7</v>
      </c>
      <c r="C5" s="3">
        <v>5</v>
      </c>
      <c r="D5" s="3">
        <v>4</v>
      </c>
      <c r="E5" s="3">
        <v>4</v>
      </c>
      <c r="F5" s="3">
        <v>3</v>
      </c>
      <c r="G5" s="3">
        <v>4</v>
      </c>
      <c r="I5" s="1" t="s">
        <v>7</v>
      </c>
      <c r="J5" s="1" t="s">
        <v>8</v>
      </c>
    </row>
    <row r="6" spans="1:13" ht="12.75" x14ac:dyDescent="0.2">
      <c r="B6" s="3" t="s">
        <v>9</v>
      </c>
      <c r="C6" s="3" t="s">
        <v>10</v>
      </c>
      <c r="D6" s="3" t="s">
        <v>10</v>
      </c>
      <c r="E6" s="3" t="s">
        <v>11</v>
      </c>
      <c r="F6" s="3" t="s">
        <v>10</v>
      </c>
      <c r="G6" s="3" t="s">
        <v>11</v>
      </c>
      <c r="I6" s="1">
        <v>1</v>
      </c>
      <c r="J6" s="1" t="s">
        <v>12</v>
      </c>
    </row>
    <row r="7" spans="1:13" ht="12.75" x14ac:dyDescent="0.2">
      <c r="I7" s="1">
        <v>2</v>
      </c>
      <c r="J7" s="1" t="s">
        <v>13</v>
      </c>
    </row>
    <row r="8" spans="1:13" ht="12.75" x14ac:dyDescent="0.2">
      <c r="I8" s="1">
        <v>3</v>
      </c>
      <c r="J8" s="1" t="s">
        <v>14</v>
      </c>
    </row>
    <row r="9" spans="1:13" ht="12.75" x14ac:dyDescent="0.2">
      <c r="I9" s="1">
        <v>4</v>
      </c>
      <c r="J9" s="1" t="s">
        <v>15</v>
      </c>
    </row>
    <row r="10" spans="1:13" ht="12.75" x14ac:dyDescent="0.2">
      <c r="I10" s="1">
        <v>5</v>
      </c>
      <c r="J10" s="1" t="s">
        <v>16</v>
      </c>
    </row>
    <row r="12" spans="1:13" ht="12.75" x14ac:dyDescent="0.2">
      <c r="A12" s="1">
        <v>2</v>
      </c>
      <c r="B12" s="2"/>
      <c r="C12" s="3" t="s">
        <v>1</v>
      </c>
      <c r="D12" s="3" t="s">
        <v>17</v>
      </c>
      <c r="E12" s="3" t="s">
        <v>18</v>
      </c>
      <c r="F12" s="3" t="s">
        <v>4</v>
      </c>
      <c r="G12" s="3" t="s">
        <v>5</v>
      </c>
      <c r="I12" s="1" t="s">
        <v>19</v>
      </c>
    </row>
    <row r="13" spans="1:13" ht="12.75" x14ac:dyDescent="0.2">
      <c r="B13" s="3" t="s">
        <v>20</v>
      </c>
      <c r="C13" s="3">
        <v>4</v>
      </c>
      <c r="D13" s="3">
        <v>2000</v>
      </c>
      <c r="E13" s="3">
        <v>5000</v>
      </c>
      <c r="F13" s="3">
        <v>3</v>
      </c>
      <c r="G13" s="3">
        <v>1</v>
      </c>
      <c r="I13" s="1" t="s">
        <v>21</v>
      </c>
      <c r="L13" s="1" t="s">
        <v>22</v>
      </c>
    </row>
    <row r="14" spans="1:13" ht="12.75" x14ac:dyDescent="0.2">
      <c r="B14" s="3" t="s">
        <v>23</v>
      </c>
      <c r="C14" s="3">
        <v>2</v>
      </c>
      <c r="D14" s="3">
        <v>5000</v>
      </c>
      <c r="E14" s="3">
        <v>2000</v>
      </c>
      <c r="F14" s="3">
        <v>4</v>
      </c>
      <c r="G14" s="3">
        <v>4</v>
      </c>
      <c r="I14" s="1" t="s">
        <v>7</v>
      </c>
      <c r="J14" s="1" t="s">
        <v>8</v>
      </c>
      <c r="L14" s="1" t="s">
        <v>7</v>
      </c>
      <c r="M14" s="1" t="s">
        <v>8</v>
      </c>
    </row>
    <row r="15" spans="1:13" ht="12.75" x14ac:dyDescent="0.2">
      <c r="B15" s="3" t="s">
        <v>24</v>
      </c>
      <c r="C15" s="3">
        <v>3</v>
      </c>
      <c r="D15" s="3">
        <v>4000</v>
      </c>
      <c r="E15" s="3">
        <v>3000</v>
      </c>
      <c r="F15" s="3">
        <v>4</v>
      </c>
      <c r="G15" s="3">
        <v>3</v>
      </c>
      <c r="I15" s="1">
        <v>1</v>
      </c>
      <c r="J15" s="1" t="s">
        <v>25</v>
      </c>
      <c r="L15" s="1">
        <v>1</v>
      </c>
      <c r="M15" s="1" t="s">
        <v>26</v>
      </c>
    </row>
    <row r="16" spans="1:13" ht="12.75" x14ac:dyDescent="0.2">
      <c r="I16" s="1">
        <v>2</v>
      </c>
      <c r="J16" s="1" t="s">
        <v>27</v>
      </c>
      <c r="L16" s="1">
        <v>2</v>
      </c>
      <c r="M16" s="1" t="s">
        <v>28</v>
      </c>
    </row>
    <row r="17" spans="1:13" ht="12.75" x14ac:dyDescent="0.2">
      <c r="I17" s="1">
        <v>3</v>
      </c>
      <c r="J17" s="1" t="s">
        <v>29</v>
      </c>
      <c r="L17" s="1">
        <v>3</v>
      </c>
      <c r="M17" s="1" t="s">
        <v>30</v>
      </c>
    </row>
    <row r="18" spans="1:13" ht="12.75" x14ac:dyDescent="0.2">
      <c r="J18" s="1" t="s">
        <v>31</v>
      </c>
      <c r="L18" s="1">
        <v>4</v>
      </c>
      <c r="M18" s="1" t="s">
        <v>32</v>
      </c>
    </row>
    <row r="19" spans="1:13" ht="12.75" x14ac:dyDescent="0.2">
      <c r="I19" s="1">
        <v>4</v>
      </c>
      <c r="J19" s="1" t="s">
        <v>33</v>
      </c>
      <c r="L19" s="1">
        <v>5</v>
      </c>
      <c r="M19" s="1" t="s">
        <v>34</v>
      </c>
    </row>
    <row r="21" spans="1:13" ht="12.75" x14ac:dyDescent="0.2">
      <c r="A21" s="1">
        <v>3</v>
      </c>
      <c r="B21" s="3" t="s">
        <v>35</v>
      </c>
      <c r="C21" s="4">
        <f t="shared" ref="C21:G21" si="0">SQRT(POWER(C13,2)+POWER(C14,2)+POWER(C15,2))</f>
        <v>5.3851648071345037</v>
      </c>
      <c r="D21" s="4">
        <f t="shared" si="0"/>
        <v>6708.2039324993693</v>
      </c>
      <c r="E21" s="4">
        <f t="shared" si="0"/>
        <v>6164.4140029689761</v>
      </c>
      <c r="F21" s="4">
        <f t="shared" si="0"/>
        <v>6.4031242374328485</v>
      </c>
      <c r="G21" s="4">
        <f t="shared" si="0"/>
        <v>5.0990195135927845</v>
      </c>
      <c r="I21" s="1" t="s">
        <v>36</v>
      </c>
    </row>
    <row r="23" spans="1:13" ht="12.75" x14ac:dyDescent="0.2">
      <c r="B23" s="2"/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</row>
    <row r="24" spans="1:13" ht="12.75" x14ac:dyDescent="0.2">
      <c r="B24" s="3" t="s">
        <v>20</v>
      </c>
      <c r="C24" s="4">
        <f t="shared" ref="C24:C26" si="1">C13/$C$21</f>
        <v>0.74278135270820744</v>
      </c>
      <c r="D24" s="4">
        <f t="shared" ref="D24:D26" si="2">D13/$D$21</f>
        <v>0.29814239699997197</v>
      </c>
      <c r="E24" s="4">
        <f t="shared" ref="E24:E26" si="3">E13/$E$21</f>
        <v>0.81110710565381272</v>
      </c>
      <c r="F24" s="4">
        <f t="shared" ref="F24:F26" si="4">F13/$F$21</f>
        <v>0.46852128566581819</v>
      </c>
      <c r="G24" s="4">
        <f t="shared" ref="G24:G26" si="5">G13/$G$21</f>
        <v>0.19611613513818404</v>
      </c>
    </row>
    <row r="25" spans="1:13" ht="12.75" x14ac:dyDescent="0.2">
      <c r="B25" s="3" t="s">
        <v>23</v>
      </c>
      <c r="C25" s="4">
        <f t="shared" si="1"/>
        <v>0.37139067635410372</v>
      </c>
      <c r="D25" s="4">
        <f t="shared" si="2"/>
        <v>0.7453559924999299</v>
      </c>
      <c r="E25" s="4">
        <f t="shared" si="3"/>
        <v>0.32444284226152509</v>
      </c>
      <c r="F25" s="4">
        <f t="shared" si="4"/>
        <v>0.62469504755442429</v>
      </c>
      <c r="G25" s="4">
        <f t="shared" si="5"/>
        <v>0.78446454055273618</v>
      </c>
    </row>
    <row r="26" spans="1:13" ht="12.75" x14ac:dyDescent="0.2">
      <c r="B26" s="3" t="s">
        <v>24</v>
      </c>
      <c r="C26" s="4">
        <f t="shared" si="1"/>
        <v>0.55708601453115558</v>
      </c>
      <c r="D26" s="4">
        <f t="shared" si="2"/>
        <v>0.59628479399994394</v>
      </c>
      <c r="E26" s="4">
        <f t="shared" si="3"/>
        <v>0.48666426339228763</v>
      </c>
      <c r="F26" s="4">
        <f t="shared" si="4"/>
        <v>0.62469504755442429</v>
      </c>
      <c r="G26" s="4">
        <f t="shared" si="5"/>
        <v>0.58834840541455213</v>
      </c>
    </row>
    <row r="28" spans="1:13" ht="12.75" x14ac:dyDescent="0.2">
      <c r="B28" s="3" t="s">
        <v>7</v>
      </c>
      <c r="C28" s="5">
        <v>5</v>
      </c>
      <c r="D28" s="5">
        <v>4</v>
      </c>
      <c r="E28" s="5">
        <v>4</v>
      </c>
      <c r="F28" s="5">
        <v>3</v>
      </c>
      <c r="G28" s="5">
        <v>4</v>
      </c>
    </row>
    <row r="29" spans="1:13" ht="12.75" x14ac:dyDescent="0.2">
      <c r="A29" s="1">
        <v>4</v>
      </c>
      <c r="B29" s="2"/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I29" s="1" t="s">
        <v>37</v>
      </c>
    </row>
    <row r="30" spans="1:13" ht="12.75" x14ac:dyDescent="0.2">
      <c r="B30" s="3" t="s">
        <v>20</v>
      </c>
      <c r="C30" s="4">
        <f t="shared" ref="C30:C32" si="6">C24*$C$28</f>
        <v>3.7139067635410372</v>
      </c>
      <c r="D30" s="4">
        <f t="shared" ref="D30:D32" si="7">D24*$D$28</f>
        <v>1.1925695879998879</v>
      </c>
      <c r="E30" s="4">
        <f t="shared" ref="E30:E32" si="8">E24*$E$28</f>
        <v>3.2444284226152509</v>
      </c>
      <c r="F30" s="4">
        <f t="shared" ref="F30:F32" si="9">F24*$F$28</f>
        <v>1.4055638569974547</v>
      </c>
      <c r="G30" s="4">
        <f t="shared" ref="G30:G32" si="10">G24*$G$28</f>
        <v>0.78446454055273618</v>
      </c>
    </row>
    <row r="31" spans="1:13" ht="12.75" x14ac:dyDescent="0.2">
      <c r="B31" s="3" t="s">
        <v>23</v>
      </c>
      <c r="C31" s="4">
        <f t="shared" si="6"/>
        <v>1.8569533817705186</v>
      </c>
      <c r="D31" s="4">
        <f t="shared" si="7"/>
        <v>2.9814239699997196</v>
      </c>
      <c r="E31" s="4">
        <f t="shared" si="8"/>
        <v>1.2977713690461004</v>
      </c>
      <c r="F31" s="4">
        <f t="shared" si="9"/>
        <v>1.8740851426632728</v>
      </c>
      <c r="G31" s="4">
        <f t="shared" si="10"/>
        <v>3.1378581622109447</v>
      </c>
    </row>
    <row r="32" spans="1:13" ht="12.75" x14ac:dyDescent="0.2">
      <c r="B32" s="3" t="s">
        <v>24</v>
      </c>
      <c r="C32" s="4">
        <f t="shared" si="6"/>
        <v>2.7854300726557781</v>
      </c>
      <c r="D32" s="4">
        <f t="shared" si="7"/>
        <v>2.3851391759997758</v>
      </c>
      <c r="E32" s="4">
        <f t="shared" si="8"/>
        <v>1.9466570535691505</v>
      </c>
      <c r="F32" s="4">
        <f t="shared" si="9"/>
        <v>1.8740851426632728</v>
      </c>
      <c r="G32" s="4">
        <f t="shared" si="10"/>
        <v>2.3533936216582085</v>
      </c>
    </row>
    <row r="34" spans="1:13" ht="12.75" x14ac:dyDescent="0.2">
      <c r="B34" s="3" t="s">
        <v>9</v>
      </c>
      <c r="C34" s="3" t="s">
        <v>10</v>
      </c>
      <c r="D34" s="3" t="s">
        <v>10</v>
      </c>
      <c r="E34" s="3" t="s">
        <v>11</v>
      </c>
      <c r="F34" s="3" t="s">
        <v>10</v>
      </c>
      <c r="G34" s="3" t="s">
        <v>11</v>
      </c>
    </row>
    <row r="35" spans="1:13" ht="12.75" x14ac:dyDescent="0.2">
      <c r="A35" s="1">
        <v>5</v>
      </c>
      <c r="B35" s="3" t="s">
        <v>38</v>
      </c>
      <c r="C35" s="4">
        <f t="shared" ref="C35:D35" si="11">MAX(C30:C32)</f>
        <v>3.7139067635410372</v>
      </c>
      <c r="D35" s="4">
        <f t="shared" si="11"/>
        <v>2.9814239699997196</v>
      </c>
      <c r="E35" s="4">
        <f>MIN(E30:E32)</f>
        <v>1.2977713690461004</v>
      </c>
      <c r="F35" s="4">
        <f>MAX(F30:F32)</f>
        <v>1.8740851426632728</v>
      </c>
      <c r="G35" s="4">
        <f>MIN(G30:G32)</f>
        <v>0.78446454055273618</v>
      </c>
      <c r="I35" s="1" t="s">
        <v>39</v>
      </c>
    </row>
    <row r="37" spans="1:13" ht="12.75" x14ac:dyDescent="0.2">
      <c r="B37" s="3" t="s">
        <v>40</v>
      </c>
      <c r="C37" s="4">
        <f t="shared" ref="C37:D37" si="12">MIN(C30:C32)</f>
        <v>1.8569533817705186</v>
      </c>
      <c r="D37" s="4">
        <f t="shared" si="12"/>
        <v>1.1925695879998879</v>
      </c>
      <c r="E37" s="4">
        <f>MAX(E30:E32)</f>
        <v>3.2444284226152509</v>
      </c>
      <c r="F37" s="4">
        <f>MIN(F30:F32)</f>
        <v>1.4055638569974547</v>
      </c>
      <c r="G37" s="4">
        <f>MAX(G30:G32)</f>
        <v>3.1378581622109447</v>
      </c>
    </row>
    <row r="42" spans="1:13" ht="12.75" x14ac:dyDescent="0.2">
      <c r="A42" s="1">
        <v>6</v>
      </c>
      <c r="B42" s="3" t="s">
        <v>41</v>
      </c>
      <c r="C42" s="4">
        <f t="shared" ref="C42:C44" si="13">SQRT(POWER($C$35-C30,2)+POWER($D$35-D30,2)+POWER($E$35-E30,2)+POWER($F$35-F30,2)+POWER($G$35-G30,2))</f>
        <v>2.6849554706423864</v>
      </c>
      <c r="D42" s="3" t="s">
        <v>20</v>
      </c>
      <c r="E42" s="3" t="s">
        <v>42</v>
      </c>
      <c r="F42" s="4">
        <f t="shared" ref="F42:F44" si="14">SQRT(POWER(C30-$C$37,2)+POWER(D30-$D$37,2)+POWER(E30-$E$37,2)+POWER(F30-$F$37,2)+POWER(G30-$G$37,2))</f>
        <v>2.9977887518186641</v>
      </c>
      <c r="G42" s="3" t="s">
        <v>20</v>
      </c>
      <c r="I42" s="1" t="s">
        <v>43</v>
      </c>
      <c r="M42" s="6"/>
    </row>
    <row r="43" spans="1:13" ht="12.75" x14ac:dyDescent="0.2">
      <c r="B43" s="2"/>
      <c r="C43" s="4">
        <f t="shared" si="13"/>
        <v>2.9977887518186641</v>
      </c>
      <c r="D43" s="3" t="s">
        <v>23</v>
      </c>
      <c r="E43" s="2"/>
      <c r="F43" s="4">
        <f t="shared" si="14"/>
        <v>2.6849554706423864</v>
      </c>
      <c r="G43" s="3" t="s">
        <v>23</v>
      </c>
    </row>
    <row r="44" spans="1:13" ht="12.75" x14ac:dyDescent="0.2">
      <c r="B44" s="2"/>
      <c r="C44" s="4">
        <f t="shared" si="13"/>
        <v>2.0248989145609726</v>
      </c>
      <c r="D44" s="3" t="s">
        <v>24</v>
      </c>
      <c r="E44" s="2"/>
      <c r="F44" s="4">
        <f t="shared" si="14"/>
        <v>2.1916656963510244</v>
      </c>
      <c r="G44" s="3" t="s">
        <v>24</v>
      </c>
    </row>
    <row r="47" spans="1:13" ht="12.75" x14ac:dyDescent="0.2">
      <c r="A47" s="1">
        <v>7</v>
      </c>
      <c r="B47" s="3" t="s">
        <v>44</v>
      </c>
      <c r="C47" s="3" t="s">
        <v>45</v>
      </c>
    </row>
    <row r="48" spans="1:13" ht="12.75" x14ac:dyDescent="0.2">
      <c r="B48" s="3" t="s">
        <v>20</v>
      </c>
      <c r="C48" s="4">
        <f t="shared" ref="C48:C50" si="15">F42/(C42+F42)</f>
        <v>0.52752484265786626</v>
      </c>
    </row>
    <row r="49" spans="1:9" ht="12.75" x14ac:dyDescent="0.2">
      <c r="B49" s="3" t="s">
        <v>23</v>
      </c>
      <c r="C49" s="4">
        <f t="shared" si="15"/>
        <v>0.4724751573421338</v>
      </c>
    </row>
    <row r="50" spans="1:9" ht="12.75" x14ac:dyDescent="0.2">
      <c r="B50" s="3" t="s">
        <v>24</v>
      </c>
      <c r="C50" s="4">
        <f t="shared" si="15"/>
        <v>0.51977519582629883</v>
      </c>
      <c r="I50" s="1" t="s">
        <v>46</v>
      </c>
    </row>
    <row r="52" spans="1:9" ht="33.75" customHeight="1" x14ac:dyDescent="0.2"/>
    <row r="53" spans="1:9" ht="12.75" x14ac:dyDescent="0.2">
      <c r="A53" s="1">
        <v>8</v>
      </c>
      <c r="B53" s="3" t="s">
        <v>44</v>
      </c>
      <c r="C53" s="3" t="s">
        <v>45</v>
      </c>
      <c r="D53" s="3" t="s">
        <v>47</v>
      </c>
      <c r="I53" s="1" t="s">
        <v>48</v>
      </c>
    </row>
    <row r="54" spans="1:9" ht="12.75" x14ac:dyDescent="0.2">
      <c r="B54" s="3" t="s">
        <v>20</v>
      </c>
      <c r="C54" s="4">
        <f>C48</f>
        <v>0.52752484265786626</v>
      </c>
      <c r="D54" s="5">
        <v>1</v>
      </c>
    </row>
    <row r="55" spans="1:9" ht="12.75" x14ac:dyDescent="0.2">
      <c r="B55" s="3" t="s">
        <v>24</v>
      </c>
      <c r="C55" s="4">
        <f>C50</f>
        <v>0.51977519582629883</v>
      </c>
      <c r="D55" s="5">
        <v>2</v>
      </c>
    </row>
    <row r="56" spans="1:9" ht="12.75" x14ac:dyDescent="0.2">
      <c r="B56" s="3" t="s">
        <v>23</v>
      </c>
      <c r="C56" s="4">
        <f>C49</f>
        <v>0.4724751573421338</v>
      </c>
      <c r="D56" s="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2022-05-05T10:20:59Z</dcterms:modified>
</cp:coreProperties>
</file>