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60" yWindow="60" windowWidth="11292" windowHeight="5580" activeTab="1"/>
  </bookViews>
  <sheets>
    <sheet name="Arkusz1" sheetId="1" r:id="rId1"/>
    <sheet name="Arkusz9" sheetId="9" r:id="rId2"/>
    <sheet name="Arkusz2" sheetId="2" r:id="rId3"/>
    <sheet name="Arkusz3" sheetId="3" r:id="rId4"/>
    <sheet name="Arkusz4" sheetId="4" r:id="rId5"/>
    <sheet name="Arkusz8" sheetId="8" r:id="rId6"/>
  </sheets>
  <calcPr calcId="124519"/>
  <pivotCaches>
    <pivotCache cacheId="47" r:id="rId7"/>
  </pivotCaches>
</workbook>
</file>

<file path=xl/calcChain.xml><?xml version="1.0" encoding="utf-8"?>
<calcChain xmlns="http://schemas.openxmlformats.org/spreadsheetml/2006/main">
  <c r="H2" i="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C58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"/>
  <c r="C3"/>
  <c r="F3" s="1"/>
  <c r="C4"/>
  <c r="C5"/>
  <c r="F5" s="1"/>
  <c r="C6"/>
  <c r="F6" s="1"/>
  <c r="C7"/>
  <c r="E7" s="1"/>
  <c r="C8"/>
  <c r="E8" s="1"/>
  <c r="C9"/>
  <c r="E9" s="1"/>
  <c r="C10"/>
  <c r="E10" s="1"/>
  <c r="C11"/>
  <c r="E11" s="1"/>
  <c r="C12"/>
  <c r="F12" s="1"/>
  <c r="C13"/>
  <c r="F13" s="1"/>
  <c r="C14"/>
  <c r="F14" s="1"/>
  <c r="C15"/>
  <c r="F15" s="1"/>
  <c r="C16"/>
  <c r="F16" s="1"/>
  <c r="C17"/>
  <c r="F17" s="1"/>
  <c r="C18"/>
  <c r="F18" s="1"/>
  <c r="C19"/>
  <c r="E19" s="1"/>
  <c r="C20"/>
  <c r="E20" s="1"/>
  <c r="C21"/>
  <c r="E21" s="1"/>
  <c r="C22"/>
  <c r="E22" s="1"/>
  <c r="C23"/>
  <c r="E23" s="1"/>
  <c r="C24"/>
  <c r="F24" s="1"/>
  <c r="C25"/>
  <c r="F25" s="1"/>
  <c r="C26"/>
  <c r="F26" s="1"/>
  <c r="C27"/>
  <c r="F27" s="1"/>
  <c r="C28"/>
  <c r="F28" s="1"/>
  <c r="C29"/>
  <c r="F29" s="1"/>
  <c r="C30"/>
  <c r="F30" s="1"/>
  <c r="C31"/>
  <c r="E31" s="1"/>
  <c r="C32"/>
  <c r="E32" s="1"/>
  <c r="C33"/>
  <c r="E33" s="1"/>
  <c r="C34"/>
  <c r="E34" s="1"/>
  <c r="C35"/>
  <c r="E35" s="1"/>
  <c r="C36"/>
  <c r="F36" s="1"/>
  <c r="C37"/>
  <c r="F37" s="1"/>
  <c r="C38"/>
  <c r="F38" s="1"/>
  <c r="C39"/>
  <c r="F39" s="1"/>
  <c r="C40"/>
  <c r="F40" s="1"/>
  <c r="C41"/>
  <c r="F41" s="1"/>
  <c r="C42"/>
  <c r="F42" s="1"/>
  <c r="C43"/>
  <c r="E43" s="1"/>
  <c r="C44"/>
  <c r="E44" s="1"/>
  <c r="C45"/>
  <c r="E45" s="1"/>
  <c r="C46"/>
  <c r="E46" s="1"/>
  <c r="C47"/>
  <c r="E47" s="1"/>
  <c r="C48"/>
  <c r="F48" s="1"/>
  <c r="C49"/>
  <c r="F49" s="1"/>
  <c r="C50"/>
  <c r="F50" s="1"/>
  <c r="C51"/>
  <c r="F51" s="1"/>
  <c r="C52"/>
  <c r="F52" s="1"/>
  <c r="C53"/>
  <c r="F53" s="1"/>
  <c r="C54"/>
  <c r="F54" s="1"/>
  <c r="C55"/>
  <c r="E55" s="1"/>
  <c r="C56"/>
  <c r="E56" s="1"/>
  <c r="C57"/>
  <c r="E57" s="1"/>
  <c r="C59"/>
  <c r="E59" s="1"/>
  <c r="C60"/>
  <c r="E60" s="1"/>
  <c r="C61"/>
  <c r="F61" s="1"/>
  <c r="C62"/>
  <c r="F62" s="1"/>
  <c r="C63"/>
  <c r="F63" s="1"/>
  <c r="C64"/>
  <c r="F64" s="1"/>
  <c r="C65"/>
  <c r="F65" s="1"/>
  <c r="C66"/>
  <c r="F66" s="1"/>
  <c r="C67"/>
  <c r="F67" s="1"/>
  <c r="C68"/>
  <c r="E68" s="1"/>
  <c r="C69"/>
  <c r="E69" s="1"/>
  <c r="C70"/>
  <c r="E70" s="1"/>
  <c r="C71"/>
  <c r="E71" s="1"/>
  <c r="C72"/>
  <c r="E72" s="1"/>
  <c r="C73"/>
  <c r="F73" s="1"/>
  <c r="C74"/>
  <c r="F74" s="1"/>
  <c r="C75"/>
  <c r="F75" s="1"/>
  <c r="C76"/>
  <c r="F76" s="1"/>
  <c r="C77"/>
  <c r="F77" s="1"/>
  <c r="C78"/>
  <c r="F78" s="1"/>
  <c r="C79"/>
  <c r="F79" s="1"/>
  <c r="C80"/>
  <c r="E80" s="1"/>
  <c r="C81"/>
  <c r="E81" s="1"/>
  <c r="C82"/>
  <c r="E82" s="1"/>
  <c r="C83"/>
  <c r="E83" s="1"/>
  <c r="C84"/>
  <c r="E84" s="1"/>
  <c r="C85"/>
  <c r="F85" s="1"/>
  <c r="C86"/>
  <c r="F86" s="1"/>
  <c r="C87"/>
  <c r="F87" s="1"/>
  <c r="C88"/>
  <c r="F88" s="1"/>
  <c r="C89"/>
  <c r="F89" s="1"/>
  <c r="C90"/>
  <c r="F90" s="1"/>
  <c r="C91"/>
  <c r="F91" s="1"/>
  <c r="C92"/>
  <c r="E92" s="1"/>
  <c r="C93"/>
  <c r="E93" s="1"/>
  <c r="C94"/>
  <c r="E94" s="1"/>
  <c r="C95"/>
  <c r="E95" s="1"/>
  <c r="C96"/>
  <c r="E96" s="1"/>
  <c r="C97"/>
  <c r="F97" s="1"/>
  <c r="C98"/>
  <c r="F98" s="1"/>
  <c r="C99"/>
  <c r="F99" s="1"/>
  <c r="C100"/>
  <c r="F100" s="1"/>
  <c r="C101"/>
  <c r="F101" s="1"/>
  <c r="C102"/>
  <c r="F102" s="1"/>
  <c r="C103"/>
  <c r="F103" s="1"/>
  <c r="C104"/>
  <c r="E104" s="1"/>
  <c r="C105"/>
  <c r="E105" s="1"/>
  <c r="C106"/>
  <c r="E106" s="1"/>
  <c r="C107"/>
  <c r="E107" s="1"/>
  <c r="C108"/>
  <c r="E108" s="1"/>
  <c r="C109"/>
  <c r="F109" s="1"/>
  <c r="C110"/>
  <c r="F110" s="1"/>
  <c r="C111"/>
  <c r="F111" s="1"/>
  <c r="C112"/>
  <c r="F112" s="1"/>
  <c r="C113"/>
  <c r="F113" s="1"/>
  <c r="C114"/>
  <c r="F114" s="1"/>
  <c r="C115"/>
  <c r="F115" s="1"/>
  <c r="C116"/>
  <c r="E116" s="1"/>
  <c r="C117"/>
  <c r="E117" s="1"/>
  <c r="C118"/>
  <c r="E118" s="1"/>
  <c r="C119"/>
  <c r="E119" s="1"/>
  <c r="C120"/>
  <c r="E120" s="1"/>
  <c r="C121"/>
  <c r="F121" s="1"/>
  <c r="C122"/>
  <c r="F122" s="1"/>
  <c r="C123"/>
  <c r="F123" s="1"/>
  <c r="C124"/>
  <c r="F124" s="1"/>
  <c r="C125"/>
  <c r="F125" s="1"/>
  <c r="C126"/>
  <c r="F126" s="1"/>
  <c r="C127"/>
  <c r="F127" s="1"/>
  <c r="C128"/>
  <c r="E128" s="1"/>
  <c r="C129"/>
  <c r="E129" s="1"/>
  <c r="C130"/>
  <c r="E130" s="1"/>
  <c r="C131"/>
  <c r="E131" s="1"/>
  <c r="C132"/>
  <c r="E132" s="1"/>
  <c r="C133"/>
  <c r="F133" s="1"/>
  <c r="C134"/>
  <c r="F134" s="1"/>
  <c r="C135"/>
  <c r="F135" s="1"/>
  <c r="C136"/>
  <c r="F136" s="1"/>
  <c r="C137"/>
  <c r="F137" s="1"/>
  <c r="C138"/>
  <c r="F138" s="1"/>
  <c r="C139"/>
  <c r="F139" s="1"/>
  <c r="C140"/>
  <c r="E140" s="1"/>
  <c r="C141"/>
  <c r="E141" s="1"/>
  <c r="C142"/>
  <c r="E142" s="1"/>
  <c r="C143"/>
  <c r="E143" s="1"/>
  <c r="C144"/>
  <c r="E144" s="1"/>
  <c r="C145"/>
  <c r="F145" s="1"/>
  <c r="C146"/>
  <c r="F146" s="1"/>
  <c r="C147"/>
  <c r="F147" s="1"/>
  <c r="C148"/>
  <c r="F148" s="1"/>
  <c r="C149"/>
  <c r="F149" s="1"/>
  <c r="C150"/>
  <c r="F150" s="1"/>
  <c r="C151"/>
  <c r="F151" s="1"/>
  <c r="C152"/>
  <c r="E152" s="1"/>
  <c r="C153"/>
  <c r="E153" s="1"/>
  <c r="C154"/>
  <c r="E154" s="1"/>
  <c r="C155"/>
  <c r="E155" s="1"/>
  <c r="C156"/>
  <c r="E156" s="1"/>
  <c r="C157"/>
  <c r="F157" s="1"/>
  <c r="C158"/>
  <c r="F158" s="1"/>
  <c r="C159"/>
  <c r="F159" s="1"/>
  <c r="C160"/>
  <c r="F160" s="1"/>
  <c r="C161"/>
  <c r="F161" s="1"/>
  <c r="C162"/>
  <c r="F162" s="1"/>
  <c r="C163"/>
  <c r="F163" s="1"/>
  <c r="C164"/>
  <c r="E164" s="1"/>
  <c r="C165"/>
  <c r="E165" s="1"/>
  <c r="C166"/>
  <c r="E166" s="1"/>
  <c r="C167"/>
  <c r="E167" s="1"/>
  <c r="C168"/>
  <c r="E168" s="1"/>
  <c r="C169"/>
  <c r="F169" s="1"/>
  <c r="C170"/>
  <c r="F170" s="1"/>
  <c r="C171"/>
  <c r="F171" s="1"/>
  <c r="C172"/>
  <c r="F172" s="1"/>
  <c r="C173"/>
  <c r="F173" s="1"/>
  <c r="C174"/>
  <c r="F174" s="1"/>
  <c r="C175"/>
  <c r="F175" s="1"/>
  <c r="C176"/>
  <c r="E176" s="1"/>
  <c r="C177"/>
  <c r="E177" s="1"/>
  <c r="C178"/>
  <c r="E178" s="1"/>
  <c r="C179"/>
  <c r="E179" s="1"/>
  <c r="C180"/>
  <c r="E180" s="1"/>
  <c r="C181"/>
  <c r="F181" s="1"/>
  <c r="C182"/>
  <c r="F182" s="1"/>
  <c r="C183"/>
  <c r="F183" s="1"/>
  <c r="C184"/>
  <c r="F184" s="1"/>
  <c r="C185"/>
  <c r="F185" s="1"/>
  <c r="C186"/>
  <c r="F186" s="1"/>
  <c r="C187"/>
  <c r="F187" s="1"/>
  <c r="C188"/>
  <c r="E188" s="1"/>
  <c r="C189"/>
  <c r="E189" s="1"/>
  <c r="C190"/>
  <c r="E190" s="1"/>
  <c r="C191"/>
  <c r="E191" s="1"/>
  <c r="C192"/>
  <c r="E192" s="1"/>
  <c r="C193"/>
  <c r="F193" s="1"/>
  <c r="C194"/>
  <c r="F194" s="1"/>
  <c r="C195"/>
  <c r="F195" s="1"/>
  <c r="C196"/>
  <c r="F196" s="1"/>
  <c r="C197"/>
  <c r="F197" s="1"/>
  <c r="C198"/>
  <c r="F198" s="1"/>
  <c r="C199"/>
  <c r="F199" s="1"/>
  <c r="C200"/>
  <c r="E200" s="1"/>
  <c r="C201"/>
  <c r="E201" s="1"/>
  <c r="C2"/>
  <c r="F2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C5" i="2"/>
  <c r="W2" i="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M3"/>
  <c r="N3"/>
  <c r="O3"/>
  <c r="P3"/>
  <c r="Q3"/>
  <c r="R3"/>
  <c r="S3"/>
  <c r="T3"/>
  <c r="U3"/>
  <c r="V3"/>
  <c r="M4"/>
  <c r="N4"/>
  <c r="O4"/>
  <c r="P4"/>
  <c r="Q4"/>
  <c r="R4"/>
  <c r="S4"/>
  <c r="T4"/>
  <c r="U4"/>
  <c r="V4"/>
  <c r="M5"/>
  <c r="N5"/>
  <c r="O5"/>
  <c r="P5"/>
  <c r="Q5"/>
  <c r="R5"/>
  <c r="S5"/>
  <c r="T5"/>
  <c r="U5"/>
  <c r="V5"/>
  <c r="M6"/>
  <c r="N6"/>
  <c r="O6"/>
  <c r="P6"/>
  <c r="Q6"/>
  <c r="R6"/>
  <c r="S6"/>
  <c r="T6"/>
  <c r="U6"/>
  <c r="V6"/>
  <c r="M7"/>
  <c r="N7"/>
  <c r="O7"/>
  <c r="P7"/>
  <c r="Q7"/>
  <c r="R7"/>
  <c r="S7"/>
  <c r="T7"/>
  <c r="U7"/>
  <c r="V7"/>
  <c r="M8"/>
  <c r="N8"/>
  <c r="O8"/>
  <c r="P8"/>
  <c r="Q8"/>
  <c r="R8"/>
  <c r="S8"/>
  <c r="T8"/>
  <c r="U8"/>
  <c r="V8"/>
  <c r="M9"/>
  <c r="N9"/>
  <c r="O9"/>
  <c r="P9"/>
  <c r="Q9"/>
  <c r="R9"/>
  <c r="S9"/>
  <c r="T9"/>
  <c r="U9"/>
  <c r="V9"/>
  <c r="M10"/>
  <c r="N10"/>
  <c r="O10"/>
  <c r="P10"/>
  <c r="Q10"/>
  <c r="R10"/>
  <c r="S10"/>
  <c r="T10"/>
  <c r="U10"/>
  <c r="V10"/>
  <c r="M11"/>
  <c r="N11"/>
  <c r="O11"/>
  <c r="P11"/>
  <c r="Q11"/>
  <c r="R11"/>
  <c r="S11"/>
  <c r="T11"/>
  <c r="U11"/>
  <c r="V11"/>
  <c r="M12"/>
  <c r="N12"/>
  <c r="O12"/>
  <c r="P12"/>
  <c r="Q12"/>
  <c r="R12"/>
  <c r="S12"/>
  <c r="T12"/>
  <c r="U12"/>
  <c r="V12"/>
  <c r="M13"/>
  <c r="N13"/>
  <c r="O13"/>
  <c r="P13"/>
  <c r="Q13"/>
  <c r="R13"/>
  <c r="S13"/>
  <c r="T13"/>
  <c r="U13"/>
  <c r="V13"/>
  <c r="M14"/>
  <c r="N14"/>
  <c r="O14"/>
  <c r="P14"/>
  <c r="Q14"/>
  <c r="R14"/>
  <c r="S14"/>
  <c r="T14"/>
  <c r="U14"/>
  <c r="V14"/>
  <c r="M15"/>
  <c r="N15"/>
  <c r="O15"/>
  <c r="P15"/>
  <c r="Q15"/>
  <c r="R15"/>
  <c r="S15"/>
  <c r="T15"/>
  <c r="U15"/>
  <c r="V15"/>
  <c r="M16"/>
  <c r="N16"/>
  <c r="O16"/>
  <c r="P16"/>
  <c r="Q16"/>
  <c r="R16"/>
  <c r="S16"/>
  <c r="T16"/>
  <c r="U16"/>
  <c r="V16"/>
  <c r="M17"/>
  <c r="N17"/>
  <c r="O17"/>
  <c r="P17"/>
  <c r="Q17"/>
  <c r="R17"/>
  <c r="S17"/>
  <c r="T17"/>
  <c r="U17"/>
  <c r="V17"/>
  <c r="M18"/>
  <c r="N18"/>
  <c r="O18"/>
  <c r="P18"/>
  <c r="Q18"/>
  <c r="R18"/>
  <c r="S18"/>
  <c r="T18"/>
  <c r="U18"/>
  <c r="V18"/>
  <c r="M19"/>
  <c r="N19"/>
  <c r="O19"/>
  <c r="P19"/>
  <c r="Q19"/>
  <c r="R19"/>
  <c r="S19"/>
  <c r="T19"/>
  <c r="U19"/>
  <c r="V19"/>
  <c r="M20"/>
  <c r="N20"/>
  <c r="O20"/>
  <c r="P20"/>
  <c r="Q20"/>
  <c r="R20"/>
  <c r="S20"/>
  <c r="T20"/>
  <c r="U20"/>
  <c r="V20"/>
  <c r="M21"/>
  <c r="N21"/>
  <c r="O21"/>
  <c r="P21"/>
  <c r="Q21"/>
  <c r="R21"/>
  <c r="S21"/>
  <c r="T21"/>
  <c r="U21"/>
  <c r="V21"/>
  <c r="M22"/>
  <c r="N22"/>
  <c r="O22"/>
  <c r="P22"/>
  <c r="Q22"/>
  <c r="R22"/>
  <c r="S22"/>
  <c r="T22"/>
  <c r="U22"/>
  <c r="V22"/>
  <c r="M23"/>
  <c r="N23"/>
  <c r="O23"/>
  <c r="P23"/>
  <c r="Q23"/>
  <c r="R23"/>
  <c r="S23"/>
  <c r="T23"/>
  <c r="U23"/>
  <c r="V23"/>
  <c r="M24"/>
  <c r="N24"/>
  <c r="O24"/>
  <c r="P24"/>
  <c r="Q24"/>
  <c r="R24"/>
  <c r="S24"/>
  <c r="T24"/>
  <c r="U24"/>
  <c r="V24"/>
  <c r="M25"/>
  <c r="N25"/>
  <c r="O25"/>
  <c r="P25"/>
  <c r="Q25"/>
  <c r="R25"/>
  <c r="S25"/>
  <c r="T25"/>
  <c r="U25"/>
  <c r="V25"/>
  <c r="M26"/>
  <c r="N26"/>
  <c r="O26"/>
  <c r="P26"/>
  <c r="Q26"/>
  <c r="R26"/>
  <c r="S26"/>
  <c r="T26"/>
  <c r="U26"/>
  <c r="V26"/>
  <c r="M27"/>
  <c r="N27"/>
  <c r="O27"/>
  <c r="P27"/>
  <c r="Q27"/>
  <c r="R27"/>
  <c r="S27"/>
  <c r="T27"/>
  <c r="U27"/>
  <c r="V27"/>
  <c r="M28"/>
  <c r="N28"/>
  <c r="O28"/>
  <c r="P28"/>
  <c r="Q28"/>
  <c r="R28"/>
  <c r="S28"/>
  <c r="T28"/>
  <c r="U28"/>
  <c r="V28"/>
  <c r="M29"/>
  <c r="N29"/>
  <c r="O29"/>
  <c r="P29"/>
  <c r="Q29"/>
  <c r="R29"/>
  <c r="S29"/>
  <c r="T29"/>
  <c r="U29"/>
  <c r="V29"/>
  <c r="M30"/>
  <c r="N30"/>
  <c r="O30"/>
  <c r="P30"/>
  <c r="Q30"/>
  <c r="R30"/>
  <c r="S30"/>
  <c r="T30"/>
  <c r="U30"/>
  <c r="V30"/>
  <c r="M31"/>
  <c r="N31"/>
  <c r="O31"/>
  <c r="P31"/>
  <c r="Q31"/>
  <c r="R31"/>
  <c r="S31"/>
  <c r="T31"/>
  <c r="U31"/>
  <c r="V31"/>
  <c r="M32"/>
  <c r="N32"/>
  <c r="O32"/>
  <c r="P32"/>
  <c r="Q32"/>
  <c r="R32"/>
  <c r="S32"/>
  <c r="T32"/>
  <c r="U32"/>
  <c r="V32"/>
  <c r="M33"/>
  <c r="N33"/>
  <c r="O33"/>
  <c r="P33"/>
  <c r="Q33"/>
  <c r="R33"/>
  <c r="S33"/>
  <c r="T33"/>
  <c r="U33"/>
  <c r="V33"/>
  <c r="M34"/>
  <c r="N34"/>
  <c r="O34"/>
  <c r="P34"/>
  <c r="Q34"/>
  <c r="R34"/>
  <c r="S34"/>
  <c r="T34"/>
  <c r="U34"/>
  <c r="V34"/>
  <c r="M35"/>
  <c r="N35"/>
  <c r="O35"/>
  <c r="P35"/>
  <c r="Q35"/>
  <c r="R35"/>
  <c r="S35"/>
  <c r="T35"/>
  <c r="U35"/>
  <c r="V35"/>
  <c r="M36"/>
  <c r="N36"/>
  <c r="O36"/>
  <c r="P36"/>
  <c r="Q36"/>
  <c r="R36"/>
  <c r="S36"/>
  <c r="T36"/>
  <c r="U36"/>
  <c r="V36"/>
  <c r="M37"/>
  <c r="N37"/>
  <c r="O37"/>
  <c r="P37"/>
  <c r="Q37"/>
  <c r="R37"/>
  <c r="S37"/>
  <c r="T37"/>
  <c r="U37"/>
  <c r="V37"/>
  <c r="M38"/>
  <c r="N38"/>
  <c r="O38"/>
  <c r="P38"/>
  <c r="Q38"/>
  <c r="R38"/>
  <c r="S38"/>
  <c r="T38"/>
  <c r="U38"/>
  <c r="V38"/>
  <c r="M39"/>
  <c r="N39"/>
  <c r="O39"/>
  <c r="P39"/>
  <c r="Q39"/>
  <c r="R39"/>
  <c r="S39"/>
  <c r="T39"/>
  <c r="U39"/>
  <c r="V39"/>
  <c r="M40"/>
  <c r="N40"/>
  <c r="O40"/>
  <c r="P40"/>
  <c r="Q40"/>
  <c r="R40"/>
  <c r="S40"/>
  <c r="T40"/>
  <c r="U40"/>
  <c r="V40"/>
  <c r="M41"/>
  <c r="N41"/>
  <c r="O41"/>
  <c r="P41"/>
  <c r="Q41"/>
  <c r="R41"/>
  <c r="S41"/>
  <c r="T41"/>
  <c r="U41"/>
  <c r="V41"/>
  <c r="M42"/>
  <c r="N42"/>
  <c r="O42"/>
  <c r="P42"/>
  <c r="Q42"/>
  <c r="R42"/>
  <c r="S42"/>
  <c r="T42"/>
  <c r="U42"/>
  <c r="V42"/>
  <c r="M43"/>
  <c r="N43"/>
  <c r="O43"/>
  <c r="P43"/>
  <c r="Q43"/>
  <c r="R43"/>
  <c r="S43"/>
  <c r="T43"/>
  <c r="U43"/>
  <c r="V43"/>
  <c r="M44"/>
  <c r="N44"/>
  <c r="O44"/>
  <c r="P44"/>
  <c r="Q44"/>
  <c r="R44"/>
  <c r="S44"/>
  <c r="T44"/>
  <c r="U44"/>
  <c r="V44"/>
  <c r="M45"/>
  <c r="N45"/>
  <c r="O45"/>
  <c r="P45"/>
  <c r="Q45"/>
  <c r="R45"/>
  <c r="S45"/>
  <c r="T45"/>
  <c r="U45"/>
  <c r="V45"/>
  <c r="M46"/>
  <c r="N46"/>
  <c r="O46"/>
  <c r="P46"/>
  <c r="Q46"/>
  <c r="R46"/>
  <c r="S46"/>
  <c r="T46"/>
  <c r="U46"/>
  <c r="V46"/>
  <c r="M47"/>
  <c r="N47"/>
  <c r="O47"/>
  <c r="P47"/>
  <c r="Q47"/>
  <c r="R47"/>
  <c r="S47"/>
  <c r="T47"/>
  <c r="U47"/>
  <c r="V47"/>
  <c r="M48"/>
  <c r="N48"/>
  <c r="O48"/>
  <c r="P48"/>
  <c r="Q48"/>
  <c r="R48"/>
  <c r="S48"/>
  <c r="T48"/>
  <c r="U48"/>
  <c r="V48"/>
  <c r="M49"/>
  <c r="N49"/>
  <c r="O49"/>
  <c r="P49"/>
  <c r="Q49"/>
  <c r="R49"/>
  <c r="S49"/>
  <c r="T49"/>
  <c r="U49"/>
  <c r="V49"/>
  <c r="M50"/>
  <c r="N50"/>
  <c r="O50"/>
  <c r="P50"/>
  <c r="Q50"/>
  <c r="R50"/>
  <c r="S50"/>
  <c r="T50"/>
  <c r="U50"/>
  <c r="V50"/>
  <c r="M51"/>
  <c r="N51"/>
  <c r="O51"/>
  <c r="P51"/>
  <c r="Q51"/>
  <c r="R51"/>
  <c r="S51"/>
  <c r="T51"/>
  <c r="U51"/>
  <c r="V51"/>
  <c r="M52"/>
  <c r="N52"/>
  <c r="O52"/>
  <c r="P52"/>
  <c r="Q52"/>
  <c r="R52"/>
  <c r="S52"/>
  <c r="T52"/>
  <c r="U52"/>
  <c r="V52"/>
  <c r="M53"/>
  <c r="N53"/>
  <c r="O53"/>
  <c r="P53"/>
  <c r="Q53"/>
  <c r="R53"/>
  <c r="S53"/>
  <c r="T53"/>
  <c r="U53"/>
  <c r="V53"/>
  <c r="M54"/>
  <c r="N54"/>
  <c r="O54"/>
  <c r="P54"/>
  <c r="Q54"/>
  <c r="R54"/>
  <c r="S54"/>
  <c r="T54"/>
  <c r="U54"/>
  <c r="V54"/>
  <c r="M55"/>
  <c r="N55"/>
  <c r="O55"/>
  <c r="P55"/>
  <c r="Q55"/>
  <c r="R55"/>
  <c r="S55"/>
  <c r="T55"/>
  <c r="U55"/>
  <c r="V55"/>
  <c r="M56"/>
  <c r="N56"/>
  <c r="O56"/>
  <c r="P56"/>
  <c r="Q56"/>
  <c r="R56"/>
  <c r="S56"/>
  <c r="T56"/>
  <c r="U56"/>
  <c r="V56"/>
  <c r="M57"/>
  <c r="N57"/>
  <c r="O57"/>
  <c r="P57"/>
  <c r="Q57"/>
  <c r="R57"/>
  <c r="S57"/>
  <c r="T57"/>
  <c r="U57"/>
  <c r="V57"/>
  <c r="M58"/>
  <c r="N58"/>
  <c r="O58"/>
  <c r="P58"/>
  <c r="Q58"/>
  <c r="R58"/>
  <c r="S58"/>
  <c r="T58"/>
  <c r="U58"/>
  <c r="V58"/>
  <c r="M59"/>
  <c r="N59"/>
  <c r="O59"/>
  <c r="P59"/>
  <c r="Q59"/>
  <c r="R59"/>
  <c r="S59"/>
  <c r="T59"/>
  <c r="U59"/>
  <c r="V59"/>
  <c r="M60"/>
  <c r="N60"/>
  <c r="O60"/>
  <c r="P60"/>
  <c r="Q60"/>
  <c r="R60"/>
  <c r="S60"/>
  <c r="T60"/>
  <c r="U60"/>
  <c r="V60"/>
  <c r="M61"/>
  <c r="N61"/>
  <c r="O61"/>
  <c r="P61"/>
  <c r="Q61"/>
  <c r="R61"/>
  <c r="S61"/>
  <c r="T61"/>
  <c r="U61"/>
  <c r="V61"/>
  <c r="M62"/>
  <c r="N62"/>
  <c r="O62"/>
  <c r="P62"/>
  <c r="Q62"/>
  <c r="R62"/>
  <c r="S62"/>
  <c r="T62"/>
  <c r="U62"/>
  <c r="V62"/>
  <c r="M63"/>
  <c r="N63"/>
  <c r="O63"/>
  <c r="P63"/>
  <c r="Q63"/>
  <c r="R63"/>
  <c r="S63"/>
  <c r="T63"/>
  <c r="U63"/>
  <c r="V63"/>
  <c r="M64"/>
  <c r="N64"/>
  <c r="O64"/>
  <c r="P64"/>
  <c r="Q64"/>
  <c r="R64"/>
  <c r="S64"/>
  <c r="T64"/>
  <c r="U64"/>
  <c r="V64"/>
  <c r="M65"/>
  <c r="N65"/>
  <c r="O65"/>
  <c r="P65"/>
  <c r="Q65"/>
  <c r="R65"/>
  <c r="S65"/>
  <c r="T65"/>
  <c r="U65"/>
  <c r="V65"/>
  <c r="M66"/>
  <c r="N66"/>
  <c r="O66"/>
  <c r="P66"/>
  <c r="Q66"/>
  <c r="R66"/>
  <c r="S66"/>
  <c r="T66"/>
  <c r="U66"/>
  <c r="V66"/>
  <c r="M67"/>
  <c r="N67"/>
  <c r="O67"/>
  <c r="P67"/>
  <c r="Q67"/>
  <c r="R67"/>
  <c r="S67"/>
  <c r="T67"/>
  <c r="U67"/>
  <c r="V67"/>
  <c r="M68"/>
  <c r="N68"/>
  <c r="O68"/>
  <c r="P68"/>
  <c r="Q68"/>
  <c r="R68"/>
  <c r="S68"/>
  <c r="T68"/>
  <c r="U68"/>
  <c r="V68"/>
  <c r="M69"/>
  <c r="N69"/>
  <c r="O69"/>
  <c r="P69"/>
  <c r="Q69"/>
  <c r="R69"/>
  <c r="S69"/>
  <c r="T69"/>
  <c r="U69"/>
  <c r="V69"/>
  <c r="M70"/>
  <c r="N70"/>
  <c r="O70"/>
  <c r="P70"/>
  <c r="Q70"/>
  <c r="R70"/>
  <c r="S70"/>
  <c r="T70"/>
  <c r="U70"/>
  <c r="V70"/>
  <c r="M71"/>
  <c r="N71"/>
  <c r="O71"/>
  <c r="P71"/>
  <c r="Q71"/>
  <c r="R71"/>
  <c r="S71"/>
  <c r="T71"/>
  <c r="U71"/>
  <c r="V71"/>
  <c r="M72"/>
  <c r="N72"/>
  <c r="O72"/>
  <c r="P72"/>
  <c r="Q72"/>
  <c r="R72"/>
  <c r="S72"/>
  <c r="T72"/>
  <c r="U72"/>
  <c r="V72"/>
  <c r="M73"/>
  <c r="N73"/>
  <c r="O73"/>
  <c r="P73"/>
  <c r="Q73"/>
  <c r="R73"/>
  <c r="S73"/>
  <c r="T73"/>
  <c r="U73"/>
  <c r="V73"/>
  <c r="M74"/>
  <c r="N74"/>
  <c r="O74"/>
  <c r="P74"/>
  <c r="Q74"/>
  <c r="R74"/>
  <c r="S74"/>
  <c r="T74"/>
  <c r="U74"/>
  <c r="V74"/>
  <c r="M75"/>
  <c r="N75"/>
  <c r="O75"/>
  <c r="P75"/>
  <c r="Q75"/>
  <c r="R75"/>
  <c r="S75"/>
  <c r="T75"/>
  <c r="U75"/>
  <c r="V75"/>
  <c r="M76"/>
  <c r="N76"/>
  <c r="O76"/>
  <c r="P76"/>
  <c r="Q76"/>
  <c r="R76"/>
  <c r="S76"/>
  <c r="T76"/>
  <c r="U76"/>
  <c r="V76"/>
  <c r="M77"/>
  <c r="N77"/>
  <c r="O77"/>
  <c r="P77"/>
  <c r="Q77"/>
  <c r="R77"/>
  <c r="S77"/>
  <c r="T77"/>
  <c r="U77"/>
  <c r="V77"/>
  <c r="M78"/>
  <c r="N78"/>
  <c r="O78"/>
  <c r="P78"/>
  <c r="Q78"/>
  <c r="R78"/>
  <c r="S78"/>
  <c r="T78"/>
  <c r="U78"/>
  <c r="V78"/>
  <c r="M79"/>
  <c r="N79"/>
  <c r="O79"/>
  <c r="P79"/>
  <c r="Q79"/>
  <c r="R79"/>
  <c r="S79"/>
  <c r="T79"/>
  <c r="U79"/>
  <c r="V79"/>
  <c r="M80"/>
  <c r="N80"/>
  <c r="O80"/>
  <c r="P80"/>
  <c r="Q80"/>
  <c r="R80"/>
  <c r="S80"/>
  <c r="T80"/>
  <c r="U80"/>
  <c r="V80"/>
  <c r="M81"/>
  <c r="N81"/>
  <c r="O81"/>
  <c r="P81"/>
  <c r="Q81"/>
  <c r="R81"/>
  <c r="S81"/>
  <c r="T81"/>
  <c r="U81"/>
  <c r="V81"/>
  <c r="M82"/>
  <c r="N82"/>
  <c r="O82"/>
  <c r="P82"/>
  <c r="Q82"/>
  <c r="R82"/>
  <c r="S82"/>
  <c r="T82"/>
  <c r="U82"/>
  <c r="V82"/>
  <c r="M83"/>
  <c r="N83"/>
  <c r="O83"/>
  <c r="P83"/>
  <c r="Q83"/>
  <c r="R83"/>
  <c r="S83"/>
  <c r="T83"/>
  <c r="U83"/>
  <c r="V83"/>
  <c r="M84"/>
  <c r="N84"/>
  <c r="O84"/>
  <c r="P84"/>
  <c r="Q84"/>
  <c r="R84"/>
  <c r="S84"/>
  <c r="T84"/>
  <c r="U84"/>
  <c r="V84"/>
  <c r="M85"/>
  <c r="N85"/>
  <c r="O85"/>
  <c r="P85"/>
  <c r="Q85"/>
  <c r="R85"/>
  <c r="S85"/>
  <c r="T85"/>
  <c r="U85"/>
  <c r="V85"/>
  <c r="M86"/>
  <c r="N86"/>
  <c r="O86"/>
  <c r="P86"/>
  <c r="Q86"/>
  <c r="R86"/>
  <c r="S86"/>
  <c r="T86"/>
  <c r="U86"/>
  <c r="V86"/>
  <c r="M87"/>
  <c r="N87"/>
  <c r="O87"/>
  <c r="P87"/>
  <c r="Q87"/>
  <c r="R87"/>
  <c r="S87"/>
  <c r="T87"/>
  <c r="U87"/>
  <c r="V87"/>
  <c r="M88"/>
  <c r="N88"/>
  <c r="O88"/>
  <c r="P88"/>
  <c r="Q88"/>
  <c r="R88"/>
  <c r="S88"/>
  <c r="T88"/>
  <c r="U88"/>
  <c r="V88"/>
  <c r="M89"/>
  <c r="N89"/>
  <c r="O89"/>
  <c r="P89"/>
  <c r="Q89"/>
  <c r="R89"/>
  <c r="S89"/>
  <c r="T89"/>
  <c r="U89"/>
  <c r="V89"/>
  <c r="M90"/>
  <c r="N90"/>
  <c r="O90"/>
  <c r="P90"/>
  <c r="Q90"/>
  <c r="R90"/>
  <c r="S90"/>
  <c r="T90"/>
  <c r="U90"/>
  <c r="V90"/>
  <c r="M91"/>
  <c r="N91"/>
  <c r="O91"/>
  <c r="P91"/>
  <c r="Q91"/>
  <c r="R91"/>
  <c r="S91"/>
  <c r="T91"/>
  <c r="U91"/>
  <c r="V91"/>
  <c r="M92"/>
  <c r="N92"/>
  <c r="O92"/>
  <c r="P92"/>
  <c r="Q92"/>
  <c r="R92"/>
  <c r="S92"/>
  <c r="T92"/>
  <c r="U92"/>
  <c r="V92"/>
  <c r="M93"/>
  <c r="N93"/>
  <c r="O93"/>
  <c r="P93"/>
  <c r="Q93"/>
  <c r="R93"/>
  <c r="S93"/>
  <c r="T93"/>
  <c r="U93"/>
  <c r="V93"/>
  <c r="M94"/>
  <c r="N94"/>
  <c r="O94"/>
  <c r="P94"/>
  <c r="Q94"/>
  <c r="R94"/>
  <c r="S94"/>
  <c r="T94"/>
  <c r="U94"/>
  <c r="V94"/>
  <c r="M95"/>
  <c r="N95"/>
  <c r="O95"/>
  <c r="P95"/>
  <c r="Q95"/>
  <c r="R95"/>
  <c r="S95"/>
  <c r="T95"/>
  <c r="U95"/>
  <c r="V95"/>
  <c r="M96"/>
  <c r="N96"/>
  <c r="O96"/>
  <c r="P96"/>
  <c r="Q96"/>
  <c r="R96"/>
  <c r="S96"/>
  <c r="T96"/>
  <c r="U96"/>
  <c r="V96"/>
  <c r="M97"/>
  <c r="N97"/>
  <c r="O97"/>
  <c r="P97"/>
  <c r="Q97"/>
  <c r="R97"/>
  <c r="S97"/>
  <c r="T97"/>
  <c r="U97"/>
  <c r="V97"/>
  <c r="M98"/>
  <c r="N98"/>
  <c r="O98"/>
  <c r="P98"/>
  <c r="Q98"/>
  <c r="R98"/>
  <c r="S98"/>
  <c r="T98"/>
  <c r="U98"/>
  <c r="V98"/>
  <c r="M99"/>
  <c r="N99"/>
  <c r="O99"/>
  <c r="P99"/>
  <c r="Q99"/>
  <c r="R99"/>
  <c r="S99"/>
  <c r="T99"/>
  <c r="U99"/>
  <c r="V99"/>
  <c r="M100"/>
  <c r="N100"/>
  <c r="O100"/>
  <c r="P100"/>
  <c r="Q100"/>
  <c r="R100"/>
  <c r="S100"/>
  <c r="T100"/>
  <c r="U100"/>
  <c r="V100"/>
  <c r="M101"/>
  <c r="N101"/>
  <c r="O101"/>
  <c r="P101"/>
  <c r="Q101"/>
  <c r="R101"/>
  <c r="S101"/>
  <c r="T101"/>
  <c r="U101"/>
  <c r="V101"/>
  <c r="M102"/>
  <c r="N102"/>
  <c r="O102"/>
  <c r="P102"/>
  <c r="Q102"/>
  <c r="R102"/>
  <c r="S102"/>
  <c r="T102"/>
  <c r="U102"/>
  <c r="V102"/>
  <c r="M103"/>
  <c r="N103"/>
  <c r="O103"/>
  <c r="P103"/>
  <c r="Q103"/>
  <c r="R103"/>
  <c r="S103"/>
  <c r="T103"/>
  <c r="U103"/>
  <c r="V103"/>
  <c r="M104"/>
  <c r="N104"/>
  <c r="O104"/>
  <c r="P104"/>
  <c r="Q104"/>
  <c r="R104"/>
  <c r="S104"/>
  <c r="T104"/>
  <c r="U104"/>
  <c r="V104"/>
  <c r="M105"/>
  <c r="N105"/>
  <c r="O105"/>
  <c r="P105"/>
  <c r="Q105"/>
  <c r="R105"/>
  <c r="S105"/>
  <c r="T105"/>
  <c r="U105"/>
  <c r="V105"/>
  <c r="M106"/>
  <c r="N106"/>
  <c r="O106"/>
  <c r="P106"/>
  <c r="Q106"/>
  <c r="R106"/>
  <c r="S106"/>
  <c r="T106"/>
  <c r="U106"/>
  <c r="V106"/>
  <c r="M107"/>
  <c r="N107"/>
  <c r="O107"/>
  <c r="P107"/>
  <c r="Q107"/>
  <c r="R107"/>
  <c r="S107"/>
  <c r="T107"/>
  <c r="U107"/>
  <c r="V107"/>
  <c r="M108"/>
  <c r="N108"/>
  <c r="O108"/>
  <c r="P108"/>
  <c r="Q108"/>
  <c r="R108"/>
  <c r="S108"/>
  <c r="T108"/>
  <c r="U108"/>
  <c r="V108"/>
  <c r="M109"/>
  <c r="N109"/>
  <c r="O109"/>
  <c r="P109"/>
  <c r="Q109"/>
  <c r="R109"/>
  <c r="S109"/>
  <c r="T109"/>
  <c r="U109"/>
  <c r="V109"/>
  <c r="M110"/>
  <c r="N110"/>
  <c r="O110"/>
  <c r="P110"/>
  <c r="Q110"/>
  <c r="R110"/>
  <c r="S110"/>
  <c r="T110"/>
  <c r="U110"/>
  <c r="V110"/>
  <c r="M111"/>
  <c r="N111"/>
  <c r="O111"/>
  <c r="P111"/>
  <c r="Q111"/>
  <c r="R111"/>
  <c r="S111"/>
  <c r="T111"/>
  <c r="U111"/>
  <c r="V111"/>
  <c r="M112"/>
  <c r="N112"/>
  <c r="O112"/>
  <c r="P112"/>
  <c r="Q112"/>
  <c r="R112"/>
  <c r="S112"/>
  <c r="T112"/>
  <c r="U112"/>
  <c r="V112"/>
  <c r="M113"/>
  <c r="N113"/>
  <c r="O113"/>
  <c r="P113"/>
  <c r="Q113"/>
  <c r="R113"/>
  <c r="S113"/>
  <c r="T113"/>
  <c r="U113"/>
  <c r="V113"/>
  <c r="M114"/>
  <c r="N114"/>
  <c r="O114"/>
  <c r="P114"/>
  <c r="Q114"/>
  <c r="R114"/>
  <c r="S114"/>
  <c r="T114"/>
  <c r="U114"/>
  <c r="V114"/>
  <c r="M115"/>
  <c r="N115"/>
  <c r="O115"/>
  <c r="P115"/>
  <c r="Q115"/>
  <c r="R115"/>
  <c r="S115"/>
  <c r="T115"/>
  <c r="U115"/>
  <c r="V115"/>
  <c r="M116"/>
  <c r="N116"/>
  <c r="O116"/>
  <c r="P116"/>
  <c r="Q116"/>
  <c r="R116"/>
  <c r="S116"/>
  <c r="T116"/>
  <c r="U116"/>
  <c r="V116"/>
  <c r="M117"/>
  <c r="N117"/>
  <c r="O117"/>
  <c r="P117"/>
  <c r="Q117"/>
  <c r="R117"/>
  <c r="S117"/>
  <c r="T117"/>
  <c r="U117"/>
  <c r="V117"/>
  <c r="M118"/>
  <c r="N118"/>
  <c r="O118"/>
  <c r="P118"/>
  <c r="Q118"/>
  <c r="R118"/>
  <c r="S118"/>
  <c r="T118"/>
  <c r="U118"/>
  <c r="V118"/>
  <c r="M119"/>
  <c r="N119"/>
  <c r="O119"/>
  <c r="P119"/>
  <c r="Q119"/>
  <c r="R119"/>
  <c r="S119"/>
  <c r="T119"/>
  <c r="U119"/>
  <c r="V119"/>
  <c r="M120"/>
  <c r="N120"/>
  <c r="O120"/>
  <c r="P120"/>
  <c r="Q120"/>
  <c r="R120"/>
  <c r="S120"/>
  <c r="T120"/>
  <c r="U120"/>
  <c r="V120"/>
  <c r="M121"/>
  <c r="N121"/>
  <c r="O121"/>
  <c r="P121"/>
  <c r="Q121"/>
  <c r="R121"/>
  <c r="S121"/>
  <c r="T121"/>
  <c r="U121"/>
  <c r="V121"/>
  <c r="M122"/>
  <c r="N122"/>
  <c r="O122"/>
  <c r="P122"/>
  <c r="Q122"/>
  <c r="R122"/>
  <c r="S122"/>
  <c r="T122"/>
  <c r="U122"/>
  <c r="V122"/>
  <c r="M123"/>
  <c r="N123"/>
  <c r="O123"/>
  <c r="P123"/>
  <c r="Q123"/>
  <c r="R123"/>
  <c r="S123"/>
  <c r="T123"/>
  <c r="U123"/>
  <c r="V123"/>
  <c r="M124"/>
  <c r="N124"/>
  <c r="O124"/>
  <c r="P124"/>
  <c r="Q124"/>
  <c r="R124"/>
  <c r="S124"/>
  <c r="T124"/>
  <c r="U124"/>
  <c r="V124"/>
  <c r="M125"/>
  <c r="N125"/>
  <c r="O125"/>
  <c r="P125"/>
  <c r="Q125"/>
  <c r="R125"/>
  <c r="S125"/>
  <c r="T125"/>
  <c r="U125"/>
  <c r="V125"/>
  <c r="M126"/>
  <c r="N126"/>
  <c r="O126"/>
  <c r="P126"/>
  <c r="Q126"/>
  <c r="R126"/>
  <c r="S126"/>
  <c r="T126"/>
  <c r="U126"/>
  <c r="V126"/>
  <c r="M127"/>
  <c r="N127"/>
  <c r="O127"/>
  <c r="P127"/>
  <c r="Q127"/>
  <c r="R127"/>
  <c r="S127"/>
  <c r="T127"/>
  <c r="U127"/>
  <c r="V127"/>
  <c r="M128"/>
  <c r="N128"/>
  <c r="O128"/>
  <c r="P128"/>
  <c r="Q128"/>
  <c r="R128"/>
  <c r="S128"/>
  <c r="T128"/>
  <c r="U128"/>
  <c r="V128"/>
  <c r="M129"/>
  <c r="N129"/>
  <c r="O129"/>
  <c r="P129"/>
  <c r="Q129"/>
  <c r="R129"/>
  <c r="S129"/>
  <c r="T129"/>
  <c r="U129"/>
  <c r="V129"/>
  <c r="M130"/>
  <c r="N130"/>
  <c r="O130"/>
  <c r="P130"/>
  <c r="Q130"/>
  <c r="R130"/>
  <c r="S130"/>
  <c r="T130"/>
  <c r="U130"/>
  <c r="V130"/>
  <c r="M131"/>
  <c r="N131"/>
  <c r="O131"/>
  <c r="P131"/>
  <c r="Q131"/>
  <c r="R131"/>
  <c r="S131"/>
  <c r="T131"/>
  <c r="U131"/>
  <c r="V131"/>
  <c r="M132"/>
  <c r="N132"/>
  <c r="O132"/>
  <c r="P132"/>
  <c r="Q132"/>
  <c r="R132"/>
  <c r="S132"/>
  <c r="T132"/>
  <c r="U132"/>
  <c r="V132"/>
  <c r="M133"/>
  <c r="N133"/>
  <c r="O133"/>
  <c r="P133"/>
  <c r="Q133"/>
  <c r="R133"/>
  <c r="S133"/>
  <c r="T133"/>
  <c r="U133"/>
  <c r="V133"/>
  <c r="M134"/>
  <c r="N134"/>
  <c r="O134"/>
  <c r="P134"/>
  <c r="Q134"/>
  <c r="R134"/>
  <c r="S134"/>
  <c r="T134"/>
  <c r="U134"/>
  <c r="V134"/>
  <c r="M135"/>
  <c r="N135"/>
  <c r="O135"/>
  <c r="P135"/>
  <c r="Q135"/>
  <c r="R135"/>
  <c r="S135"/>
  <c r="T135"/>
  <c r="U135"/>
  <c r="V135"/>
  <c r="M136"/>
  <c r="N136"/>
  <c r="O136"/>
  <c r="P136"/>
  <c r="Q136"/>
  <c r="R136"/>
  <c r="S136"/>
  <c r="T136"/>
  <c r="U136"/>
  <c r="V136"/>
  <c r="M137"/>
  <c r="N137"/>
  <c r="O137"/>
  <c r="P137"/>
  <c r="Q137"/>
  <c r="R137"/>
  <c r="S137"/>
  <c r="T137"/>
  <c r="U137"/>
  <c r="V137"/>
  <c r="M138"/>
  <c r="N138"/>
  <c r="O138"/>
  <c r="P138"/>
  <c r="Q138"/>
  <c r="R138"/>
  <c r="S138"/>
  <c r="T138"/>
  <c r="U138"/>
  <c r="V138"/>
  <c r="M139"/>
  <c r="N139"/>
  <c r="O139"/>
  <c r="P139"/>
  <c r="Q139"/>
  <c r="R139"/>
  <c r="S139"/>
  <c r="T139"/>
  <c r="U139"/>
  <c r="V139"/>
  <c r="M140"/>
  <c r="N140"/>
  <c r="O140"/>
  <c r="P140"/>
  <c r="Q140"/>
  <c r="R140"/>
  <c r="S140"/>
  <c r="T140"/>
  <c r="U140"/>
  <c r="V140"/>
  <c r="M141"/>
  <c r="N141"/>
  <c r="O141"/>
  <c r="P141"/>
  <c r="Q141"/>
  <c r="R141"/>
  <c r="S141"/>
  <c r="T141"/>
  <c r="U141"/>
  <c r="V141"/>
  <c r="M142"/>
  <c r="N142"/>
  <c r="O142"/>
  <c r="P142"/>
  <c r="Q142"/>
  <c r="R142"/>
  <c r="S142"/>
  <c r="T142"/>
  <c r="U142"/>
  <c r="V142"/>
  <c r="M143"/>
  <c r="N143"/>
  <c r="O143"/>
  <c r="P143"/>
  <c r="Q143"/>
  <c r="R143"/>
  <c r="S143"/>
  <c r="T143"/>
  <c r="U143"/>
  <c r="V143"/>
  <c r="M144"/>
  <c r="N144"/>
  <c r="O144"/>
  <c r="P144"/>
  <c r="Q144"/>
  <c r="R144"/>
  <c r="S144"/>
  <c r="T144"/>
  <c r="U144"/>
  <c r="V144"/>
  <c r="M145"/>
  <c r="N145"/>
  <c r="O145"/>
  <c r="P145"/>
  <c r="Q145"/>
  <c r="R145"/>
  <c r="S145"/>
  <c r="T145"/>
  <c r="U145"/>
  <c r="V145"/>
  <c r="M146"/>
  <c r="N146"/>
  <c r="O146"/>
  <c r="P146"/>
  <c r="Q146"/>
  <c r="R146"/>
  <c r="S146"/>
  <c r="T146"/>
  <c r="U146"/>
  <c r="V146"/>
  <c r="M147"/>
  <c r="N147"/>
  <c r="O147"/>
  <c r="P147"/>
  <c r="Q147"/>
  <c r="R147"/>
  <c r="S147"/>
  <c r="T147"/>
  <c r="U147"/>
  <c r="V147"/>
  <c r="M148"/>
  <c r="N148"/>
  <c r="O148"/>
  <c r="P148"/>
  <c r="Q148"/>
  <c r="R148"/>
  <c r="S148"/>
  <c r="T148"/>
  <c r="U148"/>
  <c r="V148"/>
  <c r="M149"/>
  <c r="N149"/>
  <c r="O149"/>
  <c r="P149"/>
  <c r="Q149"/>
  <c r="R149"/>
  <c r="S149"/>
  <c r="T149"/>
  <c r="U149"/>
  <c r="V149"/>
  <c r="M150"/>
  <c r="N150"/>
  <c r="O150"/>
  <c r="P150"/>
  <c r="Q150"/>
  <c r="R150"/>
  <c r="S150"/>
  <c r="T150"/>
  <c r="U150"/>
  <c r="V150"/>
  <c r="M151"/>
  <c r="N151"/>
  <c r="O151"/>
  <c r="P151"/>
  <c r="Q151"/>
  <c r="R151"/>
  <c r="S151"/>
  <c r="T151"/>
  <c r="U151"/>
  <c r="V151"/>
  <c r="M152"/>
  <c r="N152"/>
  <c r="O152"/>
  <c r="P152"/>
  <c r="Q152"/>
  <c r="R152"/>
  <c r="S152"/>
  <c r="T152"/>
  <c r="U152"/>
  <c r="V152"/>
  <c r="M153"/>
  <c r="N153"/>
  <c r="O153"/>
  <c r="P153"/>
  <c r="Q153"/>
  <c r="R153"/>
  <c r="S153"/>
  <c r="T153"/>
  <c r="U153"/>
  <c r="V153"/>
  <c r="M154"/>
  <c r="N154"/>
  <c r="O154"/>
  <c r="P154"/>
  <c r="Q154"/>
  <c r="R154"/>
  <c r="S154"/>
  <c r="T154"/>
  <c r="U154"/>
  <c r="V154"/>
  <c r="M155"/>
  <c r="N155"/>
  <c r="O155"/>
  <c r="P155"/>
  <c r="Q155"/>
  <c r="R155"/>
  <c r="S155"/>
  <c r="T155"/>
  <c r="U155"/>
  <c r="V155"/>
  <c r="M156"/>
  <c r="N156"/>
  <c r="O156"/>
  <c r="P156"/>
  <c r="Q156"/>
  <c r="R156"/>
  <c r="S156"/>
  <c r="T156"/>
  <c r="U156"/>
  <c r="V156"/>
  <c r="M157"/>
  <c r="N157"/>
  <c r="O157"/>
  <c r="P157"/>
  <c r="Q157"/>
  <c r="R157"/>
  <c r="S157"/>
  <c r="T157"/>
  <c r="U157"/>
  <c r="V157"/>
  <c r="M158"/>
  <c r="N158"/>
  <c r="O158"/>
  <c r="P158"/>
  <c r="Q158"/>
  <c r="R158"/>
  <c r="S158"/>
  <c r="T158"/>
  <c r="U158"/>
  <c r="V158"/>
  <c r="M159"/>
  <c r="N159"/>
  <c r="O159"/>
  <c r="P159"/>
  <c r="Q159"/>
  <c r="R159"/>
  <c r="S159"/>
  <c r="T159"/>
  <c r="U159"/>
  <c r="V159"/>
  <c r="M160"/>
  <c r="N160"/>
  <c r="O160"/>
  <c r="P160"/>
  <c r="Q160"/>
  <c r="R160"/>
  <c r="S160"/>
  <c r="T160"/>
  <c r="U160"/>
  <c r="V160"/>
  <c r="M161"/>
  <c r="N161"/>
  <c r="O161"/>
  <c r="P161"/>
  <c r="Q161"/>
  <c r="R161"/>
  <c r="S161"/>
  <c r="T161"/>
  <c r="U161"/>
  <c r="V161"/>
  <c r="M162"/>
  <c r="N162"/>
  <c r="O162"/>
  <c r="P162"/>
  <c r="Q162"/>
  <c r="R162"/>
  <c r="S162"/>
  <c r="T162"/>
  <c r="U162"/>
  <c r="V162"/>
  <c r="M163"/>
  <c r="N163"/>
  <c r="O163"/>
  <c r="P163"/>
  <c r="Q163"/>
  <c r="R163"/>
  <c r="S163"/>
  <c r="T163"/>
  <c r="U163"/>
  <c r="V163"/>
  <c r="M164"/>
  <c r="N164"/>
  <c r="O164"/>
  <c r="P164"/>
  <c r="Q164"/>
  <c r="R164"/>
  <c r="S164"/>
  <c r="T164"/>
  <c r="U164"/>
  <c r="V164"/>
  <c r="M165"/>
  <c r="N165"/>
  <c r="O165"/>
  <c r="P165"/>
  <c r="Q165"/>
  <c r="R165"/>
  <c r="S165"/>
  <c r="T165"/>
  <c r="U165"/>
  <c r="V165"/>
  <c r="M166"/>
  <c r="N166"/>
  <c r="O166"/>
  <c r="P166"/>
  <c r="Q166"/>
  <c r="R166"/>
  <c r="S166"/>
  <c r="T166"/>
  <c r="U166"/>
  <c r="V166"/>
  <c r="M167"/>
  <c r="N167"/>
  <c r="O167"/>
  <c r="P167"/>
  <c r="Q167"/>
  <c r="R167"/>
  <c r="S167"/>
  <c r="T167"/>
  <c r="U167"/>
  <c r="V167"/>
  <c r="M168"/>
  <c r="N168"/>
  <c r="O168"/>
  <c r="P168"/>
  <c r="Q168"/>
  <c r="R168"/>
  <c r="S168"/>
  <c r="T168"/>
  <c r="U168"/>
  <c r="V168"/>
  <c r="M169"/>
  <c r="N169"/>
  <c r="O169"/>
  <c r="P169"/>
  <c r="Q169"/>
  <c r="R169"/>
  <c r="S169"/>
  <c r="T169"/>
  <c r="U169"/>
  <c r="V169"/>
  <c r="M170"/>
  <c r="N170"/>
  <c r="O170"/>
  <c r="P170"/>
  <c r="Q170"/>
  <c r="R170"/>
  <c r="S170"/>
  <c r="T170"/>
  <c r="U170"/>
  <c r="V170"/>
  <c r="M171"/>
  <c r="N171"/>
  <c r="O171"/>
  <c r="P171"/>
  <c r="Q171"/>
  <c r="R171"/>
  <c r="S171"/>
  <c r="T171"/>
  <c r="U171"/>
  <c r="V171"/>
  <c r="M172"/>
  <c r="N172"/>
  <c r="O172"/>
  <c r="P172"/>
  <c r="Q172"/>
  <c r="R172"/>
  <c r="S172"/>
  <c r="T172"/>
  <c r="U172"/>
  <c r="V172"/>
  <c r="M173"/>
  <c r="N173"/>
  <c r="O173"/>
  <c r="P173"/>
  <c r="Q173"/>
  <c r="R173"/>
  <c r="S173"/>
  <c r="T173"/>
  <c r="U173"/>
  <c r="V173"/>
  <c r="M174"/>
  <c r="N174"/>
  <c r="O174"/>
  <c r="P174"/>
  <c r="Q174"/>
  <c r="R174"/>
  <c r="S174"/>
  <c r="T174"/>
  <c r="U174"/>
  <c r="V174"/>
  <c r="M175"/>
  <c r="N175"/>
  <c r="O175"/>
  <c r="P175"/>
  <c r="Q175"/>
  <c r="R175"/>
  <c r="S175"/>
  <c r="T175"/>
  <c r="U175"/>
  <c r="V175"/>
  <c r="M176"/>
  <c r="N176"/>
  <c r="O176"/>
  <c r="P176"/>
  <c r="Q176"/>
  <c r="R176"/>
  <c r="S176"/>
  <c r="T176"/>
  <c r="U176"/>
  <c r="V176"/>
  <c r="M177"/>
  <c r="N177"/>
  <c r="O177"/>
  <c r="P177"/>
  <c r="Q177"/>
  <c r="R177"/>
  <c r="S177"/>
  <c r="T177"/>
  <c r="U177"/>
  <c r="V177"/>
  <c r="M178"/>
  <c r="N178"/>
  <c r="O178"/>
  <c r="P178"/>
  <c r="Q178"/>
  <c r="R178"/>
  <c r="S178"/>
  <c r="T178"/>
  <c r="U178"/>
  <c r="V178"/>
  <c r="M179"/>
  <c r="N179"/>
  <c r="O179"/>
  <c r="P179"/>
  <c r="Q179"/>
  <c r="R179"/>
  <c r="S179"/>
  <c r="T179"/>
  <c r="U179"/>
  <c r="V179"/>
  <c r="M180"/>
  <c r="N180"/>
  <c r="O180"/>
  <c r="P180"/>
  <c r="Q180"/>
  <c r="R180"/>
  <c r="S180"/>
  <c r="T180"/>
  <c r="U180"/>
  <c r="V180"/>
  <c r="M181"/>
  <c r="N181"/>
  <c r="O181"/>
  <c r="P181"/>
  <c r="Q181"/>
  <c r="R181"/>
  <c r="S181"/>
  <c r="T181"/>
  <c r="U181"/>
  <c r="V181"/>
  <c r="M182"/>
  <c r="N182"/>
  <c r="O182"/>
  <c r="P182"/>
  <c r="Q182"/>
  <c r="R182"/>
  <c r="S182"/>
  <c r="T182"/>
  <c r="U182"/>
  <c r="V182"/>
  <c r="M183"/>
  <c r="N183"/>
  <c r="O183"/>
  <c r="P183"/>
  <c r="Q183"/>
  <c r="R183"/>
  <c r="S183"/>
  <c r="T183"/>
  <c r="U183"/>
  <c r="V183"/>
  <c r="M184"/>
  <c r="N184"/>
  <c r="O184"/>
  <c r="P184"/>
  <c r="Q184"/>
  <c r="R184"/>
  <c r="S184"/>
  <c r="T184"/>
  <c r="U184"/>
  <c r="V184"/>
  <c r="M185"/>
  <c r="N185"/>
  <c r="O185"/>
  <c r="P185"/>
  <c r="Q185"/>
  <c r="R185"/>
  <c r="S185"/>
  <c r="T185"/>
  <c r="U185"/>
  <c r="V185"/>
  <c r="M186"/>
  <c r="N186"/>
  <c r="O186"/>
  <c r="P186"/>
  <c r="Q186"/>
  <c r="R186"/>
  <c r="S186"/>
  <c r="T186"/>
  <c r="U186"/>
  <c r="V186"/>
  <c r="M187"/>
  <c r="N187"/>
  <c r="O187"/>
  <c r="P187"/>
  <c r="Q187"/>
  <c r="R187"/>
  <c r="S187"/>
  <c r="T187"/>
  <c r="U187"/>
  <c r="V187"/>
  <c r="M188"/>
  <c r="N188"/>
  <c r="O188"/>
  <c r="P188"/>
  <c r="Q188"/>
  <c r="R188"/>
  <c r="S188"/>
  <c r="T188"/>
  <c r="U188"/>
  <c r="V188"/>
  <c r="M189"/>
  <c r="N189"/>
  <c r="O189"/>
  <c r="P189"/>
  <c r="Q189"/>
  <c r="R189"/>
  <c r="S189"/>
  <c r="T189"/>
  <c r="U189"/>
  <c r="V189"/>
  <c r="M190"/>
  <c r="N190"/>
  <c r="O190"/>
  <c r="P190"/>
  <c r="Q190"/>
  <c r="R190"/>
  <c r="S190"/>
  <c r="T190"/>
  <c r="U190"/>
  <c r="V190"/>
  <c r="M191"/>
  <c r="N191"/>
  <c r="O191"/>
  <c r="P191"/>
  <c r="Q191"/>
  <c r="R191"/>
  <c r="S191"/>
  <c r="T191"/>
  <c r="U191"/>
  <c r="V191"/>
  <c r="M192"/>
  <c r="N192"/>
  <c r="O192"/>
  <c r="P192"/>
  <c r="Q192"/>
  <c r="R192"/>
  <c r="S192"/>
  <c r="T192"/>
  <c r="U192"/>
  <c r="V192"/>
  <c r="M193"/>
  <c r="N193"/>
  <c r="O193"/>
  <c r="P193"/>
  <c r="Q193"/>
  <c r="R193"/>
  <c r="S193"/>
  <c r="T193"/>
  <c r="U193"/>
  <c r="V193"/>
  <c r="M194"/>
  <c r="N194"/>
  <c r="O194"/>
  <c r="P194"/>
  <c r="Q194"/>
  <c r="R194"/>
  <c r="S194"/>
  <c r="T194"/>
  <c r="U194"/>
  <c r="V194"/>
  <c r="M195"/>
  <c r="N195"/>
  <c r="O195"/>
  <c r="P195"/>
  <c r="Q195"/>
  <c r="R195"/>
  <c r="S195"/>
  <c r="T195"/>
  <c r="U195"/>
  <c r="V195"/>
  <c r="M196"/>
  <c r="N196"/>
  <c r="O196"/>
  <c r="P196"/>
  <c r="Q196"/>
  <c r="R196"/>
  <c r="S196"/>
  <c r="T196"/>
  <c r="U196"/>
  <c r="V196"/>
  <c r="M197"/>
  <c r="N197"/>
  <c r="O197"/>
  <c r="P197"/>
  <c r="Q197"/>
  <c r="R197"/>
  <c r="S197"/>
  <c r="T197"/>
  <c r="U197"/>
  <c r="V197"/>
  <c r="M198"/>
  <c r="N198"/>
  <c r="O198"/>
  <c r="P198"/>
  <c r="Q198"/>
  <c r="R198"/>
  <c r="S198"/>
  <c r="T198"/>
  <c r="U198"/>
  <c r="V198"/>
  <c r="M199"/>
  <c r="N199"/>
  <c r="O199"/>
  <c r="P199"/>
  <c r="Q199"/>
  <c r="R199"/>
  <c r="S199"/>
  <c r="T199"/>
  <c r="U199"/>
  <c r="V199"/>
  <c r="M200"/>
  <c r="N200"/>
  <c r="O200"/>
  <c r="P200"/>
  <c r="Q200"/>
  <c r="R200"/>
  <c r="S200"/>
  <c r="T200"/>
  <c r="U200"/>
  <c r="V200"/>
  <c r="M201"/>
  <c r="N201"/>
  <c r="O201"/>
  <c r="P201"/>
  <c r="Q201"/>
  <c r="R201"/>
  <c r="S201"/>
  <c r="T201"/>
  <c r="U201"/>
  <c r="V201"/>
  <c r="N2"/>
  <c r="O2"/>
  <c r="P2"/>
  <c r="Q2"/>
  <c r="R2"/>
  <c r="S2"/>
  <c r="T2"/>
  <c r="U2"/>
  <c r="V2"/>
  <c r="M2"/>
  <c r="E193" i="9" l="1"/>
  <c r="E181"/>
  <c r="E169"/>
  <c r="E157"/>
  <c r="E145"/>
  <c r="E133"/>
  <c r="E121"/>
  <c r="E109"/>
  <c r="E97"/>
  <c r="E85"/>
  <c r="E73"/>
  <c r="E61"/>
  <c r="E48"/>
  <c r="E36"/>
  <c r="E24"/>
  <c r="E12"/>
  <c r="F200"/>
  <c r="F188"/>
  <c r="F176"/>
  <c r="F164"/>
  <c r="F152"/>
  <c r="F140"/>
  <c r="F128"/>
  <c r="F116"/>
  <c r="F104"/>
  <c r="F92"/>
  <c r="F80"/>
  <c r="F68"/>
  <c r="F55"/>
  <c r="F43"/>
  <c r="F31"/>
  <c r="F19"/>
  <c r="F7"/>
  <c r="E194"/>
  <c r="E182"/>
  <c r="E170"/>
  <c r="E158"/>
  <c r="E146"/>
  <c r="E134"/>
  <c r="E122"/>
  <c r="E110"/>
  <c r="E98"/>
  <c r="E86"/>
  <c r="E74"/>
  <c r="E62"/>
  <c r="E49"/>
  <c r="E37"/>
  <c r="E25"/>
  <c r="E13"/>
  <c r="F201"/>
  <c r="F189"/>
  <c r="F177"/>
  <c r="F165"/>
  <c r="F153"/>
  <c r="F141"/>
  <c r="F129"/>
  <c r="F117"/>
  <c r="F105"/>
  <c r="F93"/>
  <c r="F81"/>
  <c r="F69"/>
  <c r="F56"/>
  <c r="F44"/>
  <c r="F32"/>
  <c r="F20"/>
  <c r="F8"/>
  <c r="E195"/>
  <c r="E183"/>
  <c r="E171"/>
  <c r="E159"/>
  <c r="E147"/>
  <c r="E135"/>
  <c r="E123"/>
  <c r="E111"/>
  <c r="E99"/>
  <c r="E87"/>
  <c r="E75"/>
  <c r="E63"/>
  <c r="E50"/>
  <c r="E38"/>
  <c r="E26"/>
  <c r="E14"/>
  <c r="E2"/>
  <c r="F190"/>
  <c r="F178"/>
  <c r="F166"/>
  <c r="F154"/>
  <c r="F142"/>
  <c r="F130"/>
  <c r="F118"/>
  <c r="F106"/>
  <c r="F94"/>
  <c r="F82"/>
  <c r="F70"/>
  <c r="F57"/>
  <c r="F45"/>
  <c r="F33"/>
  <c r="F21"/>
  <c r="F9"/>
  <c r="E196"/>
  <c r="E184"/>
  <c r="E172"/>
  <c r="E160"/>
  <c r="E148"/>
  <c r="E136"/>
  <c r="E124"/>
  <c r="E112"/>
  <c r="E100"/>
  <c r="E88"/>
  <c r="E76"/>
  <c r="E64"/>
  <c r="E51"/>
  <c r="E39"/>
  <c r="E27"/>
  <c r="E15"/>
  <c r="E3"/>
  <c r="F191"/>
  <c r="F179"/>
  <c r="F167"/>
  <c r="F155"/>
  <c r="F143"/>
  <c r="F131"/>
  <c r="F119"/>
  <c r="F107"/>
  <c r="F95"/>
  <c r="F83"/>
  <c r="F71"/>
  <c r="F59"/>
  <c r="F46"/>
  <c r="F34"/>
  <c r="F22"/>
  <c r="F10"/>
  <c r="E197"/>
  <c r="E185"/>
  <c r="E173"/>
  <c r="E161"/>
  <c r="E149"/>
  <c r="E137"/>
  <c r="E125"/>
  <c r="E113"/>
  <c r="E101"/>
  <c r="E89"/>
  <c r="E77"/>
  <c r="E65"/>
  <c r="E52"/>
  <c r="E40"/>
  <c r="E28"/>
  <c r="E16"/>
  <c r="E4"/>
  <c r="F192"/>
  <c r="F180"/>
  <c r="F168"/>
  <c r="F156"/>
  <c r="F144"/>
  <c r="F132"/>
  <c r="F120"/>
  <c r="F108"/>
  <c r="F96"/>
  <c r="F84"/>
  <c r="F72"/>
  <c r="F60"/>
  <c r="F47"/>
  <c r="F35"/>
  <c r="F23"/>
  <c r="F11"/>
  <c r="E198"/>
  <c r="E186"/>
  <c r="E174"/>
  <c r="E162"/>
  <c r="E150"/>
  <c r="E138"/>
  <c r="E126"/>
  <c r="E114"/>
  <c r="E102"/>
  <c r="E90"/>
  <c r="E78"/>
  <c r="E66"/>
  <c r="E53"/>
  <c r="E41"/>
  <c r="E29"/>
  <c r="E17"/>
  <c r="E5"/>
  <c r="E199"/>
  <c r="E187"/>
  <c r="E175"/>
  <c r="E163"/>
  <c r="E151"/>
  <c r="E139"/>
  <c r="E127"/>
  <c r="E115"/>
  <c r="E103"/>
  <c r="E91"/>
  <c r="E79"/>
  <c r="E67"/>
  <c r="E54"/>
  <c r="E42"/>
  <c r="E30"/>
  <c r="E18"/>
  <c r="E6"/>
  <c r="F4"/>
  <c r="F58"/>
  <c r="E58"/>
  <c r="D58"/>
</calcChain>
</file>

<file path=xl/sharedStrings.xml><?xml version="1.0" encoding="utf-8"?>
<sst xmlns="http://schemas.openxmlformats.org/spreadsheetml/2006/main" count="58" uniqueCount="34">
  <si>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</si>
  <si>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</si>
  <si>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</si>
  <si>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</si>
  <si>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</si>
  <si>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</si>
  <si>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</si>
  <si>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</si>
  <si>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</si>
  <si>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</si>
  <si>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</si>
  <si>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</si>
  <si>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Etykiety wierszy</t>
  </si>
  <si>
    <t>Suma końcowa</t>
  </si>
  <si>
    <t>Suma z czujnik5</t>
  </si>
  <si>
    <t>kelwin1</t>
  </si>
  <si>
    <t>kelwin2</t>
  </si>
  <si>
    <t>kelwin3</t>
  </si>
  <si>
    <t>kelwin4</t>
  </si>
  <si>
    <t>kelwin5</t>
  </si>
  <si>
    <t>kelwin6</t>
  </si>
  <si>
    <t>kelwin7</t>
  </si>
  <si>
    <t>kelwin8</t>
  </si>
  <si>
    <t>kelwin9</t>
  </si>
  <si>
    <t>kelwin10</t>
  </si>
  <si>
    <t>Licznik z godzina</t>
  </si>
  <si>
    <t>1</t>
  </si>
  <si>
    <t>2</t>
  </si>
  <si>
    <t>3</t>
  </si>
  <si>
    <t>4</t>
  </si>
  <si>
    <t>miesiac</t>
  </si>
  <si>
    <t>miesiąc</t>
  </si>
  <si>
    <t>Średnia temperatura</t>
  </si>
  <si>
    <t>dzień</t>
  </si>
</sst>
</file>

<file path=xl/styles.xml><?xml version="1.0" encoding="utf-8"?>
<styleSheet xmlns="http://schemas.openxmlformats.org/spreadsheetml/2006/main">
  <numFmts count="1">
    <numFmt numFmtId="165" formatCode="[$-F400]h:mm:ss\ AM/PM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165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[$-F400]h:mm:ss\ AM/PM"/>
    </dxf>
    <dxf>
      <numFmt numFmtId="2" formatCode="0.00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[temperatura.xlsx]Arkusz4!Tabela przestawna6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Arkusz4!$B$1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Arkusz4!$B$2:$B$14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</c:ser>
        <c:dLbls/>
        <c:axId val="92200320"/>
        <c:axId val="93127808"/>
      </c:barChart>
      <c:catAx>
        <c:axId val="92200320"/>
        <c:scaling>
          <c:orientation val="minMax"/>
        </c:scaling>
        <c:axPos val="l"/>
        <c:majorTickMark val="none"/>
        <c:tickLblPos val="nextTo"/>
        <c:crossAx val="93127808"/>
        <c:crosses val="autoZero"/>
        <c:auto val="1"/>
        <c:lblAlgn val="ctr"/>
        <c:lblOffset val="100"/>
        <c:tickLblSkip val="1"/>
      </c:catAx>
      <c:valAx>
        <c:axId val="93127808"/>
        <c:scaling>
          <c:orientation val="minMax"/>
        </c:scaling>
        <c:axPos val="b"/>
        <c:majorGridlines/>
        <c:numFmt formatCode="0.00" sourceLinked="1"/>
        <c:majorTickMark val="none"/>
        <c:tickLblPos val="nextTo"/>
        <c:crossAx val="92200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291548</xdr:colOff>
      <xdr:row>1</xdr:row>
      <xdr:rowOff>33131</xdr:rowOff>
    </xdr:from>
    <xdr:to>
      <xdr:col>10</xdr:col>
      <xdr:colOff>596348</xdr:colOff>
      <xdr:row>18</xdr:row>
      <xdr:rowOff>99392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96.537973148152" createdVersion="3" refreshedVersion="3" minRefreshableVersion="3" recordCount="200">
  <cacheSource type="worksheet">
    <worksheetSource name="pomiary"/>
  </cacheSource>
  <cacheFields count="23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</cacheField>
    <cacheField name="godzina" numFmtId="165">
      <sharedItems containsSemiMixedTypes="0" containsNonDate="0" containsDate="1" containsString="0" minDate="1899-12-30T00:00:00" maxDate="1899-12-30T12:10:00" count="115">
        <d v="1899-12-30T11:11:00"/>
        <d v="1899-12-30T07:00:00"/>
        <d v="1899-12-30T10:12:00"/>
        <d v="1899-12-30T00:08:00"/>
        <d v="1899-12-30T10:02:00"/>
        <d v="1899-12-30T03:11:00"/>
        <d v="1899-12-30T01:06:00"/>
        <d v="1899-12-30T03:02:00"/>
        <d v="1899-12-30T02:06:00"/>
        <d v="1899-12-30T05:04:00"/>
        <d v="1899-12-30T08:03:00"/>
        <d v="1899-12-30T06:07:00"/>
        <d v="1899-12-30T08:07:00"/>
        <d v="1899-12-30T00:02:00"/>
        <d v="1899-12-30T04:06:00"/>
        <d v="1899-12-30T07:02:00"/>
        <d v="1899-12-30T11:05:00"/>
        <d v="1899-12-30T05:03:00"/>
        <d v="1899-12-30T11:07:00"/>
        <d v="1899-12-30T00:00:00"/>
        <d v="1899-12-30T04:03:00"/>
        <d v="1899-12-30T08:09:00"/>
        <d v="1899-12-30T11:03:00"/>
        <d v="1899-12-30T12:04:00"/>
        <d v="1899-12-30T05:08:00"/>
        <d v="1899-12-30T00:12:00"/>
        <d v="1899-12-30T03:01:00"/>
        <d v="1899-12-30T12:10:00"/>
        <d v="1899-12-30T06:02:00"/>
        <d v="1899-12-30T03:07:00"/>
        <d v="1899-12-30T08:08:00"/>
        <d v="1899-12-30T09:05:00"/>
        <d v="1899-12-30T04:08:00"/>
        <d v="1899-12-30T07:09:00"/>
        <d v="1899-12-30T05:05:00"/>
        <d v="1899-12-30T09:08:00"/>
        <d v="1899-12-30T01:05:00"/>
        <d v="1899-12-30T10:04:00"/>
        <d v="1899-12-30T07:05:00"/>
        <d v="1899-12-30T00:03:00"/>
        <d v="1899-12-30T09:09:00"/>
        <d v="1899-12-30T11:01:00"/>
        <d v="1899-12-30T06:06:00"/>
        <d v="1899-12-30T02:01:00"/>
        <d v="1899-12-30T02:02:00"/>
        <d v="1899-12-30T10:07:00"/>
        <d v="1899-12-30T08:00:00"/>
        <d v="1899-12-30T11:10:00"/>
        <d v="1899-12-30T10:06:00"/>
        <d v="1899-12-30T03:06:00"/>
        <d v="1899-12-30T08:04:00"/>
        <d v="1899-12-30T05:06:00"/>
        <d v="1899-12-30T06:04:00"/>
        <d v="1899-12-30T05:12:00"/>
        <d v="1899-12-30T04:01:00"/>
        <d v="1899-12-30T07:08:00"/>
        <d v="1899-12-30T02:09:00"/>
        <d v="1899-12-30T10:05:00"/>
        <d v="1899-12-30T02:03:00"/>
        <d v="1899-12-30T10:03:00"/>
        <d v="1899-12-30T04:09:00"/>
        <d v="1899-12-30T11:00:00"/>
        <d v="1899-12-30T06:09:00"/>
        <d v="1899-12-30T11:04:00"/>
        <d v="1899-12-30T09:03:00"/>
        <d v="1899-12-30T04:05:00"/>
        <d v="1899-12-30T07:10:00"/>
        <d v="1899-12-30T09:04:00"/>
        <d v="1899-12-30T06:05:00"/>
        <d v="1899-12-30T08:12:00"/>
        <d v="1899-12-30T12:09:00"/>
        <d v="1899-12-30T05:11:00"/>
        <d v="1899-12-30T00:06:00"/>
        <d v="1899-12-30T02:05:00"/>
        <d v="1899-12-30T01:08:00"/>
        <d v="1899-12-30T00:04:00"/>
        <d v="1899-12-30T01:00:00"/>
        <d v="1899-12-30T01:07:00"/>
        <d v="1899-12-30T04:02:00"/>
        <d v="1899-12-30T04:11:00"/>
        <d v="1899-12-30T02:12:00"/>
        <d v="1899-12-30T09:11:00"/>
        <d v="1899-12-30T02:08:00"/>
        <d v="1899-12-30T10:08:00"/>
        <d v="1899-12-30T02:04:00"/>
        <d v="1899-12-30T03:03:00"/>
        <d v="1899-12-30T01:03:00"/>
        <d v="1899-12-30T10:01:00"/>
        <d v="1899-12-30T10:09:00"/>
        <d v="1899-12-30T00:05:00"/>
        <d v="1899-12-30T03:05:00"/>
        <d v="1899-12-30T06:03:00"/>
        <d v="1899-12-30T11:06:00"/>
        <d v="1899-12-30T00:09:00"/>
        <d v="1899-12-30T00:11:00"/>
        <d v="1899-12-30T05:10:00"/>
        <d v="1899-12-30T08:10:00"/>
        <d v="1899-12-30T11:09:00"/>
        <d v="1899-12-30T08:02:00"/>
        <d v="1899-12-30T08:06:00"/>
        <d v="1899-12-30T10:10:00"/>
        <d v="1899-12-30T07:01:00"/>
        <d v="1899-12-30T01:11:00"/>
        <d v="1899-12-30T05:07:00"/>
        <d v="1899-12-30T06:01:00"/>
        <d v="1899-12-30T01:09:00"/>
        <d v="1899-12-30T09:00:00"/>
        <d v="1899-12-30T03:10:00"/>
        <d v="1899-12-30T07:06:00"/>
        <d v="1899-12-30T11:02:00"/>
        <d v="1899-12-30T01:02:00"/>
        <d v="1899-12-30T09:02:00"/>
        <d v="1899-12-30T07:11:00"/>
        <d v="1899-12-30T04:04:00"/>
        <d v="1899-12-30T01:04:00"/>
      </sharedItems>
    </cacheField>
    <cacheField name="czujnik1" numFmtId="0">
      <sharedItems containsSemiMixedTypes="0" containsString="0" containsNumber="1" minValue="-7.37" maxValue="24.97" count="193">
        <n v="0.61"/>
        <n v="-4.5"/>
        <n v="2.59"/>
        <n v="7.76"/>
        <n v="7.12"/>
        <n v="4.1100000000000003"/>
        <n v="-5.38"/>
        <n v="3.21"/>
        <n v="1.94"/>
        <n v="8.81"/>
        <n v="4"/>
        <n v="-4.59"/>
        <n v="-5.82"/>
        <n v="8.26"/>
        <n v="7.43"/>
        <n v="-7.37"/>
        <n v="7.78"/>
        <n v="-5.59"/>
        <n v="-5.61"/>
        <n v="8.91"/>
        <n v="6.18"/>
        <n v="-3.2"/>
        <n v="6.8"/>
        <n v="-3.15"/>
        <n v="-4.3899999999999997"/>
        <n v="1.07"/>
        <n v="-4.32"/>
        <n v="8.94"/>
        <n v="-2.84"/>
        <n v="-2.0099999999999998"/>
        <n v="1.44"/>
        <n v="0.98"/>
        <n v="5.83"/>
        <n v="-5.39"/>
        <n v="7.98"/>
        <n v="2.92"/>
        <n v="5.68"/>
        <n v="-3.88"/>
        <n v="-4.4800000000000004"/>
        <n v="-3.04"/>
        <n v="-2.12"/>
        <n v="10.07"/>
        <n v="14.14"/>
        <n v="11.6"/>
        <n v="14.13"/>
        <n v="10.88"/>
        <n v="15.28"/>
        <n v="11.09"/>
        <n v="10.38"/>
        <n v="15.66"/>
        <n v="11.94"/>
        <n v="14.53"/>
        <n v="10.98"/>
        <n v="12.88"/>
        <n v="11.74"/>
        <n v="13.25"/>
        <n v="10.66"/>
        <n v="12.4"/>
        <n v="14.22"/>
        <n v="14.83"/>
        <n v="13.62"/>
        <n v="12.25"/>
        <n v="15.82"/>
        <n v="12.47"/>
        <n v="15.8"/>
        <n v="11.1"/>
        <n v="11.68"/>
        <n v="10.51"/>
        <n v="15.87"/>
        <n v="13.92"/>
        <n v="15.58"/>
        <n v="14.66"/>
        <n v="19.510000000000002"/>
        <n v="10.039999999999999"/>
        <n v="11.12"/>
        <n v="14.55"/>
        <n v="17.7"/>
        <n v="13.13"/>
        <n v="10.39"/>
        <n v="13.07"/>
        <n v="17.18"/>
        <n v="11.02"/>
        <n v="12.05"/>
        <n v="13.82"/>
        <n v="19.010000000000002"/>
        <n v="17.27"/>
        <n v="14.93"/>
        <n v="15.51"/>
        <n v="12.83"/>
        <n v="16.3"/>
        <n v="16.03"/>
        <n v="19.47"/>
        <n v="11.26"/>
        <n v="10.77"/>
        <n v="15.43"/>
        <n v="22.57"/>
        <n v="21.12"/>
        <n v="22.29"/>
        <n v="20.5"/>
        <n v="20.62"/>
        <n v="24.62"/>
        <n v="23.53"/>
        <n v="23.8"/>
        <n v="21.04"/>
        <n v="23.49"/>
        <n v="20.99"/>
        <n v="20.18"/>
        <n v="24.46"/>
        <n v="24.97"/>
        <n v="24.04"/>
        <n v="20.96"/>
        <n v="23.01"/>
        <n v="22.46"/>
        <n v="21.46"/>
        <n v="24.3"/>
        <n v="20.79"/>
        <n v="24.53"/>
        <n v="22.93"/>
        <n v="23.61"/>
        <n v="21.99"/>
        <n v="21.25"/>
        <n v="22.19"/>
        <n v="22.74"/>
        <n v="24.25"/>
        <n v="22.33"/>
        <n v="20.89"/>
        <n v="23.52"/>
        <n v="20.11"/>
        <n v="22.99"/>
        <n v="22.09"/>
        <n v="22.15"/>
        <n v="20.149999999999999"/>
        <n v="21.66"/>
        <n v="20.57"/>
        <n v="21.59"/>
        <n v="20.93"/>
        <n v="16.41"/>
        <n v="16.52"/>
        <n v="13.93"/>
        <n v="10.24"/>
        <n v="17.559999999999999"/>
        <n v="13.59"/>
        <n v="12.35"/>
        <n v="14.18"/>
        <n v="14.63"/>
        <n v="19.21"/>
        <n v="15.89"/>
        <n v="18.32"/>
        <n v="13.6"/>
        <n v="10.199999999999999"/>
        <n v="18.23"/>
        <n v="10.99"/>
        <n v="16.5"/>
        <n v="14.76"/>
        <n v="19.149999999999999"/>
        <n v="14.52"/>
        <n v="14.04"/>
        <n v="15.75"/>
        <n v="14.16"/>
        <n v="17.32"/>
        <n v="11.01"/>
        <n v="11.11"/>
        <n v="13.09"/>
        <n v="12.13"/>
        <n v="10.53"/>
        <n v="11.99"/>
        <n v="11.42"/>
        <n v="13.11"/>
        <n v="12.14"/>
        <n v="16.190000000000001"/>
        <n v="17.34"/>
        <n v="19.46"/>
        <n v="14.42"/>
        <n v="12.2"/>
        <n v="10.3"/>
        <n v="10.029999999999999"/>
        <n v="14"/>
        <n v="15.42"/>
        <n v="15.98"/>
        <n v="10.8"/>
        <n v="10.61"/>
        <n v="17.66"/>
        <n v="15.3"/>
        <n v="15.81"/>
        <n v="-1.03"/>
        <n v="-0.64"/>
        <n v="-4.66"/>
        <n v="5.58"/>
        <n v="3.23"/>
        <n v="-1.46"/>
        <n v="-7.3"/>
        <n v="-2.37"/>
        <n v="-6.44"/>
      </sharedItems>
    </cacheField>
    <cacheField name="czujnik2" numFmtId="0">
      <sharedItems containsSemiMixedTypes="0" containsString="0" containsNumber="1" minValue="-7.98" maxValue="24.93" count="190">
        <n v="-4.9800000000000004"/>
        <n v="2.56"/>
        <n v="-7.29"/>
        <n v="-7.18"/>
        <n v="5.13"/>
        <n v="0.85"/>
        <n v="5.93"/>
        <n v="-7.03"/>
        <n v="1.72"/>
        <n v="-1.66"/>
        <n v="-6.72"/>
        <n v="5.74"/>
        <n v="5.44"/>
        <n v="8.5"/>
        <n v="7.88"/>
        <n v="2.31"/>
        <n v="1.59"/>
        <n v="1.44"/>
        <n v="-2.42"/>
        <n v="-0.83"/>
        <n v="6.14"/>
        <n v="-4.18"/>
        <n v="-2.64"/>
        <n v="-1.58"/>
        <n v="-3.86"/>
        <n v="4.49"/>
        <n v="-4.3"/>
        <n v="-7.98"/>
        <n v="-3.79"/>
        <n v="0.62"/>
        <n v="-7.21"/>
        <n v="7.64"/>
        <n v="7.18"/>
        <n v="-7.41"/>
        <n v="4.6100000000000003"/>
        <n v="0.43"/>
        <n v="-5.18"/>
        <n v="-5.21"/>
        <n v="-2.0499999999999998"/>
        <n v="-1.24"/>
        <n v="-6.19"/>
        <n v="12.84"/>
        <n v="15.33"/>
        <n v="13.95"/>
        <n v="13.61"/>
        <n v="12.02"/>
        <n v="13.58"/>
        <n v="15.36"/>
        <n v="13.04"/>
        <n v="10.97"/>
        <n v="13.57"/>
        <n v="13.21"/>
        <n v="10.53"/>
        <n v="11.25"/>
        <n v="12.79"/>
        <n v="14.97"/>
        <n v="10.59"/>
        <n v="11.85"/>
        <n v="10.01"/>
        <n v="14.89"/>
        <n v="14.33"/>
        <n v="14.01"/>
        <n v="13.11"/>
        <n v="10.71"/>
        <n v="11.47"/>
        <n v="14.98"/>
        <n v="13.65"/>
        <n v="14.53"/>
        <n v="10.86"/>
        <n v="13.33"/>
        <n v="12.46"/>
        <n v="12.69"/>
        <n v="10.19"/>
        <n v="15.77"/>
        <n v="15.16"/>
        <n v="15.76"/>
        <n v="12.12"/>
        <n v="17.61"/>
        <n v="18.510000000000002"/>
        <n v="16.95"/>
        <n v="13.7"/>
        <n v="17.8"/>
        <n v="13.1"/>
        <n v="13.06"/>
        <n v="18.36"/>
        <n v="16.440000000000001"/>
        <n v="14.61"/>
        <n v="10.32"/>
        <n v="12.49"/>
        <n v="19.760000000000002"/>
        <n v="11.62"/>
        <n v="11.81"/>
        <n v="10.91"/>
        <n v="17.52"/>
        <n v="24.93"/>
        <n v="24.03"/>
        <n v="22.16"/>
        <n v="21.83"/>
        <n v="20.23"/>
        <n v="20.59"/>
        <n v="22.47"/>
        <n v="20.78"/>
        <n v="22.45"/>
        <n v="22.55"/>
        <n v="21.37"/>
        <n v="24.07"/>
        <n v="23.9"/>
        <n v="21.57"/>
        <n v="23.55"/>
        <n v="21.89"/>
        <n v="22.03"/>
        <n v="24.6"/>
        <n v="24.11"/>
        <n v="20.81"/>
        <n v="21.17"/>
        <n v="20.149999999999999"/>
        <n v="22.31"/>
        <n v="21.03"/>
        <n v="22.63"/>
        <n v="23.63"/>
        <n v="20.72"/>
        <n v="20"/>
        <n v="20.28"/>
        <n v="22.01"/>
        <n v="21.62"/>
        <n v="23.11"/>
        <n v="21.77"/>
        <n v="22.11"/>
        <n v="20.68"/>
        <n v="21.69"/>
        <n v="23.29"/>
        <n v="21.99"/>
        <n v="23.58"/>
        <n v="20.239999999999998"/>
        <n v="15.29"/>
        <n v="12.24"/>
        <n v="15.26"/>
        <n v="18.010000000000002"/>
        <n v="14.82"/>
        <n v="11.82"/>
        <n v="18.39"/>
        <n v="18.43"/>
        <n v="10.26"/>
        <n v="19.71"/>
        <n v="17.95"/>
        <n v="19.73"/>
        <n v="12.67"/>
        <n v="14.87"/>
        <n v="10.62"/>
        <n v="19.11"/>
        <n v="18.18"/>
        <n v="10.74"/>
        <n v="15.35"/>
        <n v="12.39"/>
        <n v="19.989999999999998"/>
        <n v="10.029999999999999"/>
        <n v="12.05"/>
        <n v="14.84"/>
        <n v="16.350000000000001"/>
        <n v="15.83"/>
        <n v="12.77"/>
        <n v="13.07"/>
        <n v="15.53"/>
        <n v="13.44"/>
        <n v="18.52"/>
        <n v="11.09"/>
        <n v="12.99"/>
        <n v="12.36"/>
        <n v="14.85"/>
        <n v="19.23"/>
        <n v="14.35"/>
        <n v="14.81"/>
        <n v="14.28"/>
        <n v="12.83"/>
        <n v="10.37"/>
        <n v="13.48"/>
        <n v="16.079999999999998"/>
        <n v="15.59"/>
        <n v="13.83"/>
        <n v="18.07"/>
        <n v="14.72"/>
        <n v="8.4"/>
        <n v="-3.46"/>
        <n v="7.8"/>
        <n v="-4.47"/>
        <n v="3.29"/>
        <n v="-7.76"/>
        <n v="-4.8600000000000003"/>
        <n v="4.95"/>
        <n v="6.45"/>
      </sharedItems>
    </cacheField>
    <cacheField name="czujnik3" numFmtId="0">
      <sharedItems containsSemiMixedTypes="0" containsString="0" containsNumber="1" minValue="-7.83" maxValue="24.91" count="193">
        <n v="-1.56"/>
        <n v="-5.28"/>
        <n v="1.55"/>
        <n v="-0.49"/>
        <n v="-3.67"/>
        <n v="-3.78"/>
        <n v="-7.57"/>
        <n v="-6.63"/>
        <n v="-1.91"/>
        <n v="2.0099999999999998"/>
        <n v="2.4300000000000002"/>
        <n v="-6.21"/>
        <n v="-2.4700000000000002"/>
        <n v="-7.75"/>
        <n v="-0.11"/>
        <n v="-0.37"/>
        <n v="-5.23"/>
        <n v="-6.2"/>
        <n v="0.12"/>
        <n v="6.24"/>
        <n v="4.24"/>
        <n v="2.99"/>
        <n v="5.9"/>
        <n v="-7.5"/>
        <n v="-0.97"/>
        <n v="4.04"/>
        <n v="-6.06"/>
        <n v="7.41"/>
        <n v="4.34"/>
        <n v="4.95"/>
        <n v="-6.65"/>
        <n v="6.1"/>
        <n v="-0.19"/>
        <n v="-3.6"/>
        <n v="7.87"/>
        <n v="-7.83"/>
        <n v="8.6199999999999992"/>
        <n v="8.26"/>
        <n v="-7.14"/>
        <n v="2.62"/>
        <n v="4.76"/>
        <n v="10.24"/>
        <n v="13.07"/>
        <n v="15.13"/>
        <n v="14.61"/>
        <n v="10.26"/>
        <n v="12.71"/>
        <n v="11.14"/>
        <n v="11.9"/>
        <n v="10.1"/>
        <n v="10.050000000000001"/>
        <n v="10.84"/>
        <n v="14.64"/>
        <n v="12.97"/>
        <n v="11.07"/>
        <n v="14.88"/>
        <n v="15.14"/>
        <n v="12.06"/>
        <n v="14.05"/>
        <n v="15.51"/>
        <n v="12.68"/>
        <n v="13.86"/>
        <n v="10.41"/>
        <n v="15.38"/>
        <n v="13.43"/>
        <n v="10.75"/>
        <n v="13.02"/>
        <n v="11.3"/>
        <n v="11.34"/>
        <n v="10.54"/>
        <n v="11.05"/>
        <n v="15.53"/>
        <n v="12.31"/>
        <n v="11.38"/>
        <n v="19.75"/>
        <n v="19.170000000000002"/>
        <n v="11.74"/>
        <n v="11.6"/>
        <n v="11.2"/>
        <n v="13.36"/>
        <n v="18.23"/>
        <n v="12.02"/>
        <n v="19.18"/>
        <n v="14.77"/>
        <n v="16.12"/>
        <n v="18.34"/>
        <n v="10.02"/>
        <n v="19.86"/>
        <n v="17.690000000000001"/>
        <n v="11.95"/>
        <n v="12.91"/>
        <n v="12.66"/>
        <n v="17.600000000000001"/>
        <n v="12.01"/>
        <n v="23.16"/>
        <n v="20.46"/>
        <n v="22.9"/>
        <n v="21.96"/>
        <n v="22.96"/>
        <n v="23.7"/>
        <n v="24.91"/>
        <n v="20.56"/>
        <n v="21.06"/>
        <n v="24.66"/>
        <n v="22.15"/>
        <n v="24.25"/>
        <n v="24.19"/>
        <n v="22.99"/>
        <n v="23.85"/>
        <n v="20.89"/>
        <n v="24.7"/>
        <n v="22.12"/>
        <n v="22.16"/>
        <n v="20.45"/>
        <n v="24.61"/>
        <n v="23.44"/>
        <n v="22.2"/>
        <n v="22.54"/>
        <n v="21.98"/>
        <n v="22.5"/>
        <n v="20.6"/>
        <n v="24.74"/>
        <n v="23.97"/>
        <n v="24.04"/>
        <n v="23.53"/>
        <n v="20.190000000000001"/>
        <n v="22.59"/>
        <n v="24.5"/>
        <n v="20.63"/>
        <n v="23.82"/>
        <n v="22.88"/>
        <n v="23.15"/>
        <n v="23.24"/>
        <n v="20.88"/>
        <n v="22.85"/>
        <n v="10.48"/>
        <n v="15.91"/>
        <n v="13.17"/>
        <n v="15.2"/>
        <n v="12.26"/>
        <n v="11.56"/>
        <n v="19.010000000000002"/>
        <n v="14.71"/>
        <n v="19.79"/>
        <n v="17.29"/>
        <n v="12.8"/>
        <n v="15.21"/>
        <n v="15.96"/>
        <n v="17.510000000000002"/>
        <n v="14.89"/>
        <n v="18.8"/>
        <n v="15.63"/>
        <n v="16.3"/>
        <n v="10.71"/>
        <n v="10.01"/>
        <n v="16.54"/>
        <n v="13.61"/>
        <n v="15.52"/>
        <n v="15.19"/>
        <n v="19.64"/>
        <n v="11.29"/>
        <n v="13.97"/>
        <n v="18.55"/>
        <n v="19"/>
        <n v="15.72"/>
        <n v="17.63"/>
        <n v="13.52"/>
        <n v="13.22"/>
        <n v="16.260000000000002"/>
        <n v="10"/>
        <n v="10.89"/>
        <n v="15.99"/>
        <n v="19.98"/>
        <n v="11.37"/>
        <n v="12.96"/>
        <n v="11.97"/>
        <n v="18.72"/>
        <n v="18.739999999999998"/>
        <n v="10.69"/>
        <n v="16.47"/>
        <n v="10.52"/>
        <n v="16.350000000000001"/>
        <n v="17.87"/>
        <n v="18.12"/>
        <n v="7.65"/>
        <n v="-4.01"/>
        <n v="-5.83"/>
        <n v="-4.4000000000000004"/>
        <n v="-2.15"/>
        <n v="3.7"/>
        <n v="6.95"/>
        <n v="2.2200000000000002"/>
        <n v="-6.08"/>
      </sharedItems>
    </cacheField>
    <cacheField name="czujnik4" numFmtId="0">
      <sharedItems containsSemiMixedTypes="0" containsString="0" containsNumber="1" minValue="-7.67" maxValue="24.76" count="188">
        <n v="-5.59"/>
        <n v="-6.02"/>
        <n v="6.79"/>
        <n v="-2.23"/>
        <n v="-3.5"/>
        <n v="-7.4"/>
        <n v="4.72"/>
        <n v="-2.59"/>
        <n v="-5.44"/>
        <n v="1.63"/>
        <n v="-2.0299999999999998"/>
        <n v="-3.63"/>
        <n v="-5.69"/>
        <n v="-2.67"/>
        <n v="-2.4700000000000002"/>
        <n v="-4.1900000000000004"/>
        <n v="-2.54"/>
        <n v="3.36"/>
        <n v="4.74"/>
        <n v="-4"/>
        <n v="0.22"/>
        <n v="-2.1"/>
        <n v="6.68"/>
        <n v="-4.82"/>
        <n v="7.86"/>
        <n v="0.23"/>
        <n v="4.46"/>
        <n v="6.3"/>
        <n v="6.62"/>
        <n v="2.21"/>
        <n v="6.46"/>
        <n v="-2.12"/>
        <n v="0.98"/>
        <n v="-1.44"/>
        <n v="-7.67"/>
        <n v="3.66"/>
        <n v="-0.96"/>
        <n v="5.1100000000000003"/>
        <n v="4.42"/>
        <n v="4.5599999999999996"/>
        <n v="13.91"/>
        <n v="12.04"/>
        <n v="10.73"/>
        <n v="13.88"/>
        <n v="15.41"/>
        <n v="14.72"/>
        <n v="13.51"/>
        <n v="10.14"/>
        <n v="12.99"/>
        <n v="11.85"/>
        <n v="10.95"/>
        <n v="15.37"/>
        <n v="11.16"/>
        <n v="15.77"/>
        <n v="14.41"/>
        <n v="12.6"/>
        <n v="14.95"/>
        <n v="12.08"/>
        <n v="11"/>
        <n v="15.88"/>
        <n v="13.98"/>
        <n v="11.75"/>
        <n v="12.72"/>
        <n v="10.32"/>
        <n v="13.22"/>
        <n v="15.91"/>
        <n v="13.92"/>
        <n v="13.02"/>
        <n v="14.16"/>
        <n v="12.12"/>
        <n v="10.050000000000001"/>
        <n v="15.99"/>
        <n v="15.2"/>
        <n v="18.350000000000001"/>
        <n v="15.04"/>
        <n v="11.76"/>
        <n v="14.79"/>
        <n v="19.489999999999998"/>
        <n v="18.190000000000001"/>
        <n v="10.31"/>
        <n v="15.73"/>
        <n v="10.64"/>
        <n v="19.010000000000002"/>
        <n v="10.06"/>
        <n v="13.71"/>
        <n v="19.43"/>
        <n v="19"/>
        <n v="11.56"/>
        <n v="16.28"/>
        <n v="18.72"/>
        <n v="16"/>
        <n v="13.5"/>
        <n v="21.19"/>
        <n v="20.329999999999998"/>
        <n v="20.04"/>
        <n v="20.58"/>
        <n v="22.48"/>
        <n v="21.55"/>
        <n v="22.53"/>
        <n v="20.5"/>
        <n v="20.149999999999999"/>
        <n v="23.56"/>
        <n v="22.76"/>
        <n v="20.170000000000002"/>
        <n v="20.14"/>
        <n v="23.14"/>
        <n v="21.77"/>
        <n v="22.87"/>
        <n v="24.62"/>
        <n v="23.45"/>
        <n v="24.08"/>
        <n v="23.39"/>
        <n v="21.07"/>
        <n v="21.03"/>
        <n v="21.79"/>
        <n v="20.66"/>
        <n v="23.68"/>
        <n v="24.71"/>
        <n v="22.57"/>
        <n v="23.94"/>
        <n v="24.76"/>
        <n v="22.74"/>
        <n v="24.36"/>
        <n v="22.21"/>
        <n v="20.38"/>
        <n v="20.59"/>
        <n v="21.8"/>
        <n v="21.59"/>
        <n v="23.7"/>
        <n v="21.38"/>
        <n v="23.01"/>
        <n v="21.54"/>
        <n v="14.09"/>
        <n v="15.35"/>
        <n v="15.12"/>
        <n v="14.43"/>
        <n v="17.920000000000002"/>
        <n v="19.809999999999999"/>
        <n v="18.13"/>
        <n v="13.45"/>
        <n v="10.91"/>
        <n v="12.07"/>
        <n v="15"/>
        <n v="17.899999999999999"/>
        <n v="19.79"/>
        <n v="17.190000000000001"/>
        <n v="13.97"/>
        <n v="12.14"/>
        <n v="11.46"/>
        <n v="10.39"/>
        <n v="14.76"/>
        <n v="19.440000000000001"/>
        <n v="16.02"/>
        <n v="10.15"/>
        <n v="11.59"/>
        <n v="17.38"/>
        <n v="17.72"/>
        <n v="11.7"/>
        <n v="17.37"/>
        <n v="10.71"/>
        <n v="12.27"/>
        <n v="19.84"/>
        <n v="11.19"/>
        <n v="18.75"/>
        <n v="17.07"/>
        <n v="17.68"/>
        <n v="11.43"/>
        <n v="18.440000000000001"/>
        <n v="11.87"/>
        <n v="17.7"/>
        <n v="11.22"/>
        <n v="18.670000000000002"/>
        <n v="15.11"/>
        <n v="12.88"/>
        <n v="18.55"/>
        <n v="13.72"/>
        <n v="15.5"/>
        <n v="16.760000000000002"/>
        <n v="18.82"/>
        <n v="-1.5"/>
        <n v="8.49"/>
        <n v="8.77"/>
        <n v="-0.05"/>
        <n v="-5.53"/>
        <n v="4.9800000000000004"/>
        <n v="-0.6"/>
        <n v="-5.27"/>
        <n v="5.6"/>
      </sharedItems>
    </cacheField>
    <cacheField name="czujnik5" numFmtId="0">
      <sharedItems containsSemiMixedTypes="0" containsString="0" containsNumber="1" minValue="-7.58" maxValue="24.61" count="196">
        <n v="-2.8"/>
        <n v="-5.78"/>
        <n v="3.87"/>
        <n v="6.46"/>
        <n v="8.14"/>
        <n v="3.55"/>
        <n v="2.64"/>
        <n v="6.44"/>
        <n v="2.11"/>
        <n v="8.82"/>
        <n v="-3.87"/>
        <n v="7.35"/>
        <n v="8.43"/>
        <n v="6.6"/>
        <n v="-7.25"/>
        <n v="-6.75"/>
        <n v="3.66"/>
        <n v="1.63"/>
        <n v="5.61"/>
        <n v="1.06"/>
        <n v="-2.92"/>
        <n v="-3.48"/>
        <n v="1.89"/>
        <n v="-4.1900000000000004"/>
        <n v="-1.0900000000000001"/>
        <n v="-1.99"/>
        <n v="-3.83"/>
        <n v="-3.8"/>
        <n v="-7.58"/>
        <n v="-2.5"/>
        <n v="4.62"/>
        <n v="-7.0000000000000007E-2"/>
        <n v="4.26"/>
        <n v="-0.56000000000000005"/>
        <n v="4.1500000000000004"/>
        <n v="1.19"/>
        <n v="7.27"/>
        <n v="4.05"/>
        <n v="6.37"/>
        <n v="7.46"/>
        <n v="3.19"/>
        <n v="10.67"/>
        <n v="13.18"/>
        <n v="15.09"/>
        <n v="15.76"/>
        <n v="15.57"/>
        <n v="12.47"/>
        <n v="10.08"/>
        <n v="12.18"/>
        <n v="11.07"/>
        <n v="10.59"/>
        <n v="11.65"/>
        <n v="13.4"/>
        <n v="10.89"/>
        <n v="14.3"/>
        <n v="10.82"/>
        <n v="11.47"/>
        <n v="15.02"/>
        <n v="10.1"/>
        <n v="11.29"/>
        <n v="13.23"/>
        <n v="11.99"/>
        <n v="15.72"/>
        <n v="12.33"/>
        <n v="14.2"/>
        <n v="14.26"/>
        <n v="15.06"/>
        <n v="13.12"/>
        <n v="10.56"/>
        <n v="11.48"/>
        <n v="10.78"/>
        <n v="15.48"/>
        <n v="15.35"/>
        <n v="18.100000000000001"/>
        <n v="10.9"/>
        <n v="10.87"/>
        <n v="16.18"/>
        <n v="16.309999999999999"/>
        <n v="12.21"/>
        <n v="17.190000000000001"/>
        <n v="17.61"/>
        <n v="17.45"/>
        <n v="19.93"/>
        <n v="11.3"/>
        <n v="19.510000000000002"/>
        <n v="13.96"/>
        <n v="16.440000000000001"/>
        <n v="10.98"/>
        <n v="12.83"/>
        <n v="17.54"/>
        <n v="15.34"/>
        <n v="13.33"/>
        <n v="18.2"/>
        <n v="11.63"/>
        <n v="16.27"/>
        <n v="13.52"/>
        <n v="22.95"/>
        <n v="24.18"/>
        <n v="21.27"/>
        <n v="23.33"/>
        <n v="23.59"/>
        <n v="21.85"/>
        <n v="20.56"/>
        <n v="20.16"/>
        <n v="24.31"/>
        <n v="20.260000000000002"/>
        <n v="20.25"/>
        <n v="21.08"/>
        <n v="23.6"/>
        <n v="22.4"/>
        <n v="23.58"/>
        <n v="24.33"/>
        <n v="22.22"/>
        <n v="24.59"/>
        <n v="23.14"/>
        <n v="21.06"/>
        <n v="23.27"/>
        <n v="20.75"/>
        <n v="22.16"/>
        <n v="21.05"/>
        <n v="24.34"/>
        <n v="22.25"/>
        <n v="22.55"/>
        <n v="24.22"/>
        <n v="22.07"/>
        <n v="21.36"/>
        <n v="23.02"/>
        <n v="20.13"/>
        <n v="24.61"/>
        <n v="21.78"/>
        <n v="22.23"/>
        <n v="21.52"/>
        <n v="23.42"/>
        <n v="22.45"/>
        <n v="22.32"/>
        <n v="22.83"/>
        <n v="23.35"/>
        <n v="23"/>
        <n v="23.07"/>
        <n v="19.38"/>
        <n v="17"/>
        <n v="16.059999999999999"/>
        <n v="10.85"/>
        <n v="14.86"/>
        <n v="16.45"/>
        <n v="18.46"/>
        <n v="11.14"/>
        <n v="12.37"/>
        <n v="18.739999999999998"/>
        <n v="12.22"/>
        <n v="18.29"/>
        <n v="15"/>
        <n v="12.5"/>
        <n v="14.88"/>
        <n v="11.19"/>
        <n v="17.399999999999999"/>
        <n v="11.24"/>
        <n v="17.57"/>
        <n v="11.62"/>
        <n v="10.46"/>
        <n v="19.989999999999998"/>
        <n v="13.63"/>
        <n v="12.08"/>
        <n v="19.87"/>
        <n v="12.61"/>
        <n v="18.649999999999999"/>
        <n v="18.489999999999998"/>
        <n v="17.16"/>
        <n v="13.41"/>
        <n v="10.76"/>
        <n v="19.05"/>
        <n v="16.09"/>
        <n v="13.47"/>
        <n v="16.13"/>
        <n v="10.42"/>
        <n v="11.95"/>
        <n v="14.32"/>
        <n v="19"/>
        <n v="13.79"/>
        <n v="15.22"/>
        <n v="14.51"/>
        <n v="18.579999999999998"/>
        <n v="11.33"/>
        <n v="19.440000000000001"/>
        <n v="11.06"/>
        <n v="19.04"/>
        <n v="15.14"/>
        <n v="-1.63"/>
        <n v="-1.87"/>
        <n v="-1.64"/>
        <n v="6.51"/>
        <n v="-0.68"/>
        <n v="-6.83"/>
        <n v="-3.3"/>
        <n v="1.52"/>
        <n v="-3.18"/>
      </sharedItems>
    </cacheField>
    <cacheField name="czujnik6" numFmtId="0">
      <sharedItems containsSemiMixedTypes="0" containsString="0" containsNumber="1" minValue="-7.74" maxValue="24.99" count="192">
        <n v="3.39"/>
        <n v="-7.56"/>
        <n v="-7.74"/>
        <n v="3.09"/>
        <n v="-5.31"/>
        <n v="-3.54"/>
        <n v="7.75"/>
        <n v="1.67"/>
        <n v="-2.93"/>
        <n v="4.05"/>
        <n v="-3.7"/>
        <n v="-7.64"/>
        <n v="-6.41"/>
        <n v="1.58"/>
        <n v="7.27"/>
        <n v="0.15"/>
        <n v="-0.8"/>
        <n v="1.55"/>
        <n v="-1.1399999999999999"/>
        <n v="-0.73"/>
        <n v="5.0599999999999996"/>
        <n v="-2.68"/>
        <n v="6.73"/>
        <n v="-7.39"/>
        <n v="1.4"/>
        <n v="-0.56999999999999995"/>
        <n v="-6.11"/>
        <n v="-7.71"/>
        <n v="8.26"/>
        <n v="7.05"/>
        <n v="1.66"/>
        <n v="-7.55"/>
        <n v="-2.33"/>
        <n v="-2.5299999999999998"/>
        <n v="5.35"/>
        <n v="-0.88"/>
        <n v="-4.3099999999999996"/>
        <n v="7.34"/>
        <n v="0.77"/>
        <n v="-2.29"/>
        <n v="14.11"/>
        <n v="12.65"/>
        <n v="15.98"/>
        <n v="10.85"/>
        <n v="13.27"/>
        <n v="12.44"/>
        <n v="15.95"/>
        <n v="14.79"/>
        <n v="11.1"/>
        <n v="14.12"/>
        <n v="11.34"/>
        <n v="14.22"/>
        <n v="10.210000000000001"/>
        <n v="11.61"/>
        <n v="14.32"/>
        <n v="14.91"/>
        <n v="15.09"/>
        <n v="15.84"/>
        <n v="13.42"/>
        <n v="14.1"/>
        <n v="15.06"/>
        <n v="11.51"/>
        <n v="14.07"/>
        <n v="11.41"/>
        <n v="12.59"/>
        <n v="12.81"/>
        <n v="11.59"/>
        <n v="15.5"/>
        <n v="15.58"/>
        <n v="10.45"/>
        <n v="15.67"/>
        <n v="15.29"/>
        <n v="17.239999999999998"/>
        <n v="14.37"/>
        <n v="10.58"/>
        <n v="14.03"/>
        <n v="12.14"/>
        <n v="19.27"/>
        <n v="16.760000000000002"/>
        <n v="12.99"/>
        <n v="16.04"/>
        <n v="18"/>
        <n v="11.15"/>
        <n v="15.48"/>
        <n v="10.029999999999999"/>
        <n v="16.829999999999998"/>
        <n v="17.39"/>
        <n v="14"/>
        <n v="16.2"/>
        <n v="18.190000000000001"/>
        <n v="19.91"/>
        <n v="12.03"/>
        <n v="19.61"/>
        <n v="13.39"/>
        <n v="20.79"/>
        <n v="23.01"/>
        <n v="21.55"/>
        <n v="23.73"/>
        <n v="24.99"/>
        <n v="21.12"/>
        <n v="23.64"/>
        <n v="21.68"/>
        <n v="22.72"/>
        <n v="22.27"/>
        <n v="23.8"/>
        <n v="22.83"/>
        <n v="23.67"/>
        <n v="23.83"/>
        <n v="23.03"/>
        <n v="24.38"/>
        <n v="24.32"/>
        <n v="23.65"/>
        <n v="24.56"/>
        <n v="23.13"/>
        <n v="21.82"/>
        <n v="23.58"/>
        <n v="23.23"/>
        <n v="22.52"/>
        <n v="23.6"/>
        <n v="21.03"/>
        <n v="23.75"/>
        <n v="22.01"/>
        <n v="24.33"/>
        <n v="20.2"/>
        <n v="22.16"/>
        <n v="24.26"/>
        <n v="23.96"/>
        <n v="23.7"/>
        <n v="23.48"/>
        <n v="22.03"/>
        <n v="20.55"/>
        <n v="23.77"/>
        <n v="21.21"/>
        <n v="24.37"/>
        <n v="20.65"/>
        <n v="10.14"/>
        <n v="16.29"/>
        <n v="16.73"/>
        <n v="11.11"/>
        <n v="19.600000000000001"/>
        <n v="17.7"/>
        <n v="11.52"/>
        <n v="18.8"/>
        <n v="18.25"/>
        <n v="14.78"/>
        <n v="17.829999999999998"/>
        <n v="15.71"/>
        <n v="18.62"/>
        <n v="11.97"/>
        <n v="16.75"/>
        <n v="18.98"/>
        <n v="16.05"/>
        <n v="17.75"/>
        <n v="10.8"/>
        <n v="14.87"/>
        <n v="12.92"/>
        <n v="19.09"/>
        <n v="16.72"/>
        <n v="16.55"/>
        <n v="14.28"/>
        <n v="14.59"/>
        <n v="16.100000000000001"/>
        <n v="13.75"/>
        <n v="14.15"/>
        <n v="15.07"/>
        <n v="13.24"/>
        <n v="18.420000000000002"/>
        <n v="18.79"/>
        <n v="13.68"/>
        <n v="11.48"/>
        <n v="18.78"/>
        <n v="10.7"/>
        <n v="13.34"/>
        <n v="17.73"/>
        <n v="19.2"/>
        <n v="18.559999999999999"/>
        <n v="12.83"/>
        <n v="17.100000000000001"/>
        <n v="13.96"/>
        <n v="11.82"/>
        <n v="18.989999999999998"/>
        <n v="18.55"/>
        <n v="18.850000000000001"/>
        <n v="8.16"/>
        <n v="-5.51"/>
        <n v="2.81"/>
        <n v="4.99"/>
        <n v="-6.8"/>
        <n v="7.9"/>
        <n v="-2.1"/>
        <n v="-3.35"/>
        <n v="-4.45"/>
      </sharedItems>
    </cacheField>
    <cacheField name="czujnik7" numFmtId="0">
      <sharedItems containsSemiMixedTypes="0" containsString="0" containsNumber="1" minValue="-7.96" maxValue="24.85" count="194">
        <n v="2.81"/>
        <n v="-2.48"/>
        <n v="4.5199999999999996"/>
        <n v="-0.48"/>
        <n v="-0.44"/>
        <n v="-3.92"/>
        <n v="-4.3499999999999996"/>
        <n v="7.34"/>
        <n v="-3.28"/>
        <n v="-5.04"/>
        <n v="-7.09"/>
        <n v="-5.73"/>
        <n v="-7.59"/>
        <n v="-3.2"/>
        <n v="-5.15"/>
        <n v="0.08"/>
        <n v="-2.56"/>
        <n v="8.8000000000000007"/>
        <n v="4.45"/>
        <n v="4.0199999999999996"/>
        <n v="-1.26"/>
        <n v="0.11"/>
        <n v="-7.96"/>
        <n v="3.37"/>
        <n v="6.56"/>
        <n v="8.09"/>
        <n v="-7.52"/>
        <n v="3.58"/>
        <n v="-6.5"/>
        <n v="-7.33"/>
        <n v="5.0999999999999996"/>
        <n v="-5.81"/>
        <n v="-6.66"/>
        <n v="3.28"/>
        <n v="-5.96"/>
        <n v="-4.1500000000000004"/>
        <n v="8.69"/>
        <n v="7.8"/>
        <n v="-4.9000000000000004"/>
        <n v="-0.67"/>
        <n v="15.18"/>
        <n v="10.72"/>
        <n v="11.74"/>
        <n v="12.11"/>
        <n v="12.18"/>
        <n v="14.64"/>
        <n v="14.45"/>
        <n v="13.13"/>
        <n v="10.64"/>
        <n v="14.27"/>
        <n v="13.76"/>
        <n v="11.15"/>
        <n v="11.49"/>
        <n v="12.88"/>
        <n v="13.72"/>
        <n v="14.33"/>
        <n v="12.53"/>
        <n v="12.87"/>
        <n v="15.92"/>
        <n v="15.41"/>
        <n v="11.13"/>
        <n v="11.37"/>
        <n v="11.91"/>
        <n v="10.69"/>
        <n v="12.93"/>
        <n v="13.48"/>
        <n v="12.63"/>
        <n v="15.84"/>
        <n v="14.05"/>
        <n v="14.61"/>
        <n v="12.74"/>
        <n v="15.23"/>
        <n v="12.54"/>
        <n v="15.28"/>
        <n v="16.86"/>
        <n v="14.75"/>
        <n v="13.44"/>
        <n v="17.64"/>
        <n v="13.09"/>
        <n v="17.79"/>
        <n v="14.39"/>
        <n v="10.19"/>
        <n v="14.03"/>
        <n v="11.75"/>
        <n v="14.22"/>
        <n v="18.079999999999998"/>
        <n v="13.73"/>
        <n v="17.329999999999998"/>
        <n v="15.17"/>
        <n v="12.2"/>
        <n v="19.73"/>
        <n v="16.760000000000002"/>
        <n v="12.55"/>
        <n v="11.01"/>
        <n v="11.34"/>
        <n v="23.65"/>
        <n v="24.57"/>
        <n v="21.51"/>
        <n v="21.26"/>
        <n v="21.24"/>
        <n v="21"/>
        <n v="23.86"/>
        <n v="24.67"/>
        <n v="20.440000000000001"/>
        <n v="23.38"/>
        <n v="23.53"/>
        <n v="24.85"/>
        <n v="21.63"/>
        <n v="22.25"/>
        <n v="21.95"/>
        <n v="22.24"/>
        <n v="23.52"/>
        <n v="22.95"/>
        <n v="24.81"/>
        <n v="21.32"/>
        <n v="24.1"/>
        <n v="24.25"/>
        <n v="24.58"/>
        <n v="20.260000000000002"/>
        <n v="20.059999999999999"/>
        <n v="22.37"/>
        <n v="21.12"/>
        <n v="20.62"/>
        <n v="23.33"/>
        <n v="20.46"/>
        <n v="22.63"/>
        <n v="22.55"/>
        <n v="24.31"/>
        <n v="21.22"/>
        <n v="22.05"/>
        <n v="20.58"/>
        <n v="24.02"/>
        <n v="23.64"/>
        <n v="24.55"/>
        <n v="23.73"/>
        <n v="24.44"/>
        <n v="10.74"/>
        <n v="10.94"/>
        <n v="20"/>
        <n v="19.93"/>
        <n v="16.11"/>
        <n v="12.16"/>
        <n v="16.39"/>
        <n v="16.690000000000001"/>
        <n v="17.55"/>
        <n v="10.6"/>
        <n v="16.59"/>
        <n v="11.56"/>
        <n v="12.15"/>
        <n v="12.9"/>
        <n v="19.8"/>
        <n v="11.85"/>
        <n v="15.79"/>
        <n v="19.690000000000001"/>
        <n v="14.63"/>
        <n v="13.25"/>
        <n v="14.72"/>
        <n v="13.18"/>
        <n v="12.83"/>
        <n v="11.73"/>
        <n v="11.63"/>
        <n v="17.690000000000001"/>
        <n v="19.329999999999998"/>
        <n v="11.78"/>
        <n v="12.79"/>
        <n v="13.54"/>
        <n v="17.510000000000002"/>
        <n v="16.14"/>
        <n v="12.03"/>
        <n v="13.56"/>
        <n v="19.16"/>
        <n v="10.43"/>
        <n v="11.05"/>
        <n v="13.96"/>
        <n v="18.739999999999998"/>
        <n v="12.97"/>
        <n v="17.43"/>
        <n v="11.19"/>
        <n v="13.11"/>
        <n v="15.65"/>
        <n v="12.92"/>
        <n v="18.579999999999998"/>
        <n v="18.66"/>
        <n v="15"/>
        <n v="17.940000000000001"/>
        <n v="-4.8899999999999997"/>
        <n v="6.22"/>
        <n v="5.64"/>
        <n v="-6.3"/>
        <n v="6.96"/>
        <n v="8.35"/>
        <n v="3.44"/>
        <n v="3.59"/>
        <n v="-0.27"/>
      </sharedItems>
    </cacheField>
    <cacheField name="czujnik8" numFmtId="0">
      <sharedItems containsSemiMixedTypes="0" containsString="0" containsNumber="1" minValue="-7.17" maxValue="24.93" count="188">
        <n v="-1.6"/>
        <n v="3.31"/>
        <n v="-4.7699999999999996"/>
        <n v="-2.84"/>
        <n v="0.87"/>
        <n v="1.5"/>
        <n v="-6.59"/>
        <n v="7.78"/>
        <n v="-7.12"/>
        <n v="8.32"/>
        <n v="2.88"/>
        <n v="-6.54"/>
        <n v="4.29"/>
        <n v="5.46"/>
        <n v="-4.8499999999999996"/>
        <n v="-4.58"/>
        <n v="-6.56"/>
        <n v="0.74"/>
        <n v="2.27"/>
        <n v="2.9"/>
        <n v="4.6399999999999997"/>
        <n v="-3.65"/>
        <n v="7.18"/>
        <n v="-2.67"/>
        <n v="-2.7"/>
        <n v="-0.82"/>
        <n v="1.75"/>
        <n v="-3.33"/>
        <n v="-5.8"/>
        <n v="7.96"/>
        <n v="-6.89"/>
        <n v="5.65"/>
        <n v="-4.8"/>
        <n v="-2.19"/>
        <n v="3.23"/>
        <n v="6.34"/>
        <n v="-6.24"/>
        <n v="6.75"/>
        <n v="-2.2599999999999998"/>
        <n v="5.8"/>
        <n v="-5.75"/>
        <n v="13.07"/>
        <n v="11.66"/>
        <n v="15.38"/>
        <n v="12.05"/>
        <n v="13.91"/>
        <n v="14.58"/>
        <n v="13.94"/>
        <n v="13.52"/>
        <n v="12.18"/>
        <n v="15.81"/>
        <n v="12.75"/>
        <n v="12.45"/>
        <n v="15.32"/>
        <n v="12.58"/>
        <n v="10.88"/>
        <n v="14.52"/>
        <n v="11.35"/>
        <n v="15.35"/>
        <n v="11.12"/>
        <n v="15.73"/>
        <n v="14.59"/>
        <n v="15.02"/>
        <n v="15.27"/>
        <n v="15.31"/>
        <n v="11.94"/>
        <n v="12.26"/>
        <n v="13.12"/>
        <n v="12.83"/>
        <n v="12.88"/>
        <n v="12.24"/>
        <n v="11.85"/>
        <n v="17.149999999999999"/>
        <n v="18.78"/>
        <n v="14.12"/>
        <n v="14.87"/>
        <n v="14.26"/>
        <n v="18.54"/>
        <n v="18.010000000000002"/>
        <n v="13.26"/>
        <n v="14.74"/>
        <n v="17.32"/>
        <n v="17.54"/>
        <n v="14.88"/>
        <n v="11.2"/>
        <n v="17.8"/>
        <n v="10.66"/>
        <n v="18.04"/>
        <n v="15.06"/>
        <n v="10.38"/>
        <n v="11.68"/>
        <n v="16.079999999999998"/>
        <n v="10.31"/>
        <n v="24.3"/>
        <n v="22.83"/>
        <n v="23.98"/>
        <n v="20.9"/>
        <n v="20.149999999999999"/>
        <n v="24.93"/>
        <n v="20.55"/>
        <n v="21.14"/>
        <n v="21.12"/>
        <n v="22.27"/>
        <n v="20.5"/>
        <n v="23.6"/>
        <n v="24.77"/>
        <n v="21.9"/>
        <n v="22.37"/>
        <n v="21.37"/>
        <n v="20.079999999999998"/>
        <n v="21.6"/>
        <n v="21.53"/>
        <n v="21.89"/>
        <n v="20.18"/>
        <n v="22.23"/>
        <n v="24.21"/>
        <n v="20.29"/>
        <n v="23.44"/>
        <n v="20.83"/>
        <n v="24.52"/>
        <n v="24.62"/>
        <n v="22.17"/>
        <n v="22.05"/>
        <n v="24.32"/>
        <n v="20.53"/>
        <n v="24.89"/>
        <n v="23.02"/>
        <n v="21.65"/>
        <n v="21.08"/>
        <n v="23.15"/>
        <n v="23.45"/>
        <n v="20.41"/>
        <n v="20.95"/>
        <n v="15.18"/>
        <n v="17.579999999999998"/>
        <n v="14.27"/>
        <n v="17.36"/>
        <n v="18.66"/>
        <n v="13.05"/>
        <n v="19.899999999999999"/>
        <n v="13.4"/>
        <n v="15.2"/>
        <n v="13.23"/>
        <n v="19.399999999999999"/>
        <n v="18.350000000000001"/>
        <n v="19.489999999999998"/>
        <n v="13.01"/>
        <n v="17.5"/>
        <n v="19.72"/>
        <n v="13.64"/>
        <n v="12.57"/>
        <n v="15.96"/>
        <n v="11.83"/>
        <n v="19.96"/>
        <n v="14.66"/>
        <n v="18.84"/>
        <n v="18.420000000000002"/>
        <n v="16.41"/>
        <n v="13.25"/>
        <n v="13.54"/>
        <n v="18.670000000000002"/>
        <n v="17.98"/>
        <n v="11.75"/>
        <n v="18.72"/>
        <n v="10.94"/>
        <n v="12.8"/>
        <n v="19.39"/>
        <n v="16.149999999999999"/>
        <n v="18.7"/>
        <n v="11.65"/>
        <n v="15.82"/>
        <n v="17.96"/>
        <n v="14.46"/>
        <n v="12.81"/>
        <n v="11.77"/>
        <n v="10.44"/>
        <n v="10.74"/>
        <n v="10.47"/>
        <n v="18.95"/>
        <n v="16.649999999999999"/>
        <n v="-2.09"/>
        <n v="-5.76"/>
        <n v="7.27"/>
        <n v="0.7"/>
        <n v="0.16"/>
        <n v="-6.38"/>
        <n v="-7.17"/>
        <n v="3.14"/>
      </sharedItems>
    </cacheField>
    <cacheField name="czujnik9" numFmtId="0">
      <sharedItems containsSemiMixedTypes="0" containsString="0" containsNumber="1" minValue="-7.56" maxValue="24.9" count="195">
        <n v="1.71"/>
        <n v="-5.4"/>
        <n v="-3.88"/>
        <n v="-1.31"/>
        <n v="-5.21"/>
        <n v="-3.41"/>
        <n v="-7.28"/>
        <n v="2.48"/>
        <n v="2.12"/>
        <n v="-6.62"/>
        <n v="2.58"/>
        <n v="-2.4300000000000002"/>
        <n v="-7.29"/>
        <n v="-4.66"/>
        <n v="-4.21"/>
        <n v="-6.18"/>
        <n v="-6.35"/>
        <n v="1.7"/>
        <n v="1.38"/>
        <n v="-2.0099999999999998"/>
        <n v="-2.96"/>
        <n v="-4.0999999999999996"/>
        <n v="7.33"/>
        <n v="6.36"/>
        <n v="5.24"/>
        <n v="1.63"/>
        <n v="2.57"/>
        <n v="3.39"/>
        <n v="-7.56"/>
        <n v="4.51"/>
        <n v="-3.19"/>
        <n v="5.0999999999999996"/>
        <n v="2.92"/>
        <n v="4.6100000000000003"/>
        <n v="-7.13"/>
        <n v="-5.17"/>
        <n v="-5.52"/>
        <n v="-0.73"/>
        <n v="0.23"/>
        <n v="-7.14"/>
        <n v="3.63"/>
        <n v="14.39"/>
        <n v="13"/>
        <n v="15.98"/>
        <n v="11.87"/>
        <n v="13.86"/>
        <n v="13.66"/>
        <n v="15.76"/>
        <n v="15.54"/>
        <n v="12.63"/>
        <n v="14"/>
        <n v="10.43"/>
        <n v="12.96"/>
        <n v="12.4"/>
        <n v="13.63"/>
        <n v="12.95"/>
        <n v="11.65"/>
        <n v="13.64"/>
        <n v="12.14"/>
        <n v="11.2"/>
        <n v="10.81"/>
        <n v="15.56"/>
        <n v="15.44"/>
        <n v="10.58"/>
        <n v="12.21"/>
        <n v="12.15"/>
        <n v="15.32"/>
        <n v="10.69"/>
        <n v="14.65"/>
        <n v="12.25"/>
        <n v="11.93"/>
        <n v="13.62"/>
        <n v="13.03"/>
        <n v="12.32"/>
        <n v="19.41"/>
        <n v="15.52"/>
        <n v="15.27"/>
        <n v="11.94"/>
        <n v="10.45"/>
        <n v="11.92"/>
        <n v="14.9"/>
        <n v="12.17"/>
        <n v="15.42"/>
        <n v="18.63"/>
        <n v="11.08"/>
        <n v="15.12"/>
        <n v="10.56"/>
        <n v="14.59"/>
        <n v="12.47"/>
        <n v="10.1"/>
        <n v="14.52"/>
        <n v="15.39"/>
        <n v="18.149999999999999"/>
        <n v="14.08"/>
        <n v="12.3"/>
        <n v="11.07"/>
        <n v="22.91"/>
        <n v="21.55"/>
        <n v="24.01"/>
        <n v="24.06"/>
        <n v="23.52"/>
        <n v="21.9"/>
        <n v="24.08"/>
        <n v="23.1"/>
        <n v="23.35"/>
        <n v="24.47"/>
        <n v="21.65"/>
        <n v="23.16"/>
        <n v="24.75"/>
        <n v="22.89"/>
        <n v="22.57"/>
        <n v="20.45"/>
        <n v="20.18"/>
        <n v="21.42"/>
        <n v="21.19"/>
        <n v="21.04"/>
        <n v="23.96"/>
        <n v="20.25"/>
        <n v="23.64"/>
        <n v="24.25"/>
        <n v="24.84"/>
        <n v="22.24"/>
        <n v="21.28"/>
        <n v="20.96"/>
        <n v="22.32"/>
        <n v="21.31"/>
        <n v="23"/>
        <n v="20.89"/>
        <n v="23.51"/>
        <n v="20.12"/>
        <n v="24.59"/>
        <n v="24.9"/>
        <n v="22.52"/>
        <n v="21.8"/>
        <n v="23.36"/>
        <n v="22.69"/>
        <n v="20.39"/>
        <n v="21.69"/>
        <n v="12.67"/>
        <n v="14.73"/>
        <n v="12.07"/>
        <n v="16.77"/>
        <n v="14.11"/>
        <n v="13.95"/>
        <n v="10.16"/>
        <n v="15.05"/>
        <n v="16.13"/>
        <n v="16.34"/>
        <n v="12.84"/>
        <n v="12.69"/>
        <n v="13.76"/>
        <n v="17.21"/>
        <n v="12.26"/>
        <n v="15.04"/>
        <n v="19.2"/>
        <n v="11.27"/>
        <n v="15.26"/>
        <n v="19.989999999999998"/>
        <n v="19.100000000000001"/>
        <n v="10.7"/>
        <n v="14.05"/>
        <n v="18.29"/>
        <n v="14.01"/>
        <n v="11.35"/>
        <n v="14.56"/>
        <n v="18.2"/>
        <n v="12.65"/>
        <n v="11.62"/>
        <n v="13.13"/>
        <n v="13.54"/>
        <n v="15.11"/>
        <n v="11.01"/>
        <n v="15.62"/>
        <n v="10.35"/>
        <n v="10.73"/>
        <n v="13.79"/>
        <n v="19.07"/>
        <n v="16.48"/>
        <n v="14.5"/>
        <n v="18.57"/>
        <n v="13.73"/>
        <n v="10.5"/>
        <n v="11.95"/>
        <n v="17.46"/>
        <n v="11.79"/>
        <n v="11.24"/>
        <n v="19.34"/>
        <n v="-2.0299999999999998"/>
        <n v="-2.0499999999999998"/>
        <n v="0"/>
        <n v="-6.74"/>
        <n v="3.83"/>
        <n v="8.1"/>
        <n v="2.2599999999999998"/>
        <n v="-6.82"/>
      </sharedItems>
    </cacheField>
    <cacheField name="czujnik10" numFmtId="0">
      <sharedItems containsSemiMixedTypes="0" containsString="0" containsNumber="1" minValue="-7.39" maxValue="24.8" count="193">
        <n v="4.53"/>
        <n v="0.03"/>
        <n v="-4.25"/>
        <n v="-2.96"/>
        <n v="-3.49"/>
        <n v="4.67"/>
        <n v="7.83"/>
        <n v="-2.82"/>
        <n v="7.35"/>
        <n v="-7.35"/>
        <n v="-6.66"/>
        <n v="-1.43"/>
        <n v="8.5299999999999994"/>
        <n v="0.5"/>
        <n v="-5.55"/>
        <n v="3.43"/>
        <n v="3.21"/>
        <n v="-3.25"/>
        <n v="8.69"/>
        <n v="-2.02"/>
        <n v="2.82"/>
        <n v="-3.09"/>
        <n v="-6.44"/>
        <n v="-2.61"/>
        <n v="8.8699999999999992"/>
        <n v="-1.1200000000000001"/>
        <n v="7.82"/>
        <n v="6.28"/>
        <n v="-2.5099999999999998"/>
        <n v="8.17"/>
        <n v="-7.39"/>
        <n v="8.25"/>
        <n v="2.69"/>
        <n v="-5.94"/>
        <n v="7.75"/>
        <n v="1.39"/>
        <n v="-4.67"/>
        <n v="7.28"/>
        <n v="7.99"/>
        <n v="6.48"/>
        <n v="1.36"/>
        <n v="13.78"/>
        <n v="14.21"/>
        <n v="12.9"/>
        <n v="12.1"/>
        <n v="10.08"/>
        <n v="13.6"/>
        <n v="13.03"/>
        <n v="13.14"/>
        <n v="12.33"/>
        <n v="14.16"/>
        <n v="12.8"/>
        <n v="11.15"/>
        <n v="13.67"/>
        <n v="15.37"/>
        <n v="12.52"/>
        <n v="15.58"/>
        <n v="10.47"/>
        <n v="11.93"/>
        <n v="15.53"/>
        <n v="13.61"/>
        <n v="10.97"/>
        <n v="11.55"/>
        <n v="13.95"/>
        <n v="10.54"/>
        <n v="13.55"/>
        <n v="15.42"/>
        <n v="15.34"/>
        <n v="15.72"/>
        <n v="14.15"/>
        <n v="14.67"/>
        <n v="11.17"/>
        <n v="15.68"/>
        <n v="19.329999999999998"/>
        <n v="12.94"/>
        <n v="12.24"/>
        <n v="18.690000000000001"/>
        <n v="13.19"/>
        <n v="15.91"/>
        <n v="11.46"/>
        <n v="16.47"/>
        <n v="10.26"/>
        <n v="14.58"/>
        <n v="12.66"/>
        <n v="15.76"/>
        <n v="14.23"/>
        <n v="19.73"/>
        <n v="17.22"/>
        <n v="12.5"/>
        <n v="12.04"/>
        <n v="15.9"/>
        <n v="13.54"/>
        <n v="14.5"/>
        <n v="13.96"/>
        <n v="11.35"/>
        <n v="18.52"/>
        <n v="21.31"/>
        <n v="23.87"/>
        <n v="23.77"/>
        <n v="21.13"/>
        <n v="20.04"/>
        <n v="20.5"/>
        <n v="20.49"/>
        <n v="22.53"/>
        <n v="22.54"/>
        <n v="23.03"/>
        <n v="24.8"/>
        <n v="21.42"/>
        <n v="22.32"/>
        <n v="22.3"/>
        <n v="22.02"/>
        <n v="24.51"/>
        <n v="21.9"/>
        <n v="22.09"/>
        <n v="21.66"/>
        <n v="20.73"/>
        <n v="21.93"/>
        <n v="23.53"/>
        <n v="23.21"/>
        <n v="20.98"/>
        <n v="24.53"/>
        <n v="24.22"/>
        <n v="22.78"/>
        <n v="20.05"/>
        <n v="24.76"/>
        <n v="22.84"/>
        <n v="23.02"/>
        <n v="20.36"/>
        <n v="23.09"/>
        <n v="24.1"/>
        <n v="20.99"/>
        <n v="20.260000000000002"/>
        <n v="20.71"/>
        <n v="23.78"/>
        <n v="22.48"/>
        <n v="21.43"/>
        <n v="20.8"/>
        <n v="22.41"/>
        <n v="14.37"/>
        <n v="15.82"/>
        <n v="11.12"/>
        <n v="17.64"/>
        <n v="19.510000000000002"/>
        <n v="16.04"/>
        <n v="19.96"/>
        <n v="10.44"/>
        <n v="17.690000000000001"/>
        <n v="16.95"/>
        <n v="16.170000000000002"/>
        <n v="18.489999999999998"/>
        <n v="15.46"/>
        <n v="15.26"/>
        <n v="12.42"/>
        <n v="19.149999999999999"/>
        <n v="10.17"/>
        <n v="11.72"/>
        <n v="11.75"/>
        <n v="17.760000000000002"/>
        <n v="13.87"/>
        <n v="13.27"/>
        <n v="18.22"/>
        <n v="12.67"/>
        <n v="18.43"/>
        <n v="19.170000000000002"/>
        <n v="13.57"/>
        <n v="11.08"/>
        <n v="16.52"/>
        <n v="18.37"/>
        <n v="19.760000000000002"/>
        <n v="13.18"/>
        <n v="17.09"/>
        <n v="14.51"/>
        <n v="19.25"/>
        <n v="19.36"/>
        <n v="17.12"/>
        <n v="15.66"/>
        <n v="12.78"/>
        <n v="10.33"/>
        <n v="19.66"/>
        <n v="10.62"/>
        <n v="11.84"/>
        <n v="16.760000000000002"/>
        <n v="10.19"/>
        <n v="18.3"/>
        <n v="-0.74"/>
        <n v="-4.6100000000000003"/>
        <n v="-1.52"/>
        <n v="4.71"/>
        <n v="-5.82"/>
        <n v="0.14000000000000001"/>
        <n v="8.58"/>
        <n v="-0.95"/>
        <n v="6.04"/>
      </sharedItems>
    </cacheField>
    <cacheField name="kelwin1" numFmtId="0">
      <sharedItems containsSemiMixedTypes="0" containsString="0" containsNumber="1" containsInteger="1" minValue="265" maxValue="298" count="34">
        <n v="273"/>
        <n v="268"/>
        <n v="275"/>
        <n v="280"/>
        <n v="277"/>
        <n v="267"/>
        <n v="276"/>
        <n v="281"/>
        <n v="265"/>
        <n v="282"/>
        <n v="279"/>
        <n v="269"/>
        <n v="270"/>
        <n v="274"/>
        <n v="271"/>
        <n v="278"/>
        <n v="283"/>
        <n v="287"/>
        <n v="284"/>
        <n v="288"/>
        <n v="285"/>
        <n v="286"/>
        <n v="289"/>
        <n v="292"/>
        <n v="290"/>
        <n v="295"/>
        <n v="294"/>
        <n v="293"/>
        <n v="297"/>
        <n v="296"/>
        <n v="298"/>
        <n v="291"/>
        <n v="272"/>
        <n v="266"/>
      </sharedItems>
    </cacheField>
    <cacheField name="kelwin2" numFmtId="0">
      <sharedItems containsSemiMixedTypes="0" containsString="0" containsNumber="1" containsInteger="1" minValue="265" maxValue="298" count="33">
        <n v="268"/>
        <n v="275"/>
        <n v="265"/>
        <n v="278"/>
        <n v="274"/>
        <n v="279"/>
        <n v="266"/>
        <n v="271"/>
        <n v="281"/>
        <n v="270"/>
        <n v="272"/>
        <n v="269"/>
        <n v="277"/>
        <n v="273"/>
        <n v="280"/>
        <n v="267"/>
        <n v="285"/>
        <n v="288"/>
        <n v="287"/>
        <n v="286"/>
        <n v="284"/>
        <n v="283"/>
        <n v="290"/>
        <n v="291"/>
        <n v="289"/>
        <n v="292"/>
        <n v="298"/>
        <n v="297"/>
        <n v="295"/>
        <n v="294"/>
        <n v="293"/>
        <n v="296"/>
        <n v="276"/>
      </sharedItems>
    </cacheField>
    <cacheField name="kelwin3" numFmtId="0">
      <sharedItems containsSemiMixedTypes="0" containsString="0" containsNumber="1" containsInteger="1" minValue="265" maxValue="298" count="33">
        <n v="271"/>
        <n v="267"/>
        <n v="274"/>
        <n v="272"/>
        <n v="269"/>
        <n v="265"/>
        <n v="266"/>
        <n v="275"/>
        <n v="270"/>
        <n v="273"/>
        <n v="279"/>
        <n v="277"/>
        <n v="276"/>
        <n v="280"/>
        <n v="278"/>
        <n v="281"/>
        <n v="283"/>
        <n v="286"/>
        <n v="288"/>
        <n v="287"/>
        <n v="285"/>
        <n v="284"/>
        <n v="292"/>
        <n v="291"/>
        <n v="289"/>
        <n v="293"/>
        <n v="290"/>
        <n v="296"/>
        <n v="295"/>
        <n v="298"/>
        <n v="294"/>
        <n v="297"/>
        <n v="268"/>
      </sharedItems>
    </cacheField>
    <cacheField name="kelwin4" numFmtId="0">
      <sharedItems containsSemiMixedTypes="0" containsString="0" containsNumber="1" containsInteger="1" minValue="265" maxValue="297" count="30">
        <n v="267"/>
        <n v="279"/>
        <n v="270"/>
        <n v="269"/>
        <n v="265"/>
        <n v="277"/>
        <n v="274"/>
        <n v="271"/>
        <n v="268"/>
        <n v="276"/>
        <n v="273"/>
        <n v="281"/>
        <n v="275"/>
        <n v="272"/>
        <n v="278"/>
        <n v="287"/>
        <n v="285"/>
        <n v="283"/>
        <n v="288"/>
        <n v="286"/>
        <n v="284"/>
        <n v="289"/>
        <n v="291"/>
        <n v="292"/>
        <n v="294"/>
        <n v="293"/>
        <n v="295"/>
        <n v="296"/>
        <n v="297"/>
        <n v="290"/>
      </sharedItems>
    </cacheField>
    <cacheField name="kelwin5" numFmtId="0">
      <sharedItems containsSemiMixedTypes="0" containsString="0" containsNumber="1" containsInteger="1" minValue="265" maxValue="297" count="32">
        <n v="270"/>
        <n v="267"/>
        <n v="277"/>
        <n v="279"/>
        <n v="281"/>
        <n v="276"/>
        <n v="275"/>
        <n v="269"/>
        <n v="280"/>
        <n v="265"/>
        <n v="266"/>
        <n v="274"/>
        <n v="278"/>
        <n v="268"/>
        <n v="272"/>
        <n v="271"/>
        <n v="273"/>
        <n v="283"/>
        <n v="286"/>
        <n v="288"/>
        <n v="285"/>
        <n v="284"/>
        <n v="287"/>
        <n v="291"/>
        <n v="289"/>
        <n v="290"/>
        <n v="293"/>
        <n v="292"/>
        <n v="296"/>
        <n v="297"/>
        <n v="294"/>
        <n v="295"/>
      </sharedItems>
    </cacheField>
    <cacheField name="kelwin6" numFmtId="0">
      <sharedItems containsSemiMixedTypes="0" containsString="0" containsNumber="1" containsInteger="1" minValue="265" maxValue="298"/>
    </cacheField>
    <cacheField name="kelwin7" numFmtId="0">
      <sharedItems containsSemiMixedTypes="0" containsString="0" containsNumber="1" containsInteger="1" minValue="265" maxValue="298"/>
    </cacheField>
    <cacheField name="kelwin8" numFmtId="0">
      <sharedItems containsSemiMixedTypes="0" containsString="0" containsNumber="1" containsInteger="1" minValue="265" maxValue="298"/>
    </cacheField>
    <cacheField name="kelwin9" numFmtId="0">
      <sharedItems containsSemiMixedTypes="0" containsString="0" containsNumber="1" containsInteger="1" minValue="265" maxValue="298"/>
    </cacheField>
    <cacheField name="kelwin10" numFmtId="0">
      <sharedItems containsSemiMixedTypes="0" containsString="0" containsNumber="1" containsInteger="1" minValue="265" maxValue="297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  <x v="0"/>
    <x v="0"/>
    <x v="0"/>
    <x v="0"/>
    <x v="0"/>
    <n v="276"/>
    <n v="275"/>
    <n v="271"/>
    <n v="274"/>
    <n v="277"/>
    <x v="0"/>
  </r>
  <r>
    <x v="1"/>
    <x v="1"/>
    <x v="1"/>
    <x v="1"/>
    <x v="1"/>
    <x v="1"/>
    <x v="1"/>
    <x v="1"/>
    <x v="1"/>
    <x v="1"/>
    <x v="1"/>
    <x v="1"/>
    <x v="1"/>
    <x v="1"/>
    <x v="1"/>
    <x v="0"/>
    <x v="1"/>
    <n v="265"/>
    <n v="270"/>
    <n v="276"/>
    <n v="267"/>
    <n v="273"/>
    <x v="0"/>
  </r>
  <r>
    <x v="2"/>
    <x v="2"/>
    <x v="2"/>
    <x v="2"/>
    <x v="2"/>
    <x v="2"/>
    <x v="2"/>
    <x v="2"/>
    <x v="2"/>
    <x v="2"/>
    <x v="2"/>
    <x v="2"/>
    <x v="2"/>
    <x v="2"/>
    <x v="2"/>
    <x v="1"/>
    <x v="2"/>
    <n v="265"/>
    <n v="277"/>
    <n v="268"/>
    <n v="269"/>
    <n v="268"/>
    <x v="0"/>
  </r>
  <r>
    <x v="3"/>
    <x v="3"/>
    <x v="3"/>
    <x v="3"/>
    <x v="3"/>
    <x v="3"/>
    <x v="3"/>
    <x v="3"/>
    <x v="3"/>
    <x v="3"/>
    <x v="3"/>
    <x v="3"/>
    <x v="3"/>
    <x v="2"/>
    <x v="3"/>
    <x v="2"/>
    <x v="3"/>
    <n v="276"/>
    <n v="272"/>
    <n v="270"/>
    <n v="271"/>
    <n v="270"/>
    <x v="0"/>
  </r>
  <r>
    <x v="4"/>
    <x v="4"/>
    <x v="4"/>
    <x v="4"/>
    <x v="4"/>
    <x v="4"/>
    <x v="4"/>
    <x v="4"/>
    <x v="4"/>
    <x v="4"/>
    <x v="4"/>
    <x v="4"/>
    <x v="3"/>
    <x v="3"/>
    <x v="4"/>
    <x v="3"/>
    <x v="4"/>
    <n v="267"/>
    <n v="272"/>
    <n v="274"/>
    <n v="267"/>
    <n v="269"/>
    <x v="0"/>
  </r>
  <r>
    <x v="5"/>
    <x v="5"/>
    <x v="5"/>
    <x v="5"/>
    <x v="5"/>
    <x v="5"/>
    <x v="5"/>
    <x v="5"/>
    <x v="5"/>
    <x v="5"/>
    <x v="5"/>
    <x v="5"/>
    <x v="4"/>
    <x v="4"/>
    <x v="4"/>
    <x v="4"/>
    <x v="5"/>
    <n v="269"/>
    <n v="269"/>
    <n v="274"/>
    <n v="269"/>
    <n v="277"/>
    <x v="0"/>
  </r>
  <r>
    <x v="6"/>
    <x v="6"/>
    <x v="6"/>
    <x v="6"/>
    <x v="6"/>
    <x v="6"/>
    <x v="6"/>
    <x v="6"/>
    <x v="6"/>
    <x v="6"/>
    <x v="6"/>
    <x v="6"/>
    <x v="5"/>
    <x v="5"/>
    <x v="5"/>
    <x v="5"/>
    <x v="6"/>
    <n v="280"/>
    <n v="268"/>
    <n v="266"/>
    <n v="265"/>
    <n v="280"/>
    <x v="0"/>
  </r>
  <r>
    <x v="7"/>
    <x v="7"/>
    <x v="7"/>
    <x v="7"/>
    <x v="7"/>
    <x v="7"/>
    <x v="7"/>
    <x v="7"/>
    <x v="7"/>
    <x v="7"/>
    <x v="7"/>
    <x v="7"/>
    <x v="6"/>
    <x v="6"/>
    <x v="6"/>
    <x v="2"/>
    <x v="3"/>
    <n v="274"/>
    <n v="280"/>
    <n v="280"/>
    <n v="275"/>
    <n v="270"/>
    <x v="1"/>
  </r>
  <r>
    <x v="8"/>
    <x v="8"/>
    <x v="8"/>
    <x v="8"/>
    <x v="8"/>
    <x v="8"/>
    <x v="8"/>
    <x v="8"/>
    <x v="8"/>
    <x v="8"/>
    <x v="8"/>
    <x v="8"/>
    <x v="2"/>
    <x v="4"/>
    <x v="0"/>
    <x v="0"/>
    <x v="6"/>
    <n v="270"/>
    <n v="269"/>
    <n v="266"/>
    <n v="275"/>
    <n v="280"/>
    <x v="1"/>
  </r>
  <r>
    <x v="8"/>
    <x v="9"/>
    <x v="9"/>
    <x v="9"/>
    <x v="9"/>
    <x v="9"/>
    <x v="9"/>
    <x v="9"/>
    <x v="9"/>
    <x v="9"/>
    <x v="9"/>
    <x v="9"/>
    <x v="7"/>
    <x v="7"/>
    <x v="7"/>
    <x v="6"/>
    <x v="4"/>
    <n v="277"/>
    <n v="268"/>
    <n v="281"/>
    <n v="266"/>
    <n v="265"/>
    <x v="1"/>
  </r>
  <r>
    <x v="9"/>
    <x v="10"/>
    <x v="10"/>
    <x v="10"/>
    <x v="10"/>
    <x v="10"/>
    <x v="10"/>
    <x v="10"/>
    <x v="10"/>
    <x v="10"/>
    <x v="10"/>
    <x v="10"/>
    <x v="4"/>
    <x v="6"/>
    <x v="7"/>
    <x v="7"/>
    <x v="7"/>
    <n v="269"/>
    <n v="266"/>
    <n v="276"/>
    <n v="275"/>
    <n v="266"/>
    <x v="1"/>
  </r>
  <r>
    <x v="10"/>
    <x v="11"/>
    <x v="11"/>
    <x v="11"/>
    <x v="11"/>
    <x v="11"/>
    <x v="11"/>
    <x v="11"/>
    <x v="11"/>
    <x v="11"/>
    <x v="11"/>
    <x v="11"/>
    <x v="1"/>
    <x v="3"/>
    <x v="6"/>
    <x v="3"/>
    <x v="8"/>
    <n v="265"/>
    <n v="267"/>
    <n v="266"/>
    <n v="270"/>
    <n v="271"/>
    <x v="1"/>
  </r>
  <r>
    <x v="10"/>
    <x v="12"/>
    <x v="12"/>
    <x v="12"/>
    <x v="12"/>
    <x v="12"/>
    <x v="12"/>
    <x v="12"/>
    <x v="12"/>
    <x v="12"/>
    <x v="12"/>
    <x v="12"/>
    <x v="5"/>
    <x v="3"/>
    <x v="8"/>
    <x v="0"/>
    <x v="4"/>
    <n v="266"/>
    <n v="265"/>
    <n v="277"/>
    <n v="265"/>
    <n v="281"/>
    <x v="1"/>
  </r>
  <r>
    <x v="11"/>
    <x v="13"/>
    <x v="13"/>
    <x v="13"/>
    <x v="13"/>
    <x v="13"/>
    <x v="13"/>
    <x v="13"/>
    <x v="13"/>
    <x v="13"/>
    <x v="13"/>
    <x v="13"/>
    <x v="7"/>
    <x v="8"/>
    <x v="5"/>
    <x v="2"/>
    <x v="3"/>
    <n v="274"/>
    <n v="269"/>
    <n v="278"/>
    <n v="268"/>
    <n v="273"/>
    <x v="1"/>
  </r>
  <r>
    <x v="12"/>
    <x v="14"/>
    <x v="14"/>
    <x v="14"/>
    <x v="14"/>
    <x v="14"/>
    <x v="14"/>
    <x v="14"/>
    <x v="14"/>
    <x v="14"/>
    <x v="14"/>
    <x v="14"/>
    <x v="3"/>
    <x v="8"/>
    <x v="9"/>
    <x v="2"/>
    <x v="9"/>
    <n v="280"/>
    <n v="268"/>
    <n v="268"/>
    <n v="268"/>
    <n v="267"/>
    <x v="1"/>
  </r>
  <r>
    <x v="12"/>
    <x v="15"/>
    <x v="15"/>
    <x v="15"/>
    <x v="15"/>
    <x v="15"/>
    <x v="15"/>
    <x v="15"/>
    <x v="15"/>
    <x v="15"/>
    <x v="15"/>
    <x v="15"/>
    <x v="8"/>
    <x v="1"/>
    <x v="3"/>
    <x v="8"/>
    <x v="10"/>
    <n v="273"/>
    <n v="273"/>
    <n v="268"/>
    <n v="266"/>
    <n v="276"/>
    <x v="1"/>
  </r>
  <r>
    <x v="13"/>
    <x v="14"/>
    <x v="16"/>
    <x v="16"/>
    <x v="16"/>
    <x v="16"/>
    <x v="16"/>
    <x v="16"/>
    <x v="16"/>
    <x v="16"/>
    <x v="16"/>
    <x v="16"/>
    <x v="3"/>
    <x v="4"/>
    <x v="1"/>
    <x v="2"/>
    <x v="5"/>
    <n v="272"/>
    <n v="270"/>
    <n v="266"/>
    <n v="266"/>
    <n v="276"/>
    <x v="1"/>
  </r>
  <r>
    <x v="13"/>
    <x v="1"/>
    <x v="17"/>
    <x v="17"/>
    <x v="17"/>
    <x v="8"/>
    <x v="17"/>
    <x v="17"/>
    <x v="17"/>
    <x v="17"/>
    <x v="17"/>
    <x v="17"/>
    <x v="5"/>
    <x v="4"/>
    <x v="6"/>
    <x v="0"/>
    <x v="11"/>
    <n v="274"/>
    <n v="281"/>
    <n v="273"/>
    <n v="274"/>
    <n v="269"/>
    <x v="1"/>
  </r>
  <r>
    <x v="13"/>
    <x v="16"/>
    <x v="18"/>
    <x v="18"/>
    <x v="18"/>
    <x v="17"/>
    <x v="18"/>
    <x v="18"/>
    <x v="18"/>
    <x v="18"/>
    <x v="18"/>
    <x v="18"/>
    <x v="5"/>
    <x v="9"/>
    <x v="9"/>
    <x v="9"/>
    <x v="12"/>
    <n v="272"/>
    <n v="277"/>
    <n v="275"/>
    <n v="274"/>
    <n v="281"/>
    <x v="1"/>
  </r>
  <r>
    <x v="14"/>
    <x v="17"/>
    <x v="19"/>
    <x v="19"/>
    <x v="19"/>
    <x v="18"/>
    <x v="19"/>
    <x v="19"/>
    <x v="19"/>
    <x v="19"/>
    <x v="19"/>
    <x v="19"/>
    <x v="9"/>
    <x v="10"/>
    <x v="10"/>
    <x v="5"/>
    <x v="11"/>
    <n v="272"/>
    <n v="277"/>
    <n v="276"/>
    <n v="271"/>
    <n v="271"/>
    <x v="1"/>
  </r>
  <r>
    <x v="15"/>
    <x v="18"/>
    <x v="20"/>
    <x v="20"/>
    <x v="20"/>
    <x v="19"/>
    <x v="20"/>
    <x v="20"/>
    <x v="20"/>
    <x v="20"/>
    <x v="20"/>
    <x v="20"/>
    <x v="10"/>
    <x v="5"/>
    <x v="11"/>
    <x v="3"/>
    <x v="0"/>
    <n v="278"/>
    <n v="271"/>
    <n v="277"/>
    <n v="270"/>
    <n v="275"/>
    <x v="1"/>
  </r>
  <r>
    <x v="16"/>
    <x v="14"/>
    <x v="21"/>
    <x v="21"/>
    <x v="21"/>
    <x v="20"/>
    <x v="21"/>
    <x v="21"/>
    <x v="21"/>
    <x v="21"/>
    <x v="21"/>
    <x v="21"/>
    <x v="11"/>
    <x v="0"/>
    <x v="12"/>
    <x v="10"/>
    <x v="7"/>
    <n v="270"/>
    <n v="273"/>
    <n v="269"/>
    <n v="269"/>
    <n v="270"/>
    <x v="1"/>
  </r>
  <r>
    <x v="17"/>
    <x v="19"/>
    <x v="22"/>
    <x v="22"/>
    <x v="22"/>
    <x v="21"/>
    <x v="22"/>
    <x v="22"/>
    <x v="22"/>
    <x v="22"/>
    <x v="22"/>
    <x v="22"/>
    <x v="10"/>
    <x v="9"/>
    <x v="10"/>
    <x v="7"/>
    <x v="6"/>
    <n v="279"/>
    <n v="265"/>
    <n v="280"/>
    <n v="280"/>
    <n v="266"/>
    <x v="2"/>
  </r>
  <r>
    <x v="18"/>
    <x v="20"/>
    <x v="23"/>
    <x v="23"/>
    <x v="23"/>
    <x v="22"/>
    <x v="23"/>
    <x v="23"/>
    <x v="23"/>
    <x v="23"/>
    <x v="23"/>
    <x v="23"/>
    <x v="12"/>
    <x v="7"/>
    <x v="5"/>
    <x v="1"/>
    <x v="13"/>
    <n v="265"/>
    <n v="276"/>
    <n v="270"/>
    <n v="279"/>
    <n v="270"/>
    <x v="2"/>
  </r>
  <r>
    <x v="19"/>
    <x v="1"/>
    <x v="24"/>
    <x v="24"/>
    <x v="24"/>
    <x v="23"/>
    <x v="24"/>
    <x v="24"/>
    <x v="24"/>
    <x v="24"/>
    <x v="24"/>
    <x v="24"/>
    <x v="1"/>
    <x v="11"/>
    <x v="3"/>
    <x v="8"/>
    <x v="14"/>
    <n v="274"/>
    <n v="279"/>
    <n v="270"/>
    <n v="278"/>
    <n v="282"/>
    <x v="2"/>
  </r>
  <r>
    <x v="20"/>
    <x v="21"/>
    <x v="25"/>
    <x v="25"/>
    <x v="25"/>
    <x v="24"/>
    <x v="25"/>
    <x v="25"/>
    <x v="25"/>
    <x v="25"/>
    <x v="25"/>
    <x v="25"/>
    <x v="13"/>
    <x v="12"/>
    <x v="11"/>
    <x v="11"/>
    <x v="15"/>
    <n v="272"/>
    <n v="281"/>
    <n v="272"/>
    <n v="274"/>
    <n v="272"/>
    <x v="2"/>
  </r>
  <r>
    <x v="21"/>
    <x v="22"/>
    <x v="26"/>
    <x v="26"/>
    <x v="26"/>
    <x v="25"/>
    <x v="26"/>
    <x v="26"/>
    <x v="26"/>
    <x v="26"/>
    <x v="26"/>
    <x v="26"/>
    <x v="1"/>
    <x v="0"/>
    <x v="1"/>
    <x v="10"/>
    <x v="7"/>
    <n v="267"/>
    <n v="265"/>
    <n v="274"/>
    <n v="275"/>
    <n v="280"/>
    <x v="2"/>
  </r>
  <r>
    <x v="22"/>
    <x v="23"/>
    <x v="27"/>
    <x v="27"/>
    <x v="27"/>
    <x v="26"/>
    <x v="27"/>
    <x v="27"/>
    <x v="27"/>
    <x v="27"/>
    <x v="27"/>
    <x v="27"/>
    <x v="9"/>
    <x v="2"/>
    <x v="13"/>
    <x v="5"/>
    <x v="7"/>
    <n v="265"/>
    <n v="276"/>
    <n v="269"/>
    <n v="276"/>
    <n v="279"/>
    <x v="2"/>
  </r>
  <r>
    <x v="23"/>
    <x v="24"/>
    <x v="28"/>
    <x v="28"/>
    <x v="28"/>
    <x v="27"/>
    <x v="28"/>
    <x v="28"/>
    <x v="28"/>
    <x v="28"/>
    <x v="28"/>
    <x v="28"/>
    <x v="12"/>
    <x v="11"/>
    <x v="11"/>
    <x v="1"/>
    <x v="9"/>
    <n v="281"/>
    <n v="266"/>
    <n v="267"/>
    <n v="265"/>
    <n v="270"/>
    <x v="2"/>
  </r>
  <r>
    <x v="24"/>
    <x v="7"/>
    <x v="29"/>
    <x v="29"/>
    <x v="29"/>
    <x v="28"/>
    <x v="29"/>
    <x v="29"/>
    <x v="29"/>
    <x v="29"/>
    <x v="29"/>
    <x v="29"/>
    <x v="14"/>
    <x v="13"/>
    <x v="14"/>
    <x v="1"/>
    <x v="0"/>
    <n v="280"/>
    <n v="265"/>
    <n v="281"/>
    <n v="277"/>
    <n v="281"/>
    <x v="2"/>
  </r>
  <r>
    <x v="25"/>
    <x v="25"/>
    <x v="30"/>
    <x v="30"/>
    <x v="30"/>
    <x v="29"/>
    <x v="30"/>
    <x v="30"/>
    <x v="30"/>
    <x v="30"/>
    <x v="30"/>
    <x v="30"/>
    <x v="13"/>
    <x v="2"/>
    <x v="6"/>
    <x v="12"/>
    <x v="2"/>
    <n v="274"/>
    <n v="278"/>
    <n v="266"/>
    <n v="269"/>
    <n v="265"/>
    <x v="2"/>
  </r>
  <r>
    <x v="26"/>
    <x v="26"/>
    <x v="31"/>
    <x v="31"/>
    <x v="31"/>
    <x v="30"/>
    <x v="31"/>
    <x v="8"/>
    <x v="31"/>
    <x v="31"/>
    <x v="31"/>
    <x v="31"/>
    <x v="13"/>
    <x v="14"/>
    <x v="10"/>
    <x v="1"/>
    <x v="16"/>
    <n v="270"/>
    <n v="267"/>
    <n v="278"/>
    <n v="278"/>
    <n v="281"/>
    <x v="2"/>
  </r>
  <r>
    <x v="27"/>
    <x v="27"/>
    <x v="32"/>
    <x v="32"/>
    <x v="32"/>
    <x v="31"/>
    <x v="32"/>
    <x v="31"/>
    <x v="32"/>
    <x v="32"/>
    <x v="32"/>
    <x v="32"/>
    <x v="15"/>
    <x v="14"/>
    <x v="3"/>
    <x v="7"/>
    <x v="2"/>
    <n v="265"/>
    <n v="266"/>
    <n v="268"/>
    <n v="276"/>
    <n v="275"/>
    <x v="2"/>
  </r>
  <r>
    <x v="28"/>
    <x v="20"/>
    <x v="33"/>
    <x v="33"/>
    <x v="33"/>
    <x v="32"/>
    <x v="33"/>
    <x v="32"/>
    <x v="33"/>
    <x v="33"/>
    <x v="33"/>
    <x v="33"/>
    <x v="5"/>
    <x v="2"/>
    <x v="4"/>
    <x v="6"/>
    <x v="14"/>
    <n v="270"/>
    <n v="276"/>
    <n v="270"/>
    <n v="277"/>
    <n v="267"/>
    <x v="2"/>
  </r>
  <r>
    <x v="28"/>
    <x v="28"/>
    <x v="34"/>
    <x v="34"/>
    <x v="34"/>
    <x v="33"/>
    <x v="34"/>
    <x v="33"/>
    <x v="34"/>
    <x v="34"/>
    <x v="34"/>
    <x v="34"/>
    <x v="7"/>
    <x v="12"/>
    <x v="15"/>
    <x v="7"/>
    <x v="2"/>
    <n v="270"/>
    <n v="267"/>
    <n v="276"/>
    <n v="266"/>
    <n v="280"/>
    <x v="2"/>
  </r>
  <r>
    <x v="29"/>
    <x v="29"/>
    <x v="35"/>
    <x v="35"/>
    <x v="35"/>
    <x v="34"/>
    <x v="35"/>
    <x v="34"/>
    <x v="35"/>
    <x v="35"/>
    <x v="35"/>
    <x v="35"/>
    <x v="6"/>
    <x v="13"/>
    <x v="5"/>
    <x v="4"/>
    <x v="11"/>
    <n v="278"/>
    <n v="269"/>
    <n v="279"/>
    <n v="267"/>
    <n v="274"/>
    <x v="2"/>
  </r>
  <r>
    <x v="30"/>
    <x v="30"/>
    <x v="36"/>
    <x v="36"/>
    <x v="36"/>
    <x v="35"/>
    <x v="36"/>
    <x v="35"/>
    <x v="36"/>
    <x v="36"/>
    <x v="36"/>
    <x v="36"/>
    <x v="15"/>
    <x v="15"/>
    <x v="15"/>
    <x v="9"/>
    <x v="8"/>
    <n v="272"/>
    <n v="281"/>
    <n v="266"/>
    <n v="267"/>
    <n v="268"/>
    <x v="2"/>
  </r>
  <r>
    <x v="30"/>
    <x v="31"/>
    <x v="37"/>
    <x v="37"/>
    <x v="37"/>
    <x v="36"/>
    <x v="37"/>
    <x v="36"/>
    <x v="37"/>
    <x v="37"/>
    <x v="37"/>
    <x v="37"/>
    <x v="11"/>
    <x v="15"/>
    <x v="15"/>
    <x v="13"/>
    <x v="2"/>
    <n v="268"/>
    <n v="280"/>
    <n v="279"/>
    <n v="272"/>
    <n v="280"/>
    <x v="2"/>
  </r>
  <r>
    <x v="31"/>
    <x v="24"/>
    <x v="38"/>
    <x v="38"/>
    <x v="38"/>
    <x v="37"/>
    <x v="38"/>
    <x v="37"/>
    <x v="38"/>
    <x v="38"/>
    <x v="38"/>
    <x v="38"/>
    <x v="1"/>
    <x v="7"/>
    <x v="6"/>
    <x v="14"/>
    <x v="3"/>
    <n v="280"/>
    <n v="268"/>
    <n v="270"/>
    <n v="273"/>
    <n v="281"/>
    <x v="2"/>
  </r>
  <r>
    <x v="32"/>
    <x v="32"/>
    <x v="39"/>
    <x v="39"/>
    <x v="39"/>
    <x v="38"/>
    <x v="39"/>
    <x v="38"/>
    <x v="39"/>
    <x v="39"/>
    <x v="39"/>
    <x v="39"/>
    <x v="12"/>
    <x v="7"/>
    <x v="7"/>
    <x v="5"/>
    <x v="8"/>
    <n v="273"/>
    <n v="272"/>
    <n v="278"/>
    <n v="266"/>
    <n v="279"/>
    <x v="2"/>
  </r>
  <r>
    <x v="33"/>
    <x v="33"/>
    <x v="40"/>
    <x v="40"/>
    <x v="40"/>
    <x v="39"/>
    <x v="40"/>
    <x v="39"/>
    <x v="30"/>
    <x v="40"/>
    <x v="40"/>
    <x v="40"/>
    <x v="14"/>
    <x v="6"/>
    <x v="11"/>
    <x v="5"/>
    <x v="5"/>
    <n v="270"/>
    <n v="278"/>
    <n v="267"/>
    <n v="276"/>
    <n v="274"/>
    <x v="2"/>
  </r>
  <r>
    <x v="34"/>
    <x v="34"/>
    <x v="41"/>
    <x v="41"/>
    <x v="41"/>
    <x v="40"/>
    <x v="41"/>
    <x v="40"/>
    <x v="40"/>
    <x v="41"/>
    <x v="41"/>
    <x v="41"/>
    <x v="16"/>
    <x v="16"/>
    <x v="16"/>
    <x v="15"/>
    <x v="17"/>
    <n v="287"/>
    <n v="288"/>
    <n v="286"/>
    <n v="287"/>
    <n v="286"/>
    <x v="3"/>
  </r>
  <r>
    <x v="35"/>
    <x v="35"/>
    <x v="42"/>
    <x v="42"/>
    <x v="42"/>
    <x v="41"/>
    <x v="42"/>
    <x v="41"/>
    <x v="41"/>
    <x v="42"/>
    <x v="42"/>
    <x v="42"/>
    <x v="17"/>
    <x v="17"/>
    <x v="17"/>
    <x v="16"/>
    <x v="18"/>
    <n v="285"/>
    <n v="283"/>
    <n v="284"/>
    <n v="286"/>
    <n v="287"/>
    <x v="3"/>
  </r>
  <r>
    <x v="36"/>
    <x v="36"/>
    <x v="43"/>
    <x v="43"/>
    <x v="43"/>
    <x v="42"/>
    <x v="43"/>
    <x v="42"/>
    <x v="42"/>
    <x v="43"/>
    <x v="43"/>
    <x v="43"/>
    <x v="18"/>
    <x v="18"/>
    <x v="18"/>
    <x v="17"/>
    <x v="19"/>
    <n v="289"/>
    <n v="284"/>
    <n v="288"/>
    <n v="289"/>
    <n v="286"/>
    <x v="3"/>
  </r>
  <r>
    <x v="37"/>
    <x v="37"/>
    <x v="44"/>
    <x v="44"/>
    <x v="44"/>
    <x v="43"/>
    <x v="44"/>
    <x v="43"/>
    <x v="43"/>
    <x v="44"/>
    <x v="44"/>
    <x v="44"/>
    <x v="17"/>
    <x v="19"/>
    <x v="19"/>
    <x v="15"/>
    <x v="19"/>
    <n v="284"/>
    <n v="285"/>
    <n v="285"/>
    <n v="285"/>
    <n v="285"/>
    <x v="3"/>
  </r>
  <r>
    <x v="38"/>
    <x v="38"/>
    <x v="45"/>
    <x v="45"/>
    <x v="45"/>
    <x v="44"/>
    <x v="45"/>
    <x v="44"/>
    <x v="44"/>
    <x v="45"/>
    <x v="45"/>
    <x v="45"/>
    <x v="18"/>
    <x v="16"/>
    <x v="16"/>
    <x v="18"/>
    <x v="19"/>
    <n v="286"/>
    <n v="285"/>
    <n v="287"/>
    <n v="287"/>
    <n v="283"/>
    <x v="3"/>
  </r>
  <r>
    <x v="39"/>
    <x v="39"/>
    <x v="46"/>
    <x v="46"/>
    <x v="46"/>
    <x v="45"/>
    <x v="46"/>
    <x v="45"/>
    <x v="45"/>
    <x v="46"/>
    <x v="46"/>
    <x v="46"/>
    <x v="19"/>
    <x v="19"/>
    <x v="20"/>
    <x v="15"/>
    <x v="20"/>
    <n v="285"/>
    <n v="287"/>
    <n v="287"/>
    <n v="286"/>
    <n v="286"/>
    <x v="3"/>
  </r>
  <r>
    <x v="40"/>
    <x v="40"/>
    <x v="47"/>
    <x v="47"/>
    <x v="47"/>
    <x v="46"/>
    <x v="47"/>
    <x v="46"/>
    <x v="46"/>
    <x v="47"/>
    <x v="47"/>
    <x v="47"/>
    <x v="18"/>
    <x v="17"/>
    <x v="21"/>
    <x v="19"/>
    <x v="17"/>
    <n v="289"/>
    <n v="287"/>
    <n v="287"/>
    <n v="288"/>
    <n v="286"/>
    <x v="3"/>
  </r>
  <r>
    <x v="40"/>
    <x v="41"/>
    <x v="48"/>
    <x v="48"/>
    <x v="48"/>
    <x v="47"/>
    <x v="48"/>
    <x v="47"/>
    <x v="47"/>
    <x v="48"/>
    <x v="48"/>
    <x v="48"/>
    <x v="16"/>
    <x v="19"/>
    <x v="20"/>
    <x v="17"/>
    <x v="20"/>
    <n v="287"/>
    <n v="286"/>
    <n v="286"/>
    <n v="288"/>
    <n v="286"/>
    <x v="3"/>
  </r>
  <r>
    <x v="41"/>
    <x v="42"/>
    <x v="49"/>
    <x v="49"/>
    <x v="49"/>
    <x v="48"/>
    <x v="49"/>
    <x v="48"/>
    <x v="48"/>
    <x v="49"/>
    <x v="49"/>
    <x v="49"/>
    <x v="19"/>
    <x v="20"/>
    <x v="16"/>
    <x v="19"/>
    <x v="21"/>
    <n v="284"/>
    <n v="283"/>
    <n v="285"/>
    <n v="285"/>
    <n v="285"/>
    <x v="3"/>
  </r>
  <r>
    <x v="42"/>
    <x v="43"/>
    <x v="50"/>
    <x v="50"/>
    <x v="50"/>
    <x v="49"/>
    <x v="50"/>
    <x v="49"/>
    <x v="49"/>
    <x v="50"/>
    <x v="50"/>
    <x v="50"/>
    <x v="20"/>
    <x v="19"/>
    <x v="16"/>
    <x v="16"/>
    <x v="17"/>
    <n v="287"/>
    <n v="287"/>
    <n v="288"/>
    <n v="287"/>
    <n v="287"/>
    <x v="3"/>
  </r>
  <r>
    <x v="42"/>
    <x v="44"/>
    <x v="51"/>
    <x v="51"/>
    <x v="51"/>
    <x v="50"/>
    <x v="51"/>
    <x v="50"/>
    <x v="50"/>
    <x v="51"/>
    <x v="51"/>
    <x v="51"/>
    <x v="17"/>
    <x v="19"/>
    <x v="16"/>
    <x v="20"/>
    <x v="21"/>
    <n v="284"/>
    <n v="286"/>
    <n v="285"/>
    <n v="283"/>
    <n v="285"/>
    <x v="3"/>
  </r>
  <r>
    <x v="43"/>
    <x v="45"/>
    <x v="52"/>
    <x v="52"/>
    <x v="52"/>
    <x v="51"/>
    <x v="52"/>
    <x v="51"/>
    <x v="51"/>
    <x v="52"/>
    <x v="52"/>
    <x v="52"/>
    <x v="18"/>
    <x v="21"/>
    <x v="19"/>
    <x v="18"/>
    <x v="18"/>
    <n v="287"/>
    <n v="284"/>
    <n v="285"/>
    <n v="286"/>
    <n v="284"/>
    <x v="3"/>
  </r>
  <r>
    <x v="44"/>
    <x v="46"/>
    <x v="53"/>
    <x v="53"/>
    <x v="53"/>
    <x v="52"/>
    <x v="53"/>
    <x v="52"/>
    <x v="52"/>
    <x v="53"/>
    <x v="53"/>
    <x v="53"/>
    <x v="21"/>
    <x v="20"/>
    <x v="17"/>
    <x v="20"/>
    <x v="21"/>
    <n v="283"/>
    <n v="284"/>
    <n v="288"/>
    <n v="285"/>
    <n v="286"/>
    <x v="3"/>
  </r>
  <r>
    <x v="45"/>
    <x v="37"/>
    <x v="54"/>
    <x v="54"/>
    <x v="54"/>
    <x v="53"/>
    <x v="54"/>
    <x v="53"/>
    <x v="53"/>
    <x v="54"/>
    <x v="54"/>
    <x v="54"/>
    <x v="18"/>
    <x v="16"/>
    <x v="21"/>
    <x v="18"/>
    <x v="22"/>
    <n v="284"/>
    <n v="286"/>
    <n v="285"/>
    <n v="286"/>
    <n v="288"/>
    <x v="4"/>
  </r>
  <r>
    <x v="46"/>
    <x v="10"/>
    <x v="55"/>
    <x v="55"/>
    <x v="55"/>
    <x v="54"/>
    <x v="55"/>
    <x v="54"/>
    <x v="54"/>
    <x v="55"/>
    <x v="55"/>
    <x v="55"/>
    <x v="21"/>
    <x v="17"/>
    <x v="18"/>
    <x v="15"/>
    <x v="17"/>
    <n v="287"/>
    <n v="286"/>
    <n v="284"/>
    <n v="286"/>
    <n v="285"/>
    <x v="4"/>
  </r>
  <r>
    <x v="47"/>
    <x v="38"/>
    <x v="56"/>
    <x v="56"/>
    <x v="56"/>
    <x v="55"/>
    <x v="56"/>
    <x v="55"/>
    <x v="55"/>
    <x v="56"/>
    <x v="56"/>
    <x v="56"/>
    <x v="16"/>
    <x v="21"/>
    <x v="18"/>
    <x v="16"/>
    <x v="21"/>
    <n v="288"/>
    <n v="287"/>
    <n v="287"/>
    <n v="284"/>
    <n v="288"/>
    <x v="4"/>
  </r>
  <r>
    <x v="47"/>
    <x v="45"/>
    <x v="57"/>
    <x v="57"/>
    <x v="57"/>
    <x v="56"/>
    <x v="57"/>
    <x v="56"/>
    <x v="56"/>
    <x v="57"/>
    <x v="57"/>
    <x v="57"/>
    <x v="20"/>
    <x v="16"/>
    <x v="20"/>
    <x v="18"/>
    <x v="19"/>
    <n v="288"/>
    <n v="285"/>
    <n v="284"/>
    <n v="286"/>
    <n v="283"/>
    <x v="4"/>
  </r>
  <r>
    <x v="47"/>
    <x v="47"/>
    <x v="58"/>
    <x v="53"/>
    <x v="58"/>
    <x v="57"/>
    <x v="58"/>
    <x v="57"/>
    <x v="57"/>
    <x v="58"/>
    <x v="58"/>
    <x v="58"/>
    <x v="17"/>
    <x v="20"/>
    <x v="19"/>
    <x v="16"/>
    <x v="17"/>
    <n v="288"/>
    <n v="286"/>
    <n v="288"/>
    <n v="285"/>
    <n v="285"/>
    <x v="4"/>
  </r>
  <r>
    <x v="48"/>
    <x v="48"/>
    <x v="59"/>
    <x v="58"/>
    <x v="59"/>
    <x v="58"/>
    <x v="59"/>
    <x v="58"/>
    <x v="58"/>
    <x v="50"/>
    <x v="59"/>
    <x v="59"/>
    <x v="17"/>
    <x v="21"/>
    <x v="18"/>
    <x v="20"/>
    <x v="21"/>
    <n v="286"/>
    <n v="289"/>
    <n v="288"/>
    <n v="284"/>
    <n v="288"/>
    <x v="4"/>
  </r>
  <r>
    <x v="49"/>
    <x v="49"/>
    <x v="60"/>
    <x v="50"/>
    <x v="60"/>
    <x v="59"/>
    <x v="60"/>
    <x v="59"/>
    <x v="59"/>
    <x v="59"/>
    <x v="60"/>
    <x v="60"/>
    <x v="21"/>
    <x v="19"/>
    <x v="20"/>
    <x v="21"/>
    <x v="18"/>
    <n v="287"/>
    <n v="288"/>
    <n v="284"/>
    <n v="283"/>
    <n v="286"/>
    <x v="4"/>
  </r>
  <r>
    <x v="49"/>
    <x v="34"/>
    <x v="61"/>
    <x v="59"/>
    <x v="61"/>
    <x v="60"/>
    <x v="61"/>
    <x v="60"/>
    <x v="60"/>
    <x v="45"/>
    <x v="61"/>
    <x v="61"/>
    <x v="20"/>
    <x v="17"/>
    <x v="19"/>
    <x v="15"/>
    <x v="20"/>
    <n v="288"/>
    <n v="284"/>
    <n v="287"/>
    <n v="288"/>
    <n v="284"/>
    <x v="4"/>
  </r>
  <r>
    <x v="50"/>
    <x v="34"/>
    <x v="62"/>
    <x v="60"/>
    <x v="62"/>
    <x v="61"/>
    <x v="62"/>
    <x v="61"/>
    <x v="61"/>
    <x v="60"/>
    <x v="62"/>
    <x v="62"/>
    <x v="19"/>
    <x v="18"/>
    <x v="16"/>
    <x v="20"/>
    <x v="19"/>
    <n v="284"/>
    <n v="284"/>
    <n v="288"/>
    <n v="288"/>
    <n v="284"/>
    <x v="4"/>
  </r>
  <r>
    <x v="51"/>
    <x v="50"/>
    <x v="63"/>
    <x v="61"/>
    <x v="63"/>
    <x v="62"/>
    <x v="63"/>
    <x v="62"/>
    <x v="62"/>
    <x v="61"/>
    <x v="63"/>
    <x v="63"/>
    <x v="20"/>
    <x v="18"/>
    <x v="18"/>
    <x v="16"/>
    <x v="20"/>
    <n v="287"/>
    <n v="285"/>
    <n v="287"/>
    <n v="283"/>
    <n v="287"/>
    <x v="4"/>
  </r>
  <r>
    <x v="52"/>
    <x v="1"/>
    <x v="64"/>
    <x v="62"/>
    <x v="64"/>
    <x v="63"/>
    <x v="64"/>
    <x v="63"/>
    <x v="63"/>
    <x v="62"/>
    <x v="64"/>
    <x v="64"/>
    <x v="19"/>
    <x v="19"/>
    <x v="17"/>
    <x v="17"/>
    <x v="22"/>
    <n v="284"/>
    <n v="283"/>
    <n v="288"/>
    <n v="285"/>
    <n v="283"/>
    <x v="4"/>
  </r>
  <r>
    <x v="53"/>
    <x v="51"/>
    <x v="65"/>
    <x v="63"/>
    <x v="65"/>
    <x v="64"/>
    <x v="65"/>
    <x v="64"/>
    <x v="64"/>
    <x v="63"/>
    <x v="42"/>
    <x v="65"/>
    <x v="18"/>
    <x v="21"/>
    <x v="16"/>
    <x v="19"/>
    <x v="22"/>
    <n v="285"/>
    <n v="286"/>
    <n v="288"/>
    <n v="286"/>
    <n v="286"/>
    <x v="4"/>
  </r>
  <r>
    <x v="54"/>
    <x v="52"/>
    <x v="66"/>
    <x v="64"/>
    <x v="66"/>
    <x v="65"/>
    <x v="66"/>
    <x v="65"/>
    <x v="65"/>
    <x v="64"/>
    <x v="65"/>
    <x v="66"/>
    <x v="18"/>
    <x v="20"/>
    <x v="17"/>
    <x v="21"/>
    <x v="19"/>
    <n v="285"/>
    <n v="286"/>
    <n v="288"/>
    <n v="285"/>
    <n v="288"/>
    <x v="4"/>
  </r>
  <r>
    <x v="55"/>
    <x v="53"/>
    <x v="67"/>
    <x v="65"/>
    <x v="67"/>
    <x v="66"/>
    <x v="51"/>
    <x v="66"/>
    <x v="66"/>
    <x v="65"/>
    <x v="66"/>
    <x v="67"/>
    <x v="16"/>
    <x v="17"/>
    <x v="21"/>
    <x v="15"/>
    <x v="21"/>
    <n v="284"/>
    <n v="285"/>
    <n v="285"/>
    <n v="288"/>
    <n v="288"/>
    <x v="4"/>
  </r>
  <r>
    <x v="56"/>
    <x v="45"/>
    <x v="68"/>
    <x v="66"/>
    <x v="68"/>
    <x v="52"/>
    <x v="67"/>
    <x v="67"/>
    <x v="67"/>
    <x v="66"/>
    <x v="67"/>
    <x v="68"/>
    <x v="22"/>
    <x v="19"/>
    <x v="21"/>
    <x v="20"/>
    <x v="18"/>
    <n v="288"/>
    <n v="288"/>
    <n v="285"/>
    <n v="283"/>
    <n v="288"/>
    <x v="4"/>
  </r>
  <r>
    <x v="57"/>
    <x v="54"/>
    <x v="41"/>
    <x v="67"/>
    <x v="69"/>
    <x v="67"/>
    <x v="68"/>
    <x v="68"/>
    <x v="68"/>
    <x v="67"/>
    <x v="68"/>
    <x v="69"/>
    <x v="16"/>
    <x v="18"/>
    <x v="16"/>
    <x v="19"/>
    <x v="17"/>
    <n v="288"/>
    <n v="287"/>
    <n v="286"/>
    <n v="287"/>
    <n v="287"/>
    <x v="4"/>
  </r>
  <r>
    <x v="58"/>
    <x v="55"/>
    <x v="69"/>
    <x v="68"/>
    <x v="70"/>
    <x v="68"/>
    <x v="69"/>
    <x v="69"/>
    <x v="69"/>
    <x v="68"/>
    <x v="69"/>
    <x v="70"/>
    <x v="17"/>
    <x v="20"/>
    <x v="21"/>
    <x v="15"/>
    <x v="21"/>
    <n v="283"/>
    <n v="287"/>
    <n v="285"/>
    <n v="285"/>
    <n v="287"/>
    <x v="4"/>
  </r>
  <r>
    <x v="59"/>
    <x v="35"/>
    <x v="70"/>
    <x v="69"/>
    <x v="71"/>
    <x v="69"/>
    <x v="70"/>
    <x v="70"/>
    <x v="70"/>
    <x v="69"/>
    <x v="70"/>
    <x v="71"/>
    <x v="19"/>
    <x v="19"/>
    <x v="18"/>
    <x v="16"/>
    <x v="17"/>
    <n v="288"/>
    <n v="285"/>
    <n v="286"/>
    <n v="285"/>
    <n v="284"/>
    <x v="4"/>
  </r>
  <r>
    <x v="60"/>
    <x v="56"/>
    <x v="71"/>
    <x v="70"/>
    <x v="72"/>
    <x v="70"/>
    <x v="71"/>
    <x v="71"/>
    <x v="71"/>
    <x v="53"/>
    <x v="71"/>
    <x v="72"/>
    <x v="17"/>
    <x v="16"/>
    <x v="20"/>
    <x v="17"/>
    <x v="19"/>
    <n v="288"/>
    <n v="288"/>
    <n v="288"/>
    <n v="286"/>
    <n v="288"/>
    <x v="4"/>
  </r>
  <r>
    <x v="61"/>
    <x v="57"/>
    <x v="72"/>
    <x v="71"/>
    <x v="73"/>
    <x v="71"/>
    <x v="72"/>
    <x v="72"/>
    <x v="72"/>
    <x v="70"/>
    <x v="72"/>
    <x v="73"/>
    <x v="23"/>
    <x v="16"/>
    <x v="21"/>
    <x v="21"/>
    <x v="19"/>
    <n v="290"/>
    <n v="285"/>
    <n v="285"/>
    <n v="286"/>
    <n v="292"/>
    <x v="5"/>
  </r>
  <r>
    <x v="62"/>
    <x v="58"/>
    <x v="73"/>
    <x v="72"/>
    <x v="74"/>
    <x v="72"/>
    <x v="73"/>
    <x v="73"/>
    <x v="73"/>
    <x v="71"/>
    <x v="73"/>
    <x v="74"/>
    <x v="16"/>
    <x v="21"/>
    <x v="22"/>
    <x v="18"/>
    <x v="23"/>
    <n v="287"/>
    <n v="288"/>
    <n v="285"/>
    <n v="285"/>
    <n v="286"/>
    <x v="5"/>
  </r>
  <r>
    <x v="63"/>
    <x v="7"/>
    <x v="74"/>
    <x v="73"/>
    <x v="75"/>
    <x v="63"/>
    <x v="74"/>
    <x v="74"/>
    <x v="74"/>
    <x v="72"/>
    <x v="74"/>
    <x v="75"/>
    <x v="18"/>
    <x v="17"/>
    <x v="22"/>
    <x v="17"/>
    <x v="21"/>
    <n v="283"/>
    <n v="290"/>
    <n v="290"/>
    <n v="292"/>
    <n v="285"/>
    <x v="5"/>
  </r>
  <r>
    <x v="64"/>
    <x v="36"/>
    <x v="75"/>
    <x v="74"/>
    <x v="76"/>
    <x v="73"/>
    <x v="75"/>
    <x v="75"/>
    <x v="75"/>
    <x v="73"/>
    <x v="75"/>
    <x v="76"/>
    <x v="17"/>
    <x v="17"/>
    <x v="21"/>
    <x v="22"/>
    <x v="21"/>
    <n v="287"/>
    <n v="287"/>
    <n v="291"/>
    <n v="288"/>
    <n v="291"/>
    <x v="5"/>
  </r>
  <r>
    <x v="65"/>
    <x v="32"/>
    <x v="76"/>
    <x v="75"/>
    <x v="68"/>
    <x v="74"/>
    <x v="76"/>
    <x v="76"/>
    <x v="76"/>
    <x v="74"/>
    <x v="76"/>
    <x v="77"/>
    <x v="24"/>
    <x v="17"/>
    <x v="21"/>
    <x v="18"/>
    <x v="24"/>
    <n v="285"/>
    <n v="286"/>
    <n v="287"/>
    <n v="288"/>
    <n v="286"/>
    <x v="5"/>
  </r>
  <r>
    <x v="65"/>
    <x v="59"/>
    <x v="77"/>
    <x v="76"/>
    <x v="77"/>
    <x v="75"/>
    <x v="77"/>
    <x v="77"/>
    <x v="77"/>
    <x v="75"/>
    <x v="77"/>
    <x v="78"/>
    <x v="21"/>
    <x v="16"/>
    <x v="21"/>
    <x v="20"/>
    <x v="24"/>
    <n v="292"/>
    <n v="290"/>
    <n v="288"/>
    <n v="285"/>
    <n v="289"/>
    <x v="5"/>
  </r>
  <r>
    <x v="66"/>
    <x v="60"/>
    <x v="78"/>
    <x v="44"/>
    <x v="78"/>
    <x v="76"/>
    <x v="78"/>
    <x v="78"/>
    <x v="78"/>
    <x v="76"/>
    <x v="78"/>
    <x v="79"/>
    <x v="16"/>
    <x v="19"/>
    <x v="21"/>
    <x v="15"/>
    <x v="20"/>
    <n v="289"/>
    <n v="286"/>
    <n v="287"/>
    <n v="283"/>
    <n v="284"/>
    <x v="5"/>
  </r>
  <r>
    <x v="66"/>
    <x v="61"/>
    <x v="79"/>
    <x v="77"/>
    <x v="79"/>
    <x v="77"/>
    <x v="79"/>
    <x v="79"/>
    <x v="79"/>
    <x v="77"/>
    <x v="79"/>
    <x v="80"/>
    <x v="21"/>
    <x v="22"/>
    <x v="17"/>
    <x v="23"/>
    <x v="25"/>
    <n v="286"/>
    <n v="290"/>
    <n v="291"/>
    <n v="285"/>
    <n v="289"/>
    <x v="5"/>
  </r>
  <r>
    <x v="67"/>
    <x v="62"/>
    <x v="80"/>
    <x v="78"/>
    <x v="80"/>
    <x v="78"/>
    <x v="80"/>
    <x v="80"/>
    <x v="80"/>
    <x v="78"/>
    <x v="80"/>
    <x v="81"/>
    <x v="24"/>
    <x v="23"/>
    <x v="23"/>
    <x v="22"/>
    <x v="25"/>
    <n v="289"/>
    <n v="287"/>
    <n v="291"/>
    <n v="288"/>
    <n v="283"/>
    <x v="5"/>
  </r>
  <r>
    <x v="67"/>
    <x v="63"/>
    <x v="81"/>
    <x v="79"/>
    <x v="81"/>
    <x v="79"/>
    <x v="81"/>
    <x v="81"/>
    <x v="81"/>
    <x v="79"/>
    <x v="81"/>
    <x v="82"/>
    <x v="18"/>
    <x v="22"/>
    <x v="20"/>
    <x v="17"/>
    <x v="25"/>
    <n v="291"/>
    <n v="283"/>
    <n v="286"/>
    <n v="285"/>
    <n v="287"/>
    <x v="5"/>
  </r>
  <r>
    <x v="68"/>
    <x v="56"/>
    <x v="82"/>
    <x v="80"/>
    <x v="46"/>
    <x v="80"/>
    <x v="82"/>
    <x v="77"/>
    <x v="60"/>
    <x v="80"/>
    <x v="82"/>
    <x v="83"/>
    <x v="20"/>
    <x v="19"/>
    <x v="20"/>
    <x v="18"/>
    <x v="26"/>
    <n v="292"/>
    <n v="284"/>
    <n v="287"/>
    <n v="288"/>
    <n v="285"/>
    <x v="5"/>
  </r>
  <r>
    <x v="69"/>
    <x v="64"/>
    <x v="83"/>
    <x v="81"/>
    <x v="82"/>
    <x v="81"/>
    <x v="83"/>
    <x v="82"/>
    <x v="82"/>
    <x v="81"/>
    <x v="83"/>
    <x v="84"/>
    <x v="21"/>
    <x v="22"/>
    <x v="22"/>
    <x v="17"/>
    <x v="21"/>
    <n v="284"/>
    <n v="287"/>
    <n v="290"/>
    <n v="291"/>
    <n v="288"/>
    <x v="5"/>
  </r>
  <r>
    <x v="69"/>
    <x v="47"/>
    <x v="84"/>
    <x v="82"/>
    <x v="83"/>
    <x v="58"/>
    <x v="84"/>
    <x v="83"/>
    <x v="83"/>
    <x v="82"/>
    <x v="84"/>
    <x v="85"/>
    <x v="23"/>
    <x v="19"/>
    <x v="19"/>
    <x v="20"/>
    <x v="27"/>
    <n v="288"/>
    <n v="284"/>
    <n v="290"/>
    <n v="284"/>
    <n v="287"/>
    <x v="5"/>
  </r>
  <r>
    <x v="70"/>
    <x v="39"/>
    <x v="85"/>
    <x v="83"/>
    <x v="84"/>
    <x v="82"/>
    <x v="85"/>
    <x v="84"/>
    <x v="84"/>
    <x v="83"/>
    <x v="85"/>
    <x v="86"/>
    <x v="24"/>
    <x v="19"/>
    <x v="24"/>
    <x v="23"/>
    <x v="22"/>
    <n v="283"/>
    <n v="287"/>
    <n v="288"/>
    <n v="288"/>
    <n v="292"/>
    <x v="5"/>
  </r>
  <r>
    <x v="71"/>
    <x v="65"/>
    <x v="86"/>
    <x v="84"/>
    <x v="85"/>
    <x v="83"/>
    <x v="86"/>
    <x v="85"/>
    <x v="85"/>
    <x v="84"/>
    <x v="86"/>
    <x v="87"/>
    <x v="19"/>
    <x v="23"/>
    <x v="23"/>
    <x v="17"/>
    <x v="24"/>
    <n v="289"/>
    <n v="291"/>
    <n v="284"/>
    <n v="283"/>
    <n v="290"/>
    <x v="5"/>
  </r>
  <r>
    <x v="72"/>
    <x v="66"/>
    <x v="87"/>
    <x v="85"/>
    <x v="86"/>
    <x v="84"/>
    <x v="87"/>
    <x v="86"/>
    <x v="86"/>
    <x v="85"/>
    <x v="87"/>
    <x v="88"/>
    <x v="19"/>
    <x v="24"/>
    <x v="16"/>
    <x v="19"/>
    <x v="21"/>
    <n v="290"/>
    <n v="286"/>
    <n v="290"/>
    <n v="287"/>
    <n v="285"/>
    <x v="5"/>
  </r>
  <r>
    <x v="72"/>
    <x v="67"/>
    <x v="88"/>
    <x v="86"/>
    <x v="87"/>
    <x v="85"/>
    <x v="88"/>
    <x v="87"/>
    <x v="87"/>
    <x v="54"/>
    <x v="88"/>
    <x v="89"/>
    <x v="20"/>
    <x v="18"/>
    <x v="25"/>
    <x v="23"/>
    <x v="20"/>
    <n v="287"/>
    <n v="290"/>
    <n v="285"/>
    <n v="285"/>
    <n v="285"/>
    <x v="5"/>
  </r>
  <r>
    <x v="73"/>
    <x v="68"/>
    <x v="89"/>
    <x v="87"/>
    <x v="88"/>
    <x v="86"/>
    <x v="89"/>
    <x v="88"/>
    <x v="88"/>
    <x v="86"/>
    <x v="89"/>
    <x v="89"/>
    <x v="22"/>
    <x v="21"/>
    <x v="26"/>
    <x v="23"/>
    <x v="25"/>
    <n v="289"/>
    <n v="288"/>
    <n v="283"/>
    <n v="283"/>
    <n v="285"/>
    <x v="5"/>
  </r>
  <r>
    <x v="74"/>
    <x v="44"/>
    <x v="90"/>
    <x v="88"/>
    <x v="80"/>
    <x v="87"/>
    <x v="90"/>
    <x v="89"/>
    <x v="89"/>
    <x v="87"/>
    <x v="90"/>
    <x v="90"/>
    <x v="22"/>
    <x v="16"/>
    <x v="23"/>
    <x v="20"/>
    <x v="19"/>
    <n v="291"/>
    <n v="285"/>
    <n v="291"/>
    <n v="287"/>
    <n v="289"/>
    <x v="5"/>
  </r>
  <r>
    <x v="74"/>
    <x v="20"/>
    <x v="91"/>
    <x v="89"/>
    <x v="89"/>
    <x v="88"/>
    <x v="91"/>
    <x v="90"/>
    <x v="90"/>
    <x v="88"/>
    <x v="91"/>
    <x v="91"/>
    <x v="23"/>
    <x v="25"/>
    <x v="20"/>
    <x v="21"/>
    <x v="18"/>
    <n v="293"/>
    <n v="292"/>
    <n v="288"/>
    <n v="288"/>
    <n v="286"/>
    <x v="5"/>
  </r>
  <r>
    <x v="74"/>
    <x v="69"/>
    <x v="75"/>
    <x v="90"/>
    <x v="90"/>
    <x v="89"/>
    <x v="92"/>
    <x v="91"/>
    <x v="91"/>
    <x v="89"/>
    <x v="92"/>
    <x v="92"/>
    <x v="17"/>
    <x v="20"/>
    <x v="17"/>
    <x v="22"/>
    <x v="23"/>
    <n v="285"/>
    <n v="289"/>
    <n v="283"/>
    <n v="291"/>
    <n v="287"/>
    <x v="5"/>
  </r>
  <r>
    <x v="75"/>
    <x v="10"/>
    <x v="92"/>
    <x v="91"/>
    <x v="91"/>
    <x v="90"/>
    <x v="93"/>
    <x v="92"/>
    <x v="92"/>
    <x v="90"/>
    <x v="93"/>
    <x v="93"/>
    <x v="18"/>
    <x v="20"/>
    <x v="20"/>
    <x v="21"/>
    <x v="21"/>
    <n v="292"/>
    <n v="285"/>
    <n v="284"/>
    <n v="287"/>
    <n v="287"/>
    <x v="5"/>
  </r>
  <r>
    <x v="76"/>
    <x v="70"/>
    <x v="93"/>
    <x v="92"/>
    <x v="92"/>
    <x v="91"/>
    <x v="94"/>
    <x v="45"/>
    <x v="93"/>
    <x v="91"/>
    <x v="94"/>
    <x v="94"/>
    <x v="16"/>
    <x v="20"/>
    <x v="26"/>
    <x v="19"/>
    <x v="24"/>
    <n v="285"/>
    <n v="284"/>
    <n v="289"/>
    <n v="285"/>
    <n v="284"/>
    <x v="5"/>
  </r>
  <r>
    <x v="77"/>
    <x v="6"/>
    <x v="94"/>
    <x v="93"/>
    <x v="93"/>
    <x v="79"/>
    <x v="95"/>
    <x v="93"/>
    <x v="94"/>
    <x v="92"/>
    <x v="95"/>
    <x v="95"/>
    <x v="19"/>
    <x v="22"/>
    <x v="20"/>
    <x v="17"/>
    <x v="18"/>
    <n v="286"/>
    <n v="284"/>
    <n v="283"/>
    <n v="284"/>
    <n v="291"/>
    <x v="5"/>
  </r>
  <r>
    <x v="78"/>
    <x v="71"/>
    <x v="95"/>
    <x v="94"/>
    <x v="94"/>
    <x v="92"/>
    <x v="96"/>
    <x v="94"/>
    <x v="95"/>
    <x v="93"/>
    <x v="96"/>
    <x v="96"/>
    <x v="25"/>
    <x v="26"/>
    <x v="27"/>
    <x v="24"/>
    <x v="28"/>
    <n v="293"/>
    <n v="296"/>
    <n v="297"/>
    <n v="296"/>
    <n v="294"/>
    <x v="6"/>
  </r>
  <r>
    <x v="79"/>
    <x v="72"/>
    <x v="96"/>
    <x v="95"/>
    <x v="95"/>
    <x v="93"/>
    <x v="97"/>
    <x v="95"/>
    <x v="96"/>
    <x v="94"/>
    <x v="97"/>
    <x v="97"/>
    <x v="26"/>
    <x v="27"/>
    <x v="25"/>
    <x v="25"/>
    <x v="29"/>
    <n v="296"/>
    <n v="297"/>
    <n v="295"/>
    <n v="294"/>
    <n v="297"/>
    <x v="6"/>
  </r>
  <r>
    <x v="80"/>
    <x v="73"/>
    <x v="97"/>
    <x v="96"/>
    <x v="96"/>
    <x v="94"/>
    <x v="98"/>
    <x v="96"/>
    <x v="97"/>
    <x v="95"/>
    <x v="98"/>
    <x v="98"/>
    <x v="25"/>
    <x v="28"/>
    <x v="27"/>
    <x v="25"/>
    <x v="30"/>
    <n v="294"/>
    <n v="294"/>
    <n v="297"/>
    <n v="297"/>
    <n v="296"/>
    <x v="6"/>
  </r>
  <r>
    <x v="81"/>
    <x v="74"/>
    <x v="98"/>
    <x v="97"/>
    <x v="97"/>
    <x v="95"/>
    <x v="99"/>
    <x v="97"/>
    <x v="95"/>
    <x v="96"/>
    <x v="99"/>
    <x v="99"/>
    <x v="27"/>
    <x v="29"/>
    <x v="28"/>
    <x v="25"/>
    <x v="28"/>
    <n v="296"/>
    <n v="296"/>
    <n v="294"/>
    <n v="297"/>
    <n v="294"/>
    <x v="6"/>
  </r>
  <r>
    <x v="81"/>
    <x v="22"/>
    <x v="99"/>
    <x v="98"/>
    <x v="98"/>
    <x v="96"/>
    <x v="100"/>
    <x v="98"/>
    <x v="98"/>
    <x v="97"/>
    <x v="100"/>
    <x v="100"/>
    <x v="27"/>
    <x v="30"/>
    <x v="27"/>
    <x v="26"/>
    <x v="28"/>
    <n v="298"/>
    <n v="294"/>
    <n v="293"/>
    <n v="296"/>
    <n v="293"/>
    <x v="6"/>
  </r>
  <r>
    <x v="82"/>
    <x v="75"/>
    <x v="100"/>
    <x v="99"/>
    <x v="99"/>
    <x v="97"/>
    <x v="101"/>
    <x v="99"/>
    <x v="99"/>
    <x v="98"/>
    <x v="101"/>
    <x v="101"/>
    <x v="28"/>
    <x v="30"/>
    <x v="27"/>
    <x v="24"/>
    <x v="31"/>
    <n v="294"/>
    <n v="294"/>
    <n v="298"/>
    <n v="295"/>
    <n v="293"/>
    <x v="6"/>
  </r>
  <r>
    <x v="82"/>
    <x v="3"/>
    <x v="101"/>
    <x v="100"/>
    <x v="100"/>
    <x v="98"/>
    <x v="102"/>
    <x v="100"/>
    <x v="100"/>
    <x v="99"/>
    <x v="102"/>
    <x v="102"/>
    <x v="29"/>
    <x v="28"/>
    <x v="29"/>
    <x v="26"/>
    <x v="26"/>
    <n v="296"/>
    <n v="294"/>
    <n v="293"/>
    <n v="297"/>
    <n v="293"/>
    <x v="6"/>
  </r>
  <r>
    <x v="82"/>
    <x v="36"/>
    <x v="102"/>
    <x v="101"/>
    <x v="101"/>
    <x v="99"/>
    <x v="103"/>
    <x v="101"/>
    <x v="101"/>
    <x v="100"/>
    <x v="103"/>
    <x v="103"/>
    <x v="29"/>
    <x v="30"/>
    <x v="25"/>
    <x v="25"/>
    <x v="26"/>
    <n v="294"/>
    <n v="297"/>
    <n v="294"/>
    <n v="296"/>
    <n v="295"/>
    <x v="6"/>
  </r>
  <r>
    <x v="82"/>
    <x v="0"/>
    <x v="103"/>
    <x v="102"/>
    <x v="102"/>
    <x v="100"/>
    <x v="104"/>
    <x v="102"/>
    <x v="102"/>
    <x v="101"/>
    <x v="104"/>
    <x v="104"/>
    <x v="26"/>
    <x v="28"/>
    <x v="30"/>
    <x v="25"/>
    <x v="29"/>
    <n v="295"/>
    <n v="297"/>
    <n v="294"/>
    <n v="296"/>
    <n v="295"/>
    <x v="6"/>
  </r>
  <r>
    <x v="83"/>
    <x v="45"/>
    <x v="104"/>
    <x v="103"/>
    <x v="103"/>
    <x v="101"/>
    <x v="105"/>
    <x v="103"/>
    <x v="103"/>
    <x v="102"/>
    <x v="105"/>
    <x v="105"/>
    <x v="29"/>
    <x v="28"/>
    <x v="31"/>
    <x v="27"/>
    <x v="26"/>
    <n v="295"/>
    <n v="293"/>
    <n v="295"/>
    <n v="297"/>
    <n v="296"/>
    <x v="6"/>
  </r>
  <r>
    <x v="84"/>
    <x v="76"/>
    <x v="105"/>
    <x v="104"/>
    <x v="104"/>
    <x v="102"/>
    <x v="106"/>
    <x v="104"/>
    <x v="104"/>
    <x v="103"/>
    <x v="106"/>
    <x v="106"/>
    <x v="26"/>
    <x v="29"/>
    <x v="28"/>
    <x v="26"/>
    <x v="26"/>
    <n v="296"/>
    <n v="296"/>
    <n v="293"/>
    <n v="294"/>
    <n v="297"/>
    <x v="6"/>
  </r>
  <r>
    <x v="85"/>
    <x v="35"/>
    <x v="106"/>
    <x v="105"/>
    <x v="105"/>
    <x v="103"/>
    <x v="107"/>
    <x v="105"/>
    <x v="105"/>
    <x v="104"/>
    <x v="107"/>
    <x v="107"/>
    <x v="27"/>
    <x v="27"/>
    <x v="31"/>
    <x v="25"/>
    <x v="30"/>
    <n v="295"/>
    <n v="296"/>
    <n v="296"/>
    <n v="296"/>
    <n v="294"/>
    <x v="6"/>
  </r>
  <r>
    <x v="86"/>
    <x v="77"/>
    <x v="107"/>
    <x v="106"/>
    <x v="106"/>
    <x v="104"/>
    <x v="108"/>
    <x v="106"/>
    <x v="106"/>
    <x v="105"/>
    <x v="108"/>
    <x v="108"/>
    <x v="28"/>
    <x v="27"/>
    <x v="31"/>
    <x v="25"/>
    <x v="28"/>
    <n v="296"/>
    <n v="298"/>
    <n v="297"/>
    <n v="297"/>
    <n v="295"/>
    <x v="6"/>
  </r>
  <r>
    <x v="87"/>
    <x v="36"/>
    <x v="99"/>
    <x v="107"/>
    <x v="107"/>
    <x v="105"/>
    <x v="109"/>
    <x v="107"/>
    <x v="107"/>
    <x v="106"/>
    <x v="109"/>
    <x v="109"/>
    <x v="27"/>
    <x v="29"/>
    <x v="27"/>
    <x v="27"/>
    <x v="31"/>
    <n v="296"/>
    <n v="294"/>
    <n v="295"/>
    <n v="296"/>
    <n v="295"/>
    <x v="6"/>
  </r>
  <r>
    <x v="87"/>
    <x v="77"/>
    <x v="108"/>
    <x v="108"/>
    <x v="100"/>
    <x v="106"/>
    <x v="110"/>
    <x v="108"/>
    <x v="108"/>
    <x v="107"/>
    <x v="110"/>
    <x v="110"/>
    <x v="30"/>
    <x v="31"/>
    <x v="29"/>
    <x v="24"/>
    <x v="28"/>
    <n v="296"/>
    <n v="295"/>
    <n v="295"/>
    <n v="295"/>
    <n v="295"/>
    <x v="6"/>
  </r>
  <r>
    <x v="88"/>
    <x v="78"/>
    <x v="109"/>
    <x v="109"/>
    <x v="108"/>
    <x v="107"/>
    <x v="111"/>
    <x v="109"/>
    <x v="109"/>
    <x v="108"/>
    <x v="111"/>
    <x v="111"/>
    <x v="28"/>
    <x v="28"/>
    <x v="31"/>
    <x v="27"/>
    <x v="29"/>
    <n v="297"/>
    <n v="295"/>
    <n v="294"/>
    <n v="293"/>
    <n v="297"/>
    <x v="6"/>
  </r>
  <r>
    <x v="89"/>
    <x v="28"/>
    <x v="110"/>
    <x v="110"/>
    <x v="109"/>
    <x v="108"/>
    <x v="112"/>
    <x v="110"/>
    <x v="110"/>
    <x v="109"/>
    <x v="112"/>
    <x v="112"/>
    <x v="26"/>
    <x v="28"/>
    <x v="30"/>
    <x v="28"/>
    <x v="31"/>
    <n v="297"/>
    <n v="295"/>
    <n v="293"/>
    <n v="293"/>
    <n v="295"/>
    <x v="6"/>
  </r>
  <r>
    <x v="90"/>
    <x v="79"/>
    <x v="111"/>
    <x v="111"/>
    <x v="110"/>
    <x v="109"/>
    <x v="113"/>
    <x v="111"/>
    <x v="111"/>
    <x v="110"/>
    <x v="113"/>
    <x v="113"/>
    <x v="29"/>
    <x v="27"/>
    <x v="31"/>
    <x v="27"/>
    <x v="29"/>
    <n v="296"/>
    <n v="296"/>
    <n v="294"/>
    <n v="294"/>
    <n v="295"/>
    <x v="6"/>
  </r>
  <r>
    <x v="91"/>
    <x v="39"/>
    <x v="112"/>
    <x v="112"/>
    <x v="111"/>
    <x v="110"/>
    <x v="114"/>
    <x v="112"/>
    <x v="112"/>
    <x v="111"/>
    <x v="114"/>
    <x v="114"/>
    <x v="25"/>
    <x v="27"/>
    <x v="28"/>
    <x v="28"/>
    <x v="28"/>
    <n v="297"/>
    <n v="296"/>
    <n v="294"/>
    <n v="294"/>
    <n v="294"/>
    <x v="6"/>
  </r>
  <r>
    <x v="92"/>
    <x v="80"/>
    <x v="113"/>
    <x v="113"/>
    <x v="112"/>
    <x v="111"/>
    <x v="115"/>
    <x v="113"/>
    <x v="113"/>
    <x v="112"/>
    <x v="115"/>
    <x v="115"/>
    <x v="26"/>
    <x v="30"/>
    <x v="28"/>
    <x v="27"/>
    <x v="30"/>
    <n v="296"/>
    <n v="297"/>
    <n v="295"/>
    <n v="294"/>
    <n v="293"/>
    <x v="7"/>
  </r>
  <r>
    <x v="93"/>
    <x v="14"/>
    <x v="114"/>
    <x v="114"/>
    <x v="113"/>
    <x v="112"/>
    <x v="116"/>
    <x v="114"/>
    <x v="114"/>
    <x v="112"/>
    <x v="116"/>
    <x v="116"/>
    <x v="28"/>
    <x v="29"/>
    <x v="25"/>
    <x v="24"/>
    <x v="28"/>
    <n v="294"/>
    <n v="294"/>
    <n v="295"/>
    <n v="297"/>
    <n v="295"/>
    <x v="7"/>
  </r>
  <r>
    <x v="94"/>
    <x v="48"/>
    <x v="115"/>
    <x v="115"/>
    <x v="114"/>
    <x v="113"/>
    <x v="117"/>
    <x v="115"/>
    <x v="115"/>
    <x v="113"/>
    <x v="117"/>
    <x v="117"/>
    <x v="27"/>
    <x v="30"/>
    <x v="31"/>
    <x v="24"/>
    <x v="26"/>
    <n v="296"/>
    <n v="297"/>
    <n v="293"/>
    <n v="293"/>
    <n v="296"/>
    <x v="7"/>
  </r>
  <r>
    <x v="95"/>
    <x v="81"/>
    <x v="116"/>
    <x v="98"/>
    <x v="115"/>
    <x v="114"/>
    <x v="118"/>
    <x v="116"/>
    <x v="116"/>
    <x v="114"/>
    <x v="118"/>
    <x v="118"/>
    <x v="28"/>
    <x v="30"/>
    <x v="27"/>
    <x v="24"/>
    <x v="31"/>
    <n v="296"/>
    <n v="297"/>
    <n v="295"/>
    <n v="296"/>
    <n v="296"/>
    <x v="7"/>
  </r>
  <r>
    <x v="96"/>
    <x v="82"/>
    <x v="117"/>
    <x v="97"/>
    <x v="116"/>
    <x v="115"/>
    <x v="119"/>
    <x v="117"/>
    <x v="117"/>
    <x v="115"/>
    <x v="119"/>
    <x v="119"/>
    <x v="29"/>
    <x v="29"/>
    <x v="28"/>
    <x v="25"/>
    <x v="30"/>
    <n v="295"/>
    <n v="297"/>
    <n v="297"/>
    <n v="297"/>
    <n v="294"/>
    <x v="7"/>
  </r>
  <r>
    <x v="97"/>
    <x v="83"/>
    <x v="118"/>
    <x v="116"/>
    <x v="117"/>
    <x v="116"/>
    <x v="120"/>
    <x v="118"/>
    <x v="118"/>
    <x v="116"/>
    <x v="120"/>
    <x v="120"/>
    <x v="29"/>
    <x v="28"/>
    <x v="28"/>
    <x v="27"/>
    <x v="29"/>
    <n v="296"/>
    <n v="293"/>
    <n v="293"/>
    <n v="297"/>
    <n v="297"/>
    <x v="7"/>
  </r>
  <r>
    <x v="98"/>
    <x v="84"/>
    <x v="119"/>
    <x v="117"/>
    <x v="118"/>
    <x v="117"/>
    <x v="121"/>
    <x v="119"/>
    <x v="119"/>
    <x v="117"/>
    <x v="104"/>
    <x v="121"/>
    <x v="25"/>
    <x v="29"/>
    <x v="28"/>
    <x v="28"/>
    <x v="31"/>
    <n v="294"/>
    <n v="293"/>
    <n v="296"/>
    <n v="296"/>
    <n v="297"/>
    <x v="7"/>
  </r>
  <r>
    <x v="98"/>
    <x v="85"/>
    <x v="120"/>
    <x v="118"/>
    <x v="119"/>
    <x v="98"/>
    <x v="122"/>
    <x v="120"/>
    <x v="120"/>
    <x v="118"/>
    <x v="121"/>
    <x v="122"/>
    <x v="26"/>
    <x v="28"/>
    <x v="28"/>
    <x v="26"/>
    <x v="31"/>
    <n v="296"/>
    <n v="295"/>
    <n v="293"/>
    <n v="295"/>
    <n v="295"/>
    <x v="7"/>
  </r>
  <r>
    <x v="99"/>
    <x v="86"/>
    <x v="121"/>
    <x v="119"/>
    <x v="120"/>
    <x v="118"/>
    <x v="123"/>
    <x v="121"/>
    <x v="121"/>
    <x v="119"/>
    <x v="122"/>
    <x v="123"/>
    <x v="25"/>
    <x v="31"/>
    <x v="25"/>
    <x v="26"/>
    <x v="29"/>
    <n v="295"/>
    <n v="294"/>
    <n v="297"/>
    <n v="294"/>
    <n v="293"/>
    <x v="7"/>
  </r>
  <r>
    <x v="100"/>
    <x v="87"/>
    <x v="122"/>
    <x v="120"/>
    <x v="121"/>
    <x v="119"/>
    <x v="124"/>
    <x v="122"/>
    <x v="122"/>
    <x v="120"/>
    <x v="123"/>
    <x v="124"/>
    <x v="25"/>
    <x v="30"/>
    <x v="31"/>
    <x v="28"/>
    <x v="31"/>
    <n v="297"/>
    <n v="293"/>
    <n v="297"/>
    <n v="294"/>
    <n v="297"/>
    <x v="7"/>
  </r>
  <r>
    <x v="101"/>
    <x v="24"/>
    <x v="123"/>
    <x v="97"/>
    <x v="122"/>
    <x v="96"/>
    <x v="125"/>
    <x v="123"/>
    <x v="123"/>
    <x v="121"/>
    <x v="124"/>
    <x v="125"/>
    <x v="28"/>
    <x v="29"/>
    <x v="31"/>
    <x v="26"/>
    <x v="30"/>
    <n v="293"/>
    <n v="296"/>
    <n v="295"/>
    <n v="295"/>
    <n v="295"/>
    <x v="7"/>
  </r>
  <r>
    <x v="101"/>
    <x v="33"/>
    <x v="124"/>
    <x v="121"/>
    <x v="123"/>
    <x v="120"/>
    <x v="126"/>
    <x v="120"/>
    <x v="124"/>
    <x v="122"/>
    <x v="125"/>
    <x v="126"/>
    <x v="25"/>
    <x v="30"/>
    <x v="31"/>
    <x v="28"/>
    <x v="28"/>
    <n v="296"/>
    <n v="293"/>
    <n v="295"/>
    <n v="294"/>
    <n v="296"/>
    <x v="7"/>
  </r>
  <r>
    <x v="101"/>
    <x v="88"/>
    <x v="125"/>
    <x v="122"/>
    <x v="124"/>
    <x v="121"/>
    <x v="127"/>
    <x v="124"/>
    <x v="125"/>
    <x v="110"/>
    <x v="126"/>
    <x v="101"/>
    <x v="26"/>
    <x v="30"/>
    <x v="27"/>
    <x v="26"/>
    <x v="26"/>
    <n v="295"/>
    <n v="295"/>
    <n v="294"/>
    <n v="296"/>
    <n v="293"/>
    <x v="7"/>
  </r>
  <r>
    <x v="102"/>
    <x v="89"/>
    <x v="120"/>
    <x v="123"/>
    <x v="125"/>
    <x v="122"/>
    <x v="128"/>
    <x v="98"/>
    <x v="126"/>
    <x v="123"/>
    <x v="127"/>
    <x v="127"/>
    <x v="26"/>
    <x v="28"/>
    <x v="25"/>
    <x v="28"/>
    <x v="29"/>
    <n v="298"/>
    <n v="295"/>
    <n v="297"/>
    <n v="294"/>
    <n v="293"/>
    <x v="7"/>
  </r>
  <r>
    <x v="102"/>
    <x v="90"/>
    <x v="126"/>
    <x v="124"/>
    <x v="126"/>
    <x v="123"/>
    <x v="129"/>
    <x v="125"/>
    <x v="127"/>
    <x v="124"/>
    <x v="128"/>
    <x v="128"/>
    <x v="29"/>
    <x v="29"/>
    <x v="28"/>
    <x v="26"/>
    <x v="30"/>
    <n v="297"/>
    <n v="297"/>
    <n v="293"/>
    <n v="296"/>
    <n v="296"/>
    <x v="7"/>
  </r>
  <r>
    <x v="103"/>
    <x v="0"/>
    <x v="127"/>
    <x v="125"/>
    <x v="127"/>
    <x v="124"/>
    <x v="130"/>
    <x v="126"/>
    <x v="128"/>
    <x v="125"/>
    <x v="129"/>
    <x v="129"/>
    <x v="27"/>
    <x v="31"/>
    <x v="31"/>
    <x v="25"/>
    <x v="31"/>
    <n v="297"/>
    <n v="294"/>
    <n v="298"/>
    <n v="293"/>
    <n v="297"/>
    <x v="7"/>
  </r>
  <r>
    <x v="104"/>
    <x v="74"/>
    <x v="128"/>
    <x v="126"/>
    <x v="128"/>
    <x v="125"/>
    <x v="131"/>
    <x v="127"/>
    <x v="129"/>
    <x v="126"/>
    <x v="130"/>
    <x v="130"/>
    <x v="29"/>
    <x v="29"/>
    <x v="25"/>
    <x v="25"/>
    <x v="30"/>
    <n v="296"/>
    <n v="295"/>
    <n v="296"/>
    <n v="297"/>
    <n v="294"/>
    <x v="7"/>
  </r>
  <r>
    <x v="104"/>
    <x v="91"/>
    <x v="129"/>
    <x v="127"/>
    <x v="129"/>
    <x v="126"/>
    <x v="132"/>
    <x v="128"/>
    <x v="101"/>
    <x v="127"/>
    <x v="131"/>
    <x v="131"/>
    <x v="25"/>
    <x v="28"/>
    <x v="27"/>
    <x v="24"/>
    <x v="28"/>
    <n v="296"/>
    <n v="297"/>
    <n v="294"/>
    <n v="298"/>
    <n v="293"/>
    <x v="7"/>
  </r>
  <r>
    <x v="105"/>
    <x v="92"/>
    <x v="130"/>
    <x v="128"/>
    <x v="111"/>
    <x v="127"/>
    <x v="133"/>
    <x v="129"/>
    <x v="130"/>
    <x v="128"/>
    <x v="132"/>
    <x v="132"/>
    <x v="25"/>
    <x v="30"/>
    <x v="28"/>
    <x v="24"/>
    <x v="31"/>
    <n v="295"/>
    <n v="293"/>
    <n v="294"/>
    <n v="295"/>
    <n v="293"/>
    <x v="7"/>
  </r>
  <r>
    <x v="106"/>
    <x v="93"/>
    <x v="131"/>
    <x v="129"/>
    <x v="130"/>
    <x v="128"/>
    <x v="134"/>
    <x v="130"/>
    <x v="131"/>
    <x v="129"/>
    <x v="133"/>
    <x v="133"/>
    <x v="27"/>
    <x v="29"/>
    <x v="27"/>
    <x v="27"/>
    <x v="31"/>
    <n v="293"/>
    <n v="297"/>
    <n v="296"/>
    <n v="294"/>
    <n v="296"/>
    <x v="7"/>
  </r>
  <r>
    <x v="106"/>
    <x v="54"/>
    <x v="132"/>
    <x v="130"/>
    <x v="131"/>
    <x v="129"/>
    <x v="135"/>
    <x v="131"/>
    <x v="132"/>
    <x v="130"/>
    <x v="134"/>
    <x v="134"/>
    <x v="26"/>
    <x v="31"/>
    <x v="27"/>
    <x v="24"/>
    <x v="31"/>
    <n v="296"/>
    <n v="296"/>
    <n v="296"/>
    <n v="296"/>
    <n v="295"/>
    <x v="7"/>
  </r>
  <r>
    <x v="107"/>
    <x v="88"/>
    <x v="133"/>
    <x v="131"/>
    <x v="132"/>
    <x v="99"/>
    <x v="136"/>
    <x v="132"/>
    <x v="133"/>
    <x v="124"/>
    <x v="135"/>
    <x v="135"/>
    <x v="27"/>
    <x v="28"/>
    <x v="27"/>
    <x v="25"/>
    <x v="28"/>
    <n v="294"/>
    <n v="297"/>
    <n v="293"/>
    <n v="295"/>
    <n v="294"/>
    <x v="7"/>
  </r>
  <r>
    <x v="108"/>
    <x v="94"/>
    <x v="134"/>
    <x v="132"/>
    <x v="133"/>
    <x v="130"/>
    <x v="137"/>
    <x v="133"/>
    <x v="134"/>
    <x v="131"/>
    <x v="136"/>
    <x v="136"/>
    <x v="26"/>
    <x v="31"/>
    <x v="30"/>
    <x v="27"/>
    <x v="28"/>
    <n v="297"/>
    <n v="296"/>
    <n v="293"/>
    <n v="293"/>
    <n v="293"/>
    <x v="7"/>
  </r>
  <r>
    <x v="108"/>
    <x v="95"/>
    <x v="135"/>
    <x v="133"/>
    <x v="134"/>
    <x v="131"/>
    <x v="138"/>
    <x v="134"/>
    <x v="135"/>
    <x v="132"/>
    <x v="137"/>
    <x v="137"/>
    <x v="26"/>
    <x v="30"/>
    <x v="27"/>
    <x v="24"/>
    <x v="28"/>
    <n v="293"/>
    <n v="297"/>
    <n v="294"/>
    <n v="294"/>
    <n v="295"/>
    <x v="7"/>
  </r>
  <r>
    <x v="109"/>
    <x v="50"/>
    <x v="136"/>
    <x v="134"/>
    <x v="135"/>
    <x v="132"/>
    <x v="139"/>
    <x v="135"/>
    <x v="136"/>
    <x v="133"/>
    <x v="138"/>
    <x v="138"/>
    <x v="22"/>
    <x v="17"/>
    <x v="16"/>
    <x v="15"/>
    <x v="27"/>
    <n v="283"/>
    <n v="283"/>
    <n v="288"/>
    <n v="285"/>
    <n v="287"/>
    <x v="8"/>
  </r>
  <r>
    <x v="109"/>
    <x v="96"/>
    <x v="137"/>
    <x v="135"/>
    <x v="136"/>
    <x v="133"/>
    <x v="140"/>
    <x v="136"/>
    <x v="137"/>
    <x v="134"/>
    <x v="139"/>
    <x v="139"/>
    <x v="22"/>
    <x v="16"/>
    <x v="24"/>
    <x v="18"/>
    <x v="25"/>
    <n v="289"/>
    <n v="284"/>
    <n v="290"/>
    <n v="287"/>
    <n v="288"/>
    <x v="8"/>
  </r>
  <r>
    <x v="110"/>
    <x v="97"/>
    <x v="138"/>
    <x v="136"/>
    <x v="137"/>
    <x v="134"/>
    <x v="141"/>
    <x v="73"/>
    <x v="138"/>
    <x v="135"/>
    <x v="140"/>
    <x v="140"/>
    <x v="17"/>
    <x v="17"/>
    <x v="17"/>
    <x v="18"/>
    <x v="24"/>
    <n v="287"/>
    <n v="293"/>
    <n v="287"/>
    <n v="285"/>
    <n v="284"/>
    <x v="8"/>
  </r>
  <r>
    <x v="111"/>
    <x v="98"/>
    <x v="139"/>
    <x v="137"/>
    <x v="138"/>
    <x v="135"/>
    <x v="142"/>
    <x v="137"/>
    <x v="139"/>
    <x v="136"/>
    <x v="141"/>
    <x v="141"/>
    <x v="16"/>
    <x v="23"/>
    <x v="18"/>
    <x v="15"/>
    <x v="21"/>
    <n v="289"/>
    <n v="293"/>
    <n v="290"/>
    <n v="289"/>
    <n v="290"/>
    <x v="8"/>
  </r>
  <r>
    <x v="111"/>
    <x v="83"/>
    <x v="140"/>
    <x v="138"/>
    <x v="139"/>
    <x v="136"/>
    <x v="143"/>
    <x v="138"/>
    <x v="140"/>
    <x v="137"/>
    <x v="142"/>
    <x v="142"/>
    <x v="24"/>
    <x v="18"/>
    <x v="20"/>
    <x v="22"/>
    <x v="19"/>
    <n v="284"/>
    <n v="289"/>
    <n v="291"/>
    <n v="287"/>
    <n v="292"/>
    <x v="8"/>
  </r>
  <r>
    <x v="112"/>
    <x v="88"/>
    <x v="141"/>
    <x v="139"/>
    <x v="140"/>
    <x v="137"/>
    <x v="144"/>
    <x v="93"/>
    <x v="77"/>
    <x v="138"/>
    <x v="143"/>
    <x v="143"/>
    <x v="21"/>
    <x v="20"/>
    <x v="21"/>
    <x v="23"/>
    <x v="24"/>
    <n v="286"/>
    <n v="290"/>
    <n v="286"/>
    <n v="287"/>
    <n v="289"/>
    <x v="8"/>
  </r>
  <r>
    <x v="113"/>
    <x v="54"/>
    <x v="142"/>
    <x v="140"/>
    <x v="141"/>
    <x v="138"/>
    <x v="145"/>
    <x v="139"/>
    <x v="141"/>
    <x v="139"/>
    <x v="144"/>
    <x v="144"/>
    <x v="20"/>
    <x v="23"/>
    <x v="22"/>
    <x v="22"/>
    <x v="23"/>
    <n v="292"/>
    <n v="285"/>
    <n v="293"/>
    <n v="283"/>
    <n v="293"/>
    <x v="8"/>
  </r>
  <r>
    <x v="114"/>
    <x v="11"/>
    <x v="143"/>
    <x v="141"/>
    <x v="142"/>
    <x v="139"/>
    <x v="146"/>
    <x v="140"/>
    <x v="142"/>
    <x v="140"/>
    <x v="145"/>
    <x v="145"/>
    <x v="17"/>
    <x v="23"/>
    <x v="19"/>
    <x v="19"/>
    <x v="21"/>
    <n v="290"/>
    <n v="289"/>
    <n v="286"/>
    <n v="288"/>
    <n v="283"/>
    <x v="8"/>
  </r>
  <r>
    <x v="115"/>
    <x v="33"/>
    <x v="144"/>
    <x v="142"/>
    <x v="143"/>
    <x v="140"/>
    <x v="147"/>
    <x v="141"/>
    <x v="143"/>
    <x v="141"/>
    <x v="146"/>
    <x v="146"/>
    <x v="17"/>
    <x v="21"/>
    <x v="22"/>
    <x v="20"/>
    <x v="20"/>
    <n v="284"/>
    <n v="289"/>
    <n v="288"/>
    <n v="289"/>
    <n v="290"/>
    <x v="8"/>
  </r>
  <r>
    <x v="116"/>
    <x v="49"/>
    <x v="145"/>
    <x v="143"/>
    <x v="144"/>
    <x v="141"/>
    <x v="148"/>
    <x v="142"/>
    <x v="144"/>
    <x v="142"/>
    <x v="147"/>
    <x v="147"/>
    <x v="23"/>
    <x v="25"/>
    <x v="26"/>
    <x v="16"/>
    <x v="23"/>
    <n v="291"/>
    <n v="290"/>
    <n v="286"/>
    <n v="289"/>
    <n v="290"/>
    <x v="8"/>
  </r>
  <r>
    <x v="117"/>
    <x v="99"/>
    <x v="146"/>
    <x v="144"/>
    <x v="145"/>
    <x v="142"/>
    <x v="149"/>
    <x v="143"/>
    <x v="145"/>
    <x v="143"/>
    <x v="148"/>
    <x v="148"/>
    <x v="22"/>
    <x v="23"/>
    <x v="20"/>
    <x v="18"/>
    <x v="20"/>
    <n v="291"/>
    <n v="283"/>
    <n v="292"/>
    <n v="285"/>
    <n v="289"/>
    <x v="8"/>
  </r>
  <r>
    <x v="117"/>
    <x v="48"/>
    <x v="147"/>
    <x v="145"/>
    <x v="146"/>
    <x v="143"/>
    <x v="150"/>
    <x v="144"/>
    <x v="146"/>
    <x v="144"/>
    <x v="149"/>
    <x v="149"/>
    <x v="31"/>
    <x v="25"/>
    <x v="18"/>
    <x v="22"/>
    <x v="23"/>
    <n v="287"/>
    <n v="289"/>
    <n v="291"/>
    <n v="285"/>
    <n v="291"/>
    <x v="8"/>
  </r>
  <r>
    <x v="118"/>
    <x v="100"/>
    <x v="148"/>
    <x v="146"/>
    <x v="147"/>
    <x v="144"/>
    <x v="151"/>
    <x v="145"/>
    <x v="147"/>
    <x v="145"/>
    <x v="150"/>
    <x v="150"/>
    <x v="21"/>
    <x v="16"/>
    <x v="24"/>
    <x v="23"/>
    <x v="19"/>
    <n v="290"/>
    <n v="284"/>
    <n v="292"/>
    <n v="286"/>
    <n v="288"/>
    <x v="8"/>
  </r>
  <r>
    <x v="119"/>
    <x v="6"/>
    <x v="149"/>
    <x v="147"/>
    <x v="148"/>
    <x v="145"/>
    <x v="152"/>
    <x v="146"/>
    <x v="148"/>
    <x v="146"/>
    <x v="151"/>
    <x v="150"/>
    <x v="16"/>
    <x v="17"/>
    <x v="26"/>
    <x v="29"/>
    <x v="20"/>
    <n v="288"/>
    <n v="285"/>
    <n v="286"/>
    <n v="290"/>
    <n v="288"/>
    <x v="8"/>
  </r>
  <r>
    <x v="120"/>
    <x v="64"/>
    <x v="150"/>
    <x v="148"/>
    <x v="149"/>
    <x v="146"/>
    <x v="153"/>
    <x v="147"/>
    <x v="149"/>
    <x v="147"/>
    <x v="152"/>
    <x v="151"/>
    <x v="31"/>
    <x v="21"/>
    <x v="18"/>
    <x v="15"/>
    <x v="19"/>
    <n v="291"/>
    <n v="286"/>
    <n v="290"/>
    <n v="285"/>
    <n v="288"/>
    <x v="8"/>
  </r>
  <r>
    <x v="121"/>
    <x v="30"/>
    <x v="151"/>
    <x v="149"/>
    <x v="150"/>
    <x v="147"/>
    <x v="154"/>
    <x v="148"/>
    <x v="150"/>
    <x v="148"/>
    <x v="153"/>
    <x v="152"/>
    <x v="18"/>
    <x v="25"/>
    <x v="23"/>
    <x v="16"/>
    <x v="21"/>
    <n v="285"/>
    <n v="292"/>
    <n v="292"/>
    <n v="288"/>
    <n v="285"/>
    <x v="9"/>
  </r>
  <r>
    <x v="122"/>
    <x v="44"/>
    <x v="152"/>
    <x v="150"/>
    <x v="151"/>
    <x v="148"/>
    <x v="155"/>
    <x v="149"/>
    <x v="151"/>
    <x v="149"/>
    <x v="51"/>
    <x v="153"/>
    <x v="22"/>
    <x v="23"/>
    <x v="18"/>
    <x v="20"/>
    <x v="25"/>
    <n v="289"/>
    <n v="285"/>
    <n v="286"/>
    <n v="283"/>
    <n v="292"/>
    <x v="9"/>
  </r>
  <r>
    <x v="122"/>
    <x v="57"/>
    <x v="153"/>
    <x v="151"/>
    <x v="152"/>
    <x v="149"/>
    <x v="156"/>
    <x v="150"/>
    <x v="152"/>
    <x v="150"/>
    <x v="154"/>
    <x v="154"/>
    <x v="17"/>
    <x v="21"/>
    <x v="24"/>
    <x v="17"/>
    <x v="21"/>
    <n v="292"/>
    <n v="288"/>
    <n v="285"/>
    <n v="292"/>
    <n v="283"/>
    <x v="9"/>
  </r>
  <r>
    <x v="123"/>
    <x v="65"/>
    <x v="154"/>
    <x v="152"/>
    <x v="153"/>
    <x v="150"/>
    <x v="157"/>
    <x v="151"/>
    <x v="153"/>
    <x v="151"/>
    <x v="155"/>
    <x v="155"/>
    <x v="23"/>
    <x v="17"/>
    <x v="16"/>
    <x v="15"/>
    <x v="25"/>
    <n v="289"/>
    <n v="292"/>
    <n v="289"/>
    <n v="284"/>
    <n v="284"/>
    <x v="9"/>
  </r>
  <r>
    <x v="124"/>
    <x v="101"/>
    <x v="155"/>
    <x v="47"/>
    <x v="154"/>
    <x v="151"/>
    <x v="158"/>
    <x v="152"/>
    <x v="154"/>
    <x v="152"/>
    <x v="156"/>
    <x v="156"/>
    <x v="17"/>
    <x v="17"/>
    <x v="16"/>
    <x v="23"/>
    <x v="21"/>
    <n v="290"/>
    <n v="287"/>
    <n v="284"/>
    <n v="288"/>
    <n v="284"/>
    <x v="9"/>
  </r>
  <r>
    <x v="125"/>
    <x v="102"/>
    <x v="156"/>
    <x v="153"/>
    <x v="155"/>
    <x v="152"/>
    <x v="159"/>
    <x v="153"/>
    <x v="155"/>
    <x v="153"/>
    <x v="157"/>
    <x v="78"/>
    <x v="17"/>
    <x v="16"/>
    <x v="24"/>
    <x v="21"/>
    <x v="17"/>
    <n v="283"/>
    <n v="286"/>
    <n v="293"/>
    <n v="293"/>
    <n v="289"/>
    <x v="9"/>
  </r>
  <r>
    <x v="125"/>
    <x v="44"/>
    <x v="157"/>
    <x v="140"/>
    <x v="156"/>
    <x v="153"/>
    <x v="160"/>
    <x v="154"/>
    <x v="156"/>
    <x v="154"/>
    <x v="158"/>
    <x v="157"/>
    <x v="19"/>
    <x v="23"/>
    <x v="17"/>
    <x v="17"/>
    <x v="26"/>
    <n v="288"/>
    <n v="287"/>
    <n v="287"/>
    <n v="292"/>
    <n v="290"/>
    <x v="9"/>
  </r>
  <r>
    <x v="125"/>
    <x v="62"/>
    <x v="158"/>
    <x v="154"/>
    <x v="157"/>
    <x v="154"/>
    <x v="161"/>
    <x v="155"/>
    <x v="157"/>
    <x v="155"/>
    <x v="159"/>
    <x v="158"/>
    <x v="17"/>
    <x v="30"/>
    <x v="18"/>
    <x v="20"/>
    <x v="18"/>
    <n v="286"/>
    <n v="286"/>
    <n v="291"/>
    <n v="283"/>
    <n v="287"/>
    <x v="9"/>
  </r>
  <r>
    <x v="126"/>
    <x v="54"/>
    <x v="159"/>
    <x v="155"/>
    <x v="158"/>
    <x v="155"/>
    <x v="162"/>
    <x v="156"/>
    <x v="158"/>
    <x v="156"/>
    <x v="160"/>
    <x v="159"/>
    <x v="24"/>
    <x v="21"/>
    <x v="18"/>
    <x v="29"/>
    <x v="20"/>
    <n v="292"/>
    <n v="285"/>
    <n v="291"/>
    <n v="287"/>
    <n v="286"/>
    <x v="9"/>
  </r>
  <r>
    <x v="127"/>
    <x v="89"/>
    <x v="76"/>
    <x v="156"/>
    <x v="159"/>
    <x v="80"/>
    <x v="163"/>
    <x v="157"/>
    <x v="159"/>
    <x v="157"/>
    <x v="161"/>
    <x v="160"/>
    <x v="24"/>
    <x v="16"/>
    <x v="22"/>
    <x v="18"/>
    <x v="26"/>
    <n v="289"/>
    <n v="284"/>
    <n v="289"/>
    <n v="291"/>
    <n v="291"/>
    <x v="9"/>
  </r>
  <r>
    <x v="128"/>
    <x v="51"/>
    <x v="160"/>
    <x v="157"/>
    <x v="160"/>
    <x v="156"/>
    <x v="164"/>
    <x v="158"/>
    <x v="160"/>
    <x v="69"/>
    <x v="162"/>
    <x v="161"/>
    <x v="18"/>
    <x v="18"/>
    <x v="21"/>
    <x v="29"/>
    <x v="20"/>
    <n v="289"/>
    <n v="284"/>
    <n v="286"/>
    <n v="287"/>
    <n v="285"/>
    <x v="9"/>
  </r>
  <r>
    <x v="129"/>
    <x v="24"/>
    <x v="161"/>
    <x v="158"/>
    <x v="161"/>
    <x v="157"/>
    <x v="165"/>
    <x v="159"/>
    <x v="161"/>
    <x v="158"/>
    <x v="67"/>
    <x v="146"/>
    <x v="18"/>
    <x v="24"/>
    <x v="19"/>
    <x v="20"/>
    <x v="23"/>
    <n v="287"/>
    <n v="290"/>
    <n v="286"/>
    <n v="283"/>
    <n v="290"/>
    <x v="9"/>
  </r>
  <r>
    <x v="130"/>
    <x v="65"/>
    <x v="162"/>
    <x v="159"/>
    <x v="162"/>
    <x v="158"/>
    <x v="166"/>
    <x v="160"/>
    <x v="162"/>
    <x v="159"/>
    <x v="163"/>
    <x v="162"/>
    <x v="21"/>
    <x v="17"/>
    <x v="23"/>
    <x v="29"/>
    <x v="23"/>
    <n v="287"/>
    <n v="292"/>
    <n v="286"/>
    <n v="284"/>
    <n v="291"/>
    <x v="9"/>
  </r>
  <r>
    <x v="130"/>
    <x v="33"/>
    <x v="77"/>
    <x v="160"/>
    <x v="163"/>
    <x v="159"/>
    <x v="167"/>
    <x v="161"/>
    <x v="163"/>
    <x v="160"/>
    <x v="164"/>
    <x v="163"/>
    <x v="21"/>
    <x v="16"/>
    <x v="22"/>
    <x v="17"/>
    <x v="25"/>
    <n v="289"/>
    <n v="284"/>
    <n v="291"/>
    <n v="287"/>
    <n v="292"/>
    <x v="9"/>
  </r>
  <r>
    <x v="131"/>
    <x v="103"/>
    <x v="163"/>
    <x v="161"/>
    <x v="164"/>
    <x v="160"/>
    <x v="168"/>
    <x v="162"/>
    <x v="164"/>
    <x v="161"/>
    <x v="165"/>
    <x v="158"/>
    <x v="20"/>
    <x v="19"/>
    <x v="18"/>
    <x v="16"/>
    <x v="18"/>
    <n v="286"/>
    <n v="285"/>
    <n v="291"/>
    <n v="291"/>
    <n v="287"/>
    <x v="9"/>
  </r>
  <r>
    <x v="132"/>
    <x v="58"/>
    <x v="164"/>
    <x v="162"/>
    <x v="165"/>
    <x v="161"/>
    <x v="169"/>
    <x v="163"/>
    <x v="165"/>
    <x v="162"/>
    <x v="166"/>
    <x v="164"/>
    <x v="16"/>
    <x v="17"/>
    <x v="26"/>
    <x v="23"/>
    <x v="17"/>
    <n v="287"/>
    <n v="286"/>
    <n v="284"/>
    <n v="285"/>
    <n v="286"/>
    <x v="9"/>
  </r>
  <r>
    <x v="132"/>
    <x v="104"/>
    <x v="165"/>
    <x v="163"/>
    <x v="82"/>
    <x v="162"/>
    <x v="170"/>
    <x v="164"/>
    <x v="166"/>
    <x v="163"/>
    <x v="167"/>
    <x v="165"/>
    <x v="20"/>
    <x v="19"/>
    <x v="22"/>
    <x v="20"/>
    <x v="27"/>
    <n v="288"/>
    <n v="290"/>
    <n v="291"/>
    <n v="284"/>
    <n v="284"/>
    <x v="9"/>
  </r>
  <r>
    <x v="133"/>
    <x v="105"/>
    <x v="166"/>
    <x v="164"/>
    <x v="166"/>
    <x v="163"/>
    <x v="49"/>
    <x v="165"/>
    <x v="167"/>
    <x v="164"/>
    <x v="168"/>
    <x v="166"/>
    <x v="18"/>
    <x v="23"/>
    <x v="17"/>
    <x v="22"/>
    <x v="21"/>
    <n v="286"/>
    <n v="289"/>
    <n v="284"/>
    <n v="286"/>
    <n v="289"/>
    <x v="9"/>
  </r>
  <r>
    <x v="133"/>
    <x v="106"/>
    <x v="167"/>
    <x v="165"/>
    <x v="167"/>
    <x v="164"/>
    <x v="171"/>
    <x v="166"/>
    <x v="168"/>
    <x v="139"/>
    <x v="169"/>
    <x v="167"/>
    <x v="21"/>
    <x v="20"/>
    <x v="17"/>
    <x v="29"/>
    <x v="24"/>
    <n v="291"/>
    <n v="285"/>
    <n v="293"/>
    <n v="286"/>
    <n v="291"/>
    <x v="9"/>
  </r>
  <r>
    <x v="134"/>
    <x v="10"/>
    <x v="168"/>
    <x v="166"/>
    <x v="168"/>
    <x v="165"/>
    <x v="172"/>
    <x v="167"/>
    <x v="169"/>
    <x v="165"/>
    <x v="170"/>
    <x v="168"/>
    <x v="20"/>
    <x v="19"/>
    <x v="24"/>
    <x v="29"/>
    <x v="18"/>
    <n v="291"/>
    <n v="286"/>
    <n v="285"/>
    <n v="288"/>
    <n v="292"/>
    <x v="10"/>
  </r>
  <r>
    <x v="134"/>
    <x v="69"/>
    <x v="169"/>
    <x v="167"/>
    <x v="169"/>
    <x v="160"/>
    <x v="92"/>
    <x v="168"/>
    <x v="170"/>
    <x v="166"/>
    <x v="171"/>
    <x v="169"/>
    <x v="22"/>
    <x v="16"/>
    <x v="16"/>
    <x v="16"/>
    <x v="23"/>
    <n v="286"/>
    <n v="292"/>
    <n v="292"/>
    <n v="284"/>
    <n v="286"/>
    <x v="10"/>
  </r>
  <r>
    <x v="135"/>
    <x v="33"/>
    <x v="170"/>
    <x v="153"/>
    <x v="170"/>
    <x v="166"/>
    <x v="173"/>
    <x v="169"/>
    <x v="171"/>
    <x v="167"/>
    <x v="172"/>
    <x v="170"/>
    <x v="24"/>
    <x v="16"/>
    <x v="21"/>
    <x v="20"/>
    <x v="24"/>
    <n v="284"/>
    <n v="283"/>
    <n v="289"/>
    <n v="288"/>
    <n v="290"/>
    <x v="10"/>
  </r>
  <r>
    <x v="136"/>
    <x v="12"/>
    <x v="171"/>
    <x v="168"/>
    <x v="171"/>
    <x v="167"/>
    <x v="174"/>
    <x v="170"/>
    <x v="172"/>
    <x v="168"/>
    <x v="173"/>
    <x v="171"/>
    <x v="23"/>
    <x v="17"/>
    <x v="24"/>
    <x v="22"/>
    <x v="17"/>
    <n v="291"/>
    <n v="284"/>
    <n v="291"/>
    <n v="283"/>
    <n v="287"/>
    <x v="10"/>
  </r>
  <r>
    <x v="137"/>
    <x v="44"/>
    <x v="172"/>
    <x v="169"/>
    <x v="172"/>
    <x v="168"/>
    <x v="175"/>
    <x v="171"/>
    <x v="173"/>
    <x v="169"/>
    <x v="174"/>
    <x v="172"/>
    <x v="17"/>
    <x v="25"/>
    <x v="25"/>
    <x v="16"/>
    <x v="20"/>
    <n v="283"/>
    <n v="287"/>
    <n v="284"/>
    <n v="283"/>
    <n v="292"/>
    <x v="10"/>
  </r>
  <r>
    <x v="138"/>
    <x v="71"/>
    <x v="173"/>
    <x v="170"/>
    <x v="173"/>
    <x v="141"/>
    <x v="176"/>
    <x v="172"/>
    <x v="174"/>
    <x v="170"/>
    <x v="175"/>
    <x v="173"/>
    <x v="20"/>
    <x v="18"/>
    <x v="21"/>
    <x v="16"/>
    <x v="22"/>
    <n v="286"/>
    <n v="291"/>
    <n v="288"/>
    <n v="286"/>
    <n v="292"/>
    <x v="10"/>
  </r>
  <r>
    <x v="139"/>
    <x v="74"/>
    <x v="174"/>
    <x v="171"/>
    <x v="174"/>
    <x v="48"/>
    <x v="177"/>
    <x v="173"/>
    <x v="175"/>
    <x v="171"/>
    <x v="176"/>
    <x v="174"/>
    <x v="16"/>
    <x v="18"/>
    <x v="17"/>
    <x v="19"/>
    <x v="27"/>
    <n v="290"/>
    <n v="286"/>
    <n v="291"/>
    <n v="292"/>
    <n v="290"/>
    <x v="10"/>
  </r>
  <r>
    <x v="140"/>
    <x v="107"/>
    <x v="175"/>
    <x v="172"/>
    <x v="175"/>
    <x v="169"/>
    <x v="92"/>
    <x v="174"/>
    <x v="176"/>
    <x v="172"/>
    <x v="177"/>
    <x v="175"/>
    <x v="16"/>
    <x v="18"/>
    <x v="20"/>
    <x v="29"/>
    <x v="23"/>
    <n v="292"/>
    <n v="290"/>
    <n v="287"/>
    <n v="289"/>
    <n v="288"/>
    <x v="10"/>
  </r>
  <r>
    <x v="140"/>
    <x v="69"/>
    <x v="176"/>
    <x v="173"/>
    <x v="176"/>
    <x v="170"/>
    <x v="178"/>
    <x v="175"/>
    <x v="177"/>
    <x v="173"/>
    <x v="178"/>
    <x v="176"/>
    <x v="17"/>
    <x v="16"/>
    <x v="23"/>
    <x v="20"/>
    <x v="18"/>
    <n v="291"/>
    <n v="284"/>
    <n v="285"/>
    <n v="287"/>
    <n v="285"/>
    <x v="10"/>
  </r>
  <r>
    <x v="141"/>
    <x v="108"/>
    <x v="177"/>
    <x v="174"/>
    <x v="177"/>
    <x v="171"/>
    <x v="179"/>
    <x v="176"/>
    <x v="178"/>
    <x v="174"/>
    <x v="179"/>
    <x v="177"/>
    <x v="19"/>
    <x v="21"/>
    <x v="23"/>
    <x v="22"/>
    <x v="19"/>
    <n v="285"/>
    <n v="286"/>
    <n v="284"/>
    <n v="291"/>
    <n v="283"/>
    <x v="10"/>
  </r>
  <r>
    <x v="142"/>
    <x v="18"/>
    <x v="178"/>
    <x v="175"/>
    <x v="178"/>
    <x v="172"/>
    <x v="180"/>
    <x v="177"/>
    <x v="179"/>
    <x v="175"/>
    <x v="180"/>
    <x v="178"/>
    <x v="22"/>
    <x v="19"/>
    <x v="16"/>
    <x v="18"/>
    <x v="22"/>
    <n v="290"/>
    <n v="288"/>
    <n v="283"/>
    <n v="286"/>
    <n v="292"/>
    <x v="10"/>
  </r>
  <r>
    <x v="143"/>
    <x v="24"/>
    <x v="179"/>
    <x v="176"/>
    <x v="179"/>
    <x v="173"/>
    <x v="181"/>
    <x v="178"/>
    <x v="180"/>
    <x v="176"/>
    <x v="181"/>
    <x v="179"/>
    <x v="16"/>
    <x v="24"/>
    <x v="24"/>
    <x v="19"/>
    <x v="23"/>
    <n v="287"/>
    <n v="286"/>
    <n v="283"/>
    <n v="283"/>
    <n v="283"/>
    <x v="10"/>
  </r>
  <r>
    <x v="144"/>
    <x v="109"/>
    <x v="180"/>
    <x v="177"/>
    <x v="180"/>
    <x v="174"/>
    <x v="182"/>
    <x v="179"/>
    <x v="181"/>
    <x v="163"/>
    <x v="182"/>
    <x v="180"/>
    <x v="16"/>
    <x v="17"/>
    <x v="16"/>
    <x v="22"/>
    <x v="21"/>
    <n v="284"/>
    <n v="291"/>
    <n v="291"/>
    <n v="285"/>
    <n v="284"/>
    <x v="10"/>
  </r>
  <r>
    <x v="145"/>
    <x v="110"/>
    <x v="181"/>
    <x v="159"/>
    <x v="181"/>
    <x v="175"/>
    <x v="183"/>
    <x v="180"/>
    <x v="137"/>
    <x v="177"/>
    <x v="183"/>
    <x v="146"/>
    <x v="24"/>
    <x v="17"/>
    <x v="24"/>
    <x v="19"/>
    <x v="27"/>
    <n v="292"/>
    <n v="284"/>
    <n v="283"/>
    <n v="290"/>
    <n v="290"/>
    <x v="10"/>
  </r>
  <r>
    <x v="146"/>
    <x v="111"/>
    <x v="182"/>
    <x v="178"/>
    <x v="175"/>
    <x v="176"/>
    <x v="184"/>
    <x v="51"/>
    <x v="182"/>
    <x v="178"/>
    <x v="184"/>
    <x v="181"/>
    <x v="19"/>
    <x v="19"/>
    <x v="20"/>
    <x v="18"/>
    <x v="21"/>
    <n v="287"/>
    <n v="291"/>
    <n v="292"/>
    <n v="284"/>
    <n v="289"/>
    <x v="10"/>
  </r>
  <r>
    <x v="147"/>
    <x v="23"/>
    <x v="93"/>
    <x v="179"/>
    <x v="182"/>
    <x v="177"/>
    <x v="185"/>
    <x v="181"/>
    <x v="183"/>
    <x v="179"/>
    <x v="185"/>
    <x v="182"/>
    <x v="16"/>
    <x v="23"/>
    <x v="23"/>
    <x v="21"/>
    <x v="27"/>
    <n v="291"/>
    <n v="288"/>
    <n v="289"/>
    <n v="284"/>
    <n v="283"/>
    <x v="10"/>
  </r>
  <r>
    <x v="148"/>
    <x v="7"/>
    <x v="183"/>
    <x v="180"/>
    <x v="183"/>
    <x v="178"/>
    <x v="186"/>
    <x v="182"/>
    <x v="184"/>
    <x v="66"/>
    <x v="186"/>
    <x v="183"/>
    <x v="19"/>
    <x v="18"/>
    <x v="23"/>
    <x v="22"/>
    <x v="19"/>
    <n v="292"/>
    <n v="291"/>
    <n v="285"/>
    <n v="292"/>
    <n v="291"/>
    <x v="10"/>
  </r>
  <r>
    <x v="149"/>
    <x v="7"/>
    <x v="184"/>
    <x v="181"/>
    <x v="184"/>
    <x v="179"/>
    <x v="187"/>
    <x v="183"/>
    <x v="185"/>
    <x v="180"/>
    <x v="187"/>
    <x v="184"/>
    <x v="32"/>
    <x v="8"/>
    <x v="13"/>
    <x v="7"/>
    <x v="15"/>
    <n v="281"/>
    <n v="268"/>
    <n v="271"/>
    <n v="271"/>
    <n v="272"/>
    <x v="11"/>
  </r>
  <r>
    <x v="150"/>
    <x v="25"/>
    <x v="185"/>
    <x v="182"/>
    <x v="185"/>
    <x v="180"/>
    <x v="188"/>
    <x v="184"/>
    <x v="186"/>
    <x v="181"/>
    <x v="188"/>
    <x v="185"/>
    <x v="32"/>
    <x v="11"/>
    <x v="4"/>
    <x v="11"/>
    <x v="15"/>
    <n v="267"/>
    <n v="279"/>
    <n v="267"/>
    <n v="271"/>
    <n v="268"/>
    <x v="11"/>
  </r>
  <r>
    <x v="151"/>
    <x v="112"/>
    <x v="186"/>
    <x v="183"/>
    <x v="186"/>
    <x v="181"/>
    <x v="189"/>
    <x v="185"/>
    <x v="187"/>
    <x v="182"/>
    <x v="189"/>
    <x v="186"/>
    <x v="1"/>
    <x v="14"/>
    <x v="1"/>
    <x v="11"/>
    <x v="15"/>
    <n v="275"/>
    <n v="278"/>
    <n v="280"/>
    <n v="273"/>
    <n v="271"/>
    <x v="11"/>
  </r>
  <r>
    <x v="152"/>
    <x v="76"/>
    <x v="187"/>
    <x v="184"/>
    <x v="187"/>
    <x v="182"/>
    <x v="190"/>
    <x v="186"/>
    <x v="188"/>
    <x v="183"/>
    <x v="190"/>
    <x v="187"/>
    <x v="15"/>
    <x v="0"/>
    <x v="32"/>
    <x v="10"/>
    <x v="3"/>
    <n v="278"/>
    <n v="266"/>
    <n v="273"/>
    <n v="266"/>
    <n v="277"/>
    <x v="11"/>
  </r>
  <r>
    <x v="153"/>
    <x v="111"/>
    <x v="188"/>
    <x v="185"/>
    <x v="188"/>
    <x v="183"/>
    <x v="191"/>
    <x v="187"/>
    <x v="189"/>
    <x v="27"/>
    <x v="39"/>
    <x v="188"/>
    <x v="6"/>
    <x v="32"/>
    <x v="0"/>
    <x v="0"/>
    <x v="14"/>
    <n v="266"/>
    <n v="280"/>
    <n v="269"/>
    <n v="266"/>
    <n v="267"/>
    <x v="11"/>
  </r>
  <r>
    <x v="154"/>
    <x v="113"/>
    <x v="189"/>
    <x v="186"/>
    <x v="189"/>
    <x v="184"/>
    <x v="192"/>
    <x v="188"/>
    <x v="190"/>
    <x v="184"/>
    <x v="191"/>
    <x v="189"/>
    <x v="14"/>
    <x v="2"/>
    <x v="12"/>
    <x v="14"/>
    <x v="10"/>
    <n v="281"/>
    <n v="281"/>
    <n v="273"/>
    <n v="276"/>
    <n v="273"/>
    <x v="11"/>
  </r>
  <r>
    <x v="155"/>
    <x v="108"/>
    <x v="190"/>
    <x v="187"/>
    <x v="190"/>
    <x v="185"/>
    <x v="193"/>
    <x v="189"/>
    <x v="191"/>
    <x v="185"/>
    <x v="192"/>
    <x v="190"/>
    <x v="8"/>
    <x v="0"/>
    <x v="13"/>
    <x v="13"/>
    <x v="7"/>
    <n v="271"/>
    <n v="276"/>
    <n v="266"/>
    <n v="281"/>
    <n v="281"/>
    <x v="11"/>
  </r>
  <r>
    <x v="156"/>
    <x v="114"/>
    <x v="191"/>
    <x v="188"/>
    <x v="191"/>
    <x v="186"/>
    <x v="194"/>
    <x v="190"/>
    <x v="192"/>
    <x v="186"/>
    <x v="193"/>
    <x v="191"/>
    <x v="12"/>
    <x v="3"/>
    <x v="7"/>
    <x v="0"/>
    <x v="11"/>
    <n v="269"/>
    <n v="276"/>
    <n v="265"/>
    <n v="275"/>
    <n v="272"/>
    <x v="11"/>
  </r>
  <r>
    <x v="157"/>
    <x v="86"/>
    <x v="192"/>
    <x v="189"/>
    <x v="192"/>
    <x v="187"/>
    <x v="195"/>
    <x v="191"/>
    <x v="193"/>
    <x v="187"/>
    <x v="194"/>
    <x v="192"/>
    <x v="33"/>
    <x v="5"/>
    <x v="1"/>
    <x v="14"/>
    <x v="7"/>
    <n v="268"/>
    <n v="272"/>
    <n v="276"/>
    <n v="266"/>
    <n v="27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4:B363" firstHeaderRow="1" firstDataRow="1" firstDataCol="1"/>
  <pivotFields count="23">
    <pivotField axis="axisRow"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axis="axisRow" numFmtId="165" showAll="0">
      <items count="116">
        <item x="19"/>
        <item x="13"/>
        <item x="39"/>
        <item x="75"/>
        <item x="89"/>
        <item x="72"/>
        <item x="3"/>
        <item x="93"/>
        <item x="94"/>
        <item x="25"/>
        <item x="76"/>
        <item x="110"/>
        <item x="86"/>
        <item x="114"/>
        <item x="36"/>
        <item x="6"/>
        <item x="77"/>
        <item x="74"/>
        <item x="105"/>
        <item x="102"/>
        <item x="43"/>
        <item x="44"/>
        <item x="58"/>
        <item x="84"/>
        <item x="73"/>
        <item x="8"/>
        <item x="82"/>
        <item x="56"/>
        <item x="80"/>
        <item x="26"/>
        <item x="7"/>
        <item x="85"/>
        <item x="90"/>
        <item x="49"/>
        <item x="29"/>
        <item x="107"/>
        <item x="5"/>
        <item x="54"/>
        <item x="78"/>
        <item x="20"/>
        <item x="113"/>
        <item x="65"/>
        <item x="14"/>
        <item x="32"/>
        <item x="60"/>
        <item x="79"/>
        <item x="17"/>
        <item x="9"/>
        <item x="34"/>
        <item x="51"/>
        <item x="103"/>
        <item x="24"/>
        <item x="95"/>
        <item x="71"/>
        <item x="53"/>
        <item x="104"/>
        <item x="28"/>
        <item x="91"/>
        <item x="52"/>
        <item x="68"/>
        <item x="42"/>
        <item x="11"/>
        <item x="62"/>
        <item x="1"/>
        <item x="101"/>
        <item x="15"/>
        <item x="38"/>
        <item x="108"/>
        <item x="55"/>
        <item x="33"/>
        <item x="66"/>
        <item x="112"/>
        <item x="46"/>
        <item x="98"/>
        <item x="10"/>
        <item x="50"/>
        <item x="99"/>
        <item x="12"/>
        <item x="30"/>
        <item x="21"/>
        <item x="96"/>
        <item x="69"/>
        <item x="106"/>
        <item x="111"/>
        <item x="64"/>
        <item x="67"/>
        <item x="31"/>
        <item x="35"/>
        <item x="40"/>
        <item x="81"/>
        <item x="87"/>
        <item x="4"/>
        <item x="59"/>
        <item x="37"/>
        <item x="57"/>
        <item x="48"/>
        <item x="45"/>
        <item x="83"/>
        <item x="88"/>
        <item x="100"/>
        <item x="2"/>
        <item x="61"/>
        <item x="41"/>
        <item x="109"/>
        <item x="22"/>
        <item x="63"/>
        <item x="16"/>
        <item x="92"/>
        <item x="18"/>
        <item x="97"/>
        <item x="47"/>
        <item x="0"/>
        <item x="23"/>
        <item x="70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359">
    <i>
      <x/>
    </i>
    <i r="1">
      <x v="111"/>
    </i>
    <i>
      <x v="1"/>
    </i>
    <i r="1">
      <x v="63"/>
    </i>
    <i>
      <x v="2"/>
    </i>
    <i r="1">
      <x v="100"/>
    </i>
    <i>
      <x v="3"/>
    </i>
    <i r="1">
      <x v="6"/>
    </i>
    <i>
      <x v="4"/>
    </i>
    <i r="1">
      <x v="91"/>
    </i>
    <i>
      <x v="5"/>
    </i>
    <i r="1">
      <x v="36"/>
    </i>
    <i>
      <x v="6"/>
    </i>
    <i r="1">
      <x v="15"/>
    </i>
    <i>
      <x v="7"/>
    </i>
    <i r="1">
      <x v="30"/>
    </i>
    <i>
      <x v="8"/>
    </i>
    <i r="1">
      <x v="25"/>
    </i>
    <i r="1">
      <x v="47"/>
    </i>
    <i>
      <x v="9"/>
    </i>
    <i r="1">
      <x v="74"/>
    </i>
    <i>
      <x v="10"/>
    </i>
    <i r="1">
      <x v="61"/>
    </i>
    <i r="1">
      <x v="77"/>
    </i>
    <i>
      <x v="11"/>
    </i>
    <i r="1">
      <x v="1"/>
    </i>
    <i>
      <x v="12"/>
    </i>
    <i r="1">
      <x v="42"/>
    </i>
    <i r="1">
      <x v="65"/>
    </i>
    <i>
      <x v="13"/>
    </i>
    <i r="1">
      <x v="42"/>
    </i>
    <i r="1">
      <x v="63"/>
    </i>
    <i r="1">
      <x v="106"/>
    </i>
    <i>
      <x v="14"/>
    </i>
    <i r="1">
      <x v="46"/>
    </i>
    <i>
      <x v="15"/>
    </i>
    <i r="1">
      <x v="108"/>
    </i>
    <i>
      <x v="16"/>
    </i>
    <i r="1">
      <x v="42"/>
    </i>
    <i>
      <x v="17"/>
    </i>
    <i r="1">
      <x/>
    </i>
    <i>
      <x v="18"/>
    </i>
    <i r="1">
      <x v="39"/>
    </i>
    <i>
      <x v="19"/>
    </i>
    <i r="1">
      <x v="63"/>
    </i>
    <i>
      <x v="20"/>
    </i>
    <i r="1">
      <x v="79"/>
    </i>
    <i>
      <x v="21"/>
    </i>
    <i r="1">
      <x v="104"/>
    </i>
    <i>
      <x v="22"/>
    </i>
    <i r="1">
      <x v="112"/>
    </i>
    <i>
      <x v="23"/>
    </i>
    <i r="1">
      <x v="51"/>
    </i>
    <i>
      <x v="24"/>
    </i>
    <i r="1">
      <x v="30"/>
    </i>
    <i>
      <x v="25"/>
    </i>
    <i r="1">
      <x v="9"/>
    </i>
    <i>
      <x v="26"/>
    </i>
    <i r="1">
      <x v="29"/>
    </i>
    <i>
      <x v="27"/>
    </i>
    <i r="1">
      <x v="114"/>
    </i>
    <i>
      <x v="28"/>
    </i>
    <i r="1">
      <x v="39"/>
    </i>
    <i r="1">
      <x v="56"/>
    </i>
    <i>
      <x v="29"/>
    </i>
    <i r="1">
      <x v="34"/>
    </i>
    <i>
      <x v="30"/>
    </i>
    <i r="1">
      <x v="78"/>
    </i>
    <i r="1">
      <x v="86"/>
    </i>
    <i>
      <x v="31"/>
    </i>
    <i r="1">
      <x v="51"/>
    </i>
    <i>
      <x v="32"/>
    </i>
    <i r="1">
      <x v="43"/>
    </i>
    <i>
      <x v="33"/>
    </i>
    <i r="1">
      <x v="69"/>
    </i>
    <i>
      <x v="34"/>
    </i>
    <i r="1">
      <x v="48"/>
    </i>
    <i>
      <x v="35"/>
    </i>
    <i r="1">
      <x v="87"/>
    </i>
    <i>
      <x v="36"/>
    </i>
    <i r="1">
      <x v="14"/>
    </i>
    <i>
      <x v="37"/>
    </i>
    <i r="1">
      <x v="93"/>
    </i>
    <i>
      <x v="38"/>
    </i>
    <i r="1">
      <x v="66"/>
    </i>
    <i>
      <x v="39"/>
    </i>
    <i r="1">
      <x v="2"/>
    </i>
    <i>
      <x v="40"/>
    </i>
    <i r="1">
      <x v="88"/>
    </i>
    <i r="1">
      <x v="102"/>
    </i>
    <i>
      <x v="41"/>
    </i>
    <i r="1">
      <x v="60"/>
    </i>
    <i>
      <x v="42"/>
    </i>
    <i r="1">
      <x v="20"/>
    </i>
    <i r="1">
      <x v="21"/>
    </i>
    <i>
      <x v="43"/>
    </i>
    <i r="1">
      <x v="96"/>
    </i>
    <i>
      <x v="44"/>
    </i>
    <i r="1">
      <x v="72"/>
    </i>
    <i>
      <x v="45"/>
    </i>
    <i r="1">
      <x v="93"/>
    </i>
    <i>
      <x v="46"/>
    </i>
    <i r="1">
      <x v="74"/>
    </i>
    <i>
      <x v="47"/>
    </i>
    <i r="1">
      <x v="66"/>
    </i>
    <i r="1">
      <x v="96"/>
    </i>
    <i r="1">
      <x v="110"/>
    </i>
    <i>
      <x v="48"/>
    </i>
    <i r="1">
      <x v="95"/>
    </i>
    <i>
      <x v="49"/>
    </i>
    <i r="1">
      <x v="33"/>
    </i>
    <i r="1">
      <x v="48"/>
    </i>
    <i>
      <x v="50"/>
    </i>
    <i r="1">
      <x v="48"/>
    </i>
    <i>
      <x v="51"/>
    </i>
    <i r="1">
      <x v="75"/>
    </i>
    <i>
      <x v="52"/>
    </i>
    <i r="1">
      <x v="63"/>
    </i>
    <i>
      <x v="53"/>
    </i>
    <i r="1">
      <x v="49"/>
    </i>
    <i>
      <x v="54"/>
    </i>
    <i r="1">
      <x v="58"/>
    </i>
    <i>
      <x v="55"/>
    </i>
    <i r="1">
      <x v="54"/>
    </i>
    <i>
      <x v="56"/>
    </i>
    <i r="1">
      <x v="96"/>
    </i>
    <i>
      <x v="57"/>
    </i>
    <i r="1">
      <x v="37"/>
    </i>
    <i>
      <x v="58"/>
    </i>
    <i r="1">
      <x v="68"/>
    </i>
    <i>
      <x v="59"/>
    </i>
    <i r="1">
      <x v="87"/>
    </i>
    <i>
      <x v="60"/>
    </i>
    <i r="1">
      <x v="27"/>
    </i>
    <i>
      <x v="61"/>
    </i>
    <i r="1">
      <x v="94"/>
    </i>
    <i>
      <x v="62"/>
    </i>
    <i r="1">
      <x v="22"/>
    </i>
    <i>
      <x v="63"/>
    </i>
    <i r="1">
      <x v="30"/>
    </i>
    <i>
      <x v="64"/>
    </i>
    <i r="1">
      <x v="14"/>
    </i>
    <i>
      <x v="65"/>
    </i>
    <i r="1">
      <x v="43"/>
    </i>
    <i r="1">
      <x v="92"/>
    </i>
    <i>
      <x v="66"/>
    </i>
    <i r="1">
      <x v="44"/>
    </i>
    <i r="1">
      <x v="101"/>
    </i>
    <i>
      <x v="67"/>
    </i>
    <i r="1">
      <x v="62"/>
    </i>
    <i r="1">
      <x v="105"/>
    </i>
    <i>
      <x v="68"/>
    </i>
    <i r="1">
      <x v="27"/>
    </i>
    <i>
      <x v="69"/>
    </i>
    <i r="1">
      <x v="84"/>
    </i>
    <i r="1">
      <x v="110"/>
    </i>
    <i>
      <x v="70"/>
    </i>
    <i r="1">
      <x v="2"/>
    </i>
    <i>
      <x v="71"/>
    </i>
    <i r="1">
      <x v="41"/>
    </i>
    <i>
      <x v="72"/>
    </i>
    <i r="1">
      <x v="70"/>
    </i>
    <i r="1">
      <x v="85"/>
    </i>
    <i>
      <x v="73"/>
    </i>
    <i r="1">
      <x v="59"/>
    </i>
    <i>
      <x v="74"/>
    </i>
    <i r="1">
      <x v="21"/>
    </i>
    <i r="1">
      <x v="39"/>
    </i>
    <i r="1">
      <x v="81"/>
    </i>
    <i>
      <x v="75"/>
    </i>
    <i r="1">
      <x v="74"/>
    </i>
    <i>
      <x v="76"/>
    </i>
    <i r="1">
      <x v="113"/>
    </i>
    <i>
      <x v="77"/>
    </i>
    <i r="1">
      <x v="15"/>
    </i>
    <i>
      <x v="78"/>
    </i>
    <i r="1">
      <x v="53"/>
    </i>
    <i>
      <x v="79"/>
    </i>
    <i r="1">
      <x v="5"/>
    </i>
    <i>
      <x v="80"/>
    </i>
    <i r="1">
      <x v="24"/>
    </i>
    <i>
      <x v="81"/>
    </i>
    <i r="1">
      <x v="17"/>
    </i>
    <i r="1">
      <x v="104"/>
    </i>
    <i>
      <x v="82"/>
    </i>
    <i r="1">
      <x v="3"/>
    </i>
    <i r="1">
      <x v="6"/>
    </i>
    <i r="1">
      <x v="14"/>
    </i>
    <i r="1">
      <x v="111"/>
    </i>
    <i>
      <x v="83"/>
    </i>
    <i r="1">
      <x v="96"/>
    </i>
    <i>
      <x v="84"/>
    </i>
    <i r="1">
      <x v="10"/>
    </i>
    <i>
      <x v="85"/>
    </i>
    <i r="1">
      <x v="87"/>
    </i>
    <i>
      <x v="86"/>
    </i>
    <i r="1">
      <x v="16"/>
    </i>
    <i>
      <x v="87"/>
    </i>
    <i r="1">
      <x v="14"/>
    </i>
    <i r="1">
      <x v="16"/>
    </i>
    <i>
      <x v="88"/>
    </i>
    <i r="1">
      <x v="38"/>
    </i>
    <i>
      <x v="89"/>
    </i>
    <i r="1">
      <x v="56"/>
    </i>
    <i>
      <x v="90"/>
    </i>
    <i r="1">
      <x v="45"/>
    </i>
    <i>
      <x v="91"/>
    </i>
    <i r="1">
      <x v="2"/>
    </i>
    <i>
      <x v="92"/>
    </i>
    <i r="1">
      <x v="28"/>
    </i>
    <i>
      <x v="93"/>
    </i>
    <i r="1">
      <x v="42"/>
    </i>
    <i>
      <x v="94"/>
    </i>
    <i r="1">
      <x v="95"/>
    </i>
    <i>
      <x v="95"/>
    </i>
    <i r="1">
      <x v="89"/>
    </i>
    <i>
      <x v="96"/>
    </i>
    <i r="1">
      <x v="26"/>
    </i>
    <i>
      <x v="97"/>
    </i>
    <i r="1">
      <x v="97"/>
    </i>
    <i>
      <x v="98"/>
    </i>
    <i r="1">
      <x v="23"/>
    </i>
    <i r="1">
      <x v="31"/>
    </i>
    <i>
      <x v="99"/>
    </i>
    <i r="1">
      <x v="12"/>
    </i>
    <i>
      <x v="100"/>
    </i>
    <i r="1">
      <x v="90"/>
    </i>
    <i>
      <x v="101"/>
    </i>
    <i r="1">
      <x v="51"/>
    </i>
    <i r="1">
      <x v="69"/>
    </i>
    <i r="1">
      <x v="98"/>
    </i>
    <i>
      <x v="102"/>
    </i>
    <i r="1">
      <x v="4"/>
    </i>
    <i r="1">
      <x v="32"/>
    </i>
    <i>
      <x v="103"/>
    </i>
    <i r="1">
      <x v="111"/>
    </i>
    <i>
      <x v="104"/>
    </i>
    <i r="1">
      <x v="17"/>
    </i>
    <i r="1">
      <x v="57"/>
    </i>
    <i>
      <x v="105"/>
    </i>
    <i r="1">
      <x v="107"/>
    </i>
    <i>
      <x v="106"/>
    </i>
    <i r="1">
      <x v="7"/>
    </i>
    <i r="1">
      <x v="37"/>
    </i>
    <i>
      <x v="107"/>
    </i>
    <i r="1">
      <x v="98"/>
    </i>
    <i>
      <x v="108"/>
    </i>
    <i r="1">
      <x v="8"/>
    </i>
    <i r="1">
      <x v="52"/>
    </i>
    <i>
      <x v="109"/>
    </i>
    <i r="1">
      <x v="75"/>
    </i>
    <i r="1">
      <x v="80"/>
    </i>
    <i>
      <x v="110"/>
    </i>
    <i r="1">
      <x v="109"/>
    </i>
    <i>
      <x v="111"/>
    </i>
    <i r="1">
      <x v="73"/>
    </i>
    <i r="1">
      <x v="97"/>
    </i>
    <i>
      <x v="112"/>
    </i>
    <i r="1">
      <x v="98"/>
    </i>
    <i>
      <x v="113"/>
    </i>
    <i r="1">
      <x v="37"/>
    </i>
    <i>
      <x v="114"/>
    </i>
    <i r="1">
      <x v="61"/>
    </i>
    <i>
      <x v="115"/>
    </i>
    <i r="1">
      <x v="69"/>
    </i>
    <i>
      <x v="116"/>
    </i>
    <i r="1">
      <x v="33"/>
    </i>
    <i>
      <x v="117"/>
    </i>
    <i r="1">
      <x v="76"/>
    </i>
    <i r="1">
      <x v="95"/>
    </i>
    <i>
      <x v="118"/>
    </i>
    <i r="1">
      <x v="99"/>
    </i>
    <i>
      <x v="119"/>
    </i>
    <i r="1">
      <x v="15"/>
    </i>
    <i>
      <x v="120"/>
    </i>
    <i r="1">
      <x v="84"/>
    </i>
    <i>
      <x v="121"/>
    </i>
    <i r="1">
      <x v="78"/>
    </i>
    <i>
      <x v="122"/>
    </i>
    <i r="1">
      <x v="21"/>
    </i>
    <i r="1">
      <x v="94"/>
    </i>
    <i>
      <x v="123"/>
    </i>
    <i r="1">
      <x v="41"/>
    </i>
    <i>
      <x v="124"/>
    </i>
    <i r="1">
      <x v="64"/>
    </i>
    <i>
      <x v="125"/>
    </i>
    <i r="1">
      <x v="19"/>
    </i>
    <i r="1">
      <x v="21"/>
    </i>
    <i r="1">
      <x v="62"/>
    </i>
    <i>
      <x v="126"/>
    </i>
    <i r="1">
      <x v="37"/>
    </i>
    <i>
      <x v="127"/>
    </i>
    <i r="1">
      <x v="4"/>
    </i>
    <i>
      <x v="128"/>
    </i>
    <i r="1">
      <x v="49"/>
    </i>
    <i>
      <x v="129"/>
    </i>
    <i r="1">
      <x v="51"/>
    </i>
    <i>
      <x v="130"/>
    </i>
    <i r="1">
      <x v="41"/>
    </i>
    <i r="1">
      <x v="69"/>
    </i>
    <i>
      <x v="131"/>
    </i>
    <i r="1">
      <x v="50"/>
    </i>
    <i>
      <x v="132"/>
    </i>
    <i r="1">
      <x v="22"/>
    </i>
    <i r="1">
      <x v="55"/>
    </i>
    <i>
      <x v="133"/>
    </i>
    <i r="1">
      <x v="18"/>
    </i>
    <i r="1">
      <x v="82"/>
    </i>
    <i>
      <x v="134"/>
    </i>
    <i r="1">
      <x v="74"/>
    </i>
    <i r="1">
      <x v="81"/>
    </i>
    <i>
      <x v="135"/>
    </i>
    <i r="1">
      <x v="69"/>
    </i>
    <i>
      <x v="136"/>
    </i>
    <i r="1">
      <x v="77"/>
    </i>
    <i>
      <x v="137"/>
    </i>
    <i r="1">
      <x v="21"/>
    </i>
    <i>
      <x v="138"/>
    </i>
    <i r="1">
      <x v="53"/>
    </i>
    <i>
      <x v="139"/>
    </i>
    <i r="1">
      <x v="17"/>
    </i>
    <i>
      <x v="140"/>
    </i>
    <i r="1">
      <x v="35"/>
    </i>
    <i r="1">
      <x v="81"/>
    </i>
    <i>
      <x v="141"/>
    </i>
    <i r="1">
      <x v="67"/>
    </i>
    <i>
      <x v="142"/>
    </i>
    <i r="1">
      <x v="108"/>
    </i>
    <i>
      <x v="143"/>
    </i>
    <i r="1">
      <x v="51"/>
    </i>
    <i>
      <x v="144"/>
    </i>
    <i r="1">
      <x v="103"/>
    </i>
    <i>
      <x v="145"/>
    </i>
    <i r="1">
      <x v="11"/>
    </i>
    <i>
      <x v="146"/>
    </i>
    <i r="1">
      <x v="83"/>
    </i>
    <i>
      <x v="147"/>
    </i>
    <i r="1">
      <x v="112"/>
    </i>
    <i>
      <x v="148"/>
    </i>
    <i r="1">
      <x v="30"/>
    </i>
    <i>
      <x v="149"/>
    </i>
    <i r="1">
      <x v="30"/>
    </i>
    <i>
      <x v="150"/>
    </i>
    <i r="1">
      <x v="9"/>
    </i>
    <i>
      <x v="151"/>
    </i>
    <i r="1">
      <x v="71"/>
    </i>
    <i>
      <x v="152"/>
    </i>
    <i r="1">
      <x v="10"/>
    </i>
    <i>
      <x v="153"/>
    </i>
    <i r="1">
      <x v="83"/>
    </i>
    <i>
      <x v="154"/>
    </i>
    <i r="1">
      <x v="40"/>
    </i>
    <i>
      <x v="155"/>
    </i>
    <i r="1">
      <x v="67"/>
    </i>
    <i>
      <x v="156"/>
    </i>
    <i r="1">
      <x v="13"/>
    </i>
    <i>
      <x v="157"/>
    </i>
    <i r="1">
      <x v="12"/>
    </i>
    <i t="grand">
      <x/>
    </i>
  </rowItems>
  <colItems count="1">
    <i/>
  </colItems>
  <dataFields count="1">
    <dataField name="Suma z czujnik5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0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1:J34" firstHeaderRow="1" firstDataRow="1" firstDataCol="1"/>
  <pivotFields count="23">
    <pivotField numFmtId="14" showAll="0"/>
    <pivotField dataField="1" numFmtId="165" showAll="0">
      <items count="116">
        <item x="19"/>
        <item x="13"/>
        <item x="39"/>
        <item x="75"/>
        <item x="89"/>
        <item x="72"/>
        <item x="3"/>
        <item x="93"/>
        <item x="94"/>
        <item x="25"/>
        <item x="76"/>
        <item x="110"/>
        <item x="86"/>
        <item x="114"/>
        <item x="36"/>
        <item x="6"/>
        <item x="77"/>
        <item x="74"/>
        <item x="105"/>
        <item x="102"/>
        <item x="43"/>
        <item x="44"/>
        <item x="58"/>
        <item x="84"/>
        <item x="73"/>
        <item x="8"/>
        <item x="82"/>
        <item x="56"/>
        <item x="80"/>
        <item x="26"/>
        <item x="7"/>
        <item x="85"/>
        <item x="90"/>
        <item x="49"/>
        <item x="29"/>
        <item x="107"/>
        <item x="5"/>
        <item x="54"/>
        <item x="78"/>
        <item x="20"/>
        <item x="113"/>
        <item x="65"/>
        <item x="14"/>
        <item x="32"/>
        <item x="60"/>
        <item x="79"/>
        <item x="17"/>
        <item x="9"/>
        <item x="34"/>
        <item x="51"/>
        <item x="103"/>
        <item x="24"/>
        <item x="95"/>
        <item x="71"/>
        <item x="53"/>
        <item x="104"/>
        <item x="28"/>
        <item x="91"/>
        <item x="52"/>
        <item x="68"/>
        <item x="42"/>
        <item x="11"/>
        <item x="62"/>
        <item x="1"/>
        <item x="101"/>
        <item x="15"/>
        <item x="38"/>
        <item x="108"/>
        <item x="55"/>
        <item x="33"/>
        <item x="66"/>
        <item x="112"/>
        <item x="46"/>
        <item x="98"/>
        <item x="10"/>
        <item x="50"/>
        <item x="99"/>
        <item x="12"/>
        <item x="30"/>
        <item x="21"/>
        <item x="96"/>
        <item x="69"/>
        <item x="106"/>
        <item x="111"/>
        <item x="64"/>
        <item x="67"/>
        <item x="31"/>
        <item x="35"/>
        <item x="40"/>
        <item x="81"/>
        <item x="87"/>
        <item x="4"/>
        <item x="59"/>
        <item x="37"/>
        <item x="57"/>
        <item x="48"/>
        <item x="45"/>
        <item x="83"/>
        <item x="88"/>
        <item x="100"/>
        <item x="2"/>
        <item x="61"/>
        <item x="41"/>
        <item x="109"/>
        <item x="22"/>
        <item x="63"/>
        <item x="16"/>
        <item x="92"/>
        <item x="18"/>
        <item x="97"/>
        <item x="47"/>
        <item x="0"/>
        <item x="23"/>
        <item x="70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3">
        <item x="9"/>
        <item x="10"/>
        <item x="1"/>
        <item x="13"/>
        <item x="7"/>
        <item x="0"/>
        <item x="15"/>
        <item x="14"/>
        <item x="16"/>
        <item x="11"/>
        <item x="6"/>
        <item x="5"/>
        <item x="2"/>
        <item x="12"/>
        <item x="3"/>
        <item x="8"/>
        <item x="4"/>
        <item x="17"/>
        <item x="21"/>
        <item x="20"/>
        <item x="18"/>
        <item x="22"/>
        <item x="19"/>
        <item x="24"/>
        <item x="25"/>
        <item x="23"/>
        <item x="27"/>
        <item x="26"/>
        <item x="30"/>
        <item x="31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33">
    <i>
      <x v="18"/>
    </i>
    <i>
      <x v="22"/>
    </i>
    <i>
      <x v="19"/>
    </i>
    <i>
      <x v="30"/>
    </i>
    <i>
      <x v="29"/>
    </i>
    <i>
      <x v="17"/>
    </i>
    <i>
      <x v="25"/>
    </i>
    <i>
      <x v="20"/>
    </i>
    <i>
      <x v="27"/>
    </i>
    <i>
      <x v="24"/>
    </i>
    <i>
      <x v="23"/>
    </i>
    <i>
      <x v="28"/>
    </i>
    <i>
      <x v="31"/>
    </i>
    <i>
      <x v="26"/>
    </i>
    <i>
      <x v="4"/>
    </i>
    <i>
      <x v="21"/>
    </i>
    <i>
      <x v="12"/>
    </i>
    <i>
      <x v="14"/>
    </i>
    <i>
      <x v="9"/>
    </i>
    <i>
      <x v="6"/>
    </i>
    <i>
      <x v="5"/>
    </i>
    <i>
      <x v="16"/>
    </i>
    <i>
      <x v="7"/>
    </i>
    <i>
      <x v="10"/>
    </i>
    <i>
      <x v="11"/>
    </i>
    <i>
      <x v="15"/>
    </i>
    <i>
      <x v="1"/>
    </i>
    <i>
      <x/>
    </i>
    <i>
      <x v="8"/>
    </i>
    <i>
      <x v="13"/>
    </i>
    <i>
      <x v="2"/>
    </i>
    <i>
      <x v="3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5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4">
  <location ref="G1:H32" firstHeaderRow="1" firstDataRow="1" firstDataCol="1"/>
  <pivotFields count="23">
    <pivotField numFmtId="1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1">
        <item x="28"/>
        <item x="27"/>
        <item x="26"/>
        <item x="24"/>
        <item x="25"/>
        <item x="23"/>
        <item x="22"/>
        <item x="29"/>
        <item x="21"/>
        <item x="18"/>
        <item x="15"/>
        <item x="19"/>
        <item x="16"/>
        <item x="20"/>
        <item x="17"/>
        <item x="11"/>
        <item x="1"/>
        <item x="14"/>
        <item x="5"/>
        <item x="9"/>
        <item x="12"/>
        <item x="6"/>
        <item x="10"/>
        <item x="13"/>
        <item x="7"/>
        <item x="2"/>
        <item x="3"/>
        <item x="8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5"/>
  </rowFields>
  <rowItems count="31">
    <i>
      <x v="13"/>
    </i>
    <i>
      <x v="9"/>
    </i>
    <i>
      <x v="12"/>
    </i>
    <i>
      <x v="10"/>
    </i>
    <i>
      <x v="14"/>
    </i>
    <i>
      <x v="6"/>
    </i>
    <i>
      <x v="4"/>
    </i>
    <i>
      <x v="11"/>
    </i>
    <i>
      <x v="3"/>
    </i>
    <i>
      <x v="5"/>
    </i>
    <i>
      <x v="1"/>
    </i>
    <i>
      <x v="2"/>
    </i>
    <i>
      <x v="8"/>
    </i>
    <i>
      <x v="7"/>
    </i>
    <i>
      <x v="28"/>
    </i>
    <i>
      <x/>
    </i>
    <i>
      <x v="25"/>
    </i>
    <i>
      <x v="24"/>
    </i>
    <i>
      <x v="16"/>
    </i>
    <i>
      <x v="18"/>
    </i>
    <i>
      <x v="15"/>
    </i>
    <i>
      <x v="26"/>
    </i>
    <i>
      <x v="22"/>
    </i>
    <i>
      <x v="17"/>
    </i>
    <i>
      <x v="23"/>
    </i>
    <i>
      <x v="27"/>
    </i>
    <i>
      <x v="29"/>
    </i>
    <i>
      <x v="21"/>
    </i>
    <i>
      <x v="19"/>
    </i>
    <i>
      <x v="20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4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3">
  <location ref="E1:F35" firstHeaderRow="1" firstDataRow="1" firstDataCol="1"/>
  <pivotFields count="23">
    <pivotField numFmtId="1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4">
        <item x="5"/>
        <item x="6"/>
        <item x="1"/>
        <item x="32"/>
        <item x="4"/>
        <item x="8"/>
        <item x="0"/>
        <item x="3"/>
        <item x="9"/>
        <item x="2"/>
        <item x="7"/>
        <item x="12"/>
        <item x="11"/>
        <item x="14"/>
        <item x="10"/>
        <item x="13"/>
        <item x="15"/>
        <item x="16"/>
        <item x="21"/>
        <item x="20"/>
        <item x="17"/>
        <item x="19"/>
        <item x="18"/>
        <item x="24"/>
        <item x="26"/>
        <item x="23"/>
        <item x="22"/>
        <item x="25"/>
        <item x="30"/>
        <item x="28"/>
        <item x="27"/>
        <item x="31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4"/>
  </rowFields>
  <rowItems count="34">
    <i>
      <x v="17"/>
    </i>
    <i>
      <x v="19"/>
    </i>
    <i>
      <x v="18"/>
    </i>
    <i>
      <x v="22"/>
    </i>
    <i>
      <x v="30"/>
    </i>
    <i>
      <x v="20"/>
    </i>
    <i>
      <x v="29"/>
    </i>
    <i>
      <x v="31"/>
    </i>
    <i>
      <x v="25"/>
    </i>
    <i>
      <x v="23"/>
    </i>
    <i>
      <x v="27"/>
    </i>
    <i>
      <x v="26"/>
    </i>
    <i>
      <x v="21"/>
    </i>
    <i>
      <x v="1"/>
    </i>
    <i>
      <x v="24"/>
    </i>
    <i>
      <x v="2"/>
    </i>
    <i>
      <x v="10"/>
    </i>
    <i>
      <x v="4"/>
    </i>
    <i>
      <x v="12"/>
    </i>
    <i>
      <x/>
    </i>
    <i>
      <x v="7"/>
    </i>
    <i>
      <x v="14"/>
    </i>
    <i>
      <x v="6"/>
    </i>
    <i>
      <x v="15"/>
    </i>
    <i>
      <x v="28"/>
    </i>
    <i>
      <x v="16"/>
    </i>
    <i>
      <x v="8"/>
    </i>
    <i>
      <x v="32"/>
    </i>
    <i>
      <x v="11"/>
    </i>
    <i>
      <x v="3"/>
    </i>
    <i>
      <x v="13"/>
    </i>
    <i>
      <x v="9"/>
    </i>
    <i>
      <x v="5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przestawna3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2">
  <location ref="C1:D35" firstHeaderRow="1" firstDataRow="1" firstDataCol="1"/>
  <pivotFields count="23">
    <pivotField numFmtId="1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4">
        <item x="2"/>
        <item x="6"/>
        <item x="15"/>
        <item x="0"/>
        <item x="11"/>
        <item x="9"/>
        <item x="7"/>
        <item x="10"/>
        <item x="13"/>
        <item x="4"/>
        <item x="1"/>
        <item x="32"/>
        <item x="12"/>
        <item x="3"/>
        <item x="5"/>
        <item x="14"/>
        <item x="8"/>
        <item x="21"/>
        <item x="20"/>
        <item x="16"/>
        <item x="19"/>
        <item x="18"/>
        <item x="17"/>
        <item x="24"/>
        <item x="22"/>
        <item x="23"/>
        <item x="25"/>
        <item x="30"/>
        <item x="29"/>
        <item x="28"/>
        <item x="31"/>
        <item x="27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3"/>
  </rowFields>
  <rowItems count="34">
    <i>
      <x v="20"/>
    </i>
    <i>
      <x v="22"/>
    </i>
    <i>
      <x v="19"/>
    </i>
    <i>
      <x v="27"/>
    </i>
    <i>
      <x v="17"/>
    </i>
    <i>
      <x v="29"/>
    </i>
    <i>
      <x v="21"/>
    </i>
    <i>
      <x v="28"/>
    </i>
    <i>
      <x v="25"/>
    </i>
    <i>
      <x v="18"/>
    </i>
    <i>
      <x/>
    </i>
    <i>
      <x v="3"/>
    </i>
    <i>
      <x v="30"/>
    </i>
    <i>
      <x v="31"/>
    </i>
    <i>
      <x v="26"/>
    </i>
    <i>
      <x v="24"/>
    </i>
    <i>
      <x v="13"/>
    </i>
    <i>
      <x v="6"/>
    </i>
    <i>
      <x v="9"/>
    </i>
    <i>
      <x v="4"/>
    </i>
    <i>
      <x v="15"/>
    </i>
    <i>
      <x v="14"/>
    </i>
    <i>
      <x v="1"/>
    </i>
    <i>
      <x v="23"/>
    </i>
    <i>
      <x v="16"/>
    </i>
    <i>
      <x v="8"/>
    </i>
    <i>
      <x v="10"/>
    </i>
    <i>
      <x v="5"/>
    </i>
    <i>
      <x v="12"/>
    </i>
    <i>
      <x v="2"/>
    </i>
    <i>
      <x v="32"/>
    </i>
    <i>
      <x v="11"/>
    </i>
    <i>
      <x v="7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1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1">
  <location ref="A1:B36" firstHeaderRow="1" firstDataRow="1" firstDataCol="1"/>
  <pivotFields count="23">
    <pivotField numFmtId="1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 defaultSubtotal="0">
      <items count="34">
        <item x="8"/>
        <item x="33"/>
        <item x="5"/>
        <item x="1"/>
        <item x="11"/>
        <item x="12"/>
        <item x="14"/>
        <item x="32"/>
        <item x="0"/>
        <item x="13"/>
        <item x="2"/>
        <item x="6"/>
        <item x="4"/>
        <item x="15"/>
        <item x="10"/>
        <item x="3"/>
        <item x="7"/>
        <item x="9"/>
        <item x="16"/>
        <item x="18"/>
        <item x="20"/>
        <item x="21"/>
        <item x="17"/>
        <item x="19"/>
        <item x="22"/>
        <item x="24"/>
        <item x="31"/>
        <item x="23"/>
        <item x="27"/>
        <item x="26"/>
        <item x="25"/>
        <item x="29"/>
        <item x="28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2"/>
  </rowFields>
  <rowItems count="35">
    <i>
      <x v="22"/>
    </i>
    <i>
      <x v="18"/>
    </i>
    <i>
      <x v="19"/>
    </i>
    <i>
      <x v="23"/>
    </i>
    <i>
      <x v="29"/>
    </i>
    <i>
      <x v="20"/>
    </i>
    <i>
      <x v="21"/>
    </i>
    <i>
      <x v="30"/>
    </i>
    <i>
      <x v="24"/>
    </i>
    <i>
      <x v="31"/>
    </i>
    <i>
      <x v="28"/>
    </i>
    <i>
      <x v="25"/>
    </i>
    <i>
      <x v="32"/>
    </i>
    <i>
      <x v="27"/>
    </i>
    <i>
      <x v="3"/>
    </i>
    <i>
      <x v="2"/>
    </i>
    <i>
      <x v="15"/>
    </i>
    <i>
      <x v="5"/>
    </i>
    <i>
      <x v="6"/>
    </i>
    <i>
      <x v="13"/>
    </i>
    <i>
      <x v="11"/>
    </i>
    <i>
      <x v="9"/>
    </i>
    <i>
      <x v="16"/>
    </i>
    <i>
      <x v="7"/>
    </i>
    <i>
      <x v="4"/>
    </i>
    <i>
      <x v="10"/>
    </i>
    <i>
      <x/>
    </i>
    <i>
      <x v="12"/>
    </i>
    <i>
      <x v="26"/>
    </i>
    <i>
      <x v="14"/>
    </i>
    <i>
      <x v="17"/>
    </i>
    <i>
      <x v="8"/>
    </i>
    <i>
      <x v="33"/>
    </i>
    <i>
      <x v="1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przestawna6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 rowHeaderCaption="miesiąc">
  <location ref="A1:B14" firstHeaderRow="1" firstDataRow="1" firstDataCol="1"/>
  <pivotFields count="2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temperatura" fld="11" subtotal="average" baseField="0" baseItem="0"/>
  </dataFields>
  <formats count="1">
    <format dxfId="6">
      <pivotArea collapsedLevelsAreSubtotals="1" fieldPosition="0">
        <references count="1">
          <reference field="2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przestawna12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D1:E897" firstHeaderRow="1" firstDataRow="1" firstDataCol="1"/>
  <pivotFields count="2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dataField="1" numFmtId="165" showAll="0">
      <items count="116">
        <item x="19"/>
        <item x="13"/>
        <item x="39"/>
        <item x="75"/>
        <item x="89"/>
        <item x="72"/>
        <item x="3"/>
        <item x="93"/>
        <item x="94"/>
        <item x="25"/>
        <item x="76"/>
        <item x="110"/>
        <item x="86"/>
        <item x="114"/>
        <item x="36"/>
        <item x="6"/>
        <item x="77"/>
        <item x="74"/>
        <item x="105"/>
        <item x="102"/>
        <item x="43"/>
        <item x="44"/>
        <item x="58"/>
        <item x="84"/>
        <item x="73"/>
        <item x="8"/>
        <item x="82"/>
        <item x="56"/>
        <item x="80"/>
        <item x="26"/>
        <item x="7"/>
        <item x="85"/>
        <item x="90"/>
        <item x="49"/>
        <item x="29"/>
        <item x="107"/>
        <item x="5"/>
        <item x="54"/>
        <item x="78"/>
        <item x="20"/>
        <item x="113"/>
        <item x="65"/>
        <item x="14"/>
        <item x="32"/>
        <item x="60"/>
        <item x="79"/>
        <item x="17"/>
        <item x="9"/>
        <item x="34"/>
        <item x="51"/>
        <item x="103"/>
        <item x="24"/>
        <item x="95"/>
        <item x="71"/>
        <item x="53"/>
        <item x="104"/>
        <item x="28"/>
        <item x="91"/>
        <item x="52"/>
        <item x="68"/>
        <item x="42"/>
        <item x="11"/>
        <item x="62"/>
        <item x="1"/>
        <item x="101"/>
        <item x="15"/>
        <item x="38"/>
        <item x="108"/>
        <item x="55"/>
        <item x="33"/>
        <item x="66"/>
        <item x="112"/>
        <item x="46"/>
        <item x="98"/>
        <item x="10"/>
        <item x="50"/>
        <item x="99"/>
        <item x="12"/>
        <item x="30"/>
        <item x="21"/>
        <item x="96"/>
        <item x="69"/>
        <item x="106"/>
        <item x="111"/>
        <item x="64"/>
        <item x="67"/>
        <item x="31"/>
        <item x="35"/>
        <item x="40"/>
        <item x="81"/>
        <item x="87"/>
        <item x="4"/>
        <item x="59"/>
        <item x="37"/>
        <item x="57"/>
        <item x="48"/>
        <item x="45"/>
        <item x="83"/>
        <item x="88"/>
        <item x="100"/>
        <item x="2"/>
        <item x="61"/>
        <item x="41"/>
        <item x="109"/>
        <item x="22"/>
        <item x="63"/>
        <item x="16"/>
        <item x="92"/>
        <item x="18"/>
        <item x="97"/>
        <item x="47"/>
        <item x="0"/>
        <item x="23"/>
        <item x="70"/>
        <item x="27"/>
        <item t="default"/>
      </items>
    </pivotField>
    <pivotField axis="axisRow" showAll="0">
      <items count="194">
        <item x="15"/>
        <item x="190"/>
        <item x="192"/>
        <item x="12"/>
        <item x="18"/>
        <item x="17"/>
        <item x="33"/>
        <item x="6"/>
        <item x="186"/>
        <item x="11"/>
        <item x="1"/>
        <item x="38"/>
        <item x="24"/>
        <item x="26"/>
        <item x="37"/>
        <item x="21"/>
        <item x="23"/>
        <item x="39"/>
        <item x="28"/>
        <item x="191"/>
        <item x="40"/>
        <item x="29"/>
        <item x="189"/>
        <item x="184"/>
        <item x="185"/>
        <item x="0"/>
        <item x="31"/>
        <item x="25"/>
        <item x="30"/>
        <item x="8"/>
        <item x="2"/>
        <item x="35"/>
        <item x="7"/>
        <item x="188"/>
        <item x="10"/>
        <item x="5"/>
        <item x="187"/>
        <item x="36"/>
        <item x="32"/>
        <item x="20"/>
        <item x="22"/>
        <item x="4"/>
        <item x="14"/>
        <item x="3"/>
        <item x="16"/>
        <item x="34"/>
        <item x="13"/>
        <item x="9"/>
        <item x="19"/>
        <item x="27"/>
        <item x="175"/>
        <item x="73"/>
        <item x="41"/>
        <item x="149"/>
        <item x="139"/>
        <item x="174"/>
        <item x="48"/>
        <item x="78"/>
        <item x="67"/>
        <item x="164"/>
        <item x="180"/>
        <item x="56"/>
        <item x="93"/>
        <item x="179"/>
        <item x="45"/>
        <item x="52"/>
        <item x="151"/>
        <item x="160"/>
        <item x="81"/>
        <item x="47"/>
        <item x="65"/>
        <item x="161"/>
        <item x="74"/>
        <item x="92"/>
        <item x="166"/>
        <item x="43"/>
        <item x="66"/>
        <item x="54"/>
        <item x="50"/>
        <item x="165"/>
        <item x="82"/>
        <item x="163"/>
        <item x="168"/>
        <item x="173"/>
        <item x="61"/>
        <item x="142"/>
        <item x="57"/>
        <item x="63"/>
        <item x="88"/>
        <item x="53"/>
        <item x="79"/>
        <item x="162"/>
        <item x="167"/>
        <item x="77"/>
        <item x="55"/>
        <item x="141"/>
        <item x="148"/>
        <item x="60"/>
        <item x="83"/>
        <item x="69"/>
        <item x="138"/>
        <item x="176"/>
        <item x="156"/>
        <item x="44"/>
        <item x="42"/>
        <item x="158"/>
        <item x="143"/>
        <item x="58"/>
        <item x="172"/>
        <item x="155"/>
        <item x="51"/>
        <item x="75"/>
        <item x="144"/>
        <item x="71"/>
        <item x="153"/>
        <item x="59"/>
        <item x="86"/>
        <item x="46"/>
        <item x="182"/>
        <item x="177"/>
        <item x="94"/>
        <item x="87"/>
        <item x="70"/>
        <item x="49"/>
        <item x="157"/>
        <item x="64"/>
        <item x="183"/>
        <item x="62"/>
        <item x="68"/>
        <item x="146"/>
        <item x="178"/>
        <item x="90"/>
        <item x="169"/>
        <item x="89"/>
        <item x="136"/>
        <item x="152"/>
        <item x="137"/>
        <item x="80"/>
        <item x="85"/>
        <item x="159"/>
        <item x="170"/>
        <item x="140"/>
        <item x="181"/>
        <item x="76"/>
        <item x="150"/>
        <item x="147"/>
        <item x="84"/>
        <item x="154"/>
        <item x="145"/>
        <item x="171"/>
        <item x="91"/>
        <item x="72"/>
        <item x="127"/>
        <item x="131"/>
        <item x="106"/>
        <item x="98"/>
        <item x="133"/>
        <item x="99"/>
        <item x="115"/>
        <item x="125"/>
        <item x="135"/>
        <item x="110"/>
        <item x="105"/>
        <item x="103"/>
        <item x="96"/>
        <item x="120"/>
        <item x="113"/>
        <item x="134"/>
        <item x="132"/>
        <item x="119"/>
        <item x="129"/>
        <item x="130"/>
        <item x="121"/>
        <item x="97"/>
        <item x="124"/>
        <item x="112"/>
        <item x="95"/>
        <item x="122"/>
        <item x="117"/>
        <item x="128"/>
        <item x="111"/>
        <item x="104"/>
        <item x="126"/>
        <item x="101"/>
        <item x="118"/>
        <item x="102"/>
        <item x="109"/>
        <item x="123"/>
        <item x="114"/>
        <item x="107"/>
        <item x="116"/>
        <item x="100"/>
        <item x="108"/>
        <item t="default"/>
      </items>
    </pivotField>
    <pivotField axis="axisRow" showAll="0">
      <items count="191">
        <item x="27"/>
        <item x="186"/>
        <item x="33"/>
        <item x="2"/>
        <item x="30"/>
        <item x="3"/>
        <item x="7"/>
        <item x="10"/>
        <item x="40"/>
        <item x="37"/>
        <item x="36"/>
        <item x="0"/>
        <item x="187"/>
        <item x="184"/>
        <item x="26"/>
        <item x="21"/>
        <item x="24"/>
        <item x="28"/>
        <item x="182"/>
        <item x="22"/>
        <item x="18"/>
        <item x="38"/>
        <item x="9"/>
        <item x="23"/>
        <item x="39"/>
        <item x="19"/>
        <item x="35"/>
        <item x="29"/>
        <item x="5"/>
        <item x="17"/>
        <item x="16"/>
        <item x="8"/>
        <item x="15"/>
        <item x="1"/>
        <item x="185"/>
        <item x="25"/>
        <item x="34"/>
        <item x="188"/>
        <item x="4"/>
        <item x="12"/>
        <item x="11"/>
        <item x="6"/>
        <item x="20"/>
        <item x="189"/>
        <item x="32"/>
        <item x="31"/>
        <item x="183"/>
        <item x="14"/>
        <item x="181"/>
        <item x="13"/>
        <item x="58"/>
        <item x="155"/>
        <item x="72"/>
        <item x="142"/>
        <item x="87"/>
        <item x="174"/>
        <item x="52"/>
        <item x="56"/>
        <item x="148"/>
        <item x="63"/>
        <item x="151"/>
        <item x="68"/>
        <item x="92"/>
        <item x="49"/>
        <item x="165"/>
        <item x="53"/>
        <item x="64"/>
        <item x="90"/>
        <item x="91"/>
        <item x="139"/>
        <item x="57"/>
        <item x="45"/>
        <item x="156"/>
        <item x="76"/>
        <item x="135"/>
        <item x="167"/>
        <item x="153"/>
        <item x="70"/>
        <item x="88"/>
        <item x="146"/>
        <item x="71"/>
        <item x="160"/>
        <item x="54"/>
        <item x="173"/>
        <item x="41"/>
        <item x="166"/>
        <item x="48"/>
        <item x="83"/>
        <item x="161"/>
        <item x="82"/>
        <item x="62"/>
        <item x="51"/>
        <item x="69"/>
        <item x="163"/>
        <item x="175"/>
        <item x="50"/>
        <item x="46"/>
        <item x="44"/>
        <item x="66"/>
        <item x="80"/>
        <item x="178"/>
        <item x="43"/>
        <item x="61"/>
        <item x="172"/>
        <item x="60"/>
        <item x="170"/>
        <item x="67"/>
        <item x="86"/>
        <item x="180"/>
        <item x="171"/>
        <item x="138"/>
        <item x="157"/>
        <item x="168"/>
        <item x="147"/>
        <item x="59"/>
        <item x="55"/>
        <item x="65"/>
        <item x="74"/>
        <item x="136"/>
        <item x="134"/>
        <item x="42"/>
        <item x="152"/>
        <item x="47"/>
        <item x="162"/>
        <item x="177"/>
        <item x="75"/>
        <item x="73"/>
        <item x="159"/>
        <item x="176"/>
        <item x="158"/>
        <item x="85"/>
        <item x="79"/>
        <item x="93"/>
        <item x="77"/>
        <item x="81"/>
        <item x="144"/>
        <item x="137"/>
        <item x="179"/>
        <item x="150"/>
        <item x="84"/>
        <item x="140"/>
        <item x="141"/>
        <item x="78"/>
        <item x="164"/>
        <item x="149"/>
        <item x="169"/>
        <item x="143"/>
        <item x="145"/>
        <item x="89"/>
        <item x="154"/>
        <item x="121"/>
        <item x="115"/>
        <item x="98"/>
        <item x="133"/>
        <item x="122"/>
        <item x="99"/>
        <item x="128"/>
        <item x="120"/>
        <item x="101"/>
        <item x="113"/>
        <item x="117"/>
        <item x="114"/>
        <item x="104"/>
        <item x="107"/>
        <item x="124"/>
        <item x="129"/>
        <item x="126"/>
        <item x="97"/>
        <item x="109"/>
        <item x="131"/>
        <item x="123"/>
        <item x="110"/>
        <item x="127"/>
        <item x="96"/>
        <item x="116"/>
        <item x="102"/>
        <item x="100"/>
        <item x="103"/>
        <item x="118"/>
        <item x="125"/>
        <item x="130"/>
        <item x="108"/>
        <item x="132"/>
        <item x="119"/>
        <item x="106"/>
        <item x="95"/>
        <item x="105"/>
        <item x="112"/>
        <item x="111"/>
        <item x="94"/>
        <item t="default"/>
      </items>
    </pivotField>
    <pivotField axis="axisRow" showAll="0">
      <items count="194">
        <item x="35"/>
        <item x="13"/>
        <item x="6"/>
        <item x="23"/>
        <item x="38"/>
        <item x="30"/>
        <item x="7"/>
        <item x="11"/>
        <item x="17"/>
        <item x="192"/>
        <item x="26"/>
        <item x="186"/>
        <item x="1"/>
        <item x="16"/>
        <item x="187"/>
        <item x="185"/>
        <item x="5"/>
        <item x="4"/>
        <item x="33"/>
        <item x="12"/>
        <item x="188"/>
        <item x="8"/>
        <item x="0"/>
        <item x="24"/>
        <item x="3"/>
        <item x="15"/>
        <item x="32"/>
        <item x="14"/>
        <item x="18"/>
        <item x="2"/>
        <item x="9"/>
        <item x="191"/>
        <item x="10"/>
        <item x="39"/>
        <item x="21"/>
        <item x="189"/>
        <item x="25"/>
        <item x="20"/>
        <item x="28"/>
        <item x="40"/>
        <item x="29"/>
        <item x="22"/>
        <item x="31"/>
        <item x="19"/>
        <item x="190"/>
        <item x="27"/>
        <item x="184"/>
        <item x="34"/>
        <item x="37"/>
        <item x="36"/>
        <item x="169"/>
        <item x="154"/>
        <item x="86"/>
        <item x="50"/>
        <item x="49"/>
        <item x="41"/>
        <item x="45"/>
        <item x="62"/>
        <item x="135"/>
        <item x="180"/>
        <item x="69"/>
        <item x="178"/>
        <item x="153"/>
        <item x="65"/>
        <item x="51"/>
        <item x="170"/>
        <item x="70"/>
        <item x="54"/>
        <item x="47"/>
        <item x="78"/>
        <item x="160"/>
        <item x="67"/>
        <item x="68"/>
        <item x="173"/>
        <item x="73"/>
        <item x="140"/>
        <item x="77"/>
        <item x="76"/>
        <item x="48"/>
        <item x="89"/>
        <item x="175"/>
        <item x="93"/>
        <item x="81"/>
        <item x="57"/>
        <item x="139"/>
        <item x="72"/>
        <item x="91"/>
        <item x="60"/>
        <item x="46"/>
        <item x="145"/>
        <item x="90"/>
        <item x="174"/>
        <item x="53"/>
        <item x="66"/>
        <item x="42"/>
        <item x="137"/>
        <item x="167"/>
        <item x="79"/>
        <item x="64"/>
        <item x="166"/>
        <item x="156"/>
        <item x="61"/>
        <item x="161"/>
        <item x="58"/>
        <item x="44"/>
        <item x="52"/>
        <item x="142"/>
        <item x="83"/>
        <item x="55"/>
        <item x="149"/>
        <item x="43"/>
        <item x="56"/>
        <item x="158"/>
        <item x="138"/>
        <item x="146"/>
        <item x="63"/>
        <item x="59"/>
        <item x="157"/>
        <item x="71"/>
        <item x="151"/>
        <item x="164"/>
        <item x="136"/>
        <item x="147"/>
        <item x="171"/>
        <item x="84"/>
        <item x="168"/>
        <item x="152"/>
        <item x="181"/>
        <item x="179"/>
        <item x="155"/>
        <item x="144"/>
        <item x="148"/>
        <item x="92"/>
        <item x="165"/>
        <item x="88"/>
        <item x="182"/>
        <item x="183"/>
        <item x="80"/>
        <item x="85"/>
        <item x="162"/>
        <item x="176"/>
        <item x="177"/>
        <item x="150"/>
        <item x="163"/>
        <item x="141"/>
        <item x="75"/>
        <item x="82"/>
        <item x="159"/>
        <item x="74"/>
        <item x="143"/>
        <item x="87"/>
        <item x="172"/>
        <item x="125"/>
        <item x="113"/>
        <item x="95"/>
        <item x="101"/>
        <item x="120"/>
        <item x="128"/>
        <item x="133"/>
        <item x="109"/>
        <item x="102"/>
        <item x="97"/>
        <item x="118"/>
        <item x="111"/>
        <item x="104"/>
        <item x="112"/>
        <item x="116"/>
        <item x="119"/>
        <item x="117"/>
        <item x="126"/>
        <item x="134"/>
        <item x="130"/>
        <item x="96"/>
        <item x="98"/>
        <item x="107"/>
        <item x="131"/>
        <item x="94"/>
        <item x="132"/>
        <item x="115"/>
        <item x="124"/>
        <item x="99"/>
        <item x="129"/>
        <item x="108"/>
        <item x="122"/>
        <item x="123"/>
        <item x="106"/>
        <item x="105"/>
        <item x="127"/>
        <item x="114"/>
        <item x="103"/>
        <item x="110"/>
        <item x="121"/>
        <item x="100"/>
        <item t="default"/>
      </items>
    </pivotField>
    <pivotField axis="axisRow" showAll="0">
      <items count="189">
        <item x="34"/>
        <item x="5"/>
        <item x="1"/>
        <item x="12"/>
        <item x="0"/>
        <item x="183"/>
        <item x="8"/>
        <item x="186"/>
        <item x="23"/>
        <item x="15"/>
        <item x="19"/>
        <item x="11"/>
        <item x="4"/>
        <item x="13"/>
        <item x="7"/>
        <item x="16"/>
        <item x="14"/>
        <item x="3"/>
        <item x="31"/>
        <item x="21"/>
        <item x="10"/>
        <item x="179"/>
        <item x="33"/>
        <item x="36"/>
        <item x="185"/>
        <item x="182"/>
        <item x="20"/>
        <item x="25"/>
        <item x="32"/>
        <item x="9"/>
        <item x="29"/>
        <item x="17"/>
        <item x="35"/>
        <item x="38"/>
        <item x="26"/>
        <item x="39"/>
        <item x="6"/>
        <item x="18"/>
        <item x="184"/>
        <item x="37"/>
        <item x="187"/>
        <item x="27"/>
        <item x="30"/>
        <item x="28"/>
        <item x="22"/>
        <item x="2"/>
        <item x="24"/>
        <item x="180"/>
        <item x="181"/>
        <item x="70"/>
        <item x="83"/>
        <item x="47"/>
        <item x="153"/>
        <item x="79"/>
        <item x="63"/>
        <item x="149"/>
        <item x="81"/>
        <item x="159"/>
        <item x="42"/>
        <item x="140"/>
        <item x="50"/>
        <item x="58"/>
        <item x="52"/>
        <item x="162"/>
        <item x="170"/>
        <item x="166"/>
        <item x="148"/>
        <item x="87"/>
        <item x="154"/>
        <item x="157"/>
        <item x="61"/>
        <item x="75"/>
        <item x="49"/>
        <item x="168"/>
        <item x="41"/>
        <item x="141"/>
        <item x="57"/>
        <item x="69"/>
        <item x="147"/>
        <item x="160"/>
        <item x="55"/>
        <item x="62"/>
        <item x="173"/>
        <item x="48"/>
        <item x="67"/>
        <item x="64"/>
        <item x="139"/>
        <item x="91"/>
        <item x="46"/>
        <item x="84"/>
        <item x="175"/>
        <item x="43"/>
        <item x="40"/>
        <item x="66"/>
        <item x="146"/>
        <item x="60"/>
        <item x="132"/>
        <item x="68"/>
        <item x="54"/>
        <item x="135"/>
        <item x="45"/>
        <item x="150"/>
        <item x="76"/>
        <item x="56"/>
        <item x="142"/>
        <item x="74"/>
        <item x="172"/>
        <item x="134"/>
        <item x="72"/>
        <item x="133"/>
        <item x="51"/>
        <item x="44"/>
        <item x="176"/>
        <item x="80"/>
        <item x="53"/>
        <item x="59"/>
        <item x="65"/>
        <item x="71"/>
        <item x="90"/>
        <item x="152"/>
        <item x="88"/>
        <item x="177"/>
        <item x="164"/>
        <item x="145"/>
        <item x="158"/>
        <item x="155"/>
        <item x="165"/>
        <item x="169"/>
        <item x="156"/>
        <item x="143"/>
        <item x="136"/>
        <item x="138"/>
        <item x="78"/>
        <item x="73"/>
        <item x="167"/>
        <item x="174"/>
        <item x="171"/>
        <item x="89"/>
        <item x="163"/>
        <item x="178"/>
        <item x="86"/>
        <item x="82"/>
        <item x="85"/>
        <item x="151"/>
        <item x="77"/>
        <item x="144"/>
        <item x="137"/>
        <item x="161"/>
        <item x="94"/>
        <item x="104"/>
        <item x="100"/>
        <item x="103"/>
        <item x="93"/>
        <item x="124"/>
        <item x="99"/>
        <item x="95"/>
        <item x="125"/>
        <item x="115"/>
        <item x="113"/>
        <item x="112"/>
        <item x="92"/>
        <item x="129"/>
        <item x="131"/>
        <item x="97"/>
        <item x="127"/>
        <item x="106"/>
        <item x="114"/>
        <item x="126"/>
        <item x="123"/>
        <item x="96"/>
        <item x="98"/>
        <item x="118"/>
        <item x="121"/>
        <item x="102"/>
        <item x="107"/>
        <item x="130"/>
        <item x="105"/>
        <item x="111"/>
        <item x="109"/>
        <item x="101"/>
        <item x="116"/>
        <item x="128"/>
        <item x="119"/>
        <item x="110"/>
        <item x="122"/>
        <item x="108"/>
        <item x="117"/>
        <item x="120"/>
        <item t="default"/>
      </items>
    </pivotField>
    <pivotField axis="axisRow" showAll="0">
      <items count="197">
        <item x="28"/>
        <item x="14"/>
        <item x="192"/>
        <item x="15"/>
        <item x="1"/>
        <item x="23"/>
        <item x="10"/>
        <item x="26"/>
        <item x="27"/>
        <item x="21"/>
        <item x="193"/>
        <item x="195"/>
        <item x="20"/>
        <item x="0"/>
        <item x="29"/>
        <item x="25"/>
        <item x="188"/>
        <item x="189"/>
        <item x="187"/>
        <item x="24"/>
        <item x="191"/>
        <item x="33"/>
        <item x="31"/>
        <item x="19"/>
        <item x="35"/>
        <item x="194"/>
        <item x="17"/>
        <item x="22"/>
        <item x="8"/>
        <item x="6"/>
        <item x="40"/>
        <item x="5"/>
        <item x="16"/>
        <item x="2"/>
        <item x="37"/>
        <item x="34"/>
        <item x="32"/>
        <item x="30"/>
        <item x="18"/>
        <item x="38"/>
        <item x="7"/>
        <item x="3"/>
        <item x="190"/>
        <item x="13"/>
        <item x="36"/>
        <item x="11"/>
        <item x="39"/>
        <item x="4"/>
        <item x="12"/>
        <item x="9"/>
        <item x="47"/>
        <item x="58"/>
        <item x="174"/>
        <item x="159"/>
        <item x="68"/>
        <item x="50"/>
        <item x="41"/>
        <item x="169"/>
        <item x="70"/>
        <item x="55"/>
        <item x="142"/>
        <item x="75"/>
        <item x="53"/>
        <item x="74"/>
        <item x="87"/>
        <item x="184"/>
        <item x="49"/>
        <item x="146"/>
        <item x="154"/>
        <item x="156"/>
        <item x="59"/>
        <item x="83"/>
        <item x="182"/>
        <item x="56"/>
        <item x="69"/>
        <item x="158"/>
        <item x="93"/>
        <item x="51"/>
        <item x="175"/>
        <item x="61"/>
        <item x="162"/>
        <item x="48"/>
        <item x="78"/>
        <item x="149"/>
        <item x="63"/>
        <item x="147"/>
        <item x="46"/>
        <item x="152"/>
        <item x="164"/>
        <item x="88"/>
        <item x="67"/>
        <item x="42"/>
        <item x="60"/>
        <item x="91"/>
        <item x="52"/>
        <item x="168"/>
        <item x="172"/>
        <item x="95"/>
        <item x="161"/>
        <item x="178"/>
        <item x="85"/>
        <item x="64"/>
        <item x="65"/>
        <item x="54"/>
        <item x="176"/>
        <item x="180"/>
        <item x="143"/>
        <item x="153"/>
        <item x="151"/>
        <item x="57"/>
        <item x="66"/>
        <item x="43"/>
        <item x="186"/>
        <item x="179"/>
        <item x="90"/>
        <item x="72"/>
        <item x="71"/>
        <item x="45"/>
        <item x="62"/>
        <item x="44"/>
        <item x="141"/>
        <item x="171"/>
        <item x="173"/>
        <item x="76"/>
        <item x="94"/>
        <item x="77"/>
        <item x="86"/>
        <item x="144"/>
        <item x="140"/>
        <item x="167"/>
        <item x="79"/>
        <item x="155"/>
        <item x="81"/>
        <item x="89"/>
        <item x="157"/>
        <item x="80"/>
        <item x="73"/>
        <item x="92"/>
        <item x="150"/>
        <item x="145"/>
        <item x="166"/>
        <item x="181"/>
        <item x="165"/>
        <item x="148"/>
        <item x="177"/>
        <item x="185"/>
        <item x="170"/>
        <item x="139"/>
        <item x="183"/>
        <item x="84"/>
        <item x="163"/>
        <item x="82"/>
        <item x="160"/>
        <item x="127"/>
        <item x="103"/>
        <item x="106"/>
        <item x="105"/>
        <item x="102"/>
        <item x="117"/>
        <item x="119"/>
        <item x="115"/>
        <item x="107"/>
        <item x="98"/>
        <item x="125"/>
        <item x="131"/>
        <item x="129"/>
        <item x="101"/>
        <item x="124"/>
        <item x="118"/>
        <item x="112"/>
        <item x="130"/>
        <item x="121"/>
        <item x="134"/>
        <item x="109"/>
        <item x="133"/>
        <item x="122"/>
        <item x="135"/>
        <item x="96"/>
        <item x="137"/>
        <item x="126"/>
        <item x="138"/>
        <item x="114"/>
        <item x="116"/>
        <item x="99"/>
        <item x="136"/>
        <item x="132"/>
        <item x="110"/>
        <item x="100"/>
        <item x="108"/>
        <item x="97"/>
        <item x="123"/>
        <item x="104"/>
        <item x="111"/>
        <item x="120"/>
        <item x="113"/>
        <item x="128"/>
        <item t="default"/>
      </items>
    </pivotField>
    <pivotField axis="axisRow" showAll="0">
      <items count="193">
        <item x="2"/>
        <item x="27"/>
        <item x="11"/>
        <item x="1"/>
        <item x="31"/>
        <item x="23"/>
        <item x="187"/>
        <item x="12"/>
        <item x="26"/>
        <item x="184"/>
        <item x="4"/>
        <item x="191"/>
        <item x="36"/>
        <item x="10"/>
        <item x="5"/>
        <item x="190"/>
        <item x="8"/>
        <item x="21"/>
        <item x="33"/>
        <item x="32"/>
        <item x="39"/>
        <item x="189"/>
        <item x="18"/>
        <item x="35"/>
        <item x="16"/>
        <item x="19"/>
        <item x="25"/>
        <item x="15"/>
        <item x="38"/>
        <item x="24"/>
        <item x="17"/>
        <item x="13"/>
        <item x="30"/>
        <item x="7"/>
        <item x="185"/>
        <item x="3"/>
        <item x="0"/>
        <item x="9"/>
        <item x="186"/>
        <item x="20"/>
        <item x="34"/>
        <item x="22"/>
        <item x="29"/>
        <item x="14"/>
        <item x="37"/>
        <item x="6"/>
        <item x="188"/>
        <item x="183"/>
        <item x="28"/>
        <item x="84"/>
        <item x="135"/>
        <item x="52"/>
        <item x="69"/>
        <item x="74"/>
        <item x="171"/>
        <item x="153"/>
        <item x="43"/>
        <item x="48"/>
        <item x="138"/>
        <item x="82"/>
        <item x="50"/>
        <item x="63"/>
        <item x="169"/>
        <item x="61"/>
        <item x="141"/>
        <item x="66"/>
        <item x="53"/>
        <item x="179"/>
        <item x="148"/>
        <item x="91"/>
        <item x="76"/>
        <item x="45"/>
        <item x="64"/>
        <item x="41"/>
        <item x="65"/>
        <item x="176"/>
        <item x="155"/>
        <item x="79"/>
        <item x="165"/>
        <item x="44"/>
        <item x="172"/>
        <item x="93"/>
        <item x="58"/>
        <item x="168"/>
        <item x="162"/>
        <item x="178"/>
        <item x="87"/>
        <item x="75"/>
        <item x="62"/>
        <item x="59"/>
        <item x="40"/>
        <item x="49"/>
        <item x="163"/>
        <item x="51"/>
        <item x="159"/>
        <item x="54"/>
        <item x="73"/>
        <item x="160"/>
        <item x="144"/>
        <item x="47"/>
        <item x="154"/>
        <item x="55"/>
        <item x="60"/>
        <item x="164"/>
        <item x="56"/>
        <item x="71"/>
        <item x="83"/>
        <item x="67"/>
        <item x="68"/>
        <item x="70"/>
        <item x="146"/>
        <item x="57"/>
        <item x="46"/>
        <item x="42"/>
        <item x="80"/>
        <item x="151"/>
        <item x="161"/>
        <item x="88"/>
        <item x="136"/>
        <item x="158"/>
        <item x="157"/>
        <item x="137"/>
        <item x="149"/>
        <item x="78"/>
        <item x="85"/>
        <item x="177"/>
        <item x="72"/>
        <item x="86"/>
        <item x="140"/>
        <item x="173"/>
        <item x="152"/>
        <item x="145"/>
        <item x="81"/>
        <item x="89"/>
        <item x="143"/>
        <item x="166"/>
        <item x="181"/>
        <item x="175"/>
        <item x="147"/>
        <item x="170"/>
        <item x="167"/>
        <item x="142"/>
        <item x="182"/>
        <item x="150"/>
        <item x="180"/>
        <item x="156"/>
        <item x="174"/>
        <item x="77"/>
        <item x="139"/>
        <item x="92"/>
        <item x="90"/>
        <item x="123"/>
        <item x="130"/>
        <item x="134"/>
        <item x="94"/>
        <item x="119"/>
        <item x="99"/>
        <item x="132"/>
        <item x="96"/>
        <item x="101"/>
        <item x="114"/>
        <item x="121"/>
        <item x="129"/>
        <item x="124"/>
        <item x="103"/>
        <item x="117"/>
        <item x="102"/>
        <item x="105"/>
        <item x="95"/>
        <item x="108"/>
        <item x="113"/>
        <item x="116"/>
        <item x="128"/>
        <item x="115"/>
        <item x="118"/>
        <item x="100"/>
        <item x="111"/>
        <item x="106"/>
        <item x="127"/>
        <item x="97"/>
        <item x="120"/>
        <item x="131"/>
        <item x="104"/>
        <item x="107"/>
        <item x="126"/>
        <item x="125"/>
        <item x="110"/>
        <item x="122"/>
        <item x="133"/>
        <item x="109"/>
        <item x="112"/>
        <item x="98"/>
        <item t="default"/>
      </items>
    </pivotField>
    <pivotField axis="axisRow" showAll="0">
      <items count="195">
        <item x="22"/>
        <item x="12"/>
        <item x="26"/>
        <item x="29"/>
        <item x="10"/>
        <item x="32"/>
        <item x="28"/>
        <item x="188"/>
        <item x="34"/>
        <item x="31"/>
        <item x="11"/>
        <item x="14"/>
        <item x="9"/>
        <item x="38"/>
        <item x="185"/>
        <item x="6"/>
        <item x="35"/>
        <item x="5"/>
        <item x="8"/>
        <item x="13"/>
        <item x="16"/>
        <item x="1"/>
        <item x="20"/>
        <item x="39"/>
        <item x="3"/>
        <item x="4"/>
        <item x="193"/>
        <item x="15"/>
        <item x="21"/>
        <item x="0"/>
        <item x="33"/>
        <item x="23"/>
        <item x="191"/>
        <item x="27"/>
        <item x="192"/>
        <item x="19"/>
        <item x="18"/>
        <item x="2"/>
        <item x="30"/>
        <item x="187"/>
        <item x="186"/>
        <item x="24"/>
        <item x="189"/>
        <item x="7"/>
        <item x="37"/>
        <item x="25"/>
        <item x="190"/>
        <item x="36"/>
        <item x="17"/>
        <item x="81"/>
        <item x="171"/>
        <item x="145"/>
        <item x="48"/>
        <item x="63"/>
        <item x="41"/>
        <item x="136"/>
        <item x="137"/>
        <item x="93"/>
        <item x="172"/>
        <item x="60"/>
        <item x="51"/>
        <item x="177"/>
        <item x="94"/>
        <item x="61"/>
        <item x="52"/>
        <item x="147"/>
        <item x="160"/>
        <item x="159"/>
        <item x="42"/>
        <item x="83"/>
        <item x="163"/>
        <item x="151"/>
        <item x="62"/>
        <item x="168"/>
        <item x="43"/>
        <item x="148"/>
        <item x="141"/>
        <item x="44"/>
        <item x="89"/>
        <item x="56"/>
        <item x="72"/>
        <item x="92"/>
        <item x="66"/>
        <item x="70"/>
        <item x="164"/>
        <item x="158"/>
        <item x="57"/>
        <item x="53"/>
        <item x="149"/>
        <item x="180"/>
        <item x="64"/>
        <item x="175"/>
        <item x="78"/>
        <item x="178"/>
        <item x="47"/>
        <item x="157"/>
        <item x="155"/>
        <item x="76"/>
        <item x="65"/>
        <item x="165"/>
        <item x="169"/>
        <item x="54"/>
        <item x="86"/>
        <item x="50"/>
        <item x="173"/>
        <item x="82"/>
        <item x="68"/>
        <item x="84"/>
        <item x="49"/>
        <item x="55"/>
        <item x="80"/>
        <item x="46"/>
        <item x="69"/>
        <item x="154"/>
        <item x="45"/>
        <item x="156"/>
        <item x="75"/>
        <item x="183"/>
        <item x="88"/>
        <item x="40"/>
        <item x="71"/>
        <item x="73"/>
        <item x="59"/>
        <item x="179"/>
        <item x="152"/>
        <item x="67"/>
        <item x="58"/>
        <item x="140"/>
        <item x="167"/>
        <item x="142"/>
        <item x="146"/>
        <item x="143"/>
        <item x="91"/>
        <item x="74"/>
        <item x="87"/>
        <item x="176"/>
        <item x="166"/>
        <item x="144"/>
        <item x="77"/>
        <item x="161"/>
        <item x="79"/>
        <item x="184"/>
        <item x="85"/>
        <item x="181"/>
        <item x="182"/>
        <item x="174"/>
        <item x="170"/>
        <item x="162"/>
        <item x="153"/>
        <item x="90"/>
        <item x="150"/>
        <item x="139"/>
        <item x="138"/>
        <item x="119"/>
        <item x="118"/>
        <item x="103"/>
        <item x="124"/>
        <item x="130"/>
        <item x="122"/>
        <item x="100"/>
        <item x="121"/>
        <item x="128"/>
        <item x="99"/>
        <item x="98"/>
        <item x="114"/>
        <item x="97"/>
        <item x="107"/>
        <item x="109"/>
        <item x="129"/>
        <item x="110"/>
        <item x="108"/>
        <item x="120"/>
        <item x="126"/>
        <item x="125"/>
        <item x="112"/>
        <item x="123"/>
        <item x="104"/>
        <item x="111"/>
        <item x="105"/>
        <item x="132"/>
        <item x="95"/>
        <item x="134"/>
        <item x="101"/>
        <item x="131"/>
        <item x="115"/>
        <item x="116"/>
        <item x="127"/>
        <item x="135"/>
        <item x="133"/>
        <item x="96"/>
        <item x="117"/>
        <item x="102"/>
        <item x="113"/>
        <item x="106"/>
        <item t="default"/>
      </items>
    </pivotField>
    <pivotField axis="axisRow" showAll="0">
      <items count="189">
        <item x="186"/>
        <item x="8"/>
        <item x="30"/>
        <item x="6"/>
        <item x="16"/>
        <item x="11"/>
        <item x="185"/>
        <item x="36"/>
        <item x="28"/>
        <item x="181"/>
        <item x="40"/>
        <item x="14"/>
        <item x="32"/>
        <item x="2"/>
        <item x="15"/>
        <item x="21"/>
        <item x="27"/>
        <item x="3"/>
        <item x="24"/>
        <item x="23"/>
        <item x="38"/>
        <item x="33"/>
        <item x="180"/>
        <item x="0"/>
        <item x="25"/>
        <item x="184"/>
        <item x="183"/>
        <item x="17"/>
        <item x="4"/>
        <item x="5"/>
        <item x="26"/>
        <item x="18"/>
        <item x="10"/>
        <item x="19"/>
        <item x="187"/>
        <item x="34"/>
        <item x="1"/>
        <item x="12"/>
        <item x="20"/>
        <item x="13"/>
        <item x="31"/>
        <item x="39"/>
        <item x="35"/>
        <item x="37"/>
        <item x="22"/>
        <item x="182"/>
        <item x="7"/>
        <item x="29"/>
        <item x="9"/>
        <item x="92"/>
        <item x="89"/>
        <item x="175"/>
        <item x="177"/>
        <item x="86"/>
        <item x="176"/>
        <item x="55"/>
        <item x="164"/>
        <item x="59"/>
        <item x="84"/>
        <item x="57"/>
        <item x="169"/>
        <item x="42"/>
        <item x="90"/>
        <item x="162"/>
        <item x="174"/>
        <item x="152"/>
        <item x="71"/>
        <item x="65"/>
        <item x="44"/>
        <item x="49"/>
        <item x="70"/>
        <item x="66"/>
        <item x="52"/>
        <item x="150"/>
        <item x="54"/>
        <item x="51"/>
        <item x="165"/>
        <item x="173"/>
        <item x="68"/>
        <item x="69"/>
        <item x="146"/>
        <item x="138"/>
        <item x="41"/>
        <item x="67"/>
        <item x="142"/>
        <item x="158"/>
        <item x="79"/>
        <item x="140"/>
        <item x="48"/>
        <item x="159"/>
        <item x="149"/>
        <item x="45"/>
        <item x="47"/>
        <item x="74"/>
        <item x="76"/>
        <item x="135"/>
        <item x="172"/>
        <item x="56"/>
        <item x="46"/>
        <item x="61"/>
        <item x="154"/>
        <item x="80"/>
        <item x="75"/>
        <item x="83"/>
        <item x="62"/>
        <item x="88"/>
        <item x="133"/>
        <item x="141"/>
        <item x="63"/>
        <item x="64"/>
        <item x="53"/>
        <item x="58"/>
        <item x="43"/>
        <item x="60"/>
        <item x="50"/>
        <item x="170"/>
        <item x="151"/>
        <item x="91"/>
        <item x="167"/>
        <item x="157"/>
        <item x="179"/>
        <item x="72"/>
        <item x="81"/>
        <item x="136"/>
        <item x="147"/>
        <item x="82"/>
        <item x="134"/>
        <item x="85"/>
        <item x="171"/>
        <item x="161"/>
        <item x="78"/>
        <item x="87"/>
        <item x="144"/>
        <item x="156"/>
        <item x="77"/>
        <item x="137"/>
        <item x="160"/>
        <item x="168"/>
        <item x="163"/>
        <item x="73"/>
        <item x="155"/>
        <item x="178"/>
        <item x="166"/>
        <item x="143"/>
        <item x="145"/>
        <item x="148"/>
        <item x="139"/>
        <item x="153"/>
        <item x="109"/>
        <item x="97"/>
        <item x="113"/>
        <item x="116"/>
        <item x="131"/>
        <item x="103"/>
        <item x="124"/>
        <item x="99"/>
        <item x="118"/>
        <item x="96"/>
        <item x="132"/>
        <item x="128"/>
        <item x="101"/>
        <item x="100"/>
        <item x="108"/>
        <item x="111"/>
        <item x="110"/>
        <item x="127"/>
        <item x="112"/>
        <item x="106"/>
        <item x="122"/>
        <item x="121"/>
        <item x="114"/>
        <item x="102"/>
        <item x="107"/>
        <item x="94"/>
        <item x="126"/>
        <item x="129"/>
        <item x="117"/>
        <item x="130"/>
        <item x="104"/>
        <item x="95"/>
        <item x="115"/>
        <item x="93"/>
        <item x="123"/>
        <item x="119"/>
        <item x="120"/>
        <item x="105"/>
        <item x="125"/>
        <item x="98"/>
        <item t="default"/>
      </items>
    </pivotField>
    <pivotField axis="axisRow" showAll="0">
      <items count="196">
        <item x="28"/>
        <item x="12"/>
        <item x="6"/>
        <item x="39"/>
        <item x="34"/>
        <item x="194"/>
        <item x="190"/>
        <item x="9"/>
        <item x="16"/>
        <item x="15"/>
        <item x="36"/>
        <item x="1"/>
        <item x="4"/>
        <item x="35"/>
        <item x="13"/>
        <item x="14"/>
        <item x="21"/>
        <item x="2"/>
        <item x="5"/>
        <item x="30"/>
        <item x="20"/>
        <item x="11"/>
        <item x="188"/>
        <item x="187"/>
        <item x="19"/>
        <item x="3"/>
        <item x="37"/>
        <item x="189"/>
        <item x="38"/>
        <item x="18"/>
        <item x="25"/>
        <item x="17"/>
        <item x="0"/>
        <item x="8"/>
        <item x="193"/>
        <item x="7"/>
        <item x="26"/>
        <item x="10"/>
        <item x="32"/>
        <item x="27"/>
        <item x="40"/>
        <item x="191"/>
        <item x="29"/>
        <item x="33"/>
        <item x="31"/>
        <item x="24"/>
        <item x="23"/>
        <item x="22"/>
        <item x="192"/>
        <item x="89"/>
        <item x="144"/>
        <item x="173"/>
        <item x="51"/>
        <item x="78"/>
        <item x="181"/>
        <item x="86"/>
        <item x="63"/>
        <item x="67"/>
        <item x="159"/>
        <item x="174"/>
        <item x="60"/>
        <item x="171"/>
        <item x="95"/>
        <item x="84"/>
        <item x="59"/>
        <item x="185"/>
        <item x="155"/>
        <item x="163"/>
        <item x="167"/>
        <item x="56"/>
        <item x="184"/>
        <item x="44"/>
        <item x="79"/>
        <item x="70"/>
        <item x="77"/>
        <item x="182"/>
        <item x="140"/>
        <item x="58"/>
        <item x="65"/>
        <item x="81"/>
        <item x="64"/>
        <item x="69"/>
        <item x="152"/>
        <item x="94"/>
        <item x="73"/>
        <item x="53"/>
        <item x="88"/>
        <item x="49"/>
        <item x="166"/>
        <item x="138"/>
        <item x="149"/>
        <item x="148"/>
        <item x="55"/>
        <item x="52"/>
        <item x="42"/>
        <item x="72"/>
        <item x="168"/>
        <item x="169"/>
        <item x="71"/>
        <item x="54"/>
        <item x="57"/>
        <item x="46"/>
        <item x="180"/>
        <item x="150"/>
        <item x="175"/>
        <item x="45"/>
        <item x="143"/>
        <item x="50"/>
        <item x="162"/>
        <item x="160"/>
        <item x="93"/>
        <item x="142"/>
        <item x="41"/>
        <item x="178"/>
        <item x="90"/>
        <item x="164"/>
        <item x="87"/>
        <item x="68"/>
        <item x="139"/>
        <item x="80"/>
        <item x="153"/>
        <item x="145"/>
        <item x="170"/>
        <item x="85"/>
        <item x="156"/>
        <item x="76"/>
        <item x="66"/>
        <item x="91"/>
        <item x="82"/>
        <item x="62"/>
        <item x="75"/>
        <item x="48"/>
        <item x="61"/>
        <item x="172"/>
        <item x="47"/>
        <item x="43"/>
        <item x="146"/>
        <item x="147"/>
        <item x="177"/>
        <item x="141"/>
        <item x="151"/>
        <item x="183"/>
        <item x="92"/>
        <item x="165"/>
        <item x="161"/>
        <item x="179"/>
        <item x="83"/>
        <item x="176"/>
        <item x="158"/>
        <item x="154"/>
        <item x="186"/>
        <item x="74"/>
        <item x="157"/>
        <item x="129"/>
        <item x="112"/>
        <item x="117"/>
        <item x="136"/>
        <item x="111"/>
        <item x="127"/>
        <item x="123"/>
        <item x="115"/>
        <item x="114"/>
        <item x="122"/>
        <item x="125"/>
        <item x="113"/>
        <item x="97"/>
        <item x="106"/>
        <item x="137"/>
        <item x="133"/>
        <item x="101"/>
        <item x="121"/>
        <item x="124"/>
        <item x="132"/>
        <item x="110"/>
        <item x="135"/>
        <item x="109"/>
        <item x="96"/>
        <item x="126"/>
        <item x="103"/>
        <item x="107"/>
        <item x="104"/>
        <item x="134"/>
        <item x="128"/>
        <item x="100"/>
        <item x="118"/>
        <item x="116"/>
        <item x="98"/>
        <item x="99"/>
        <item x="102"/>
        <item x="119"/>
        <item x="105"/>
        <item x="130"/>
        <item x="108"/>
        <item x="120"/>
        <item x="131"/>
        <item t="default"/>
      </items>
    </pivotField>
    <pivotField axis="axisRow" showAll="0">
      <items count="194">
        <item x="30"/>
        <item x="9"/>
        <item x="10"/>
        <item x="22"/>
        <item x="33"/>
        <item x="188"/>
        <item x="14"/>
        <item x="36"/>
        <item x="185"/>
        <item x="2"/>
        <item x="4"/>
        <item x="17"/>
        <item x="21"/>
        <item x="3"/>
        <item x="7"/>
        <item x="23"/>
        <item x="28"/>
        <item x="19"/>
        <item x="186"/>
        <item x="11"/>
        <item x="25"/>
        <item x="191"/>
        <item x="184"/>
        <item x="1"/>
        <item x="189"/>
        <item x="13"/>
        <item x="40"/>
        <item x="35"/>
        <item x="32"/>
        <item x="20"/>
        <item x="16"/>
        <item x="15"/>
        <item x="0"/>
        <item x="5"/>
        <item x="187"/>
        <item x="192"/>
        <item x="27"/>
        <item x="39"/>
        <item x="37"/>
        <item x="8"/>
        <item x="34"/>
        <item x="26"/>
        <item x="6"/>
        <item x="38"/>
        <item x="29"/>
        <item x="31"/>
        <item x="12"/>
        <item x="190"/>
        <item x="18"/>
        <item x="24"/>
        <item x="45"/>
        <item x="154"/>
        <item x="182"/>
        <item x="81"/>
        <item x="177"/>
        <item x="145"/>
        <item x="57"/>
        <item x="64"/>
        <item x="179"/>
        <item x="61"/>
        <item x="165"/>
        <item x="140"/>
        <item x="52"/>
        <item x="71"/>
        <item x="94"/>
        <item x="79"/>
        <item x="62"/>
        <item x="155"/>
        <item x="156"/>
        <item x="180"/>
        <item x="58"/>
        <item x="89"/>
        <item x="44"/>
        <item x="75"/>
        <item x="49"/>
        <item x="152"/>
        <item x="88"/>
        <item x="55"/>
        <item x="83"/>
        <item x="161"/>
        <item x="176"/>
        <item x="51"/>
        <item x="43"/>
        <item x="74"/>
        <item x="47"/>
        <item x="48"/>
        <item x="169"/>
        <item x="77"/>
        <item x="159"/>
        <item x="91"/>
        <item x="65"/>
        <item x="164"/>
        <item x="46"/>
        <item x="60"/>
        <item x="53"/>
        <item x="41"/>
        <item x="158"/>
        <item x="63"/>
        <item x="93"/>
        <item x="69"/>
        <item x="50"/>
        <item x="42"/>
        <item x="85"/>
        <item x="138"/>
        <item x="92"/>
        <item x="171"/>
        <item x="82"/>
        <item x="70"/>
        <item x="151"/>
        <item x="67"/>
        <item x="54"/>
        <item x="66"/>
        <item x="150"/>
        <item x="59"/>
        <item x="56"/>
        <item x="175"/>
        <item x="72"/>
        <item x="68"/>
        <item x="84"/>
        <item x="139"/>
        <item x="90"/>
        <item x="78"/>
        <item x="143"/>
        <item x="148"/>
        <item x="80"/>
        <item x="166"/>
        <item x="181"/>
        <item x="147"/>
        <item x="170"/>
        <item x="174"/>
        <item x="87"/>
        <item x="141"/>
        <item x="146"/>
        <item x="157"/>
        <item x="160"/>
        <item x="183"/>
        <item x="167"/>
        <item x="162"/>
        <item x="149"/>
        <item x="95"/>
        <item x="76"/>
        <item x="153"/>
        <item x="163"/>
        <item x="172"/>
        <item x="73"/>
        <item x="173"/>
        <item x="142"/>
        <item x="178"/>
        <item x="86"/>
        <item x="168"/>
        <item x="144"/>
        <item x="100"/>
        <item x="123"/>
        <item x="131"/>
        <item x="127"/>
        <item x="102"/>
        <item x="101"/>
        <item x="132"/>
        <item x="115"/>
        <item x="136"/>
        <item x="119"/>
        <item x="130"/>
        <item x="99"/>
        <item x="96"/>
        <item x="107"/>
        <item x="135"/>
        <item x="114"/>
        <item x="112"/>
        <item x="116"/>
        <item x="110"/>
        <item x="113"/>
        <item x="109"/>
        <item x="108"/>
        <item x="137"/>
        <item x="134"/>
        <item x="103"/>
        <item x="104"/>
        <item x="122"/>
        <item x="125"/>
        <item x="126"/>
        <item x="105"/>
        <item x="128"/>
        <item x="118"/>
        <item x="117"/>
        <item x="98"/>
        <item x="133"/>
        <item x="97"/>
        <item x="129"/>
        <item x="121"/>
        <item x="111"/>
        <item x="120"/>
        <item x="124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0">
    <field x="11"/>
    <field x="10"/>
    <field x="9"/>
    <field x="2"/>
    <field x="3"/>
    <field x="7"/>
    <field x="4"/>
    <field x="8"/>
    <field x="5"/>
    <field x="6"/>
  </rowFields>
  <rowItems count="896">
    <i>
      <x v="108"/>
    </i>
    <i r="1">
      <x v="82"/>
    </i>
    <i r="2">
      <x v="124"/>
    </i>
    <i r="3">
      <x v="144"/>
    </i>
    <i r="4">
      <x v="58"/>
    </i>
    <i r="5">
      <x v="138"/>
    </i>
    <i r="6">
      <x v="109"/>
    </i>
    <i r="7">
      <x v="88"/>
    </i>
    <i r="8">
      <x v="94"/>
    </i>
    <i r="9">
      <x v="107"/>
    </i>
    <i>
      <x v="109"/>
    </i>
    <i r="1">
      <x v="126"/>
    </i>
    <i r="2">
      <x v="67"/>
    </i>
    <i r="3">
      <x v="58"/>
    </i>
    <i r="4">
      <x v="116"/>
    </i>
    <i r="5">
      <x v="65"/>
    </i>
    <i r="6">
      <x v="71"/>
    </i>
    <i r="7">
      <x v="82"/>
    </i>
    <i r="8">
      <x v="93"/>
    </i>
    <i r="9">
      <x v="77"/>
    </i>
    <i>
      <x v="110"/>
    </i>
    <i r="1">
      <x v="99"/>
    </i>
    <i r="2">
      <x v="74"/>
    </i>
    <i r="3">
      <x v="77"/>
    </i>
    <i r="4">
      <x v="82"/>
    </i>
    <i r="5">
      <x v="66"/>
    </i>
    <i r="6">
      <x v="67"/>
    </i>
    <i r="7">
      <x v="87"/>
    </i>
    <i r="8">
      <x v="114"/>
    </i>
    <i r="9">
      <x v="103"/>
    </i>
    <i>
      <x v="111"/>
    </i>
    <i r="1">
      <x v="78"/>
    </i>
    <i r="2">
      <x v="109"/>
    </i>
    <i r="3">
      <x v="76"/>
    </i>
    <i r="4">
      <x v="66"/>
    </i>
    <i r="5">
      <x v="74"/>
    </i>
    <i r="6">
      <x v="93"/>
    </i>
    <i r="7">
      <x v="98"/>
    </i>
    <i r="8">
      <x v="116"/>
    </i>
    <i r="9">
      <x v="110"/>
    </i>
    <i>
      <x v="112"/>
    </i>
    <i r="1">
      <x v="103"/>
    </i>
    <i r="2">
      <x v="144"/>
    </i>
    <i r="3">
      <x v="96"/>
    </i>
    <i r="4">
      <x v="79"/>
    </i>
    <i r="5">
      <x v="131"/>
    </i>
    <i r="6">
      <x v="122"/>
    </i>
    <i r="7">
      <x v="65"/>
    </i>
    <i r="8">
      <x v="145"/>
    </i>
    <i r="9">
      <x v="108"/>
    </i>
    <i r="1">
      <x v="140"/>
    </i>
    <i r="2">
      <x v="80"/>
    </i>
    <i r="3">
      <x v="53"/>
    </i>
    <i r="4">
      <x v="113"/>
    </i>
    <i r="5">
      <x v="110"/>
    </i>
    <i r="6">
      <x v="131"/>
    </i>
    <i r="7">
      <x v="75"/>
    </i>
    <i r="8">
      <x v="123"/>
    </i>
    <i r="9">
      <x v="87"/>
    </i>
    <i>
      <x v="113"/>
    </i>
    <i r="1">
      <x v="64"/>
    </i>
    <i r="2">
      <x v="114"/>
    </i>
    <i r="3">
      <x v="115"/>
    </i>
    <i r="4">
      <x v="50"/>
    </i>
    <i r="5">
      <x v="82"/>
    </i>
    <i r="6">
      <x v="116"/>
    </i>
    <i r="7">
      <x v="126"/>
    </i>
    <i r="8">
      <x v="61"/>
    </i>
    <i r="9">
      <x v="70"/>
    </i>
    <i>
      <x v="114"/>
    </i>
    <i r="1">
      <x v="69"/>
    </i>
    <i r="2">
      <x v="97"/>
    </i>
    <i r="3">
      <x v="61"/>
    </i>
    <i r="4">
      <x v="57"/>
    </i>
    <i r="5">
      <x v="101"/>
    </i>
    <i r="6">
      <x v="111"/>
    </i>
    <i r="7">
      <x v="109"/>
    </i>
    <i r="8">
      <x v="80"/>
    </i>
    <i r="9">
      <x v="73"/>
    </i>
    <i>
      <x v="115"/>
    </i>
    <i r="1">
      <x v="138"/>
    </i>
    <i r="2">
      <x v="96"/>
    </i>
    <i r="3">
      <x v="50"/>
    </i>
    <i r="4">
      <x v="103"/>
    </i>
    <i r="5">
      <x v="146"/>
    </i>
    <i r="6">
      <x v="80"/>
    </i>
    <i r="7">
      <x v="135"/>
    </i>
    <i r="8">
      <x v="127"/>
    </i>
    <i r="9">
      <x v="137"/>
    </i>
    <i>
      <x v="116"/>
    </i>
    <i r="1">
      <x v="98"/>
    </i>
    <i r="2">
      <x v="110"/>
    </i>
    <i r="3">
      <x v="113"/>
    </i>
    <i r="4">
      <x v="77"/>
    </i>
    <i r="5">
      <x v="105"/>
    </i>
    <i r="6">
      <x v="85"/>
    </i>
    <i r="7">
      <x v="120"/>
    </i>
    <i r="8">
      <x v="49"/>
    </i>
    <i r="9">
      <x v="116"/>
    </i>
    <i>
      <x v="117"/>
    </i>
    <i r="1">
      <x v="57"/>
    </i>
    <i r="2">
      <x v="71"/>
    </i>
    <i r="3">
      <x v="128"/>
    </i>
    <i r="4">
      <x v="98"/>
    </i>
    <i r="5">
      <x v="107"/>
    </i>
    <i r="6">
      <x v="72"/>
    </i>
    <i r="7">
      <x v="125"/>
    </i>
    <i r="8">
      <x v="62"/>
    </i>
    <i r="9">
      <x v="90"/>
    </i>
    <i>
      <x v="118"/>
    </i>
    <i r="1">
      <x v="146"/>
    </i>
    <i r="2">
      <x v="122"/>
    </i>
    <i r="3">
      <x v="98"/>
    </i>
    <i r="4">
      <x v="134"/>
    </i>
    <i r="5">
      <x v="59"/>
    </i>
    <i r="6">
      <x v="146"/>
    </i>
    <i r="7">
      <x v="105"/>
    </i>
    <i r="8">
      <x v="56"/>
    </i>
    <i r="9">
      <x v="71"/>
    </i>
    <i>
      <x v="119"/>
    </i>
    <i r="1">
      <x v="118"/>
    </i>
    <i r="2">
      <x v="126"/>
    </i>
    <i r="3">
      <x v="136"/>
    </i>
    <i r="4">
      <x v="74"/>
    </i>
    <i r="5">
      <x v="118"/>
    </i>
    <i r="6">
      <x v="121"/>
    </i>
    <i r="7">
      <x v="56"/>
    </i>
    <i r="8">
      <x v="109"/>
    </i>
    <i r="9">
      <x v="128"/>
    </i>
    <i>
      <x v="120"/>
    </i>
    <i r="1">
      <x v="114"/>
    </i>
    <i r="2">
      <x v="131"/>
    </i>
    <i r="3">
      <x v="131"/>
    </i>
    <i r="4">
      <x v="78"/>
    </i>
    <i r="5">
      <x v="133"/>
    </i>
    <i r="6">
      <x v="137"/>
    </i>
    <i r="7">
      <x v="78"/>
    </i>
    <i r="8">
      <x v="67"/>
    </i>
    <i r="9">
      <x v="114"/>
    </i>
    <i>
      <x v="121"/>
    </i>
    <i r="1">
      <x v="74"/>
    </i>
    <i r="2">
      <x v="102"/>
    </i>
    <i r="3">
      <x v="93"/>
    </i>
    <i r="4">
      <x v="73"/>
    </i>
    <i r="5">
      <x v="147"/>
    </i>
    <i r="6">
      <x v="76"/>
    </i>
    <i r="7">
      <x v="138"/>
    </i>
    <i r="8">
      <x v="71"/>
    </i>
    <i r="9">
      <x v="125"/>
    </i>
    <i r="1">
      <x v="152"/>
    </i>
    <i r="2">
      <x v="147"/>
    </i>
    <i r="3">
      <x v="102"/>
    </i>
    <i r="4">
      <x v="76"/>
    </i>
    <i r="5">
      <x v="55"/>
    </i>
    <i r="6">
      <x v="129"/>
    </i>
    <i r="7">
      <x v="96"/>
    </i>
    <i r="8">
      <x v="119"/>
    </i>
    <i r="9">
      <x v="53"/>
    </i>
    <i>
      <x v="122"/>
    </i>
    <i r="1">
      <x v="106"/>
    </i>
    <i r="2">
      <x v="81"/>
    </i>
    <i r="3">
      <x v="95"/>
    </i>
    <i r="4">
      <x v="69"/>
    </i>
    <i r="5">
      <x v="81"/>
    </i>
    <i r="6">
      <x v="75"/>
    </i>
    <i r="7">
      <x v="138"/>
    </i>
    <i r="8">
      <x v="146"/>
    </i>
    <i r="9">
      <x v="127"/>
    </i>
    <i>
      <x v="123"/>
    </i>
    <i r="1">
      <x v="91"/>
    </i>
    <i r="2">
      <x v="143"/>
    </i>
    <i r="3">
      <x v="129"/>
    </i>
    <i r="4">
      <x v="135"/>
    </i>
    <i r="5">
      <x v="134"/>
    </i>
    <i r="6">
      <x v="89"/>
    </i>
    <i r="7">
      <x v="51"/>
    </i>
    <i r="8">
      <x v="104"/>
    </i>
    <i r="9">
      <x v="83"/>
    </i>
    <i>
      <x v="124"/>
    </i>
    <i r="1">
      <x v="72"/>
    </i>
    <i r="2">
      <x v="134"/>
    </i>
    <i r="3">
      <x v="90"/>
    </i>
    <i r="4">
      <x v="133"/>
    </i>
    <i r="5">
      <x v="77"/>
    </i>
    <i r="6">
      <x v="97"/>
    </i>
    <i r="7">
      <x v="140"/>
    </i>
    <i r="8">
      <x v="144"/>
    </i>
    <i r="9">
      <x v="130"/>
    </i>
    <i>
      <x v="125"/>
    </i>
    <i r="1">
      <x v="96"/>
    </i>
    <i r="2">
      <x v="56"/>
    </i>
    <i r="3">
      <x v="74"/>
    </i>
    <i r="4">
      <x v="143"/>
    </i>
    <i r="5">
      <x v="78"/>
    </i>
    <i r="6">
      <x v="99"/>
    </i>
    <i r="7">
      <x v="128"/>
    </i>
    <i r="8">
      <x v="138"/>
    </i>
    <i r="9">
      <x v="66"/>
    </i>
    <i>
      <x v="126"/>
    </i>
    <i r="1">
      <x v="70"/>
    </i>
    <i r="2">
      <x v="141"/>
    </i>
    <i r="3">
      <x v="118"/>
    </i>
    <i r="4">
      <x v="100"/>
    </i>
    <i r="5">
      <x v="93"/>
    </i>
    <i r="6">
      <x v="80"/>
    </i>
    <i r="7">
      <x v="144"/>
    </i>
    <i r="8">
      <x v="112"/>
    </i>
    <i r="9">
      <x v="65"/>
    </i>
    <i>
      <x v="127"/>
    </i>
    <i r="1">
      <x v="137"/>
    </i>
    <i r="2">
      <x v="84"/>
    </i>
    <i r="3">
      <x v="148"/>
    </i>
    <i r="4">
      <x v="146"/>
    </i>
    <i r="5">
      <x v="141"/>
    </i>
    <i r="6">
      <x v="130"/>
    </i>
    <i r="7">
      <x v="137"/>
    </i>
    <i r="8">
      <x v="75"/>
    </i>
    <i r="9">
      <x v="143"/>
    </i>
    <i>
      <x v="128"/>
    </i>
    <i r="1">
      <x v="133"/>
    </i>
    <i r="2">
      <x v="118"/>
    </i>
    <i r="3">
      <x v="140"/>
    </i>
    <i r="4">
      <x v="76"/>
    </i>
    <i r="5">
      <x v="62"/>
    </i>
    <i r="6">
      <x v="65"/>
    </i>
    <i r="7">
      <x v="50"/>
    </i>
    <i r="8">
      <x v="65"/>
    </i>
    <i r="9">
      <x v="122"/>
    </i>
    <i>
      <x v="129"/>
    </i>
    <i r="1">
      <x v="147"/>
    </i>
    <i r="2">
      <x v="128"/>
    </i>
    <i r="3">
      <x v="55"/>
    </i>
    <i r="4">
      <x v="109"/>
    </i>
    <i r="5">
      <x v="129"/>
    </i>
    <i r="6">
      <x v="91"/>
    </i>
    <i r="7">
      <x v="91"/>
    </i>
    <i r="8">
      <x v="83"/>
    </i>
    <i r="9">
      <x v="144"/>
    </i>
    <i>
      <x v="130"/>
    </i>
    <i r="1">
      <x v="55"/>
    </i>
    <i r="2">
      <x v="58"/>
    </i>
    <i r="3">
      <x v="116"/>
    </i>
    <i r="4">
      <x v="139"/>
    </i>
    <i r="5">
      <x v="124"/>
    </i>
    <i r="6">
      <x v="138"/>
    </i>
    <i r="7">
      <x v="142"/>
    </i>
    <i r="8">
      <x v="50"/>
    </i>
    <i r="9">
      <x v="126"/>
    </i>
    <i>
      <x v="131"/>
    </i>
    <i r="1">
      <x v="139"/>
    </i>
    <i r="2">
      <x v="123"/>
    </i>
    <i r="3">
      <x v="54"/>
    </i>
    <i r="4">
      <x v="136"/>
    </i>
    <i r="5">
      <x v="121"/>
    </i>
    <i r="6">
      <x v="113"/>
    </i>
    <i r="7">
      <x v="151"/>
    </i>
    <i r="8">
      <x v="99"/>
    </i>
    <i r="9">
      <x v="60"/>
    </i>
    <i>
      <x v="132"/>
    </i>
    <i r="1">
      <x v="57"/>
    </i>
    <i r="2">
      <x v="85"/>
    </i>
    <i r="3">
      <x v="71"/>
    </i>
    <i r="4">
      <x v="129"/>
    </i>
    <i r="5">
      <x v="94"/>
    </i>
    <i r="6">
      <x v="102"/>
    </i>
    <i r="7">
      <x v="139"/>
    </i>
    <i r="8">
      <x v="69"/>
    </i>
    <i r="9">
      <x v="142"/>
    </i>
    <i r="1">
      <x v="136"/>
    </i>
    <i r="2">
      <x v="107"/>
    </i>
    <i r="3">
      <x v="112"/>
    </i>
    <i r="4">
      <x v="53"/>
    </i>
    <i r="5">
      <x v="64"/>
    </i>
    <i r="6">
      <x v="149"/>
    </i>
    <i r="7">
      <x v="131"/>
    </i>
    <i r="8">
      <x v="59"/>
    </i>
    <i r="9">
      <x v="85"/>
    </i>
    <i r="1">
      <x v="141"/>
    </i>
    <i r="2">
      <x v="52"/>
    </i>
    <i r="3">
      <x v="142"/>
    </i>
    <i r="4">
      <x v="127"/>
    </i>
    <i r="5">
      <x v="144"/>
    </i>
    <i r="6">
      <x v="127"/>
    </i>
    <i r="7">
      <x v="56"/>
    </i>
    <i r="8">
      <x v="90"/>
    </i>
    <i r="9">
      <x v="148"/>
    </i>
    <i>
      <x v="133"/>
    </i>
    <i r="1">
      <x v="148"/>
    </i>
    <i r="2">
      <x v="100"/>
    </i>
    <i r="3">
      <x v="124"/>
    </i>
    <i r="4">
      <x v="140"/>
    </i>
    <i r="5">
      <x v="100"/>
    </i>
    <i r="6">
      <x v="100"/>
    </i>
    <i r="7">
      <x v="115"/>
    </i>
    <i r="8">
      <x v="52"/>
    </i>
    <i r="9">
      <x v="152"/>
    </i>
    <i>
      <x v="134"/>
    </i>
    <i r="1">
      <x v="144"/>
    </i>
    <i r="2">
      <x v="119"/>
    </i>
    <i r="3">
      <x v="143"/>
    </i>
    <i r="4">
      <x v="72"/>
    </i>
    <i r="5">
      <x v="120"/>
    </i>
    <i r="6">
      <x v="147"/>
    </i>
    <i r="7">
      <x v="67"/>
    </i>
    <i r="8">
      <x v="113"/>
    </i>
    <i r="9">
      <x v="150"/>
    </i>
    <i>
      <x v="135"/>
    </i>
    <i r="1">
      <x v="150"/>
    </i>
    <i r="2">
      <x v="71"/>
    </i>
    <i r="3">
      <x v="126"/>
    </i>
    <i r="4">
      <x v="108"/>
    </i>
    <i r="5">
      <x v="142"/>
    </i>
    <i r="6">
      <x v="136"/>
    </i>
    <i r="7">
      <x v="141"/>
    </i>
    <i r="8">
      <x v="139"/>
    </i>
    <i r="9">
      <x v="112"/>
    </i>
    <i>
      <x v="136"/>
    </i>
    <i r="1">
      <x v="97"/>
    </i>
    <i r="2">
      <x v="146"/>
    </i>
    <i r="3">
      <x v="92"/>
    </i>
    <i r="4">
      <x v="64"/>
    </i>
    <i r="5">
      <x v="135"/>
    </i>
    <i r="6">
      <x v="96"/>
    </i>
    <i r="7">
      <x v="73"/>
    </i>
    <i r="8">
      <x v="122"/>
    </i>
    <i r="9">
      <x v="121"/>
    </i>
    <i>
      <x v="137"/>
    </i>
    <i r="1">
      <x v="67"/>
    </i>
    <i r="2">
      <x v="89"/>
    </i>
    <i r="3">
      <x v="91"/>
    </i>
    <i r="4">
      <x v="127"/>
    </i>
    <i r="5">
      <x v="97"/>
    </i>
    <i r="6">
      <x v="139"/>
    </i>
    <i r="7">
      <x v="147"/>
    </i>
    <i r="8">
      <x v="124"/>
    </i>
    <i r="9">
      <x v="140"/>
    </i>
    <i>
      <x v="138"/>
    </i>
    <i r="1">
      <x v="90"/>
    </i>
    <i r="2">
      <x v="132"/>
    </i>
    <i r="3">
      <x v="145"/>
    </i>
    <i r="4">
      <x v="147"/>
    </i>
    <i r="5">
      <x v="98"/>
    </i>
    <i r="6">
      <x v="114"/>
    </i>
    <i r="7">
      <x v="130"/>
    </i>
    <i r="8">
      <x v="129"/>
    </i>
    <i r="9">
      <x v="138"/>
    </i>
    <i>
      <x v="139"/>
    </i>
    <i r="1">
      <x v="62"/>
    </i>
    <i r="2">
      <x v="49"/>
    </i>
    <i r="3">
      <x v="120"/>
    </i>
    <i r="4">
      <x v="132"/>
    </i>
    <i r="5">
      <x v="81"/>
    </i>
    <i r="6">
      <x v="81"/>
    </i>
    <i r="7">
      <x v="62"/>
    </i>
    <i r="8">
      <x v="53"/>
    </i>
    <i r="9">
      <x v="97"/>
    </i>
    <i>
      <x v="140"/>
    </i>
    <i r="1">
      <x v="130"/>
    </i>
    <i r="2">
      <x v="139"/>
    </i>
    <i r="3">
      <x v="111"/>
    </i>
    <i r="4">
      <x v="117"/>
    </i>
    <i r="5">
      <x v="87"/>
    </i>
    <i r="6">
      <x v="77"/>
    </i>
    <i r="7">
      <x v="116"/>
    </i>
    <i r="8">
      <x v="133"/>
    </i>
    <i r="9">
      <x v="61"/>
    </i>
    <i>
      <x v="141"/>
    </i>
    <i r="1">
      <x v="52"/>
    </i>
    <i r="2">
      <x v="90"/>
    </i>
    <i r="3">
      <x v="135"/>
    </i>
    <i r="4">
      <x v="138"/>
    </i>
    <i r="5">
      <x v="122"/>
    </i>
    <i r="6">
      <x v="119"/>
    </i>
    <i r="7">
      <x v="71"/>
    </i>
    <i r="8">
      <x v="66"/>
    </i>
    <i r="9">
      <x v="131"/>
    </i>
    <i>
      <x v="142"/>
    </i>
    <i r="1">
      <x v="115"/>
    </i>
    <i r="2">
      <x v="136"/>
    </i>
    <i r="3">
      <x v="93"/>
    </i>
    <i r="4">
      <x v="81"/>
    </i>
    <i r="5">
      <x v="116"/>
    </i>
    <i r="6">
      <x v="143"/>
    </i>
    <i r="7">
      <x v="70"/>
    </i>
    <i r="8">
      <x v="57"/>
    </i>
    <i r="9">
      <x v="129"/>
    </i>
    <i>
      <x v="143"/>
    </i>
    <i r="1">
      <x v="59"/>
    </i>
    <i r="2">
      <x v="60"/>
    </i>
    <i r="3">
      <x v="108"/>
    </i>
    <i r="4">
      <x v="145"/>
    </i>
    <i r="5">
      <x v="54"/>
    </i>
    <i r="6">
      <x v="151"/>
    </i>
    <i r="7">
      <x v="104"/>
    </i>
    <i r="8">
      <x v="73"/>
    </i>
    <i r="9">
      <x v="78"/>
    </i>
    <i>
      <x v="144"/>
    </i>
    <i r="1">
      <x v="95"/>
    </i>
    <i r="2">
      <x v="70"/>
    </i>
    <i r="3">
      <x v="151"/>
    </i>
    <i r="4">
      <x v="80"/>
    </i>
    <i r="5">
      <x v="126"/>
    </i>
    <i r="6">
      <x v="74"/>
    </i>
    <i r="7">
      <x v="80"/>
    </i>
    <i r="8">
      <x v="117"/>
    </i>
    <i r="9">
      <x v="115"/>
    </i>
    <i>
      <x v="145"/>
    </i>
    <i r="1">
      <x v="104"/>
    </i>
    <i r="2">
      <x v="115"/>
    </i>
    <i r="3">
      <x v="83"/>
    </i>
    <i r="4">
      <x v="105"/>
    </i>
    <i r="5">
      <x v="80"/>
    </i>
    <i r="6">
      <x v="73"/>
    </i>
    <i r="7">
      <x v="145"/>
    </i>
    <i r="8">
      <x v="75"/>
    </i>
    <i r="9">
      <x v="104"/>
    </i>
    <i>
      <x v="146"/>
    </i>
    <i r="1">
      <x v="111"/>
    </i>
    <i r="2">
      <x v="135"/>
    </i>
    <i r="3">
      <x v="141"/>
    </i>
    <i r="4">
      <x v="110"/>
    </i>
    <i r="5">
      <x v="58"/>
    </i>
    <i r="6">
      <x v="84"/>
    </i>
    <i r="7">
      <x v="127"/>
    </i>
    <i r="8">
      <x v="130"/>
    </i>
    <i r="9">
      <x v="106"/>
    </i>
    <i>
      <x v="147"/>
    </i>
    <i r="1">
      <x v="102"/>
    </i>
    <i r="2">
      <x v="51"/>
    </i>
    <i r="3">
      <x v="130"/>
    </i>
    <i r="4">
      <x v="94"/>
    </i>
    <i r="5">
      <x v="125"/>
    </i>
    <i r="6">
      <x v="61"/>
    </i>
    <i r="7">
      <x v="123"/>
    </i>
    <i r="8">
      <x v="106"/>
    </i>
    <i r="9">
      <x v="105"/>
    </i>
    <i>
      <x v="148"/>
    </i>
    <i r="1">
      <x v="123"/>
    </i>
    <i r="2">
      <x v="103"/>
    </i>
    <i r="3">
      <x v="138"/>
    </i>
    <i r="4">
      <x v="87"/>
    </i>
    <i r="5">
      <x v="49"/>
    </i>
    <i r="6">
      <x v="124"/>
    </i>
    <i r="7">
      <x v="107"/>
    </i>
    <i r="8">
      <x v="141"/>
    </i>
    <i r="9">
      <x v="100"/>
    </i>
    <i>
      <x v="149"/>
    </i>
    <i r="1">
      <x v="122"/>
    </i>
    <i r="2">
      <x v="76"/>
    </i>
    <i r="3">
      <x v="82"/>
    </i>
    <i r="4">
      <x v="85"/>
    </i>
    <i r="5">
      <x v="140"/>
    </i>
    <i r="6">
      <x v="125"/>
    </i>
    <i r="7">
      <x v="100"/>
    </i>
    <i r="8">
      <x v="126"/>
    </i>
    <i r="9">
      <x v="96"/>
    </i>
    <i>
      <x v="150"/>
    </i>
    <i r="1">
      <x v="50"/>
    </i>
    <i r="2">
      <x v="146"/>
    </i>
    <i r="3">
      <x v="85"/>
    </i>
    <i r="4">
      <x v="140"/>
    </i>
    <i r="5">
      <x v="148"/>
    </i>
    <i r="6">
      <x v="144"/>
    </i>
    <i r="7">
      <x v="76"/>
    </i>
    <i r="8">
      <x v="131"/>
    </i>
    <i r="9">
      <x v="139"/>
    </i>
    <i>
      <x v="151"/>
    </i>
    <i r="1">
      <x v="183"/>
    </i>
    <i r="2">
      <x v="149"/>
    </i>
    <i r="3">
      <x v="157"/>
    </i>
    <i r="4">
      <x v="152"/>
    </i>
    <i r="5">
      <x v="191"/>
    </i>
    <i r="6">
      <x v="173"/>
    </i>
    <i r="7">
      <x v="163"/>
    </i>
    <i r="8">
      <x v="169"/>
    </i>
    <i r="9">
      <x v="187"/>
    </i>
    <i>
      <x v="152"/>
    </i>
    <i r="1">
      <x v="162"/>
    </i>
    <i r="2">
      <x v="183"/>
    </i>
    <i r="3">
      <x v="172"/>
    </i>
    <i r="4">
      <x v="183"/>
    </i>
    <i r="5">
      <x v="161"/>
    </i>
    <i r="6">
      <x v="156"/>
    </i>
    <i r="7">
      <x v="160"/>
    </i>
    <i r="8">
      <x v="171"/>
    </i>
    <i r="9">
      <x v="190"/>
    </i>
    <i>
      <x v="153"/>
    </i>
    <i r="1">
      <x v="194"/>
    </i>
    <i r="2">
      <x v="165"/>
    </i>
    <i r="3">
      <x v="170"/>
    </i>
    <i r="4">
      <x v="172"/>
    </i>
    <i r="5">
      <x v="172"/>
    </i>
    <i r="6">
      <x v="181"/>
    </i>
    <i r="7">
      <x v="182"/>
    </i>
    <i r="8">
      <x v="167"/>
    </i>
    <i r="9">
      <x v="185"/>
    </i>
    <i>
      <x v="154"/>
    </i>
    <i r="1">
      <x v="158"/>
    </i>
    <i r="2">
      <x v="182"/>
    </i>
    <i r="3">
      <x v="165"/>
    </i>
    <i r="4">
      <x v="170"/>
    </i>
    <i r="5">
      <x v="191"/>
    </i>
    <i r="6">
      <x v="152"/>
    </i>
    <i r="7">
      <x v="172"/>
    </i>
    <i r="8">
      <x v="184"/>
    </i>
    <i r="9">
      <x v="195"/>
    </i>
    <i>
      <x v="155"/>
    </i>
    <i r="1">
      <x v="188"/>
    </i>
    <i r="2">
      <x v="155"/>
    </i>
    <i r="3">
      <x v="183"/>
    </i>
    <i r="4">
      <x v="176"/>
    </i>
    <i r="5">
      <x v="175"/>
    </i>
    <i r="6">
      <x v="192"/>
    </i>
    <i r="7">
      <x v="159"/>
    </i>
    <i r="8">
      <x v="170"/>
    </i>
    <i r="9">
      <x v="157"/>
    </i>
    <i>
      <x v="156"/>
    </i>
    <i r="1">
      <x v="169"/>
    </i>
    <i r="2">
      <x v="187"/>
    </i>
    <i r="3">
      <x v="191"/>
    </i>
    <i r="4">
      <x v="155"/>
    </i>
    <i r="5">
      <x v="156"/>
    </i>
    <i r="6">
      <x v="180"/>
    </i>
    <i r="7">
      <x v="162"/>
    </i>
    <i r="8">
      <x v="163"/>
    </i>
    <i r="9">
      <x v="166"/>
    </i>
    <i r="1">
      <x v="177"/>
    </i>
    <i r="2">
      <x v="164"/>
    </i>
    <i r="3">
      <x v="159"/>
    </i>
    <i r="4">
      <x v="154"/>
    </i>
    <i r="5">
      <x v="163"/>
    </i>
    <i r="6">
      <x v="179"/>
    </i>
    <i r="7">
      <x v="173"/>
    </i>
    <i r="8">
      <x v="172"/>
    </i>
    <i r="9">
      <x v="153"/>
    </i>
    <i>
      <x v="157"/>
    </i>
    <i r="1">
      <x v="172"/>
    </i>
    <i r="2">
      <x v="159"/>
    </i>
    <i r="3">
      <x v="171"/>
    </i>
    <i r="4">
      <x v="156"/>
    </i>
    <i r="5">
      <x v="162"/>
    </i>
    <i r="6">
      <x v="163"/>
    </i>
    <i r="7">
      <x v="157"/>
    </i>
    <i r="8">
      <x v="164"/>
    </i>
    <i r="9">
      <x v="174"/>
    </i>
    <i>
      <x v="158"/>
    </i>
    <i r="1">
      <x v="160"/>
    </i>
    <i r="2">
      <x v="166"/>
    </i>
    <i r="3">
      <x v="166"/>
    </i>
    <i r="4">
      <x v="159"/>
    </i>
    <i r="5">
      <x v="170"/>
    </i>
    <i r="6">
      <x v="165"/>
    </i>
    <i r="7">
      <x v="192"/>
    </i>
    <i r="8">
      <x v="177"/>
    </i>
    <i r="9">
      <x v="160"/>
    </i>
    <i>
      <x v="159"/>
    </i>
    <i r="1">
      <x v="156"/>
    </i>
    <i r="2">
      <x v="152"/>
    </i>
    <i r="3">
      <x v="167"/>
    </i>
    <i r="4">
      <x v="182"/>
    </i>
    <i r="5">
      <x v="188"/>
    </i>
    <i r="6">
      <x v="158"/>
    </i>
    <i r="7">
      <x v="181"/>
    </i>
    <i r="8">
      <x v="175"/>
    </i>
    <i r="9">
      <x v="178"/>
    </i>
    <i>
      <x v="160"/>
    </i>
    <i r="1">
      <x v="189"/>
    </i>
    <i r="2">
      <x v="180"/>
    </i>
    <i r="3">
      <x v="178"/>
    </i>
    <i r="4">
      <x v="167"/>
    </i>
    <i r="5">
      <x v="165"/>
    </i>
    <i r="6">
      <x v="166"/>
    </i>
    <i r="7">
      <x v="190"/>
    </i>
    <i r="8">
      <x v="157"/>
    </i>
    <i r="9">
      <x v="159"/>
    </i>
    <i>
      <x v="161"/>
    </i>
    <i r="1">
      <x v="191"/>
    </i>
    <i r="2">
      <x v="174"/>
    </i>
    <i r="3">
      <x v="179"/>
    </i>
    <i r="4">
      <x v="166"/>
    </i>
    <i r="5">
      <x v="178"/>
    </i>
    <i r="6">
      <x v="157"/>
    </i>
    <i r="7">
      <x v="168"/>
    </i>
    <i r="8">
      <x v="156"/>
    </i>
    <i r="9">
      <x v="164"/>
    </i>
    <i>
      <x v="162"/>
    </i>
    <i r="1">
      <x v="187"/>
    </i>
    <i r="2">
      <x v="157"/>
    </i>
    <i r="3">
      <x v="155"/>
    </i>
    <i r="4">
      <x v="167"/>
    </i>
    <i r="5">
      <x v="179"/>
    </i>
    <i r="6">
      <x v="161"/>
    </i>
    <i r="7">
      <x v="180"/>
    </i>
    <i r="8">
      <x v="155"/>
    </i>
    <i r="9">
      <x v="183"/>
    </i>
    <i>
      <x v="163"/>
    </i>
    <i r="1">
      <x v="176"/>
    </i>
    <i r="2">
      <x v="181"/>
    </i>
    <i r="3">
      <x v="176"/>
    </i>
    <i r="4">
      <x v="189"/>
    </i>
    <i r="5">
      <x v="154"/>
    </i>
    <i r="6">
      <x v="176"/>
    </i>
    <i r="7">
      <x v="180"/>
    </i>
    <i r="8">
      <x v="160"/>
    </i>
    <i r="9">
      <x v="177"/>
    </i>
    <i>
      <x v="164"/>
    </i>
    <i r="1">
      <x v="179"/>
    </i>
    <i r="2">
      <x v="178"/>
    </i>
    <i r="3">
      <x v="154"/>
    </i>
    <i r="4">
      <x v="186"/>
    </i>
    <i r="5">
      <x v="167"/>
    </i>
    <i r="6">
      <x v="186"/>
    </i>
    <i r="7">
      <x v="178"/>
    </i>
    <i r="8">
      <x v="151"/>
    </i>
    <i r="9">
      <x v="161"/>
    </i>
    <i>
      <x v="165"/>
    </i>
    <i r="1">
      <x v="174"/>
    </i>
    <i r="2">
      <x v="154"/>
    </i>
    <i r="3">
      <x v="156"/>
    </i>
    <i r="4">
      <x v="169"/>
    </i>
    <i r="5">
      <x v="157"/>
    </i>
    <i r="6">
      <x v="177"/>
    </i>
    <i r="7">
      <x v="188"/>
    </i>
    <i r="8">
      <x v="154"/>
    </i>
    <i r="9">
      <x v="184"/>
    </i>
    <i>
      <x v="166"/>
    </i>
    <i r="1">
      <x v="161"/>
    </i>
    <i r="2">
      <x v="163"/>
    </i>
    <i r="3">
      <x v="175"/>
    </i>
    <i r="4">
      <x v="187"/>
    </i>
    <i r="5">
      <x v="190"/>
    </i>
    <i r="6">
      <x v="163"/>
    </i>
    <i r="7">
      <x v="174"/>
    </i>
    <i r="8">
      <x v="183"/>
    </i>
    <i r="9">
      <x v="181"/>
    </i>
    <i>
      <x v="167"/>
    </i>
    <i r="1">
      <x v="154"/>
    </i>
    <i r="2">
      <x v="148"/>
    </i>
    <i r="3">
      <x v="161"/>
    </i>
    <i r="4">
      <x v="171"/>
    </i>
    <i r="5">
      <x v="186"/>
    </i>
    <i r="6">
      <x v="159"/>
    </i>
    <i r="7">
      <x v="169"/>
    </i>
    <i r="8">
      <x v="185"/>
    </i>
    <i r="9">
      <x v="169"/>
    </i>
    <i>
      <x v="168"/>
    </i>
    <i r="1">
      <x v="185"/>
    </i>
    <i r="2">
      <x v="166"/>
    </i>
    <i r="3">
      <x v="188"/>
    </i>
    <i r="4">
      <x v="161"/>
    </i>
    <i r="5">
      <x v="160"/>
    </i>
    <i r="6">
      <x v="153"/>
    </i>
    <i r="7">
      <x v="164"/>
    </i>
    <i r="8">
      <x v="159"/>
    </i>
    <i r="9">
      <x v="182"/>
    </i>
    <i>
      <x v="169"/>
    </i>
    <i r="1">
      <x v="173"/>
    </i>
    <i r="2">
      <x v="172"/>
    </i>
    <i r="3">
      <x v="192"/>
    </i>
    <i r="4">
      <x v="181"/>
    </i>
    <i r="5">
      <x v="169"/>
    </i>
    <i r="6">
      <x v="192"/>
    </i>
    <i r="7">
      <x v="170"/>
    </i>
    <i r="8">
      <x v="165"/>
    </i>
    <i r="9">
      <x v="186"/>
    </i>
    <i>
      <x v="170"/>
    </i>
    <i r="1">
      <x v="164"/>
    </i>
    <i r="2">
      <x v="164"/>
    </i>
    <i r="3">
      <x v="180"/>
    </i>
    <i r="4">
      <x v="188"/>
    </i>
    <i r="5">
      <x v="176"/>
    </i>
    <i r="6">
      <x v="190"/>
    </i>
    <i r="7">
      <x v="177"/>
    </i>
    <i r="8">
      <x v="178"/>
    </i>
    <i r="9">
      <x v="194"/>
    </i>
    <i>
      <x v="171"/>
    </i>
    <i r="1">
      <x v="175"/>
    </i>
    <i r="2">
      <x v="167"/>
    </i>
    <i r="3">
      <x v="157"/>
    </i>
    <i r="4">
      <x v="163"/>
    </i>
    <i r="5">
      <x v="183"/>
    </i>
    <i r="6">
      <x v="174"/>
    </i>
    <i r="7">
      <x v="166"/>
    </i>
    <i r="8">
      <x v="176"/>
    </i>
    <i r="9">
      <x v="173"/>
    </i>
    <i>
      <x v="172"/>
    </i>
    <i r="1">
      <x v="192"/>
    </i>
    <i r="2">
      <x v="185"/>
    </i>
    <i r="3">
      <x v="189"/>
    </i>
    <i r="4">
      <x v="184"/>
    </i>
    <i r="5">
      <x v="177"/>
    </i>
    <i r="6">
      <x v="185"/>
    </i>
    <i r="7">
      <x v="193"/>
    </i>
    <i r="8">
      <x v="149"/>
    </i>
    <i r="9">
      <x v="188"/>
    </i>
    <i>
      <x v="173"/>
    </i>
    <i r="1">
      <x v="167"/>
    </i>
    <i r="2">
      <x v="158"/>
    </i>
    <i r="3">
      <x v="160"/>
    </i>
    <i r="4">
      <x v="153"/>
    </i>
    <i r="5">
      <x v="153"/>
    </i>
    <i r="6">
      <x v="170"/>
    </i>
    <i r="7">
      <x v="187"/>
    </i>
    <i r="8">
      <x v="162"/>
    </i>
    <i r="9">
      <x v="180"/>
    </i>
    <i>
      <x v="174"/>
    </i>
    <i r="1">
      <x v="181"/>
    </i>
    <i r="2">
      <x v="177"/>
    </i>
    <i r="3">
      <x v="168"/>
    </i>
    <i r="4">
      <x v="180"/>
    </i>
    <i r="5">
      <x v="181"/>
    </i>
    <i r="6">
      <x v="175"/>
    </i>
    <i r="7">
      <x v="179"/>
    </i>
    <i r="8">
      <x v="161"/>
    </i>
    <i r="9">
      <x v="176"/>
    </i>
    <i>
      <x v="175"/>
    </i>
    <i r="1">
      <x v="178"/>
    </i>
    <i r="2">
      <x v="161"/>
    </i>
    <i r="3">
      <x v="185"/>
    </i>
    <i r="4">
      <x v="158"/>
    </i>
    <i r="5">
      <x v="159"/>
    </i>
    <i r="6">
      <x v="155"/>
    </i>
    <i r="7">
      <x v="182"/>
    </i>
    <i r="8">
      <x v="154"/>
    </i>
    <i r="9">
      <x v="154"/>
    </i>
    <i>
      <x v="176"/>
    </i>
    <i r="1">
      <x v="180"/>
    </i>
    <i r="2">
      <x v="160"/>
    </i>
    <i r="3">
      <x v="163"/>
    </i>
    <i r="4">
      <x v="175"/>
    </i>
    <i r="5">
      <x v="166"/>
    </i>
    <i r="6">
      <x v="160"/>
    </i>
    <i r="7">
      <x v="191"/>
    </i>
    <i r="8">
      <x v="150"/>
    </i>
    <i r="9">
      <x v="191"/>
    </i>
    <i>
      <x v="177"/>
    </i>
    <i r="1">
      <x v="170"/>
    </i>
    <i r="2">
      <x v="156"/>
    </i>
    <i r="3">
      <x v="165"/>
    </i>
    <i r="4">
      <x v="178"/>
    </i>
    <i r="5">
      <x v="180"/>
    </i>
    <i r="6">
      <x v="167"/>
    </i>
    <i r="7">
      <x v="171"/>
    </i>
    <i r="8">
      <x v="170"/>
    </i>
    <i r="9">
      <x v="175"/>
    </i>
    <i>
      <x v="178"/>
    </i>
    <i r="1">
      <x v="171"/>
    </i>
    <i r="2">
      <x v="169"/>
    </i>
    <i r="3">
      <x v="187"/>
    </i>
    <i r="4">
      <x v="167"/>
    </i>
    <i r="5">
      <x v="151"/>
    </i>
    <i r="6">
      <x v="183"/>
    </i>
    <i r="7">
      <x v="175"/>
    </i>
    <i r="8">
      <x v="169"/>
    </i>
    <i r="9">
      <x v="163"/>
    </i>
    <i>
      <x v="179"/>
    </i>
    <i r="1">
      <x v="163"/>
    </i>
    <i r="2">
      <x v="168"/>
    </i>
    <i r="3">
      <x v="174"/>
    </i>
    <i r="4">
      <x v="150"/>
    </i>
    <i r="5">
      <x v="180"/>
    </i>
    <i r="6">
      <x v="184"/>
    </i>
    <i r="7">
      <x v="156"/>
    </i>
    <i r="8">
      <x v="187"/>
    </i>
    <i r="9">
      <x v="179"/>
    </i>
    <i>
      <x v="180"/>
    </i>
    <i r="1">
      <x v="190"/>
    </i>
    <i r="2">
      <x v="171"/>
    </i>
    <i r="3">
      <x v="181"/>
    </i>
    <i r="4">
      <x v="177"/>
    </i>
    <i r="5">
      <x v="164"/>
    </i>
    <i r="6">
      <x v="189"/>
    </i>
    <i r="7">
      <x v="155"/>
    </i>
    <i r="8">
      <x v="179"/>
    </i>
    <i r="9">
      <x v="156"/>
    </i>
    <i>
      <x v="181"/>
    </i>
    <i r="1">
      <x v="182"/>
    </i>
    <i r="2">
      <x v="154"/>
    </i>
    <i r="3">
      <x v="182"/>
    </i>
    <i r="4">
      <x v="164"/>
    </i>
    <i r="5">
      <x v="185"/>
    </i>
    <i r="6">
      <x v="169"/>
    </i>
    <i r="7">
      <x v="186"/>
    </i>
    <i r="8">
      <x v="168"/>
    </i>
    <i r="9">
      <x v="165"/>
    </i>
    <i>
      <x v="182"/>
    </i>
    <i r="1">
      <x v="184"/>
    </i>
    <i r="2">
      <x v="170"/>
    </i>
    <i r="3">
      <x v="190"/>
    </i>
    <i r="4">
      <x v="152"/>
    </i>
    <i r="5">
      <x v="171"/>
    </i>
    <i r="6">
      <x v="178"/>
    </i>
    <i r="7">
      <x v="185"/>
    </i>
    <i r="8">
      <x v="166"/>
    </i>
    <i r="9">
      <x v="168"/>
    </i>
    <i>
      <x v="183"/>
    </i>
    <i r="1">
      <x v="155"/>
    </i>
    <i r="2">
      <x v="150"/>
    </i>
    <i r="3">
      <x v="158"/>
    </i>
    <i r="4">
      <x v="151"/>
    </i>
    <i r="5">
      <x v="173"/>
    </i>
    <i r="6">
      <x v="188"/>
    </i>
    <i r="7">
      <x v="184"/>
    </i>
    <i r="8">
      <x v="158"/>
    </i>
    <i r="9">
      <x v="158"/>
    </i>
    <i>
      <x v="184"/>
    </i>
    <i r="1">
      <x v="186"/>
    </i>
    <i r="2">
      <x v="179"/>
    </i>
    <i r="3">
      <x v="173"/>
    </i>
    <i r="4">
      <x v="173"/>
    </i>
    <i r="5">
      <x v="158"/>
    </i>
    <i r="6">
      <x v="172"/>
    </i>
    <i r="7">
      <x v="165"/>
    </i>
    <i r="8">
      <x v="148"/>
    </i>
    <i r="9">
      <x v="162"/>
    </i>
    <i>
      <x v="185"/>
    </i>
    <i r="1">
      <x v="168"/>
    </i>
    <i r="2">
      <x v="175"/>
    </i>
    <i r="3">
      <x v="153"/>
    </i>
    <i r="4">
      <x v="165"/>
    </i>
    <i r="5">
      <x v="152"/>
    </i>
    <i r="6">
      <x v="171"/>
    </i>
    <i r="7">
      <x v="183"/>
    </i>
    <i r="8">
      <x v="181"/>
    </i>
    <i r="9">
      <x v="172"/>
    </i>
    <i>
      <x v="186"/>
    </i>
    <i r="1">
      <x v="165"/>
    </i>
    <i r="2">
      <x v="173"/>
    </i>
    <i r="3">
      <x v="164"/>
    </i>
    <i r="4">
      <x v="185"/>
    </i>
    <i r="5">
      <x v="168"/>
    </i>
    <i r="6">
      <x v="154"/>
    </i>
    <i r="7">
      <x v="189"/>
    </i>
    <i r="8">
      <x v="152"/>
    </i>
    <i r="9">
      <x v="189"/>
    </i>
    <i>
      <x v="187"/>
    </i>
    <i r="1">
      <x v="153"/>
    </i>
    <i r="2">
      <x v="186"/>
    </i>
    <i r="3">
      <x v="152"/>
    </i>
    <i r="4">
      <x v="179"/>
    </i>
    <i r="5">
      <x v="184"/>
    </i>
    <i r="6">
      <x v="187"/>
    </i>
    <i r="7">
      <x v="161"/>
    </i>
    <i r="8">
      <x v="153"/>
    </i>
    <i r="9">
      <x v="170"/>
    </i>
    <i>
      <x v="188"/>
    </i>
    <i r="1">
      <x v="180"/>
    </i>
    <i r="2">
      <x v="176"/>
    </i>
    <i r="3">
      <x v="169"/>
    </i>
    <i r="4">
      <x v="160"/>
    </i>
    <i r="5">
      <x v="155"/>
    </i>
    <i r="6">
      <x v="162"/>
    </i>
    <i r="7">
      <x v="153"/>
    </i>
    <i r="8">
      <x v="186"/>
    </i>
    <i r="9">
      <x v="171"/>
    </i>
    <i>
      <x v="189"/>
    </i>
    <i r="1">
      <x v="157"/>
    </i>
    <i r="2">
      <x v="162"/>
    </i>
    <i r="3">
      <x v="186"/>
    </i>
    <i r="4">
      <x v="168"/>
    </i>
    <i r="5">
      <x v="189"/>
    </i>
    <i r="6">
      <x v="182"/>
    </i>
    <i r="7">
      <x v="167"/>
    </i>
    <i r="8">
      <x v="174"/>
    </i>
    <i r="9">
      <x v="192"/>
    </i>
    <i>
      <x v="190"/>
    </i>
    <i r="1">
      <x v="193"/>
    </i>
    <i r="2">
      <x v="151"/>
    </i>
    <i r="3">
      <x v="184"/>
    </i>
    <i r="4">
      <x v="174"/>
    </i>
    <i r="5">
      <x v="174"/>
    </i>
    <i r="6">
      <x v="168"/>
    </i>
    <i r="7">
      <x v="154"/>
    </i>
    <i r="8">
      <x v="180"/>
    </i>
    <i r="9">
      <x v="193"/>
    </i>
    <i>
      <x v="191"/>
    </i>
    <i r="1">
      <x v="159"/>
    </i>
    <i r="2">
      <x v="184"/>
    </i>
    <i r="3">
      <x v="177"/>
    </i>
    <i r="4">
      <x v="157"/>
    </i>
    <i r="5">
      <x v="187"/>
    </i>
    <i r="6">
      <x v="191"/>
    </i>
    <i r="7">
      <x v="158"/>
    </i>
    <i r="8">
      <x v="182"/>
    </i>
    <i r="9">
      <x v="167"/>
    </i>
    <i>
      <x v="192"/>
    </i>
    <i r="1">
      <x v="166"/>
    </i>
    <i r="2">
      <x v="153"/>
    </i>
    <i r="3">
      <x v="162"/>
    </i>
    <i r="4">
      <x v="162"/>
    </i>
    <i r="5">
      <x v="182"/>
    </i>
    <i r="6">
      <x v="164"/>
    </i>
    <i r="7">
      <x v="176"/>
    </i>
    <i r="8">
      <x v="173"/>
    </i>
    <i r="9">
      <x v="155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  <filters count="1">
    <filter fld="11" type="captionBetween" evalOrder="-1" id="3" stringValue1="15" stringValue2="20.01">
      <autoFilter ref="A1">
        <filterColumn colId="0">
          <customFilters and="1">
            <customFilter operator="greaterThanOrEqual" val="15"/>
            <customFilter operator="lessThanOrEqual" val="44581"/>
          </customFilters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Tabela przestawna11" cacheId="4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:B1995" firstHeaderRow="1" firstDataRow="1" firstDataCol="1"/>
  <pivotFields count="23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dataField="1" numFmtId="165" showAll="0">
      <items count="116">
        <item x="19"/>
        <item x="13"/>
        <item x="39"/>
        <item x="75"/>
        <item x="89"/>
        <item x="72"/>
        <item x="3"/>
        <item x="93"/>
        <item x="94"/>
        <item x="25"/>
        <item x="76"/>
        <item x="110"/>
        <item x="86"/>
        <item x="114"/>
        <item x="36"/>
        <item x="6"/>
        <item x="77"/>
        <item x="74"/>
        <item x="105"/>
        <item x="102"/>
        <item x="43"/>
        <item x="44"/>
        <item x="58"/>
        <item x="84"/>
        <item x="73"/>
        <item x="8"/>
        <item x="82"/>
        <item x="56"/>
        <item x="80"/>
        <item x="26"/>
        <item x="7"/>
        <item x="85"/>
        <item x="90"/>
        <item x="49"/>
        <item x="29"/>
        <item x="107"/>
        <item x="5"/>
        <item x="54"/>
        <item x="78"/>
        <item x="20"/>
        <item x="113"/>
        <item x="65"/>
        <item x="14"/>
        <item x="32"/>
        <item x="60"/>
        <item x="79"/>
        <item x="17"/>
        <item x="9"/>
        <item x="34"/>
        <item x="51"/>
        <item x="103"/>
        <item x="24"/>
        <item x="95"/>
        <item x="71"/>
        <item x="53"/>
        <item x="104"/>
        <item x="28"/>
        <item x="91"/>
        <item x="52"/>
        <item x="68"/>
        <item x="42"/>
        <item x="11"/>
        <item x="62"/>
        <item x="1"/>
        <item x="101"/>
        <item x="15"/>
        <item x="38"/>
        <item x="108"/>
        <item x="55"/>
        <item x="33"/>
        <item x="66"/>
        <item x="112"/>
        <item x="46"/>
        <item x="98"/>
        <item x="10"/>
        <item x="50"/>
        <item x="99"/>
        <item x="12"/>
        <item x="30"/>
        <item x="21"/>
        <item x="96"/>
        <item x="69"/>
        <item x="106"/>
        <item x="111"/>
        <item x="64"/>
        <item x="67"/>
        <item x="31"/>
        <item x="35"/>
        <item x="40"/>
        <item x="81"/>
        <item x="87"/>
        <item x="4"/>
        <item x="59"/>
        <item x="37"/>
        <item x="57"/>
        <item x="48"/>
        <item x="45"/>
        <item x="83"/>
        <item x="88"/>
        <item x="100"/>
        <item x="2"/>
        <item x="61"/>
        <item x="41"/>
        <item x="109"/>
        <item x="22"/>
        <item x="63"/>
        <item x="16"/>
        <item x="92"/>
        <item x="18"/>
        <item x="97"/>
        <item x="47"/>
        <item x="0"/>
        <item x="23"/>
        <item x="70"/>
        <item x="27"/>
        <item t="default"/>
      </items>
    </pivotField>
    <pivotField axis="axisRow" showAll="0">
      <items count="194">
        <item x="15"/>
        <item x="190"/>
        <item x="192"/>
        <item x="12"/>
        <item x="18"/>
        <item x="17"/>
        <item x="33"/>
        <item x="6"/>
        <item x="186"/>
        <item x="11"/>
        <item x="1"/>
        <item x="38"/>
        <item x="24"/>
        <item x="26"/>
        <item x="37"/>
        <item x="21"/>
        <item x="23"/>
        <item x="39"/>
        <item x="28"/>
        <item x="191"/>
        <item x="40"/>
        <item x="29"/>
        <item x="189"/>
        <item x="184"/>
        <item x="185"/>
        <item x="0"/>
        <item x="31"/>
        <item x="25"/>
        <item x="30"/>
        <item x="8"/>
        <item x="2"/>
        <item x="35"/>
        <item x="7"/>
        <item x="188"/>
        <item x="10"/>
        <item x="5"/>
        <item x="187"/>
        <item x="36"/>
        <item x="32"/>
        <item x="20"/>
        <item x="22"/>
        <item x="4"/>
        <item x="14"/>
        <item x="3"/>
        <item x="16"/>
        <item x="34"/>
        <item x="13"/>
        <item x="9"/>
        <item x="19"/>
        <item x="27"/>
        <item x="175"/>
        <item x="73"/>
        <item x="41"/>
        <item x="149"/>
        <item x="139"/>
        <item x="174"/>
        <item x="48"/>
        <item x="78"/>
        <item x="67"/>
        <item x="164"/>
        <item x="180"/>
        <item x="56"/>
        <item x="93"/>
        <item x="179"/>
        <item x="45"/>
        <item x="52"/>
        <item x="151"/>
        <item x="160"/>
        <item x="81"/>
        <item x="47"/>
        <item x="65"/>
        <item x="161"/>
        <item x="74"/>
        <item x="92"/>
        <item x="166"/>
        <item x="43"/>
        <item x="66"/>
        <item x="54"/>
        <item x="50"/>
        <item x="165"/>
        <item x="82"/>
        <item x="163"/>
        <item x="168"/>
        <item x="173"/>
        <item x="61"/>
        <item x="142"/>
        <item x="57"/>
        <item x="63"/>
        <item x="88"/>
        <item x="53"/>
        <item x="79"/>
        <item x="162"/>
        <item x="167"/>
        <item x="77"/>
        <item x="55"/>
        <item x="141"/>
        <item x="148"/>
        <item x="60"/>
        <item x="83"/>
        <item x="69"/>
        <item x="138"/>
        <item x="176"/>
        <item x="156"/>
        <item x="44"/>
        <item x="42"/>
        <item x="158"/>
        <item x="143"/>
        <item x="58"/>
        <item x="172"/>
        <item x="155"/>
        <item x="51"/>
        <item x="75"/>
        <item x="144"/>
        <item x="71"/>
        <item x="153"/>
        <item x="59"/>
        <item x="86"/>
        <item x="46"/>
        <item x="182"/>
        <item x="177"/>
        <item x="94"/>
        <item x="87"/>
        <item x="70"/>
        <item x="49"/>
        <item x="157"/>
        <item x="64"/>
        <item x="183"/>
        <item x="62"/>
        <item x="68"/>
        <item x="146"/>
        <item x="178"/>
        <item x="90"/>
        <item x="169"/>
        <item x="89"/>
        <item x="136"/>
        <item x="152"/>
        <item x="137"/>
        <item x="80"/>
        <item x="85"/>
        <item x="159"/>
        <item x="170"/>
        <item x="140"/>
        <item x="181"/>
        <item x="76"/>
        <item x="150"/>
        <item x="147"/>
        <item x="84"/>
        <item x="154"/>
        <item x="145"/>
        <item x="171"/>
        <item x="91"/>
        <item x="72"/>
        <item x="127"/>
        <item x="131"/>
        <item x="106"/>
        <item x="98"/>
        <item x="133"/>
        <item x="99"/>
        <item x="115"/>
        <item x="125"/>
        <item x="135"/>
        <item x="110"/>
        <item x="105"/>
        <item x="103"/>
        <item x="96"/>
        <item x="120"/>
        <item x="113"/>
        <item x="134"/>
        <item x="132"/>
        <item x="119"/>
        <item x="129"/>
        <item x="130"/>
        <item x="121"/>
        <item x="97"/>
        <item x="124"/>
        <item x="112"/>
        <item x="95"/>
        <item x="122"/>
        <item x="117"/>
        <item x="128"/>
        <item x="111"/>
        <item x="104"/>
        <item x="126"/>
        <item x="101"/>
        <item x="118"/>
        <item x="102"/>
        <item x="109"/>
        <item x="123"/>
        <item x="114"/>
        <item x="107"/>
        <item x="116"/>
        <item x="100"/>
        <item x="108"/>
        <item t="default"/>
      </items>
    </pivotField>
    <pivotField axis="axisRow" showAll="0">
      <items count="191">
        <item x="27"/>
        <item x="186"/>
        <item x="33"/>
        <item x="2"/>
        <item x="30"/>
        <item x="3"/>
        <item x="7"/>
        <item x="10"/>
        <item x="40"/>
        <item x="37"/>
        <item x="36"/>
        <item x="0"/>
        <item x="187"/>
        <item x="184"/>
        <item x="26"/>
        <item x="21"/>
        <item x="24"/>
        <item x="28"/>
        <item x="182"/>
        <item x="22"/>
        <item x="18"/>
        <item x="38"/>
        <item x="9"/>
        <item x="23"/>
        <item x="39"/>
        <item x="19"/>
        <item x="35"/>
        <item x="29"/>
        <item x="5"/>
        <item x="17"/>
        <item x="16"/>
        <item x="8"/>
        <item x="15"/>
        <item x="1"/>
        <item x="185"/>
        <item x="25"/>
        <item x="34"/>
        <item x="188"/>
        <item x="4"/>
        <item x="12"/>
        <item x="11"/>
        <item x="6"/>
        <item x="20"/>
        <item x="189"/>
        <item x="32"/>
        <item x="31"/>
        <item x="183"/>
        <item x="14"/>
        <item x="181"/>
        <item x="13"/>
        <item x="58"/>
        <item x="155"/>
        <item x="72"/>
        <item x="142"/>
        <item x="87"/>
        <item x="174"/>
        <item x="52"/>
        <item x="56"/>
        <item x="148"/>
        <item x="63"/>
        <item x="151"/>
        <item x="68"/>
        <item x="92"/>
        <item x="49"/>
        <item x="165"/>
        <item x="53"/>
        <item x="64"/>
        <item x="90"/>
        <item x="91"/>
        <item x="139"/>
        <item x="57"/>
        <item x="45"/>
        <item x="156"/>
        <item x="76"/>
        <item x="135"/>
        <item x="167"/>
        <item x="153"/>
        <item x="70"/>
        <item x="88"/>
        <item x="146"/>
        <item x="71"/>
        <item x="160"/>
        <item x="54"/>
        <item x="173"/>
        <item x="41"/>
        <item x="166"/>
        <item x="48"/>
        <item x="83"/>
        <item x="161"/>
        <item x="82"/>
        <item x="62"/>
        <item x="51"/>
        <item x="69"/>
        <item x="163"/>
        <item x="175"/>
        <item x="50"/>
        <item x="46"/>
        <item x="44"/>
        <item x="66"/>
        <item x="80"/>
        <item x="178"/>
        <item x="43"/>
        <item x="61"/>
        <item x="172"/>
        <item x="60"/>
        <item x="170"/>
        <item x="67"/>
        <item x="86"/>
        <item x="180"/>
        <item x="171"/>
        <item x="138"/>
        <item x="157"/>
        <item x="168"/>
        <item x="147"/>
        <item x="59"/>
        <item x="55"/>
        <item x="65"/>
        <item x="74"/>
        <item x="136"/>
        <item x="134"/>
        <item x="42"/>
        <item x="152"/>
        <item x="47"/>
        <item x="162"/>
        <item x="177"/>
        <item x="75"/>
        <item x="73"/>
        <item x="159"/>
        <item x="176"/>
        <item x="158"/>
        <item x="85"/>
        <item x="79"/>
        <item x="93"/>
        <item x="77"/>
        <item x="81"/>
        <item x="144"/>
        <item x="137"/>
        <item x="179"/>
        <item x="150"/>
        <item x="84"/>
        <item x="140"/>
        <item x="141"/>
        <item x="78"/>
        <item x="164"/>
        <item x="149"/>
        <item x="169"/>
        <item x="143"/>
        <item x="145"/>
        <item x="89"/>
        <item x="154"/>
        <item x="121"/>
        <item x="115"/>
        <item x="98"/>
        <item x="133"/>
        <item x="122"/>
        <item x="99"/>
        <item x="128"/>
        <item x="120"/>
        <item x="101"/>
        <item x="113"/>
        <item x="117"/>
        <item x="114"/>
        <item x="104"/>
        <item x="107"/>
        <item x="124"/>
        <item x="129"/>
        <item x="126"/>
        <item x="97"/>
        <item x="109"/>
        <item x="131"/>
        <item x="123"/>
        <item x="110"/>
        <item x="127"/>
        <item x="96"/>
        <item x="116"/>
        <item x="102"/>
        <item x="100"/>
        <item x="103"/>
        <item x="118"/>
        <item x="125"/>
        <item x="130"/>
        <item x="108"/>
        <item x="132"/>
        <item x="119"/>
        <item x="106"/>
        <item x="95"/>
        <item x="105"/>
        <item x="112"/>
        <item x="111"/>
        <item x="94"/>
        <item t="default"/>
      </items>
    </pivotField>
    <pivotField axis="axisRow" showAll="0">
      <items count="194">
        <item x="35"/>
        <item x="13"/>
        <item x="6"/>
        <item x="23"/>
        <item x="38"/>
        <item x="30"/>
        <item x="7"/>
        <item x="11"/>
        <item x="17"/>
        <item x="192"/>
        <item x="26"/>
        <item x="186"/>
        <item x="1"/>
        <item x="16"/>
        <item x="187"/>
        <item x="185"/>
        <item x="5"/>
        <item x="4"/>
        <item x="33"/>
        <item x="12"/>
        <item x="188"/>
        <item x="8"/>
        <item x="0"/>
        <item x="24"/>
        <item x="3"/>
        <item x="15"/>
        <item x="32"/>
        <item x="14"/>
        <item x="18"/>
        <item x="2"/>
        <item x="9"/>
        <item x="191"/>
        <item x="10"/>
        <item x="39"/>
        <item x="21"/>
        <item x="189"/>
        <item x="25"/>
        <item x="20"/>
        <item x="28"/>
        <item x="40"/>
        <item x="29"/>
        <item x="22"/>
        <item x="31"/>
        <item x="19"/>
        <item x="190"/>
        <item x="27"/>
        <item x="184"/>
        <item x="34"/>
        <item x="37"/>
        <item x="36"/>
        <item x="169"/>
        <item x="154"/>
        <item x="86"/>
        <item x="50"/>
        <item x="49"/>
        <item x="41"/>
        <item x="45"/>
        <item x="62"/>
        <item x="135"/>
        <item x="180"/>
        <item x="69"/>
        <item x="178"/>
        <item x="153"/>
        <item x="65"/>
        <item x="51"/>
        <item x="170"/>
        <item x="70"/>
        <item x="54"/>
        <item x="47"/>
        <item x="78"/>
        <item x="160"/>
        <item x="67"/>
        <item x="68"/>
        <item x="173"/>
        <item x="73"/>
        <item x="140"/>
        <item x="77"/>
        <item x="76"/>
        <item x="48"/>
        <item x="89"/>
        <item x="175"/>
        <item x="93"/>
        <item x="81"/>
        <item x="57"/>
        <item x="139"/>
        <item x="72"/>
        <item x="91"/>
        <item x="60"/>
        <item x="46"/>
        <item x="145"/>
        <item x="90"/>
        <item x="174"/>
        <item x="53"/>
        <item x="66"/>
        <item x="42"/>
        <item x="137"/>
        <item x="167"/>
        <item x="79"/>
        <item x="64"/>
        <item x="166"/>
        <item x="156"/>
        <item x="61"/>
        <item x="161"/>
        <item x="58"/>
        <item x="44"/>
        <item x="52"/>
        <item x="142"/>
        <item x="83"/>
        <item x="55"/>
        <item x="149"/>
        <item x="43"/>
        <item x="56"/>
        <item x="158"/>
        <item x="138"/>
        <item x="146"/>
        <item x="63"/>
        <item x="59"/>
        <item x="157"/>
        <item x="71"/>
        <item x="151"/>
        <item x="164"/>
        <item x="136"/>
        <item x="147"/>
        <item x="171"/>
        <item x="84"/>
        <item x="168"/>
        <item x="152"/>
        <item x="181"/>
        <item x="179"/>
        <item x="155"/>
        <item x="144"/>
        <item x="148"/>
        <item x="92"/>
        <item x="165"/>
        <item x="88"/>
        <item x="182"/>
        <item x="183"/>
        <item x="80"/>
        <item x="85"/>
        <item x="162"/>
        <item x="176"/>
        <item x="177"/>
        <item x="150"/>
        <item x="163"/>
        <item x="141"/>
        <item x="75"/>
        <item x="82"/>
        <item x="159"/>
        <item x="74"/>
        <item x="143"/>
        <item x="87"/>
        <item x="172"/>
        <item x="125"/>
        <item x="113"/>
        <item x="95"/>
        <item x="101"/>
        <item x="120"/>
        <item x="128"/>
        <item x="133"/>
        <item x="109"/>
        <item x="102"/>
        <item x="97"/>
        <item x="118"/>
        <item x="111"/>
        <item x="104"/>
        <item x="112"/>
        <item x="116"/>
        <item x="119"/>
        <item x="117"/>
        <item x="126"/>
        <item x="134"/>
        <item x="130"/>
        <item x="96"/>
        <item x="98"/>
        <item x="107"/>
        <item x="131"/>
        <item x="94"/>
        <item x="132"/>
        <item x="115"/>
        <item x="124"/>
        <item x="99"/>
        <item x="129"/>
        <item x="108"/>
        <item x="122"/>
        <item x="123"/>
        <item x="106"/>
        <item x="105"/>
        <item x="127"/>
        <item x="114"/>
        <item x="103"/>
        <item x="110"/>
        <item x="121"/>
        <item x="100"/>
        <item t="default"/>
      </items>
    </pivotField>
    <pivotField axis="axisRow" showAll="0">
      <items count="189">
        <item x="34"/>
        <item x="5"/>
        <item x="1"/>
        <item x="12"/>
        <item x="0"/>
        <item x="183"/>
        <item x="8"/>
        <item x="186"/>
        <item x="23"/>
        <item x="15"/>
        <item x="19"/>
        <item x="11"/>
        <item x="4"/>
        <item x="13"/>
        <item x="7"/>
        <item x="16"/>
        <item x="14"/>
        <item x="3"/>
        <item x="31"/>
        <item x="21"/>
        <item x="10"/>
        <item x="179"/>
        <item x="33"/>
        <item x="36"/>
        <item x="185"/>
        <item x="182"/>
        <item x="20"/>
        <item x="25"/>
        <item x="32"/>
        <item x="9"/>
        <item x="29"/>
        <item x="17"/>
        <item x="35"/>
        <item x="38"/>
        <item x="26"/>
        <item x="39"/>
        <item x="6"/>
        <item x="18"/>
        <item x="184"/>
        <item x="37"/>
        <item x="187"/>
        <item x="27"/>
        <item x="30"/>
        <item x="28"/>
        <item x="22"/>
        <item x="2"/>
        <item x="24"/>
        <item x="180"/>
        <item x="181"/>
        <item x="70"/>
        <item x="83"/>
        <item x="47"/>
        <item x="153"/>
        <item x="79"/>
        <item x="63"/>
        <item x="149"/>
        <item x="81"/>
        <item x="159"/>
        <item x="42"/>
        <item x="140"/>
        <item x="50"/>
        <item x="58"/>
        <item x="52"/>
        <item x="162"/>
        <item x="170"/>
        <item x="166"/>
        <item x="148"/>
        <item x="87"/>
        <item x="154"/>
        <item x="157"/>
        <item x="61"/>
        <item x="75"/>
        <item x="49"/>
        <item x="168"/>
        <item x="41"/>
        <item x="141"/>
        <item x="57"/>
        <item x="69"/>
        <item x="147"/>
        <item x="160"/>
        <item x="55"/>
        <item x="62"/>
        <item x="173"/>
        <item x="48"/>
        <item x="67"/>
        <item x="64"/>
        <item x="139"/>
        <item x="91"/>
        <item x="46"/>
        <item x="84"/>
        <item x="175"/>
        <item x="43"/>
        <item x="40"/>
        <item x="66"/>
        <item x="146"/>
        <item x="60"/>
        <item x="132"/>
        <item x="68"/>
        <item x="54"/>
        <item x="135"/>
        <item x="45"/>
        <item x="150"/>
        <item x="76"/>
        <item x="56"/>
        <item x="142"/>
        <item x="74"/>
        <item x="172"/>
        <item x="134"/>
        <item x="72"/>
        <item x="133"/>
        <item x="51"/>
        <item x="44"/>
        <item x="176"/>
        <item x="80"/>
        <item x="53"/>
        <item x="59"/>
        <item x="65"/>
        <item x="71"/>
        <item x="90"/>
        <item x="152"/>
        <item x="88"/>
        <item x="177"/>
        <item x="164"/>
        <item x="145"/>
        <item x="158"/>
        <item x="155"/>
        <item x="165"/>
        <item x="169"/>
        <item x="156"/>
        <item x="143"/>
        <item x="136"/>
        <item x="138"/>
        <item x="78"/>
        <item x="73"/>
        <item x="167"/>
        <item x="174"/>
        <item x="171"/>
        <item x="89"/>
        <item x="163"/>
        <item x="178"/>
        <item x="86"/>
        <item x="82"/>
        <item x="85"/>
        <item x="151"/>
        <item x="77"/>
        <item x="144"/>
        <item x="137"/>
        <item x="161"/>
        <item x="94"/>
        <item x="104"/>
        <item x="100"/>
        <item x="103"/>
        <item x="93"/>
        <item x="124"/>
        <item x="99"/>
        <item x="95"/>
        <item x="125"/>
        <item x="115"/>
        <item x="113"/>
        <item x="112"/>
        <item x="92"/>
        <item x="129"/>
        <item x="131"/>
        <item x="97"/>
        <item x="127"/>
        <item x="106"/>
        <item x="114"/>
        <item x="126"/>
        <item x="123"/>
        <item x="96"/>
        <item x="98"/>
        <item x="118"/>
        <item x="121"/>
        <item x="102"/>
        <item x="107"/>
        <item x="130"/>
        <item x="105"/>
        <item x="111"/>
        <item x="109"/>
        <item x="101"/>
        <item x="116"/>
        <item x="128"/>
        <item x="119"/>
        <item x="110"/>
        <item x="122"/>
        <item x="108"/>
        <item x="117"/>
        <item x="120"/>
        <item t="default"/>
      </items>
    </pivotField>
    <pivotField axis="axisRow" showAll="0">
      <items count="197">
        <item x="28"/>
        <item x="14"/>
        <item x="192"/>
        <item x="15"/>
        <item x="1"/>
        <item x="23"/>
        <item x="10"/>
        <item x="26"/>
        <item x="27"/>
        <item x="21"/>
        <item x="193"/>
        <item x="195"/>
        <item x="20"/>
        <item x="0"/>
        <item x="29"/>
        <item x="25"/>
        <item x="188"/>
        <item x="189"/>
        <item x="187"/>
        <item x="24"/>
        <item x="191"/>
        <item x="33"/>
        <item x="31"/>
        <item x="19"/>
        <item x="35"/>
        <item x="194"/>
        <item x="17"/>
        <item x="22"/>
        <item x="8"/>
        <item x="6"/>
        <item x="40"/>
        <item x="5"/>
        <item x="16"/>
        <item x="2"/>
        <item x="37"/>
        <item x="34"/>
        <item x="32"/>
        <item x="30"/>
        <item x="18"/>
        <item x="38"/>
        <item x="7"/>
        <item x="3"/>
        <item x="190"/>
        <item x="13"/>
        <item x="36"/>
        <item x="11"/>
        <item x="39"/>
        <item x="4"/>
        <item x="12"/>
        <item x="9"/>
        <item x="47"/>
        <item x="58"/>
        <item x="174"/>
        <item x="159"/>
        <item x="68"/>
        <item x="50"/>
        <item x="41"/>
        <item x="169"/>
        <item x="70"/>
        <item x="55"/>
        <item x="142"/>
        <item x="75"/>
        <item x="53"/>
        <item x="74"/>
        <item x="87"/>
        <item x="184"/>
        <item x="49"/>
        <item x="146"/>
        <item x="154"/>
        <item x="156"/>
        <item x="59"/>
        <item x="83"/>
        <item x="182"/>
        <item x="56"/>
        <item x="69"/>
        <item x="158"/>
        <item x="93"/>
        <item x="51"/>
        <item x="175"/>
        <item x="61"/>
        <item x="162"/>
        <item x="48"/>
        <item x="78"/>
        <item x="149"/>
        <item x="63"/>
        <item x="147"/>
        <item x="46"/>
        <item x="152"/>
        <item x="164"/>
        <item x="88"/>
        <item x="67"/>
        <item x="42"/>
        <item x="60"/>
        <item x="91"/>
        <item x="52"/>
        <item x="168"/>
        <item x="172"/>
        <item x="95"/>
        <item x="161"/>
        <item x="178"/>
        <item x="85"/>
        <item x="64"/>
        <item x="65"/>
        <item x="54"/>
        <item x="176"/>
        <item x="180"/>
        <item x="143"/>
        <item x="153"/>
        <item x="151"/>
        <item x="57"/>
        <item x="66"/>
        <item x="43"/>
        <item x="186"/>
        <item x="179"/>
        <item x="90"/>
        <item x="72"/>
        <item x="71"/>
        <item x="45"/>
        <item x="62"/>
        <item x="44"/>
        <item x="141"/>
        <item x="171"/>
        <item x="173"/>
        <item x="76"/>
        <item x="94"/>
        <item x="77"/>
        <item x="86"/>
        <item x="144"/>
        <item x="140"/>
        <item x="167"/>
        <item x="79"/>
        <item x="155"/>
        <item x="81"/>
        <item x="89"/>
        <item x="157"/>
        <item x="80"/>
        <item x="73"/>
        <item x="92"/>
        <item x="150"/>
        <item x="145"/>
        <item x="166"/>
        <item x="181"/>
        <item x="165"/>
        <item x="148"/>
        <item x="177"/>
        <item x="185"/>
        <item x="170"/>
        <item x="139"/>
        <item x="183"/>
        <item x="84"/>
        <item x="163"/>
        <item x="82"/>
        <item x="160"/>
        <item x="127"/>
        <item x="103"/>
        <item x="106"/>
        <item x="105"/>
        <item x="102"/>
        <item x="117"/>
        <item x="119"/>
        <item x="115"/>
        <item x="107"/>
        <item x="98"/>
        <item x="125"/>
        <item x="131"/>
        <item x="129"/>
        <item x="101"/>
        <item x="124"/>
        <item x="118"/>
        <item x="112"/>
        <item x="130"/>
        <item x="121"/>
        <item x="134"/>
        <item x="109"/>
        <item x="133"/>
        <item x="122"/>
        <item x="135"/>
        <item x="96"/>
        <item x="137"/>
        <item x="126"/>
        <item x="138"/>
        <item x="114"/>
        <item x="116"/>
        <item x="99"/>
        <item x="136"/>
        <item x="132"/>
        <item x="110"/>
        <item x="100"/>
        <item x="108"/>
        <item x="97"/>
        <item x="123"/>
        <item x="104"/>
        <item x="111"/>
        <item x="120"/>
        <item x="113"/>
        <item x="128"/>
        <item t="default"/>
      </items>
    </pivotField>
    <pivotField axis="axisRow" showAll="0">
      <items count="193">
        <item x="2"/>
        <item x="27"/>
        <item x="11"/>
        <item x="1"/>
        <item x="31"/>
        <item x="23"/>
        <item x="187"/>
        <item x="12"/>
        <item x="26"/>
        <item x="184"/>
        <item x="4"/>
        <item x="191"/>
        <item x="36"/>
        <item x="10"/>
        <item x="5"/>
        <item x="190"/>
        <item x="8"/>
        <item x="21"/>
        <item x="33"/>
        <item x="32"/>
        <item x="39"/>
        <item x="189"/>
        <item x="18"/>
        <item x="35"/>
        <item x="16"/>
        <item x="19"/>
        <item x="25"/>
        <item x="15"/>
        <item x="38"/>
        <item x="24"/>
        <item x="17"/>
        <item x="13"/>
        <item x="30"/>
        <item x="7"/>
        <item x="185"/>
        <item x="3"/>
        <item x="0"/>
        <item x="9"/>
        <item x="186"/>
        <item x="20"/>
        <item x="34"/>
        <item x="22"/>
        <item x="29"/>
        <item x="14"/>
        <item x="37"/>
        <item x="6"/>
        <item x="188"/>
        <item x="183"/>
        <item x="28"/>
        <item x="84"/>
        <item x="135"/>
        <item x="52"/>
        <item x="69"/>
        <item x="74"/>
        <item x="171"/>
        <item x="153"/>
        <item x="43"/>
        <item x="48"/>
        <item x="138"/>
        <item x="82"/>
        <item x="50"/>
        <item x="63"/>
        <item x="169"/>
        <item x="61"/>
        <item x="141"/>
        <item x="66"/>
        <item x="53"/>
        <item x="179"/>
        <item x="148"/>
        <item x="91"/>
        <item x="76"/>
        <item x="45"/>
        <item x="64"/>
        <item x="41"/>
        <item x="65"/>
        <item x="176"/>
        <item x="155"/>
        <item x="79"/>
        <item x="165"/>
        <item x="44"/>
        <item x="172"/>
        <item x="93"/>
        <item x="58"/>
        <item x="168"/>
        <item x="162"/>
        <item x="178"/>
        <item x="87"/>
        <item x="75"/>
        <item x="62"/>
        <item x="59"/>
        <item x="40"/>
        <item x="49"/>
        <item x="163"/>
        <item x="51"/>
        <item x="159"/>
        <item x="54"/>
        <item x="73"/>
        <item x="160"/>
        <item x="144"/>
        <item x="47"/>
        <item x="154"/>
        <item x="55"/>
        <item x="60"/>
        <item x="164"/>
        <item x="56"/>
        <item x="71"/>
        <item x="83"/>
        <item x="67"/>
        <item x="68"/>
        <item x="70"/>
        <item x="146"/>
        <item x="57"/>
        <item x="46"/>
        <item x="42"/>
        <item x="80"/>
        <item x="151"/>
        <item x="161"/>
        <item x="88"/>
        <item x="136"/>
        <item x="158"/>
        <item x="157"/>
        <item x="137"/>
        <item x="149"/>
        <item x="78"/>
        <item x="85"/>
        <item x="177"/>
        <item x="72"/>
        <item x="86"/>
        <item x="140"/>
        <item x="173"/>
        <item x="152"/>
        <item x="145"/>
        <item x="81"/>
        <item x="89"/>
        <item x="143"/>
        <item x="166"/>
        <item x="181"/>
        <item x="175"/>
        <item x="147"/>
        <item x="170"/>
        <item x="167"/>
        <item x="142"/>
        <item x="182"/>
        <item x="150"/>
        <item x="180"/>
        <item x="156"/>
        <item x="174"/>
        <item x="77"/>
        <item x="139"/>
        <item x="92"/>
        <item x="90"/>
        <item x="123"/>
        <item x="130"/>
        <item x="134"/>
        <item x="94"/>
        <item x="119"/>
        <item x="99"/>
        <item x="132"/>
        <item x="96"/>
        <item x="101"/>
        <item x="114"/>
        <item x="121"/>
        <item x="129"/>
        <item x="124"/>
        <item x="103"/>
        <item x="117"/>
        <item x="102"/>
        <item x="105"/>
        <item x="95"/>
        <item x="108"/>
        <item x="113"/>
        <item x="116"/>
        <item x="128"/>
        <item x="115"/>
        <item x="118"/>
        <item x="100"/>
        <item x="111"/>
        <item x="106"/>
        <item x="127"/>
        <item x="97"/>
        <item x="120"/>
        <item x="131"/>
        <item x="104"/>
        <item x="107"/>
        <item x="126"/>
        <item x="125"/>
        <item x="110"/>
        <item x="122"/>
        <item x="133"/>
        <item x="109"/>
        <item x="112"/>
        <item x="98"/>
        <item t="default"/>
      </items>
    </pivotField>
    <pivotField axis="axisRow" showAll="0">
      <items count="195">
        <item x="22"/>
        <item x="12"/>
        <item x="26"/>
        <item x="29"/>
        <item x="10"/>
        <item x="32"/>
        <item x="28"/>
        <item x="188"/>
        <item x="34"/>
        <item x="31"/>
        <item x="11"/>
        <item x="14"/>
        <item x="9"/>
        <item x="38"/>
        <item x="185"/>
        <item x="6"/>
        <item x="35"/>
        <item x="5"/>
        <item x="8"/>
        <item x="13"/>
        <item x="16"/>
        <item x="1"/>
        <item x="20"/>
        <item x="39"/>
        <item x="3"/>
        <item x="4"/>
        <item x="193"/>
        <item x="15"/>
        <item x="21"/>
        <item x="0"/>
        <item x="33"/>
        <item x="23"/>
        <item x="191"/>
        <item x="27"/>
        <item x="192"/>
        <item x="19"/>
        <item x="18"/>
        <item x="2"/>
        <item x="30"/>
        <item x="187"/>
        <item x="186"/>
        <item x="24"/>
        <item x="189"/>
        <item x="7"/>
        <item x="37"/>
        <item x="25"/>
        <item x="190"/>
        <item x="36"/>
        <item x="17"/>
        <item x="81"/>
        <item x="171"/>
        <item x="145"/>
        <item x="48"/>
        <item x="63"/>
        <item x="41"/>
        <item x="136"/>
        <item x="137"/>
        <item x="93"/>
        <item x="172"/>
        <item x="60"/>
        <item x="51"/>
        <item x="177"/>
        <item x="94"/>
        <item x="61"/>
        <item x="52"/>
        <item x="147"/>
        <item x="160"/>
        <item x="159"/>
        <item x="42"/>
        <item x="83"/>
        <item x="163"/>
        <item x="151"/>
        <item x="62"/>
        <item x="168"/>
        <item x="43"/>
        <item x="148"/>
        <item x="141"/>
        <item x="44"/>
        <item x="89"/>
        <item x="56"/>
        <item x="72"/>
        <item x="92"/>
        <item x="66"/>
        <item x="70"/>
        <item x="164"/>
        <item x="158"/>
        <item x="57"/>
        <item x="53"/>
        <item x="149"/>
        <item x="180"/>
        <item x="64"/>
        <item x="175"/>
        <item x="78"/>
        <item x="178"/>
        <item x="47"/>
        <item x="157"/>
        <item x="155"/>
        <item x="76"/>
        <item x="65"/>
        <item x="165"/>
        <item x="169"/>
        <item x="54"/>
        <item x="86"/>
        <item x="50"/>
        <item x="173"/>
        <item x="82"/>
        <item x="68"/>
        <item x="84"/>
        <item x="49"/>
        <item x="55"/>
        <item x="80"/>
        <item x="46"/>
        <item x="69"/>
        <item x="154"/>
        <item x="45"/>
        <item x="156"/>
        <item x="75"/>
        <item x="183"/>
        <item x="88"/>
        <item x="40"/>
        <item x="71"/>
        <item x="73"/>
        <item x="59"/>
        <item x="179"/>
        <item x="152"/>
        <item x="67"/>
        <item x="58"/>
        <item x="140"/>
        <item x="167"/>
        <item x="142"/>
        <item x="146"/>
        <item x="143"/>
        <item x="91"/>
        <item x="74"/>
        <item x="87"/>
        <item x="176"/>
        <item x="166"/>
        <item x="144"/>
        <item x="77"/>
        <item x="161"/>
        <item x="79"/>
        <item x="184"/>
        <item x="85"/>
        <item x="181"/>
        <item x="182"/>
        <item x="174"/>
        <item x="170"/>
        <item x="162"/>
        <item x="153"/>
        <item x="90"/>
        <item x="150"/>
        <item x="139"/>
        <item x="138"/>
        <item x="119"/>
        <item x="118"/>
        <item x="103"/>
        <item x="124"/>
        <item x="130"/>
        <item x="122"/>
        <item x="100"/>
        <item x="121"/>
        <item x="128"/>
        <item x="99"/>
        <item x="98"/>
        <item x="114"/>
        <item x="97"/>
        <item x="107"/>
        <item x="109"/>
        <item x="129"/>
        <item x="110"/>
        <item x="108"/>
        <item x="120"/>
        <item x="126"/>
        <item x="125"/>
        <item x="112"/>
        <item x="123"/>
        <item x="104"/>
        <item x="111"/>
        <item x="105"/>
        <item x="132"/>
        <item x="95"/>
        <item x="134"/>
        <item x="101"/>
        <item x="131"/>
        <item x="115"/>
        <item x="116"/>
        <item x="127"/>
        <item x="135"/>
        <item x="133"/>
        <item x="96"/>
        <item x="117"/>
        <item x="102"/>
        <item x="113"/>
        <item x="106"/>
        <item t="default"/>
      </items>
    </pivotField>
    <pivotField axis="axisRow" showAll="0">
      <items count="189">
        <item x="186"/>
        <item x="8"/>
        <item x="30"/>
        <item x="6"/>
        <item x="16"/>
        <item x="11"/>
        <item x="185"/>
        <item x="36"/>
        <item x="28"/>
        <item x="181"/>
        <item x="40"/>
        <item x="14"/>
        <item x="32"/>
        <item x="2"/>
        <item x="15"/>
        <item x="21"/>
        <item x="27"/>
        <item x="3"/>
        <item x="24"/>
        <item x="23"/>
        <item x="38"/>
        <item x="33"/>
        <item x="180"/>
        <item x="0"/>
        <item x="25"/>
        <item x="184"/>
        <item x="183"/>
        <item x="17"/>
        <item x="4"/>
        <item x="5"/>
        <item x="26"/>
        <item x="18"/>
        <item x="10"/>
        <item x="19"/>
        <item x="187"/>
        <item x="34"/>
        <item x="1"/>
        <item x="12"/>
        <item x="20"/>
        <item x="13"/>
        <item x="31"/>
        <item x="39"/>
        <item x="35"/>
        <item x="37"/>
        <item x="22"/>
        <item x="182"/>
        <item x="7"/>
        <item x="29"/>
        <item x="9"/>
        <item x="92"/>
        <item x="89"/>
        <item x="175"/>
        <item x="177"/>
        <item x="86"/>
        <item x="176"/>
        <item x="55"/>
        <item x="164"/>
        <item x="59"/>
        <item x="84"/>
        <item x="57"/>
        <item x="169"/>
        <item x="42"/>
        <item x="90"/>
        <item x="162"/>
        <item x="174"/>
        <item x="152"/>
        <item x="71"/>
        <item x="65"/>
        <item x="44"/>
        <item x="49"/>
        <item x="70"/>
        <item x="66"/>
        <item x="52"/>
        <item x="150"/>
        <item x="54"/>
        <item x="51"/>
        <item x="165"/>
        <item x="173"/>
        <item x="68"/>
        <item x="69"/>
        <item x="146"/>
        <item x="138"/>
        <item x="41"/>
        <item x="67"/>
        <item x="142"/>
        <item x="158"/>
        <item x="79"/>
        <item x="140"/>
        <item x="48"/>
        <item x="159"/>
        <item x="149"/>
        <item x="45"/>
        <item x="47"/>
        <item x="74"/>
        <item x="76"/>
        <item x="135"/>
        <item x="172"/>
        <item x="56"/>
        <item x="46"/>
        <item x="61"/>
        <item x="154"/>
        <item x="80"/>
        <item x="75"/>
        <item x="83"/>
        <item x="62"/>
        <item x="88"/>
        <item x="133"/>
        <item x="141"/>
        <item x="63"/>
        <item x="64"/>
        <item x="53"/>
        <item x="58"/>
        <item x="43"/>
        <item x="60"/>
        <item x="50"/>
        <item x="170"/>
        <item x="151"/>
        <item x="91"/>
        <item x="167"/>
        <item x="157"/>
        <item x="179"/>
        <item x="72"/>
        <item x="81"/>
        <item x="136"/>
        <item x="147"/>
        <item x="82"/>
        <item x="134"/>
        <item x="85"/>
        <item x="171"/>
        <item x="161"/>
        <item x="78"/>
        <item x="87"/>
        <item x="144"/>
        <item x="156"/>
        <item x="77"/>
        <item x="137"/>
        <item x="160"/>
        <item x="168"/>
        <item x="163"/>
        <item x="73"/>
        <item x="155"/>
        <item x="178"/>
        <item x="166"/>
        <item x="143"/>
        <item x="145"/>
        <item x="148"/>
        <item x="139"/>
        <item x="153"/>
        <item x="109"/>
        <item x="97"/>
        <item x="113"/>
        <item x="116"/>
        <item x="131"/>
        <item x="103"/>
        <item x="124"/>
        <item x="99"/>
        <item x="118"/>
        <item x="96"/>
        <item x="132"/>
        <item x="128"/>
        <item x="101"/>
        <item x="100"/>
        <item x="108"/>
        <item x="111"/>
        <item x="110"/>
        <item x="127"/>
        <item x="112"/>
        <item x="106"/>
        <item x="122"/>
        <item x="121"/>
        <item x="114"/>
        <item x="102"/>
        <item x="107"/>
        <item x="94"/>
        <item x="126"/>
        <item x="129"/>
        <item x="117"/>
        <item x="130"/>
        <item x="104"/>
        <item x="95"/>
        <item x="115"/>
        <item x="93"/>
        <item x="123"/>
        <item x="119"/>
        <item x="120"/>
        <item x="105"/>
        <item x="125"/>
        <item x="98"/>
        <item t="default"/>
      </items>
    </pivotField>
    <pivotField axis="axisRow" showAll="0">
      <items count="196">
        <item x="28"/>
        <item x="12"/>
        <item x="6"/>
        <item x="39"/>
        <item x="34"/>
        <item x="194"/>
        <item x="190"/>
        <item x="9"/>
        <item x="16"/>
        <item x="15"/>
        <item x="36"/>
        <item x="1"/>
        <item x="4"/>
        <item x="35"/>
        <item x="13"/>
        <item x="14"/>
        <item x="21"/>
        <item x="2"/>
        <item x="5"/>
        <item x="30"/>
        <item x="20"/>
        <item x="11"/>
        <item x="188"/>
        <item x="187"/>
        <item x="19"/>
        <item x="3"/>
        <item x="37"/>
        <item x="189"/>
        <item x="38"/>
        <item x="18"/>
        <item x="25"/>
        <item x="17"/>
        <item x="0"/>
        <item x="8"/>
        <item x="193"/>
        <item x="7"/>
        <item x="26"/>
        <item x="10"/>
        <item x="32"/>
        <item x="27"/>
        <item x="40"/>
        <item x="191"/>
        <item x="29"/>
        <item x="33"/>
        <item x="31"/>
        <item x="24"/>
        <item x="23"/>
        <item x="22"/>
        <item x="192"/>
        <item x="89"/>
        <item x="144"/>
        <item x="173"/>
        <item x="51"/>
        <item x="78"/>
        <item x="181"/>
        <item x="86"/>
        <item x="63"/>
        <item x="67"/>
        <item x="159"/>
        <item x="174"/>
        <item x="60"/>
        <item x="171"/>
        <item x="95"/>
        <item x="84"/>
        <item x="59"/>
        <item x="185"/>
        <item x="155"/>
        <item x="163"/>
        <item x="167"/>
        <item x="56"/>
        <item x="184"/>
        <item x="44"/>
        <item x="79"/>
        <item x="70"/>
        <item x="77"/>
        <item x="182"/>
        <item x="140"/>
        <item x="58"/>
        <item x="65"/>
        <item x="81"/>
        <item x="64"/>
        <item x="69"/>
        <item x="152"/>
        <item x="94"/>
        <item x="73"/>
        <item x="53"/>
        <item x="88"/>
        <item x="49"/>
        <item x="166"/>
        <item x="138"/>
        <item x="149"/>
        <item x="148"/>
        <item x="55"/>
        <item x="52"/>
        <item x="42"/>
        <item x="72"/>
        <item x="168"/>
        <item x="169"/>
        <item x="71"/>
        <item x="54"/>
        <item x="57"/>
        <item x="46"/>
        <item x="180"/>
        <item x="150"/>
        <item x="175"/>
        <item x="45"/>
        <item x="143"/>
        <item x="50"/>
        <item x="162"/>
        <item x="160"/>
        <item x="93"/>
        <item x="142"/>
        <item x="41"/>
        <item x="178"/>
        <item x="90"/>
        <item x="164"/>
        <item x="87"/>
        <item x="68"/>
        <item x="139"/>
        <item x="80"/>
        <item x="153"/>
        <item x="145"/>
        <item x="170"/>
        <item x="85"/>
        <item x="156"/>
        <item x="76"/>
        <item x="66"/>
        <item x="91"/>
        <item x="82"/>
        <item x="62"/>
        <item x="75"/>
        <item x="48"/>
        <item x="61"/>
        <item x="172"/>
        <item x="47"/>
        <item x="43"/>
        <item x="146"/>
        <item x="147"/>
        <item x="177"/>
        <item x="141"/>
        <item x="151"/>
        <item x="183"/>
        <item x="92"/>
        <item x="165"/>
        <item x="161"/>
        <item x="179"/>
        <item x="83"/>
        <item x="176"/>
        <item x="158"/>
        <item x="154"/>
        <item x="186"/>
        <item x="74"/>
        <item x="157"/>
        <item x="129"/>
        <item x="112"/>
        <item x="117"/>
        <item x="136"/>
        <item x="111"/>
        <item x="127"/>
        <item x="123"/>
        <item x="115"/>
        <item x="114"/>
        <item x="122"/>
        <item x="125"/>
        <item x="113"/>
        <item x="97"/>
        <item x="106"/>
        <item x="137"/>
        <item x="133"/>
        <item x="101"/>
        <item x="121"/>
        <item x="124"/>
        <item x="132"/>
        <item x="110"/>
        <item x="135"/>
        <item x="109"/>
        <item x="96"/>
        <item x="126"/>
        <item x="103"/>
        <item x="107"/>
        <item x="104"/>
        <item x="134"/>
        <item x="128"/>
        <item x="100"/>
        <item x="118"/>
        <item x="116"/>
        <item x="98"/>
        <item x="99"/>
        <item x="102"/>
        <item x="119"/>
        <item x="105"/>
        <item x="130"/>
        <item x="108"/>
        <item x="120"/>
        <item x="131"/>
        <item t="default"/>
      </items>
    </pivotField>
    <pivotField axis="axisRow" showAll="0">
      <items count="194">
        <item x="30"/>
        <item x="9"/>
        <item x="10"/>
        <item x="22"/>
        <item x="33"/>
        <item x="188"/>
        <item x="14"/>
        <item x="36"/>
        <item x="185"/>
        <item x="2"/>
        <item x="4"/>
        <item x="17"/>
        <item x="21"/>
        <item x="3"/>
        <item x="7"/>
        <item x="23"/>
        <item x="28"/>
        <item x="19"/>
        <item x="186"/>
        <item x="11"/>
        <item x="25"/>
        <item x="191"/>
        <item x="184"/>
        <item x="1"/>
        <item x="189"/>
        <item x="13"/>
        <item x="40"/>
        <item x="35"/>
        <item x="32"/>
        <item x="20"/>
        <item x="16"/>
        <item x="15"/>
        <item x="0"/>
        <item x="5"/>
        <item x="187"/>
        <item x="192"/>
        <item x="27"/>
        <item x="39"/>
        <item x="37"/>
        <item x="8"/>
        <item x="34"/>
        <item x="26"/>
        <item x="6"/>
        <item x="38"/>
        <item x="29"/>
        <item x="31"/>
        <item x="12"/>
        <item x="190"/>
        <item x="18"/>
        <item x="24"/>
        <item x="45"/>
        <item x="154"/>
        <item x="182"/>
        <item x="81"/>
        <item x="177"/>
        <item x="145"/>
        <item x="57"/>
        <item x="64"/>
        <item x="179"/>
        <item x="61"/>
        <item x="165"/>
        <item x="140"/>
        <item x="52"/>
        <item x="71"/>
        <item x="94"/>
        <item x="79"/>
        <item x="62"/>
        <item x="155"/>
        <item x="156"/>
        <item x="180"/>
        <item x="58"/>
        <item x="89"/>
        <item x="44"/>
        <item x="75"/>
        <item x="49"/>
        <item x="152"/>
        <item x="88"/>
        <item x="55"/>
        <item x="83"/>
        <item x="161"/>
        <item x="176"/>
        <item x="51"/>
        <item x="43"/>
        <item x="74"/>
        <item x="47"/>
        <item x="48"/>
        <item x="169"/>
        <item x="77"/>
        <item x="159"/>
        <item x="91"/>
        <item x="65"/>
        <item x="164"/>
        <item x="46"/>
        <item x="60"/>
        <item x="53"/>
        <item x="41"/>
        <item x="158"/>
        <item x="63"/>
        <item x="93"/>
        <item x="69"/>
        <item x="50"/>
        <item x="42"/>
        <item x="85"/>
        <item x="138"/>
        <item x="92"/>
        <item x="171"/>
        <item x="82"/>
        <item x="70"/>
        <item x="151"/>
        <item x="67"/>
        <item x="54"/>
        <item x="66"/>
        <item x="150"/>
        <item x="59"/>
        <item x="56"/>
        <item x="175"/>
        <item x="72"/>
        <item x="68"/>
        <item x="84"/>
        <item x="139"/>
        <item x="90"/>
        <item x="78"/>
        <item x="143"/>
        <item x="148"/>
        <item x="80"/>
        <item x="166"/>
        <item x="181"/>
        <item x="147"/>
        <item x="170"/>
        <item x="174"/>
        <item x="87"/>
        <item x="141"/>
        <item x="146"/>
        <item x="157"/>
        <item x="160"/>
        <item x="183"/>
        <item x="167"/>
        <item x="162"/>
        <item x="149"/>
        <item x="95"/>
        <item x="76"/>
        <item x="153"/>
        <item x="163"/>
        <item x="172"/>
        <item x="73"/>
        <item x="173"/>
        <item x="142"/>
        <item x="178"/>
        <item x="86"/>
        <item x="168"/>
        <item x="144"/>
        <item x="100"/>
        <item x="123"/>
        <item x="131"/>
        <item x="127"/>
        <item x="102"/>
        <item x="101"/>
        <item x="132"/>
        <item x="115"/>
        <item x="136"/>
        <item x="119"/>
        <item x="130"/>
        <item x="99"/>
        <item x="96"/>
        <item x="107"/>
        <item x="135"/>
        <item x="114"/>
        <item x="112"/>
        <item x="116"/>
        <item x="110"/>
        <item x="113"/>
        <item x="109"/>
        <item x="108"/>
        <item x="137"/>
        <item x="134"/>
        <item x="103"/>
        <item x="104"/>
        <item x="122"/>
        <item x="125"/>
        <item x="126"/>
        <item x="105"/>
        <item x="128"/>
        <item x="118"/>
        <item x="117"/>
        <item x="98"/>
        <item x="133"/>
        <item x="97"/>
        <item x="129"/>
        <item x="121"/>
        <item x="111"/>
        <item x="120"/>
        <item x="124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0">
    <field x="2"/>
    <field x="9"/>
    <field x="10"/>
    <field x="4"/>
    <field x="11"/>
    <field x="7"/>
    <field x="3"/>
    <field x="8"/>
    <field x="5"/>
    <field x="6"/>
  </rowFields>
  <rowItems count="1994">
    <i>
      <x/>
    </i>
    <i r="1">
      <x v="14"/>
    </i>
    <i r="2">
      <x v="9"/>
    </i>
    <i r="3">
      <x v="25"/>
    </i>
    <i r="4">
      <x v="31"/>
    </i>
    <i r="5">
      <x v="27"/>
    </i>
    <i r="6">
      <x v="32"/>
    </i>
    <i r="7">
      <x v="27"/>
    </i>
    <i r="8">
      <x v="9"/>
    </i>
    <i r="9">
      <x v="3"/>
    </i>
    <i>
      <x v="1"/>
    </i>
    <i r="1">
      <x v="6"/>
    </i>
    <i r="2">
      <x v="48"/>
    </i>
    <i r="3">
      <x v="44"/>
    </i>
    <i r="4">
      <x v="47"/>
    </i>
    <i r="5">
      <x v="21"/>
    </i>
    <i r="6">
      <x v="12"/>
    </i>
    <i r="7">
      <x v="32"/>
    </i>
    <i r="8">
      <x v="24"/>
    </i>
    <i r="9">
      <x v="10"/>
    </i>
    <i>
      <x v="2"/>
    </i>
    <i r="1">
      <x v="34"/>
    </i>
    <i r="2">
      <x v="5"/>
    </i>
    <i r="3">
      <x v="9"/>
    </i>
    <i r="4">
      <x v="35"/>
    </i>
    <i r="5">
      <x v="11"/>
    </i>
    <i r="6">
      <x v="43"/>
    </i>
    <i r="7">
      <x v="26"/>
    </i>
    <i r="8">
      <x v="40"/>
    </i>
    <i r="9">
      <x v="11"/>
    </i>
    <i>
      <x v="3"/>
    </i>
    <i r="1">
      <x v="37"/>
    </i>
    <i r="2">
      <x v="1"/>
    </i>
    <i r="3">
      <x v="19"/>
    </i>
    <i r="4">
      <x v="46"/>
    </i>
    <i r="5">
      <x v="7"/>
    </i>
    <i r="6">
      <x v="39"/>
    </i>
    <i r="7">
      <x v="1"/>
    </i>
    <i r="8">
      <x v="3"/>
    </i>
    <i r="9">
      <x v="48"/>
    </i>
    <i>
      <x v="4"/>
    </i>
    <i r="1">
      <x v="31"/>
    </i>
    <i r="2">
      <x v="29"/>
    </i>
    <i r="3">
      <x v="28"/>
    </i>
    <i r="4">
      <x v="48"/>
    </i>
    <i r="5">
      <x v="22"/>
    </i>
    <i r="6">
      <x v="20"/>
    </i>
    <i r="7">
      <x v="36"/>
    </i>
    <i r="8">
      <x v="31"/>
    </i>
    <i r="9">
      <x v="38"/>
    </i>
    <i>
      <x v="5"/>
    </i>
    <i r="1">
      <x v="27"/>
    </i>
    <i r="2">
      <x v="31"/>
    </i>
    <i r="3">
      <x v="8"/>
    </i>
    <i r="4">
      <x v="11"/>
    </i>
    <i r="5">
      <x v="30"/>
    </i>
    <i r="6">
      <x v="29"/>
    </i>
    <i r="7">
      <x v="48"/>
    </i>
    <i r="8">
      <x v="6"/>
    </i>
    <i r="9">
      <x v="26"/>
    </i>
    <i>
      <x v="6"/>
    </i>
    <i r="1">
      <x v="21"/>
    </i>
    <i r="2">
      <x v="43"/>
    </i>
    <i r="3">
      <x v="18"/>
    </i>
    <i r="4">
      <x v="4"/>
    </i>
    <i r="5">
      <x v="19"/>
    </i>
    <i r="6">
      <x v="2"/>
    </i>
    <i r="7">
      <x v="30"/>
    </i>
    <i r="8">
      <x v="28"/>
    </i>
    <i r="9">
      <x v="21"/>
    </i>
    <i>
      <x v="7"/>
    </i>
    <i r="1">
      <x v="3"/>
    </i>
    <i r="2">
      <x v="2"/>
    </i>
    <i r="3">
      <x v="2"/>
    </i>
    <i r="4">
      <x v="42"/>
    </i>
    <i r="5">
      <x v="45"/>
    </i>
    <i r="6">
      <x v="41"/>
    </i>
    <i r="7">
      <x v="15"/>
    </i>
    <i r="8">
      <x v="36"/>
    </i>
    <i r="9">
      <x v="29"/>
    </i>
    <i>
      <x v="8"/>
    </i>
    <i r="1">
      <x v="45"/>
    </i>
    <i r="2">
      <x v="27"/>
    </i>
    <i r="3">
      <x v="11"/>
    </i>
    <i r="4">
      <x v="18"/>
    </i>
    <i r="5">
      <x v="34"/>
    </i>
    <i r="6">
      <x v="46"/>
    </i>
    <i r="7">
      <x v="39"/>
    </i>
    <i r="8">
      <x v="48"/>
    </i>
    <i r="9">
      <x v="17"/>
    </i>
    <i>
      <x v="9"/>
    </i>
    <i r="1">
      <x v="5"/>
    </i>
    <i r="2">
      <x v="21"/>
    </i>
    <i r="3">
      <x v="7"/>
    </i>
    <i r="4">
      <x v="19"/>
    </i>
    <i r="5">
      <x v="2"/>
    </i>
    <i r="6">
      <x v="40"/>
    </i>
    <i r="7">
      <x v="10"/>
    </i>
    <i r="8">
      <x v="11"/>
    </i>
    <i r="9">
      <x v="45"/>
    </i>
    <i>
      <x v="10"/>
    </i>
    <i r="1">
      <x v="36"/>
    </i>
    <i r="2">
      <x v="11"/>
    </i>
    <i r="3">
      <x v="12"/>
    </i>
    <i r="4">
      <x v="23"/>
    </i>
    <i r="5">
      <x v="3"/>
    </i>
    <i r="6">
      <x v="33"/>
    </i>
    <i r="7">
      <x v="21"/>
    </i>
    <i r="8">
      <x v="2"/>
    </i>
    <i r="9">
      <x v="4"/>
    </i>
    <i>
      <x v="11"/>
    </i>
    <i r="1">
      <x v="20"/>
    </i>
    <i r="2">
      <x v="28"/>
    </i>
    <i r="3">
      <x v="4"/>
    </i>
    <i r="4">
      <x v="43"/>
    </i>
    <i r="5">
      <x v="44"/>
    </i>
    <i r="6">
      <x v="21"/>
    </i>
    <i r="7">
      <x v="13"/>
    </i>
    <i r="8">
      <x v="39"/>
    </i>
    <i r="9">
      <x v="39"/>
    </i>
    <i>
      <x v="12"/>
    </i>
    <i r="1">
      <x v="18"/>
    </i>
    <i r="2">
      <x v="45"/>
    </i>
    <i r="3">
      <x v="23"/>
    </i>
    <i r="4">
      <x v="49"/>
    </i>
    <i r="5">
      <x v="29"/>
    </i>
    <i r="6">
      <x v="16"/>
    </i>
    <i r="7">
      <x v="41"/>
    </i>
    <i r="8">
      <x v="8"/>
    </i>
    <i r="9">
      <x v="19"/>
    </i>
    <i>
      <x v="13"/>
    </i>
    <i r="1">
      <x v="30"/>
    </i>
    <i r="2">
      <x v="36"/>
    </i>
    <i r="3">
      <x v="10"/>
    </i>
    <i r="4">
      <x v="41"/>
    </i>
    <i r="5">
      <x v="8"/>
    </i>
    <i r="6">
      <x v="14"/>
    </i>
    <i r="7">
      <x v="2"/>
    </i>
    <i r="8">
      <x v="27"/>
    </i>
    <i r="9">
      <x v="7"/>
    </i>
    <i>
      <x v="14"/>
    </i>
    <i r="1">
      <x v="43"/>
    </i>
    <i r="2">
      <x v="26"/>
    </i>
    <i r="3">
      <x v="48"/>
    </i>
    <i r="4">
      <x v="38"/>
    </i>
    <i r="5">
      <x v="12"/>
    </i>
    <i r="6">
      <x v="9"/>
    </i>
    <i r="7">
      <x v="44"/>
    </i>
    <i r="8">
      <x v="23"/>
    </i>
    <i r="9">
      <x v="34"/>
    </i>
    <i>
      <x v="15"/>
    </i>
    <i r="1">
      <x v="15"/>
    </i>
    <i r="2">
      <x v="16"/>
    </i>
    <i r="3">
      <x v="34"/>
    </i>
    <i r="4">
      <x v="12"/>
    </i>
    <i r="5">
      <x v="17"/>
    </i>
    <i r="6">
      <x v="15"/>
    </i>
    <i r="7">
      <x v="28"/>
    </i>
    <i r="8">
      <x v="26"/>
    </i>
    <i r="9">
      <x v="9"/>
    </i>
    <i>
      <x v="16"/>
    </i>
    <i r="1">
      <x v="19"/>
    </i>
    <i r="2">
      <x v="46"/>
    </i>
    <i r="3">
      <x v="3"/>
    </i>
    <i r="4">
      <x v="15"/>
    </i>
    <i r="5">
      <x v="5"/>
    </i>
    <i r="6">
      <x v="23"/>
    </i>
    <i r="7">
      <x v="31"/>
    </i>
    <i r="8">
      <x v="44"/>
    </i>
    <i r="9">
      <x v="5"/>
    </i>
    <i>
      <x v="17"/>
    </i>
    <i r="1">
      <x v="41"/>
    </i>
    <i r="2">
      <x v="3"/>
    </i>
    <i r="3">
      <x v="33"/>
    </i>
    <i r="4">
      <x v="37"/>
    </i>
    <i r="5">
      <x v="28"/>
    </i>
    <i r="6">
      <x v="24"/>
    </i>
    <i r="7">
      <x v="23"/>
    </i>
    <i r="8">
      <x v="33"/>
    </i>
    <i r="9">
      <x v="46"/>
    </i>
    <i>
      <x v="18"/>
    </i>
    <i r="1">
      <x v="8"/>
    </i>
    <i r="2">
      <x/>
    </i>
    <i r="3">
      <x v="38"/>
    </i>
    <i r="4">
      <x v="16"/>
    </i>
    <i r="5">
      <x v="48"/>
    </i>
    <i r="6">
      <x v="17"/>
    </i>
    <i r="7">
      <x v="6"/>
    </i>
    <i r="8">
      <x v="41"/>
    </i>
    <i r="9">
      <x/>
    </i>
    <i>
      <x v="19"/>
    </i>
    <i r="1">
      <x/>
    </i>
    <i r="2">
      <x v="34"/>
    </i>
    <i r="3">
      <x v="31"/>
    </i>
    <i r="4">
      <x v="21"/>
    </i>
    <i r="5">
      <x v="15"/>
    </i>
    <i r="6">
      <x v="37"/>
    </i>
    <i r="7">
      <x v="34"/>
    </i>
    <i r="8">
      <x v="7"/>
    </i>
    <i r="9">
      <x v="25"/>
    </i>
    <i>
      <x v="20"/>
    </i>
    <i r="1">
      <x v="10"/>
    </i>
    <i r="2">
      <x v="40"/>
    </i>
    <i r="3">
      <x v="39"/>
    </i>
    <i r="4">
      <x v="26"/>
    </i>
    <i r="5">
      <x v="20"/>
    </i>
    <i r="6">
      <x v="8"/>
    </i>
    <i r="7">
      <x v="38"/>
    </i>
    <i r="8">
      <x v="35"/>
    </i>
    <i r="9">
      <x v="30"/>
    </i>
    <i>
      <x v="21"/>
    </i>
    <i r="1">
      <x v="47"/>
    </i>
    <i r="2">
      <x v="42"/>
    </i>
    <i r="3">
      <x v="40"/>
    </i>
    <i r="4">
      <x v="44"/>
    </i>
    <i r="5">
      <x v="42"/>
    </i>
    <i r="6">
      <x v="27"/>
    </i>
    <i r="7">
      <x v="3"/>
    </i>
    <i r="8">
      <x v="43"/>
    </i>
    <i r="9">
      <x v="14"/>
    </i>
    <i>
      <x v="22"/>
    </i>
    <i r="1">
      <x v="25"/>
    </i>
    <i r="2">
      <x v="41"/>
    </i>
    <i r="3">
      <x v="35"/>
    </i>
    <i r="4">
      <x v="24"/>
    </i>
    <i r="5">
      <x v="46"/>
    </i>
    <i r="6">
      <x v="1"/>
    </i>
    <i r="7">
      <x v="46"/>
    </i>
    <i r="8">
      <x v="38"/>
    </i>
    <i r="9">
      <x v="2"/>
    </i>
    <i>
      <x v="23"/>
    </i>
    <i r="1">
      <x v="22"/>
    </i>
    <i r="2">
      <x v="23"/>
    </i>
    <i r="3">
      <x v="46"/>
    </i>
    <i r="4">
      <x v="22"/>
    </i>
    <i r="5">
      <x v="47"/>
    </i>
    <i r="6">
      <x v="48"/>
    </i>
    <i r="7">
      <x v="14"/>
    </i>
    <i r="8">
      <x v="21"/>
    </i>
    <i r="9">
      <x v="18"/>
    </i>
    <i>
      <x v="24"/>
    </i>
    <i r="1">
      <x v="9"/>
    </i>
    <i r="2">
      <x v="22"/>
    </i>
    <i r="3">
      <x v="15"/>
    </i>
    <i r="4">
      <x v="8"/>
    </i>
    <i r="5">
      <x v="9"/>
    </i>
    <i r="6">
      <x v="18"/>
    </i>
    <i r="7">
      <x v="40"/>
    </i>
    <i r="8">
      <x v="47"/>
    </i>
    <i r="9">
      <x v="16"/>
    </i>
    <i>
      <x v="25"/>
    </i>
    <i r="1">
      <x v="23"/>
    </i>
    <i r="2">
      <x v="32"/>
    </i>
    <i r="3">
      <x v="22"/>
    </i>
    <i r="4">
      <x v="32"/>
    </i>
    <i r="5">
      <x v="36"/>
    </i>
    <i r="6">
      <x v="11"/>
    </i>
    <i r="7">
      <x v="29"/>
    </i>
    <i r="8">
      <x v="4"/>
    </i>
    <i r="9">
      <x v="13"/>
    </i>
    <i>
      <x v="26"/>
    </i>
    <i r="1">
      <x v="40"/>
    </i>
    <i r="2">
      <x v="44"/>
    </i>
    <i r="3">
      <x v="42"/>
    </i>
    <i r="4">
      <x v="45"/>
    </i>
    <i r="5">
      <x v="16"/>
    </i>
    <i r="6">
      <x v="45"/>
    </i>
    <i r="7">
      <x v="9"/>
    </i>
    <i r="8">
      <x v="42"/>
    </i>
    <i r="9">
      <x v="22"/>
    </i>
    <i>
      <x v="27"/>
    </i>
    <i r="1">
      <x v="24"/>
    </i>
    <i r="2">
      <x v="30"/>
    </i>
    <i r="3">
      <x v="36"/>
    </i>
    <i r="4">
      <x v="20"/>
    </i>
    <i r="5">
      <x v="26"/>
    </i>
    <i r="6">
      <x v="35"/>
    </i>
    <i r="7">
      <x v="45"/>
    </i>
    <i r="8">
      <x v="46"/>
    </i>
    <i r="9">
      <x v="15"/>
    </i>
    <i>
      <x v="28"/>
    </i>
    <i r="1">
      <x v="2"/>
    </i>
    <i r="2">
      <x v="19"/>
    </i>
    <i r="3">
      <x v="5"/>
    </i>
    <i r="4">
      <x/>
    </i>
    <i r="5">
      <x v="32"/>
    </i>
    <i r="6">
      <x v="4"/>
    </i>
    <i r="7">
      <x v="38"/>
    </i>
    <i r="8">
      <x v="30"/>
    </i>
    <i r="9">
      <x v="37"/>
    </i>
    <i>
      <x v="29"/>
    </i>
    <i r="1">
      <x v="1"/>
    </i>
    <i r="2">
      <x v="33"/>
    </i>
    <i r="3">
      <x v="21"/>
    </i>
    <i r="4">
      <x v="39"/>
    </i>
    <i r="5">
      <x v="16"/>
    </i>
    <i r="6">
      <x v="31"/>
    </i>
    <i r="7">
      <x v="18"/>
    </i>
    <i r="8">
      <x v="6"/>
    </i>
    <i r="9">
      <x v="28"/>
    </i>
    <i>
      <x v="30"/>
    </i>
    <i r="1">
      <x v="13"/>
    </i>
    <i r="2">
      <x v="17"/>
    </i>
    <i r="3">
      <x v="29"/>
    </i>
    <i r="4">
      <x v="9"/>
    </i>
    <i r="5">
      <x/>
    </i>
    <i r="6">
      <x v="3"/>
    </i>
    <i r="7">
      <x v="37"/>
    </i>
    <i r="8">
      <x v="45"/>
    </i>
    <i r="9">
      <x v="33"/>
    </i>
    <i>
      <x v="31"/>
    </i>
    <i r="1">
      <x v="42"/>
    </i>
    <i r="2">
      <x v="13"/>
    </i>
    <i r="3">
      <x/>
    </i>
    <i r="4">
      <x v="27"/>
    </i>
    <i r="5">
      <x v="40"/>
    </i>
    <i r="6">
      <x v="26"/>
    </i>
    <i r="7">
      <x v="16"/>
    </i>
    <i r="8">
      <x/>
    </i>
    <i r="9">
      <x v="24"/>
    </i>
    <i>
      <x v="32"/>
    </i>
    <i r="1">
      <x v="46"/>
    </i>
    <i r="2">
      <x v="35"/>
    </i>
    <i r="3">
      <x v="6"/>
    </i>
    <i r="4">
      <x v="14"/>
    </i>
    <i r="5">
      <x v="33"/>
    </i>
    <i r="6">
      <x v="6"/>
    </i>
    <i r="7">
      <x v="43"/>
    </i>
    <i r="8">
      <x v="14"/>
    </i>
    <i r="9">
      <x v="40"/>
    </i>
    <i>
      <x v="33"/>
    </i>
    <i r="1">
      <x v="16"/>
    </i>
    <i r="2">
      <x v="3"/>
    </i>
    <i r="3">
      <x v="20"/>
    </i>
    <i r="4">
      <x v="5"/>
    </i>
    <i r="5">
      <x v="6"/>
    </i>
    <i r="6">
      <x v="34"/>
    </i>
    <i r="7">
      <x v="42"/>
    </i>
    <i r="8">
      <x v="5"/>
    </i>
    <i r="9">
      <x v="20"/>
    </i>
    <i>
      <x v="34"/>
    </i>
    <i r="1">
      <x v="32"/>
    </i>
    <i r="2">
      <x v="37"/>
    </i>
    <i r="3">
      <x v="32"/>
    </i>
    <i r="4">
      <x v="2"/>
    </i>
    <i r="5">
      <x v="13"/>
    </i>
    <i r="6">
      <x v="7"/>
    </i>
    <i r="7">
      <x v="4"/>
    </i>
    <i r="8">
      <x v="20"/>
    </i>
    <i r="9">
      <x v="6"/>
    </i>
    <i>
      <x v="35"/>
    </i>
    <i r="1">
      <x v="29"/>
    </i>
    <i r="2">
      <x v="18"/>
    </i>
    <i r="3">
      <x v="16"/>
    </i>
    <i r="4">
      <x v="33"/>
    </i>
    <i r="5">
      <x v="14"/>
    </i>
    <i r="6">
      <x v="28"/>
    </i>
    <i r="7">
      <x v="17"/>
    </i>
    <i r="8">
      <x v="1"/>
    </i>
    <i r="9">
      <x v="31"/>
    </i>
    <i>
      <x v="36"/>
    </i>
    <i r="1">
      <x v="26"/>
    </i>
    <i r="2">
      <x v="6"/>
    </i>
    <i r="3">
      <x v="14"/>
    </i>
    <i r="4">
      <x v="34"/>
    </i>
    <i r="5">
      <x v="38"/>
    </i>
    <i r="6">
      <x v="13"/>
    </i>
    <i r="7">
      <x v="7"/>
    </i>
    <i r="8">
      <x v="25"/>
    </i>
    <i r="9">
      <x v="42"/>
    </i>
    <i>
      <x v="37"/>
    </i>
    <i r="1">
      <x v="7"/>
    </i>
    <i r="2">
      <x v="10"/>
    </i>
    <i r="3">
      <x v="49"/>
    </i>
    <i r="4">
      <x v="7"/>
    </i>
    <i r="5">
      <x v="23"/>
    </i>
    <i r="6">
      <x v="10"/>
    </i>
    <i r="7">
      <x v="47"/>
    </i>
    <i r="8">
      <x v="32"/>
    </i>
    <i r="9">
      <x v="44"/>
    </i>
    <i>
      <x v="38"/>
    </i>
    <i r="1">
      <x v="12"/>
    </i>
    <i r="2">
      <x v="38"/>
    </i>
    <i r="3">
      <x v="26"/>
    </i>
    <i r="4">
      <x v="28"/>
    </i>
    <i r="5">
      <x v="4"/>
    </i>
    <i r="6">
      <x v="44"/>
    </i>
    <i r="7">
      <x v="5"/>
    </i>
    <i r="8">
      <x v="18"/>
    </i>
    <i r="9">
      <x v="36"/>
    </i>
    <i>
      <x v="39"/>
    </i>
    <i r="1">
      <x v="38"/>
    </i>
    <i r="2">
      <x v="20"/>
    </i>
    <i r="3">
      <x v="37"/>
    </i>
    <i r="4">
      <x v="29"/>
    </i>
    <i r="5">
      <x v="39"/>
    </i>
    <i r="6">
      <x v="42"/>
    </i>
    <i r="7">
      <x v="22"/>
    </i>
    <i r="8">
      <x v="10"/>
    </i>
    <i r="9">
      <x v="12"/>
    </i>
    <i>
      <x v="40"/>
    </i>
    <i r="1">
      <x v="44"/>
    </i>
    <i r="2">
      <x v="47"/>
    </i>
    <i r="3">
      <x v="41"/>
    </i>
    <i r="4">
      <x v="3"/>
    </i>
    <i r="5">
      <x v="41"/>
    </i>
    <i r="6">
      <x v="19"/>
    </i>
    <i r="7">
      <x/>
    </i>
    <i r="8">
      <x v="19"/>
    </i>
    <i r="9">
      <x v="27"/>
    </i>
    <i>
      <x v="41"/>
    </i>
    <i r="1">
      <x v="28"/>
    </i>
    <i r="2">
      <x v="12"/>
    </i>
    <i r="3">
      <x v="17"/>
    </i>
    <i r="4">
      <x v="10"/>
    </i>
    <i r="5">
      <x v="10"/>
    </i>
    <i r="6">
      <x v="38"/>
    </i>
    <i r="7">
      <x v="25"/>
    </i>
    <i r="8">
      <x v="12"/>
    </i>
    <i r="9">
      <x v="47"/>
    </i>
    <i>
      <x v="42"/>
    </i>
    <i r="1">
      <x v="11"/>
    </i>
    <i r="2">
      <x v="15"/>
    </i>
    <i r="3">
      <x v="27"/>
    </i>
    <i r="4">
      <x v="6"/>
    </i>
    <i r="5">
      <x v="43"/>
    </i>
    <i r="6">
      <x v="47"/>
    </i>
    <i r="7">
      <x v="11"/>
    </i>
    <i r="8">
      <x v="16"/>
    </i>
    <i r="9">
      <x v="1"/>
    </i>
    <i>
      <x v="43"/>
    </i>
    <i r="1">
      <x v="17"/>
    </i>
    <i r="2">
      <x v="25"/>
    </i>
    <i r="3">
      <x v="24"/>
    </i>
    <i r="4">
      <x v="13"/>
    </i>
    <i r="5">
      <x v="35"/>
    </i>
    <i r="6">
      <x v="5"/>
    </i>
    <i r="7">
      <x v="24"/>
    </i>
    <i r="8">
      <x v="17"/>
    </i>
    <i r="9">
      <x v="41"/>
    </i>
    <i>
      <x v="44"/>
    </i>
    <i r="1">
      <x v="4"/>
    </i>
    <i r="2">
      <x v="8"/>
    </i>
    <i r="3">
      <x v="13"/>
    </i>
    <i r="4">
      <x v="30"/>
    </i>
    <i r="5">
      <x v="24"/>
    </i>
    <i r="6">
      <x v="30"/>
    </i>
    <i r="7">
      <x v="20"/>
    </i>
    <i r="8">
      <x v="15"/>
    </i>
    <i r="9">
      <x v="32"/>
    </i>
    <i>
      <x v="45"/>
    </i>
    <i r="1">
      <x v="35"/>
    </i>
    <i r="2">
      <x v="4"/>
    </i>
    <i r="3">
      <x v="47"/>
    </i>
    <i r="4">
      <x v="40"/>
    </i>
    <i r="5">
      <x v="18"/>
    </i>
    <i r="6">
      <x v="36"/>
    </i>
    <i r="7">
      <x v="8"/>
    </i>
    <i r="8">
      <x v="22"/>
    </i>
    <i r="9">
      <x v="35"/>
    </i>
    <i>
      <x v="46"/>
    </i>
    <i r="1">
      <x v="39"/>
    </i>
    <i r="2">
      <x v="14"/>
    </i>
    <i r="3">
      <x v="1"/>
    </i>
    <i r="4">
      <x v="25"/>
    </i>
    <i r="5">
      <x v="31"/>
    </i>
    <i r="6">
      <x v="49"/>
    </i>
    <i r="7">
      <x v="19"/>
    </i>
    <i r="8">
      <x v="13"/>
    </i>
    <i r="9">
      <x v="43"/>
    </i>
    <i>
      <x v="47"/>
    </i>
    <i r="1">
      <x v="48"/>
    </i>
    <i r="2">
      <x v="7"/>
    </i>
    <i r="3">
      <x v="30"/>
    </i>
    <i r="4">
      <x v="1"/>
    </i>
    <i r="5">
      <x v="37"/>
    </i>
    <i r="6">
      <x v="22"/>
    </i>
    <i r="7">
      <x v="12"/>
    </i>
    <i r="8">
      <x v="29"/>
    </i>
    <i r="9">
      <x v="49"/>
    </i>
    <i>
      <x v="48"/>
    </i>
    <i r="1">
      <x v="33"/>
    </i>
    <i r="2">
      <x v="24"/>
    </i>
    <i r="3">
      <x v="43"/>
    </i>
    <i r="4">
      <x v="17"/>
    </i>
    <i r="5">
      <x v="25"/>
    </i>
    <i r="6">
      <x v="25"/>
    </i>
    <i r="7">
      <x v="35"/>
    </i>
    <i r="8">
      <x v="37"/>
    </i>
    <i r="9">
      <x v="23"/>
    </i>
    <i>
      <x v="49"/>
    </i>
    <i r="1">
      <x v="16"/>
    </i>
    <i r="2">
      <x v="39"/>
    </i>
    <i r="3">
      <x v="45"/>
    </i>
    <i r="4">
      <x v="36"/>
    </i>
    <i r="5">
      <x v="1"/>
    </i>
    <i r="6">
      <x/>
    </i>
    <i r="7">
      <x v="33"/>
    </i>
    <i r="8">
      <x v="34"/>
    </i>
    <i r="9">
      <x v="8"/>
    </i>
    <i>
      <x v="50"/>
    </i>
    <i r="1">
      <x v="96"/>
    </i>
    <i r="2">
      <x v="138"/>
    </i>
    <i r="3">
      <x v="80"/>
    </i>
    <i r="4">
      <x v="115"/>
    </i>
    <i r="5">
      <x v="146"/>
    </i>
    <i r="6">
      <x v="103"/>
    </i>
    <i r="7">
      <x v="135"/>
    </i>
    <i r="8">
      <x v="127"/>
    </i>
    <i r="9">
      <x v="137"/>
    </i>
    <i>
      <x v="51"/>
    </i>
    <i r="1">
      <x v="66"/>
    </i>
    <i r="2">
      <x v="84"/>
    </i>
    <i r="3">
      <x v="148"/>
    </i>
    <i r="4">
      <x v="83"/>
    </i>
    <i r="5">
      <x v="96"/>
    </i>
    <i r="6">
      <x v="52"/>
    </i>
    <i r="7">
      <x v="121"/>
    </i>
    <i r="8">
      <x v="108"/>
    </i>
    <i r="9">
      <x v="136"/>
    </i>
    <i>
      <x v="52"/>
    </i>
    <i r="1">
      <x v="82"/>
    </i>
    <i r="2">
      <x v="112"/>
    </i>
    <i r="3">
      <x v="55"/>
    </i>
    <i r="4">
      <x v="95"/>
    </i>
    <i r="5">
      <x v="90"/>
    </i>
    <i r="6">
      <x v="84"/>
    </i>
    <i r="7">
      <x v="119"/>
    </i>
    <i r="8">
      <x v="92"/>
    </i>
    <i r="9">
      <x v="56"/>
    </i>
    <i r="1">
      <x v="83"/>
    </i>
    <i r="2">
      <x v="117"/>
    </i>
    <i r="3">
      <x v="60"/>
    </i>
    <i r="4">
      <x v="99"/>
    </i>
    <i r="5">
      <x v="108"/>
    </i>
    <i r="6">
      <x v="106"/>
    </i>
    <i r="7">
      <x v="106"/>
    </i>
    <i r="8">
      <x v="84"/>
    </i>
    <i r="9">
      <x v="54"/>
    </i>
    <i>
      <x v="53"/>
    </i>
    <i r="1">
      <x v="80"/>
    </i>
    <i r="2">
      <x v="140"/>
    </i>
    <i r="3">
      <x v="131"/>
    </i>
    <i r="4">
      <x v="112"/>
    </i>
    <i r="5">
      <x v="110"/>
    </i>
    <i r="6">
      <x v="113"/>
    </i>
    <i r="7">
      <x v="75"/>
    </i>
    <i r="8">
      <x v="123"/>
    </i>
    <i r="9">
      <x v="87"/>
    </i>
    <i>
      <x v="54"/>
    </i>
    <i r="1">
      <x v="123"/>
    </i>
    <i r="2">
      <x v="139"/>
    </i>
    <i r="3">
      <x v="113"/>
    </i>
    <i r="4">
      <x v="131"/>
    </i>
    <i r="5">
      <x v="121"/>
    </i>
    <i r="6">
      <x v="136"/>
    </i>
    <i r="7">
      <x v="151"/>
    </i>
    <i r="8">
      <x v="99"/>
    </i>
    <i r="9">
      <x v="60"/>
    </i>
    <i>
      <x v="55"/>
    </i>
    <i r="1">
      <x v="128"/>
    </i>
    <i r="2">
      <x v="147"/>
    </i>
    <i r="3">
      <x v="91"/>
    </i>
    <i r="4">
      <x v="129"/>
    </i>
    <i r="5">
      <x v="129"/>
    </i>
    <i r="6">
      <x v="109"/>
    </i>
    <i r="7">
      <x v="91"/>
    </i>
    <i r="8">
      <x v="83"/>
    </i>
    <i r="9">
      <x v="144"/>
    </i>
    <i>
      <x v="56"/>
    </i>
    <i r="1">
      <x v="88"/>
    </i>
    <i r="2">
      <x v="131"/>
    </i>
    <i r="3">
      <x v="78"/>
    </i>
    <i r="4">
      <x v="85"/>
    </i>
    <i r="5">
      <x v="99"/>
    </i>
    <i r="6">
      <x v="86"/>
    </i>
    <i r="7">
      <x v="94"/>
    </i>
    <i r="8">
      <x v="51"/>
    </i>
    <i r="9">
      <x v="81"/>
    </i>
    <i>
      <x v="57"/>
    </i>
    <i r="1">
      <x v="94"/>
    </i>
    <i r="2">
      <x v="53"/>
    </i>
    <i r="3">
      <x v="69"/>
    </i>
    <i r="4">
      <x v="65"/>
    </i>
    <i r="5">
      <x v="123"/>
    </i>
    <i r="6">
      <x v="97"/>
    </i>
    <i r="7">
      <x v="92"/>
    </i>
    <i r="8">
      <x v="102"/>
    </i>
    <i r="9">
      <x v="82"/>
    </i>
    <i>
      <x v="58"/>
    </i>
    <i r="1">
      <x v="67"/>
    </i>
    <i r="2">
      <x v="126"/>
    </i>
    <i r="3">
      <x v="71"/>
    </i>
    <i r="4">
      <x v="109"/>
    </i>
    <i r="5">
      <x v="65"/>
    </i>
    <i r="6">
      <x v="116"/>
    </i>
    <i r="7">
      <x v="82"/>
    </i>
    <i r="8">
      <x v="93"/>
    </i>
    <i r="9">
      <x v="77"/>
    </i>
    <i>
      <x v="59"/>
    </i>
    <i r="1">
      <x v="63"/>
    </i>
    <i r="2">
      <x v="88"/>
    </i>
    <i r="3">
      <x v="133"/>
    </i>
    <i r="4">
      <x v="91"/>
    </i>
    <i r="5">
      <x v="92"/>
    </i>
    <i r="6">
      <x v="123"/>
    </i>
    <i r="7">
      <x v="99"/>
    </i>
    <i r="8">
      <x v="147"/>
    </i>
    <i r="9">
      <x v="57"/>
    </i>
    <i>
      <x v="60"/>
    </i>
    <i r="1">
      <x v="138"/>
    </i>
    <i r="2">
      <x v="75"/>
    </i>
    <i r="3">
      <x v="59"/>
    </i>
    <i r="4">
      <x v="69"/>
    </i>
    <i r="5">
      <x v="67"/>
    </i>
    <i r="6">
      <x v="124"/>
    </i>
    <i r="7">
      <x v="143"/>
    </i>
    <i r="8">
      <x v="135"/>
    </i>
    <i r="9">
      <x v="72"/>
    </i>
    <i>
      <x v="61"/>
    </i>
    <i r="1">
      <x v="97"/>
    </i>
    <i r="2">
      <x v="69"/>
    </i>
    <i r="3">
      <x v="111"/>
    </i>
    <i r="4">
      <x v="114"/>
    </i>
    <i r="5">
      <x v="101"/>
    </i>
    <i r="6">
      <x v="57"/>
    </i>
    <i r="7">
      <x v="109"/>
    </i>
    <i r="8">
      <x v="80"/>
    </i>
    <i r="9">
      <x v="73"/>
    </i>
    <i>
      <x v="62"/>
    </i>
    <i r="1">
      <x v="117"/>
    </i>
    <i r="2">
      <x v="83"/>
    </i>
    <i r="3">
      <x v="132"/>
    </i>
    <i r="4">
      <x v="64"/>
    </i>
    <i r="5">
      <x v="71"/>
    </i>
    <i r="6">
      <x v="62"/>
    </i>
    <i r="7">
      <x v="57"/>
    </i>
    <i r="8">
      <x v="87"/>
    </i>
    <i r="9">
      <x v="124"/>
    </i>
    <i r="1">
      <x v="120"/>
    </i>
    <i r="2">
      <x v="65"/>
    </i>
    <i r="3">
      <x v="135"/>
    </i>
    <i r="4">
      <x v="52"/>
    </i>
    <i r="5">
      <x v="136"/>
    </i>
    <i r="6">
      <x v="137"/>
    </i>
    <i r="7">
      <x v="117"/>
    </i>
    <i r="8">
      <x v="121"/>
    </i>
    <i r="9">
      <x v="145"/>
    </i>
    <i>
      <x v="63"/>
    </i>
    <i r="1">
      <x v="54"/>
    </i>
    <i r="2">
      <x v="54"/>
    </i>
    <i r="3">
      <x v="128"/>
    </i>
    <i r="4">
      <x v="58"/>
    </i>
    <i r="5">
      <x v="85"/>
    </i>
    <i r="6">
      <x v="128"/>
    </i>
    <i r="7">
      <x v="89"/>
    </i>
    <i r="8">
      <x v="82"/>
    </i>
    <i r="9">
      <x v="141"/>
    </i>
    <i>
      <x v="64"/>
    </i>
    <i r="1">
      <x v="91"/>
    </i>
    <i r="2">
      <x v="105"/>
    </i>
    <i r="3">
      <x v="56"/>
    </i>
    <i r="4">
      <x v="50"/>
    </i>
    <i r="5">
      <x v="79"/>
    </i>
    <i r="6">
      <x v="71"/>
    </i>
    <i r="7">
      <x v="77"/>
    </i>
    <i r="8">
      <x v="111"/>
    </i>
    <i r="9">
      <x v="117"/>
    </i>
    <i>
      <x v="65"/>
    </i>
    <i r="1">
      <x v="72"/>
    </i>
    <i r="2">
      <x v="93"/>
    </i>
    <i r="3">
      <x v="105"/>
    </i>
    <i r="4">
      <x v="62"/>
    </i>
    <i r="5">
      <x v="93"/>
    </i>
    <i r="6">
      <x v="56"/>
    </i>
    <i r="7">
      <x v="60"/>
    </i>
    <i r="8">
      <x v="110"/>
    </i>
    <i r="9">
      <x v="94"/>
    </i>
    <i>
      <x v="66"/>
    </i>
    <i r="1">
      <x v="145"/>
    </i>
    <i r="2">
      <x v="120"/>
    </i>
    <i r="3">
      <x v="142"/>
    </i>
    <i r="4">
      <x v="75"/>
    </i>
    <i r="5">
      <x v="68"/>
    </i>
    <i r="6">
      <x v="144"/>
    </i>
    <i r="7">
      <x v="150"/>
    </i>
    <i r="8">
      <x v="78"/>
    </i>
    <i r="9">
      <x v="68"/>
    </i>
    <i>
      <x v="67"/>
    </i>
    <i r="1">
      <x v="79"/>
    </i>
    <i r="2">
      <x v="108"/>
    </i>
    <i r="3">
      <x v="70"/>
    </i>
    <i r="4">
      <x v="79"/>
    </i>
    <i r="5">
      <x v="119"/>
    </i>
    <i r="6">
      <x v="111"/>
    </i>
    <i r="7">
      <x v="66"/>
    </i>
    <i r="8">
      <x v="128"/>
    </i>
    <i r="9">
      <x v="88"/>
    </i>
    <i>
      <x v="68"/>
    </i>
    <i r="1">
      <x v="86"/>
    </i>
    <i r="2">
      <x v="79"/>
    </i>
    <i r="3">
      <x v="82"/>
    </i>
    <i r="4">
      <x v="106"/>
    </i>
    <i r="5">
      <x v="132"/>
    </i>
    <i r="6">
      <x v="131"/>
    </i>
    <i r="7">
      <x v="49"/>
    </i>
    <i r="8">
      <x v="53"/>
    </i>
    <i r="9">
      <x v="132"/>
    </i>
    <i>
      <x v="69"/>
    </i>
    <i r="1">
      <x v="92"/>
    </i>
    <i r="2">
      <x v="134"/>
    </i>
    <i r="3">
      <x v="68"/>
    </i>
    <i r="4">
      <x v="84"/>
    </i>
    <i r="5">
      <x v="112"/>
    </i>
    <i r="6">
      <x v="122"/>
    </i>
    <i r="7">
      <x v="111"/>
    </i>
    <i r="8">
      <x v="88"/>
    </i>
    <i r="9">
      <x v="50"/>
    </i>
    <i>
      <x v="70"/>
    </i>
    <i r="1">
      <x v="108"/>
    </i>
    <i r="2">
      <x v="94"/>
    </i>
    <i r="3">
      <x v="63"/>
    </i>
    <i r="4">
      <x v="90"/>
    </i>
    <i r="5">
      <x v="72"/>
    </i>
    <i r="6">
      <x v="59"/>
    </i>
    <i r="7">
      <x v="90"/>
    </i>
    <i r="8">
      <x v="85"/>
    </i>
    <i r="9">
      <x v="102"/>
    </i>
    <i>
      <x v="71"/>
    </i>
    <i r="1">
      <x v="85"/>
    </i>
    <i r="2">
      <x v="57"/>
    </i>
    <i r="3">
      <x v="102"/>
    </i>
    <i r="4">
      <x v="132"/>
    </i>
    <i r="5">
      <x v="94"/>
    </i>
    <i r="6">
      <x v="129"/>
    </i>
    <i r="7">
      <x v="139"/>
    </i>
    <i r="8">
      <x v="69"/>
    </i>
    <i r="9">
      <x v="142"/>
    </i>
    <i>
      <x v="72"/>
    </i>
    <i r="1">
      <x v="121"/>
    </i>
    <i r="2">
      <x v="151"/>
    </i>
    <i r="3">
      <x v="145"/>
    </i>
    <i r="4">
      <x v="73"/>
    </i>
    <i r="5">
      <x v="53"/>
    </i>
    <i r="6">
      <x v="126"/>
    </i>
    <i r="7">
      <x v="133"/>
    </i>
    <i r="8">
      <x v="54"/>
    </i>
    <i r="9">
      <x v="63"/>
    </i>
    <i>
      <x v="73"/>
    </i>
    <i r="1">
      <x v="62"/>
    </i>
    <i r="2">
      <x v="110"/>
    </i>
    <i r="3">
      <x v="86"/>
    </i>
    <i r="4">
      <x v="98"/>
    </i>
    <i r="5">
      <x v="149"/>
    </i>
    <i r="6">
      <x v="68"/>
    </i>
    <i r="7">
      <x v="81"/>
    </i>
    <i r="8">
      <x v="118"/>
    </i>
    <i r="9">
      <x v="76"/>
    </i>
    <i>
      <x v="74"/>
    </i>
    <i r="1">
      <x v="56"/>
    </i>
    <i r="2">
      <x v="96"/>
    </i>
    <i r="3">
      <x v="99"/>
    </i>
    <i r="4">
      <x v="125"/>
    </i>
    <i r="5">
      <x v="78"/>
    </i>
    <i r="6">
      <x v="143"/>
    </i>
    <i r="7">
      <x v="128"/>
    </i>
    <i r="8">
      <x v="138"/>
    </i>
    <i r="9">
      <x v="66"/>
    </i>
    <i>
      <x v="75"/>
    </i>
    <i r="1">
      <x v="112"/>
    </i>
    <i r="2">
      <x v="135"/>
    </i>
    <i r="3">
      <x v="110"/>
    </i>
    <i r="4">
      <x v="82"/>
    </i>
    <i r="5">
      <x v="113"/>
    </i>
    <i r="6">
      <x v="101"/>
    </i>
    <i r="7">
      <x v="68"/>
    </i>
    <i r="8">
      <x v="58"/>
    </i>
    <i r="9">
      <x v="111"/>
    </i>
    <i>
      <x v="76"/>
    </i>
    <i r="1">
      <x v="109"/>
    </i>
    <i r="2">
      <x v="78"/>
    </i>
    <i r="3">
      <x v="93"/>
    </i>
    <i r="4">
      <x v="111"/>
    </i>
    <i r="5">
      <x v="74"/>
    </i>
    <i r="6">
      <x v="66"/>
    </i>
    <i r="7">
      <x v="98"/>
    </i>
    <i r="8">
      <x v="116"/>
    </i>
    <i r="9">
      <x v="110"/>
    </i>
    <i>
      <x v="77"/>
    </i>
    <i r="1">
      <x v="74"/>
    </i>
    <i r="2">
      <x v="99"/>
    </i>
    <i r="3">
      <x v="67"/>
    </i>
    <i r="4">
      <x v="110"/>
    </i>
    <i r="5">
      <x v="66"/>
    </i>
    <i r="6">
      <x v="82"/>
    </i>
    <i r="7">
      <x v="87"/>
    </i>
    <i r="8">
      <x v="114"/>
    </i>
    <i r="9">
      <x v="103"/>
    </i>
    <i>
      <x v="78"/>
    </i>
    <i r="1">
      <x v="114"/>
    </i>
    <i r="2">
      <x v="107"/>
    </i>
    <i r="3">
      <x v="53"/>
    </i>
    <i r="4">
      <x v="100"/>
    </i>
    <i r="5">
      <x v="91"/>
    </i>
    <i r="6">
      <x v="95"/>
    </i>
    <i r="7">
      <x v="108"/>
    </i>
    <i r="8">
      <x v="72"/>
    </i>
    <i r="9">
      <x v="55"/>
    </i>
    <i>
      <x v="79"/>
    </i>
    <i r="1">
      <x v="138"/>
    </i>
    <i r="2">
      <x v="68"/>
    </i>
    <i r="3">
      <x v="146"/>
    </i>
    <i r="4">
      <x v="60"/>
    </i>
    <i r="5">
      <x v="103"/>
    </i>
    <i r="6">
      <x v="93"/>
    </i>
    <i r="7">
      <x v="136"/>
    </i>
    <i r="8">
      <x v="63"/>
    </i>
    <i r="9">
      <x v="146"/>
    </i>
    <i>
      <x v="80"/>
    </i>
    <i r="1">
      <x v="101"/>
    </i>
    <i r="2">
      <x v="128"/>
    </i>
    <i r="3">
      <x v="88"/>
    </i>
    <i r="4">
      <x v="78"/>
    </i>
    <i r="5">
      <x v="147"/>
    </i>
    <i r="6">
      <x v="99"/>
    </i>
    <i r="7">
      <x v="59"/>
    </i>
    <i r="8">
      <x v="113"/>
    </i>
    <i r="9">
      <x v="151"/>
    </i>
    <i>
      <x v="81"/>
    </i>
    <i r="1">
      <x v="129"/>
    </i>
    <i r="2">
      <x v="143"/>
    </i>
    <i r="3">
      <x v="120"/>
    </i>
    <i r="4">
      <x v="96"/>
    </i>
    <i r="5">
      <x v="84"/>
    </i>
    <i r="6">
      <x v="88"/>
    </i>
    <i r="7">
      <x v="84"/>
    </i>
    <i r="8">
      <x v="79"/>
    </i>
    <i r="9">
      <x v="95"/>
    </i>
    <i>
      <x v="82"/>
    </i>
    <i r="1">
      <x v="76"/>
    </i>
    <i r="2">
      <x v="122"/>
    </i>
    <i r="3">
      <x v="125"/>
    </i>
    <i r="4">
      <x v="149"/>
    </i>
    <i r="5">
      <x v="140"/>
    </i>
    <i r="6">
      <x v="85"/>
    </i>
    <i r="7">
      <x v="100"/>
    </i>
    <i r="8">
      <x v="126"/>
    </i>
    <i r="9">
      <x v="96"/>
    </i>
    <i>
      <x v="83"/>
    </i>
    <i r="1">
      <x v="115"/>
    </i>
    <i r="2">
      <x v="104"/>
    </i>
    <i r="3">
      <x v="73"/>
    </i>
    <i r="4">
      <x v="145"/>
    </i>
    <i r="5">
      <x v="80"/>
    </i>
    <i r="6">
      <x v="105"/>
    </i>
    <i r="7">
      <x v="145"/>
    </i>
    <i r="8">
      <x v="75"/>
    </i>
    <i r="9">
      <x v="104"/>
    </i>
    <i>
      <x v="84"/>
    </i>
    <i r="1">
      <x v="91"/>
    </i>
    <i r="2">
      <x v="132"/>
    </i>
    <i r="3">
      <x v="101"/>
    </i>
    <i r="4">
      <x v="59"/>
    </i>
    <i r="5">
      <x v="102"/>
    </i>
    <i r="6">
      <x v="114"/>
    </i>
    <i r="7">
      <x v="59"/>
    </i>
    <i r="8">
      <x v="95"/>
    </i>
    <i r="9">
      <x v="79"/>
    </i>
    <i>
      <x v="85"/>
    </i>
    <i r="1">
      <x v="146"/>
    </i>
    <i r="2">
      <x v="50"/>
    </i>
    <i r="3">
      <x v="144"/>
    </i>
    <i r="4">
      <x v="150"/>
    </i>
    <i r="5">
      <x v="148"/>
    </i>
    <i r="6">
      <x v="140"/>
    </i>
    <i r="7">
      <x v="76"/>
    </i>
    <i r="8">
      <x v="131"/>
    </i>
    <i r="9">
      <x v="139"/>
    </i>
    <i>
      <x v="86"/>
    </i>
    <i r="1">
      <x v="59"/>
    </i>
    <i r="2">
      <x v="100"/>
    </i>
    <i r="3">
      <x v="83"/>
    </i>
    <i r="4">
      <x v="56"/>
    </i>
    <i r="5">
      <x v="104"/>
    </i>
    <i r="6">
      <x v="70"/>
    </i>
    <i r="7">
      <x v="79"/>
    </i>
    <i r="8">
      <x v="103"/>
    </i>
    <i r="9">
      <x v="109"/>
    </i>
    <i>
      <x v="87"/>
    </i>
    <i r="1">
      <x v="99"/>
    </i>
    <i r="2">
      <x v="56"/>
    </i>
    <i r="3">
      <x v="115"/>
    </i>
    <i r="4">
      <x v="97"/>
    </i>
    <i r="5">
      <x v="88"/>
    </i>
    <i r="6">
      <x v="102"/>
    </i>
    <i r="7">
      <x v="72"/>
    </i>
    <i r="8">
      <x v="81"/>
    </i>
    <i r="9">
      <x v="84"/>
    </i>
    <i>
      <x v="88"/>
    </i>
    <i r="1">
      <x v="74"/>
    </i>
    <i r="2">
      <x v="86"/>
    </i>
    <i r="3">
      <x v="150"/>
    </i>
    <i r="4">
      <x v="71"/>
    </i>
    <i r="5">
      <x v="86"/>
    </i>
    <i r="6">
      <x v="107"/>
    </i>
    <i r="7">
      <x v="134"/>
    </i>
    <i r="8">
      <x v="142"/>
    </i>
    <i r="9">
      <x v="89"/>
    </i>
    <i>
      <x v="89"/>
    </i>
    <i r="1">
      <x v="110"/>
    </i>
    <i r="2">
      <x v="85"/>
    </i>
    <i r="3">
      <x v="92"/>
    </i>
    <i r="4">
      <x v="94"/>
    </i>
    <i r="5">
      <x v="51"/>
    </i>
    <i r="6">
      <x v="65"/>
    </i>
    <i r="7">
      <x v="64"/>
    </i>
    <i r="8">
      <x v="62"/>
    </i>
    <i r="9">
      <x v="62"/>
    </i>
    <i>
      <x v="90"/>
    </i>
    <i r="1">
      <x v="134"/>
    </i>
    <i r="2">
      <x v="72"/>
    </i>
    <i r="3">
      <x v="97"/>
    </i>
    <i r="4">
      <x v="124"/>
    </i>
    <i r="5">
      <x v="77"/>
    </i>
    <i r="6">
      <x v="133"/>
    </i>
    <i r="7">
      <x v="140"/>
    </i>
    <i r="8">
      <x v="144"/>
    </i>
    <i r="9">
      <x v="130"/>
    </i>
    <i>
      <x v="91"/>
    </i>
    <i r="1">
      <x v="89"/>
    </i>
    <i r="2">
      <x v="67"/>
    </i>
    <i r="3">
      <x v="139"/>
    </i>
    <i r="4">
      <x v="137"/>
    </i>
    <i r="5">
      <x v="97"/>
    </i>
    <i r="6">
      <x v="127"/>
    </i>
    <i r="7">
      <x v="147"/>
    </i>
    <i r="8">
      <x v="124"/>
    </i>
    <i r="9">
      <x v="140"/>
    </i>
    <i>
      <x v="92"/>
    </i>
    <i r="1">
      <x v="146"/>
    </i>
    <i r="2">
      <x v="97"/>
    </i>
    <i r="3">
      <x v="96"/>
    </i>
    <i r="4">
      <x v="136"/>
    </i>
    <i r="5">
      <x v="135"/>
    </i>
    <i r="6">
      <x v="64"/>
    </i>
    <i r="7">
      <x v="73"/>
    </i>
    <i r="8">
      <x v="122"/>
    </i>
    <i r="9">
      <x v="121"/>
    </i>
    <i>
      <x v="93"/>
    </i>
    <i r="1">
      <x v="102"/>
    </i>
    <i r="2">
      <x v="74"/>
    </i>
    <i r="3">
      <x v="76"/>
    </i>
    <i r="4">
      <x v="121"/>
    </i>
    <i r="5">
      <x v="147"/>
    </i>
    <i r="6">
      <x v="73"/>
    </i>
    <i r="7">
      <x v="138"/>
    </i>
    <i r="8">
      <x v="71"/>
    </i>
    <i r="9">
      <x v="125"/>
    </i>
    <i r="1">
      <x v="136"/>
    </i>
    <i r="2">
      <x v="115"/>
    </i>
    <i r="3">
      <x v="143"/>
    </i>
    <i r="4">
      <x v="142"/>
    </i>
    <i r="5">
      <x v="116"/>
    </i>
    <i r="6">
      <x v="81"/>
    </i>
    <i r="7">
      <x v="70"/>
    </i>
    <i r="8">
      <x v="57"/>
    </i>
    <i r="9">
      <x v="129"/>
    </i>
    <i>
      <x v="94"/>
    </i>
    <i r="1">
      <x v="55"/>
    </i>
    <i r="2">
      <x v="92"/>
    </i>
    <i r="3">
      <x v="108"/>
    </i>
    <i r="4">
      <x v="77"/>
    </i>
    <i r="5">
      <x v="95"/>
    </i>
    <i r="6">
      <x v="115"/>
    </i>
    <i r="7">
      <x v="101"/>
    </i>
    <i r="8">
      <x v="98"/>
    </i>
    <i r="9">
      <x v="59"/>
    </i>
    <i>
      <x v="95"/>
    </i>
    <i r="1">
      <x v="81"/>
    </i>
    <i r="2">
      <x v="106"/>
    </i>
    <i r="3">
      <x v="75"/>
    </i>
    <i r="4">
      <x v="122"/>
    </i>
    <i r="5">
      <x v="81"/>
    </i>
    <i r="6">
      <x v="69"/>
    </i>
    <i r="7">
      <x v="138"/>
    </i>
    <i r="8">
      <x v="146"/>
    </i>
    <i r="9">
      <x v="127"/>
    </i>
    <i>
      <x v="96"/>
    </i>
    <i r="1">
      <x v="144"/>
    </i>
    <i r="2">
      <x v="103"/>
    </i>
    <i r="3">
      <x v="122"/>
    </i>
    <i r="4">
      <x v="112"/>
    </i>
    <i r="5">
      <x v="131"/>
    </i>
    <i r="6">
      <x v="79"/>
    </i>
    <i r="7">
      <x v="65"/>
    </i>
    <i r="8">
      <x v="145"/>
    </i>
    <i r="9">
      <x v="108"/>
    </i>
    <i>
      <x v="97"/>
    </i>
    <i r="1">
      <x v="57"/>
    </i>
    <i r="2">
      <x v="60"/>
    </i>
    <i r="3">
      <x v="87"/>
    </i>
    <i r="4">
      <x v="93"/>
    </i>
    <i r="5">
      <x v="89"/>
    </i>
    <i r="6">
      <x v="95"/>
    </i>
    <i r="7">
      <x v="122"/>
    </i>
    <i r="8">
      <x v="115"/>
    </i>
    <i r="9">
      <x v="92"/>
    </i>
    <i>
      <x v="98"/>
    </i>
    <i r="1">
      <x v="122"/>
    </i>
    <i r="2">
      <x v="146"/>
    </i>
    <i r="3">
      <x v="146"/>
    </i>
    <i r="4">
      <x v="118"/>
    </i>
    <i r="5">
      <x v="59"/>
    </i>
    <i r="6">
      <x v="134"/>
    </i>
    <i r="7">
      <x v="105"/>
    </i>
    <i r="8">
      <x v="56"/>
    </i>
    <i r="9">
      <x v="71"/>
    </i>
    <i>
      <x v="99"/>
    </i>
    <i r="1">
      <x v="78"/>
    </i>
    <i r="2">
      <x v="81"/>
    </i>
    <i r="3">
      <x v="66"/>
    </i>
    <i r="4">
      <x v="107"/>
    </i>
    <i r="5">
      <x v="52"/>
    </i>
    <i r="6">
      <x v="61"/>
    </i>
    <i r="7">
      <x v="112"/>
    </i>
    <i r="8">
      <x v="97"/>
    </i>
    <i r="9">
      <x v="74"/>
    </i>
    <i>
      <x v="100"/>
    </i>
    <i r="1">
      <x v="95"/>
    </i>
    <i r="2">
      <x v="76"/>
    </i>
    <i r="3">
      <x v="95"/>
    </i>
    <i r="4">
      <x v="61"/>
    </i>
    <i r="5">
      <x v="96"/>
    </i>
    <i r="6">
      <x v="118"/>
    </i>
    <i r="7">
      <x v="152"/>
    </i>
    <i r="8">
      <x v="107"/>
    </i>
    <i r="9">
      <x v="120"/>
    </i>
    <i>
      <x v="101"/>
    </i>
    <i r="1">
      <x v="77"/>
    </i>
    <i r="2">
      <x v="113"/>
    </i>
    <i r="3">
      <x v="140"/>
    </i>
    <i r="4">
      <x v="80"/>
    </i>
    <i r="5">
      <x v="137"/>
    </i>
    <i r="6">
      <x v="83"/>
    </i>
    <i r="7">
      <x v="61"/>
    </i>
    <i r="8">
      <x v="64"/>
    </i>
    <i r="9">
      <x v="99"/>
    </i>
    <i>
      <x v="102"/>
    </i>
    <i r="1">
      <x v="147"/>
    </i>
    <i r="2">
      <x v="152"/>
    </i>
    <i r="3">
      <x v="129"/>
    </i>
    <i r="4">
      <x v="121"/>
    </i>
    <i r="5">
      <x v="55"/>
    </i>
    <i r="6">
      <x v="76"/>
    </i>
    <i r="7">
      <x v="96"/>
    </i>
    <i r="8">
      <x v="119"/>
    </i>
    <i r="9">
      <x v="53"/>
    </i>
    <i>
      <x v="103"/>
    </i>
    <i r="1">
      <x v="68"/>
    </i>
    <i r="2">
      <x v="71"/>
    </i>
    <i r="3">
      <x v="104"/>
    </i>
    <i r="4">
      <x v="72"/>
    </i>
    <i r="5">
      <x v="56"/>
    </i>
    <i r="6">
      <x v="97"/>
    </i>
    <i r="7">
      <x v="74"/>
    </i>
    <i r="8">
      <x v="91"/>
    </i>
    <i r="9">
      <x v="119"/>
    </i>
    <i>
      <x v="104"/>
    </i>
    <i r="1">
      <x v="61"/>
    </i>
    <i r="2">
      <x v="94"/>
    </i>
    <i r="3">
      <x v="94"/>
    </i>
    <i r="4">
      <x v="101"/>
    </i>
    <i r="5">
      <x v="73"/>
    </i>
    <i r="6">
      <x v="120"/>
    </i>
    <i r="7">
      <x v="54"/>
    </i>
    <i r="8">
      <x v="74"/>
    </i>
    <i r="9">
      <x v="91"/>
    </i>
    <i>
      <x v="105"/>
    </i>
    <i r="1">
      <x v="140"/>
    </i>
    <i r="2">
      <x v="58"/>
    </i>
    <i r="3">
      <x v="117"/>
    </i>
    <i r="4">
      <x v="96"/>
    </i>
    <i r="5">
      <x v="76"/>
    </i>
    <i r="6">
      <x v="149"/>
    </i>
    <i r="7">
      <x v="95"/>
    </i>
    <i r="8">
      <x v="68"/>
    </i>
    <i r="9">
      <x v="98"/>
    </i>
    <i>
      <x v="106"/>
    </i>
    <i r="1">
      <x v="87"/>
    </i>
    <i r="2">
      <x v="121"/>
    </i>
    <i r="3">
      <x v="106"/>
    </i>
    <i r="4">
      <x v="55"/>
    </i>
    <i r="5">
      <x v="128"/>
    </i>
    <i r="6">
      <x v="141"/>
    </i>
    <i r="7">
      <x v="129"/>
    </i>
    <i r="8">
      <x v="86"/>
    </i>
    <i r="9">
      <x v="67"/>
    </i>
    <i>
      <x v="107"/>
    </i>
    <i r="1">
      <x v="111"/>
    </i>
    <i r="2">
      <x v="77"/>
    </i>
    <i r="3">
      <x v="103"/>
    </i>
    <i r="4">
      <x v="70"/>
    </i>
    <i r="5">
      <x v="111"/>
    </i>
    <i r="6">
      <x v="65"/>
    </i>
    <i r="7">
      <x v="86"/>
    </i>
    <i r="8">
      <x v="76"/>
    </i>
    <i r="9">
      <x v="51"/>
    </i>
    <i>
      <x v="108"/>
    </i>
    <i r="1">
      <x v="60"/>
    </i>
    <i r="2">
      <x v="59"/>
    </i>
    <i r="3">
      <x v="151"/>
    </i>
    <i r="4">
      <x v="143"/>
    </i>
    <i r="5">
      <x v="54"/>
    </i>
    <i r="6">
      <x v="145"/>
    </i>
    <i r="7">
      <x v="104"/>
    </i>
    <i r="8">
      <x v="73"/>
    </i>
    <i r="9">
      <x v="78"/>
    </i>
    <i>
      <x v="109"/>
    </i>
    <i r="1">
      <x v="65"/>
    </i>
    <i r="2">
      <x v="124"/>
    </i>
    <i r="3">
      <x v="51"/>
    </i>
    <i r="4">
      <x v="68"/>
    </i>
    <i r="5">
      <x v="130"/>
    </i>
    <i r="6">
      <x v="122"/>
    </i>
    <i r="7">
      <x v="113"/>
    </i>
    <i r="8">
      <x v="143"/>
    </i>
    <i r="9">
      <x v="75"/>
    </i>
    <i>
      <x v="110"/>
    </i>
    <i r="1">
      <x v="75"/>
    </i>
    <i r="2">
      <x v="52"/>
    </i>
    <i r="3">
      <x v="64"/>
    </i>
    <i r="4">
      <x v="81"/>
    </i>
    <i r="5">
      <x v="60"/>
    </i>
    <i r="6">
      <x v="91"/>
    </i>
    <i r="7">
      <x v="103"/>
    </i>
    <i r="8">
      <x v="60"/>
    </i>
    <i r="9">
      <x v="77"/>
    </i>
    <i>
      <x v="111"/>
    </i>
    <i r="1">
      <x v="50"/>
    </i>
    <i r="2">
      <x v="142"/>
    </i>
    <i r="3">
      <x v="90"/>
    </i>
    <i r="4">
      <x v="104"/>
    </i>
    <i r="5">
      <x v="69"/>
    </i>
    <i r="6">
      <x v="67"/>
    </i>
    <i r="7">
      <x v="132"/>
    </i>
    <i r="8">
      <x v="137"/>
    </i>
    <i r="9">
      <x v="137"/>
    </i>
    <i r="1">
      <x v="139"/>
    </i>
    <i r="2">
      <x v="130"/>
    </i>
    <i r="3">
      <x v="77"/>
    </i>
    <i r="4">
      <x v="140"/>
    </i>
    <i r="5">
      <x v="87"/>
    </i>
    <i r="6">
      <x v="117"/>
    </i>
    <i r="7">
      <x v="116"/>
    </i>
    <i r="8">
      <x v="133"/>
    </i>
    <i r="9">
      <x v="61"/>
    </i>
    <i>
      <x v="112"/>
    </i>
    <i r="1">
      <x v="107"/>
    </i>
    <i r="2">
      <x v="136"/>
    </i>
    <i r="3">
      <x v="149"/>
    </i>
    <i r="4">
      <x v="132"/>
    </i>
    <i r="5">
      <x v="64"/>
    </i>
    <i r="6">
      <x v="53"/>
    </i>
    <i r="7">
      <x v="131"/>
    </i>
    <i r="8">
      <x v="59"/>
    </i>
    <i r="9">
      <x v="85"/>
    </i>
    <i>
      <x v="113"/>
    </i>
    <i r="1">
      <x v="110"/>
    </i>
    <i r="2">
      <x v="98"/>
    </i>
    <i r="3">
      <x v="85"/>
    </i>
    <i r="4">
      <x v="116"/>
    </i>
    <i r="5">
      <x v="105"/>
    </i>
    <i r="6">
      <x v="77"/>
    </i>
    <i r="7">
      <x v="120"/>
    </i>
    <i r="8">
      <x v="49"/>
    </i>
    <i r="9">
      <x v="116"/>
    </i>
    <i>
      <x v="114"/>
    </i>
    <i r="1">
      <x v="73"/>
    </i>
    <i r="2">
      <x v="149"/>
    </i>
    <i r="3">
      <x v="126"/>
    </i>
    <i r="4">
      <x v="51"/>
    </i>
    <i r="5">
      <x v="143"/>
    </i>
    <i r="6">
      <x v="60"/>
    </i>
    <i r="7">
      <x v="124"/>
    </i>
    <i r="8">
      <x v="55"/>
    </i>
    <i r="9">
      <x v="69"/>
    </i>
    <i>
      <x v="115"/>
    </i>
    <i r="1">
      <x v="114"/>
    </i>
    <i r="2">
      <x v="64"/>
    </i>
    <i r="3">
      <x v="116"/>
    </i>
    <i r="4">
      <x v="113"/>
    </i>
    <i r="5">
      <x v="82"/>
    </i>
    <i r="6">
      <x v="50"/>
    </i>
    <i r="7">
      <x v="126"/>
    </i>
    <i r="8">
      <x v="61"/>
    </i>
    <i r="9">
      <x v="70"/>
    </i>
    <i>
      <x v="116"/>
    </i>
    <i r="1">
      <x v="58"/>
    </i>
    <i r="2">
      <x v="55"/>
    </i>
    <i r="3">
      <x v="138"/>
    </i>
    <i r="4">
      <x v="130"/>
    </i>
    <i r="5">
      <x v="124"/>
    </i>
    <i r="6">
      <x v="139"/>
    </i>
    <i r="7">
      <x v="142"/>
    </i>
    <i r="8">
      <x v="50"/>
    </i>
    <i r="9">
      <x v="126"/>
    </i>
    <i>
      <x v="117"/>
    </i>
    <i r="1">
      <x v="98"/>
    </i>
    <i r="2">
      <x v="101"/>
    </i>
    <i r="3">
      <x v="88"/>
    </i>
    <i r="4">
      <x v="92"/>
    </i>
    <i r="5">
      <x v="71"/>
    </i>
    <i r="6">
      <x v="96"/>
    </i>
    <i r="7">
      <x v="114"/>
    </i>
    <i r="8">
      <x v="100"/>
    </i>
    <i r="9">
      <x v="86"/>
    </i>
    <i>
      <x v="118"/>
    </i>
    <i r="1">
      <x v="141"/>
    </i>
    <i r="2">
      <x v="70"/>
    </i>
    <i r="3">
      <x v="80"/>
    </i>
    <i r="4">
      <x v="126"/>
    </i>
    <i r="5">
      <x v="93"/>
    </i>
    <i r="6">
      <x v="100"/>
    </i>
    <i r="7">
      <x v="144"/>
    </i>
    <i r="8">
      <x v="112"/>
    </i>
    <i r="9">
      <x v="65"/>
    </i>
    <i>
      <x v="119"/>
    </i>
    <i r="1">
      <x v="64"/>
    </i>
    <i r="2">
      <x v="145"/>
    </i>
    <i r="3">
      <x v="141"/>
    </i>
    <i r="4">
      <x v="54"/>
    </i>
    <i r="5">
      <x v="75"/>
    </i>
    <i r="6">
      <x v="55"/>
    </i>
    <i r="7">
      <x v="93"/>
    </i>
    <i r="8">
      <x v="136"/>
    </i>
    <i r="9">
      <x v="113"/>
    </i>
    <i>
      <x v="120"/>
    </i>
    <i r="1">
      <x v="49"/>
    </i>
    <i r="2">
      <x v="62"/>
    </i>
    <i r="3">
      <x v="81"/>
    </i>
    <i r="4">
      <x v="139"/>
    </i>
    <i r="5">
      <x v="81"/>
    </i>
    <i r="6">
      <x v="132"/>
    </i>
    <i r="7">
      <x v="62"/>
    </i>
    <i r="8">
      <x v="53"/>
    </i>
    <i r="9">
      <x v="97"/>
    </i>
    <i>
      <x v="121"/>
    </i>
    <i r="1">
      <x v="127"/>
    </i>
    <i r="2">
      <x v="116"/>
    </i>
    <i r="3">
      <x v="52"/>
    </i>
    <i r="4">
      <x v="76"/>
    </i>
    <i r="5">
      <x v="127"/>
    </i>
    <i r="6">
      <x v="130"/>
    </i>
    <i r="7">
      <x v="102"/>
    </i>
    <i r="8">
      <x v="89"/>
    </i>
    <i r="9">
      <x v="64"/>
    </i>
    <i>
      <x v="122"/>
    </i>
    <i r="1">
      <x v="79"/>
    </i>
    <i r="2">
      <x v="73"/>
    </i>
    <i r="3">
      <x v="118"/>
    </i>
    <i r="4">
      <x v="63"/>
    </i>
    <i r="5">
      <x v="109"/>
    </i>
    <i r="6">
      <x v="92"/>
    </i>
    <i r="7">
      <x v="83"/>
    </i>
    <i r="8">
      <x v="77"/>
    </i>
    <i r="9">
      <x v="58"/>
    </i>
    <i>
      <x v="123"/>
    </i>
    <i r="1">
      <x v="69"/>
    </i>
    <i r="2">
      <x v="87"/>
    </i>
    <i r="3">
      <x v="54"/>
    </i>
    <i r="4">
      <x v="74"/>
    </i>
    <i r="5">
      <x v="57"/>
    </i>
    <i r="6">
      <x v="63"/>
    </i>
    <i r="7">
      <x v="52"/>
    </i>
    <i r="8">
      <x v="83"/>
    </i>
    <i r="9">
      <x v="66"/>
    </i>
    <i>
      <x v="124"/>
    </i>
    <i r="1">
      <x v="100"/>
    </i>
    <i r="2">
      <x v="148"/>
    </i>
    <i r="3">
      <x v="100"/>
    </i>
    <i r="4">
      <x v="133"/>
    </i>
    <i r="5">
      <x v="100"/>
    </i>
    <i r="6">
      <x v="140"/>
    </i>
    <i r="7">
      <x v="115"/>
    </i>
    <i r="8">
      <x v="52"/>
    </i>
    <i r="9">
      <x v="152"/>
    </i>
    <i>
      <x v="125"/>
    </i>
    <i r="1">
      <x v="104"/>
    </i>
    <i r="2">
      <x v="80"/>
    </i>
    <i r="3">
      <x v="98"/>
    </i>
    <i r="4">
      <x v="57"/>
    </i>
    <i r="5">
      <x v="61"/>
    </i>
    <i r="6">
      <x v="90"/>
    </i>
    <i r="7">
      <x v="53"/>
    </i>
    <i r="8">
      <x v="54"/>
    </i>
    <i r="9">
      <x v="101"/>
    </i>
    <i>
      <x v="126"/>
    </i>
    <i r="1">
      <x v="71"/>
    </i>
    <i r="2">
      <x v="150"/>
    </i>
    <i r="3">
      <x v="136"/>
    </i>
    <i r="4">
      <x v="135"/>
    </i>
    <i r="5">
      <x v="142"/>
    </i>
    <i r="6">
      <x v="108"/>
    </i>
    <i r="7">
      <x v="141"/>
    </i>
    <i r="8">
      <x v="139"/>
    </i>
    <i r="9">
      <x v="112"/>
    </i>
    <i>
      <x v="127"/>
    </i>
    <i r="1">
      <x v="113"/>
    </i>
    <i r="2">
      <x v="129"/>
    </i>
    <i r="3">
      <x v="57"/>
    </i>
    <i r="4">
      <x v="66"/>
    </i>
    <i r="5">
      <x v="63"/>
    </i>
    <i r="6">
      <x v="104"/>
    </i>
    <i r="7">
      <x v="63"/>
    </i>
    <i r="8">
      <x v="70"/>
    </i>
    <i r="9">
      <x v="118"/>
    </i>
    <i>
      <x v="128"/>
    </i>
    <i r="1">
      <x v="71"/>
    </i>
    <i r="2">
      <x v="57"/>
    </i>
    <i r="3">
      <x v="72"/>
    </i>
    <i r="4">
      <x v="117"/>
    </i>
    <i r="5">
      <x v="107"/>
    </i>
    <i r="6">
      <x v="98"/>
    </i>
    <i r="7">
      <x v="125"/>
    </i>
    <i r="8">
      <x v="62"/>
    </i>
    <i r="9">
      <x v="90"/>
    </i>
    <i>
      <x v="129"/>
    </i>
    <i r="1">
      <x v="143"/>
    </i>
    <i r="2">
      <x v="91"/>
    </i>
    <i r="3">
      <x v="89"/>
    </i>
    <i r="4">
      <x v="123"/>
    </i>
    <i r="5">
      <x v="134"/>
    </i>
    <i r="6">
      <x v="135"/>
    </i>
    <i r="7">
      <x v="51"/>
    </i>
    <i r="8">
      <x v="104"/>
    </i>
    <i r="9">
      <x v="83"/>
    </i>
    <i>
      <x v="130"/>
    </i>
    <i r="1">
      <x v="51"/>
    </i>
    <i r="2">
      <x v="102"/>
    </i>
    <i r="3">
      <x v="61"/>
    </i>
    <i r="4">
      <x v="147"/>
    </i>
    <i r="5">
      <x v="125"/>
    </i>
    <i r="6">
      <x v="94"/>
    </i>
    <i r="7">
      <x v="123"/>
    </i>
    <i r="8">
      <x v="106"/>
    </i>
    <i r="9">
      <x v="105"/>
    </i>
    <i>
      <x v="131"/>
    </i>
    <i r="1">
      <x v="131"/>
    </i>
    <i r="2">
      <x v="114"/>
    </i>
    <i r="3">
      <x v="137"/>
    </i>
    <i r="4">
      <x v="120"/>
    </i>
    <i r="5">
      <x v="133"/>
    </i>
    <i r="6">
      <x v="78"/>
    </i>
    <i r="7">
      <x v="78"/>
    </i>
    <i r="8">
      <x v="67"/>
    </i>
    <i r="9">
      <x v="114"/>
    </i>
    <i>
      <x v="132"/>
    </i>
    <i r="1">
      <x v="142"/>
    </i>
    <i r="2">
      <x v="61"/>
    </i>
    <i r="3">
      <x v="50"/>
    </i>
    <i r="4">
      <x v="86"/>
    </i>
    <i r="5">
      <x v="83"/>
    </i>
    <i r="6">
      <x v="75"/>
    </i>
    <i r="7">
      <x v="146"/>
    </i>
    <i r="8">
      <x v="79"/>
    </i>
    <i r="9">
      <x v="137"/>
    </i>
    <i>
      <x v="133"/>
    </i>
    <i r="1">
      <x v="53"/>
    </i>
    <i r="2">
      <x v="49"/>
    </i>
    <i r="3">
      <x v="134"/>
    </i>
    <i r="4">
      <x v="71"/>
    </i>
    <i r="5">
      <x v="117"/>
    </i>
    <i r="6">
      <x v="54"/>
    </i>
    <i r="7">
      <x v="118"/>
    </i>
    <i r="8">
      <x v="140"/>
    </i>
    <i r="9">
      <x v="133"/>
    </i>
    <i>
      <x v="134"/>
    </i>
    <i r="1">
      <x v="106"/>
    </i>
    <i r="2">
      <x v="89"/>
    </i>
    <i r="3">
      <x v="58"/>
    </i>
    <i r="4">
      <x v="103"/>
    </i>
    <i r="5">
      <x v="50"/>
    </i>
    <i r="6">
      <x v="119"/>
    </i>
    <i r="7">
      <x v="55"/>
    </i>
    <i r="8">
      <x v="96"/>
    </i>
    <i r="9">
      <x v="147"/>
    </i>
    <i>
      <x v="135"/>
    </i>
    <i r="1">
      <x v="90"/>
    </i>
    <i r="2">
      <x v="52"/>
    </i>
    <i r="3">
      <x v="119"/>
    </i>
    <i r="4">
      <x v="141"/>
    </i>
    <i r="5">
      <x v="122"/>
    </i>
    <i r="6">
      <x v="138"/>
    </i>
    <i r="7">
      <x v="71"/>
    </i>
    <i r="8">
      <x v="66"/>
    </i>
    <i r="9">
      <x v="131"/>
    </i>
    <i>
      <x v="136"/>
    </i>
    <i r="1">
      <x v="126"/>
    </i>
    <i r="2">
      <x v="118"/>
    </i>
    <i r="3">
      <x v="121"/>
    </i>
    <i r="4">
      <x v="119"/>
    </i>
    <i r="5">
      <x v="118"/>
    </i>
    <i r="6">
      <x v="74"/>
    </i>
    <i r="7">
      <x v="56"/>
    </i>
    <i r="8">
      <x v="109"/>
    </i>
    <i r="9">
      <x v="128"/>
    </i>
    <i>
      <x v="137"/>
    </i>
    <i r="1">
      <x v="130"/>
    </i>
    <i r="2">
      <x v="119"/>
    </i>
    <i r="3">
      <x v="137"/>
    </i>
    <i r="4">
      <x v="53"/>
    </i>
    <i r="5">
      <x v="114"/>
    </i>
    <i r="6">
      <x v="142"/>
    </i>
    <i r="7">
      <x v="110"/>
    </i>
    <i r="8">
      <x v="132"/>
    </i>
    <i r="9">
      <x v="135"/>
    </i>
    <i>
      <x v="138"/>
    </i>
    <i r="1">
      <x v="103"/>
    </i>
    <i r="2">
      <x v="123"/>
    </i>
    <i r="3">
      <x v="124"/>
    </i>
    <i r="4">
      <x v="148"/>
    </i>
    <i r="5">
      <x v="49"/>
    </i>
    <i r="6">
      <x v="87"/>
    </i>
    <i r="7">
      <x v="107"/>
    </i>
    <i r="8">
      <x v="141"/>
    </i>
    <i r="9">
      <x v="100"/>
    </i>
    <i>
      <x v="139"/>
    </i>
    <i r="1">
      <x v="133"/>
    </i>
    <i r="2">
      <x v="109"/>
    </i>
    <i r="3">
      <x v="112"/>
    </i>
    <i r="4">
      <x v="88"/>
    </i>
    <i r="5">
      <x v="145"/>
    </i>
    <i r="6">
      <x v="51"/>
    </i>
    <i r="7">
      <x v="85"/>
    </i>
    <i r="8">
      <x v="125"/>
    </i>
    <i r="9">
      <x v="80"/>
    </i>
    <i>
      <x v="140"/>
    </i>
    <i r="1">
      <x v="118"/>
    </i>
    <i r="2">
      <x v="133"/>
    </i>
    <i r="3">
      <x v="65"/>
    </i>
    <i r="4">
      <x v="128"/>
    </i>
    <i r="5">
      <x v="62"/>
    </i>
    <i r="6">
      <x v="76"/>
    </i>
    <i r="7">
      <x v="50"/>
    </i>
    <i r="8">
      <x v="65"/>
    </i>
    <i r="9">
      <x v="122"/>
    </i>
    <i>
      <x v="141"/>
    </i>
    <i r="1">
      <x v="135"/>
    </i>
    <i r="2">
      <x v="111"/>
    </i>
    <i r="3">
      <x v="84"/>
    </i>
    <i r="4">
      <x v="146"/>
    </i>
    <i r="5">
      <x v="58"/>
    </i>
    <i r="6">
      <x v="110"/>
    </i>
    <i r="7">
      <x v="127"/>
    </i>
    <i r="8">
      <x v="130"/>
    </i>
    <i r="9">
      <x v="106"/>
    </i>
    <i>
      <x v="142"/>
    </i>
    <i r="1">
      <x v="52"/>
    </i>
    <i r="2">
      <x v="141"/>
    </i>
    <i r="3">
      <x v="127"/>
    </i>
    <i r="4">
      <x v="132"/>
    </i>
    <i r="5">
      <x v="144"/>
    </i>
    <i r="6">
      <x v="127"/>
    </i>
    <i r="7">
      <x v="56"/>
    </i>
    <i r="8">
      <x v="90"/>
    </i>
    <i r="9">
      <x v="148"/>
    </i>
    <i>
      <x v="143"/>
    </i>
    <i r="1">
      <x v="93"/>
    </i>
    <i r="2">
      <x v="125"/>
    </i>
    <i r="3">
      <x v="72"/>
    </i>
    <i r="4">
      <x v="87"/>
    </i>
    <i r="5">
      <x v="70"/>
    </i>
    <i r="6">
      <x v="125"/>
    </i>
    <i r="7">
      <x v="97"/>
    </i>
    <i r="8">
      <x v="105"/>
    </i>
    <i r="9">
      <x v="123"/>
    </i>
    <i r="1">
      <x v="119"/>
    </i>
    <i r="2">
      <x v="144"/>
    </i>
    <i r="3">
      <x v="147"/>
    </i>
    <i r="4">
      <x v="134"/>
    </i>
    <i r="5">
      <x v="120"/>
    </i>
    <i r="6">
      <x v="72"/>
    </i>
    <i r="7">
      <x v="67"/>
    </i>
    <i r="8">
      <x v="113"/>
    </i>
    <i r="9">
      <x v="150"/>
    </i>
    <i>
      <x v="144"/>
    </i>
    <i r="1">
      <x v="124"/>
    </i>
    <i r="2">
      <x v="82"/>
    </i>
    <i r="3">
      <x v="109"/>
    </i>
    <i r="4">
      <x v="108"/>
    </i>
    <i r="5">
      <x v="138"/>
    </i>
    <i r="6">
      <x v="58"/>
    </i>
    <i r="7">
      <x v="88"/>
    </i>
    <i r="8">
      <x v="94"/>
    </i>
    <i r="9">
      <x v="107"/>
    </i>
    <i>
      <x v="145"/>
    </i>
    <i r="1">
      <x v="132"/>
    </i>
    <i r="2">
      <x v="90"/>
    </i>
    <i r="3">
      <x v="114"/>
    </i>
    <i r="4">
      <x v="138"/>
    </i>
    <i r="5">
      <x v="98"/>
    </i>
    <i r="6">
      <x v="147"/>
    </i>
    <i r="7">
      <x v="130"/>
    </i>
    <i r="8">
      <x v="129"/>
    </i>
    <i r="9">
      <x v="138"/>
    </i>
    <i>
      <x v="146"/>
    </i>
    <i r="1">
      <x v="125"/>
    </i>
    <i r="2">
      <x v="63"/>
    </i>
    <i r="3">
      <x v="107"/>
    </i>
    <i r="4">
      <x v="102"/>
    </i>
    <i r="5">
      <x v="106"/>
    </i>
    <i r="6">
      <x v="89"/>
    </i>
    <i r="7">
      <x v="69"/>
    </i>
    <i r="8">
      <x v="61"/>
    </i>
    <i r="9">
      <x v="149"/>
    </i>
    <i>
      <x v="147"/>
    </i>
    <i r="1">
      <x v="116"/>
    </i>
    <i r="2">
      <x v="66"/>
    </i>
    <i r="3">
      <x v="62"/>
    </i>
    <i r="4">
      <x v="67"/>
    </i>
    <i r="5">
      <x v="115"/>
    </i>
    <i r="6">
      <x v="121"/>
    </i>
    <i r="7">
      <x v="148"/>
    </i>
    <i r="8">
      <x v="101"/>
    </i>
    <i r="9">
      <x v="134"/>
    </i>
    <i>
      <x v="148"/>
    </i>
    <i r="1">
      <x v="84"/>
    </i>
    <i r="2">
      <x v="137"/>
    </i>
    <i r="3">
      <x v="130"/>
    </i>
    <i r="4">
      <x v="127"/>
    </i>
    <i r="5">
      <x v="141"/>
    </i>
    <i r="6">
      <x v="146"/>
    </i>
    <i r="7">
      <x v="137"/>
    </i>
    <i r="8">
      <x v="75"/>
    </i>
    <i r="9">
      <x v="143"/>
    </i>
    <i>
      <x v="149"/>
    </i>
    <i r="1">
      <x v="137"/>
    </i>
    <i r="2">
      <x v="51"/>
    </i>
    <i r="3">
      <x v="123"/>
    </i>
    <i r="4">
      <x v="105"/>
    </i>
    <i r="5">
      <x v="139"/>
    </i>
    <i r="6">
      <x v="112"/>
    </i>
    <i r="7">
      <x v="58"/>
    </i>
    <i r="8">
      <x v="134"/>
    </i>
    <i r="9">
      <x v="52"/>
    </i>
    <i>
      <x v="150"/>
    </i>
    <i r="1">
      <x v="105"/>
    </i>
    <i r="2">
      <x v="127"/>
    </i>
    <i r="3">
      <x v="79"/>
    </i>
    <i r="4">
      <x v="89"/>
    </i>
    <i r="5">
      <x v="150"/>
    </i>
    <i r="6">
      <x v="148"/>
    </i>
    <i r="7">
      <x v="149"/>
    </i>
    <i r="8">
      <x v="120"/>
    </i>
    <i r="9">
      <x v="93"/>
    </i>
    <i>
      <x v="151"/>
    </i>
    <i r="1">
      <x v="70"/>
    </i>
    <i r="2">
      <x v="95"/>
    </i>
    <i r="3">
      <x v="74"/>
    </i>
    <i r="4">
      <x v="144"/>
    </i>
    <i r="5">
      <x v="126"/>
    </i>
    <i r="6">
      <x v="80"/>
    </i>
    <i r="7">
      <x v="80"/>
    </i>
    <i r="8">
      <x v="117"/>
    </i>
    <i r="9">
      <x v="115"/>
    </i>
    <i>
      <x v="152"/>
    </i>
    <i r="1">
      <x v="186"/>
    </i>
    <i r="2">
      <x v="153"/>
    </i>
    <i r="3">
      <x v="187"/>
    </i>
    <i r="4">
      <x v="187"/>
    </i>
    <i r="5">
      <x v="184"/>
    </i>
    <i r="6">
      <x v="179"/>
    </i>
    <i r="7">
      <x v="161"/>
    </i>
    <i r="8">
      <x v="153"/>
    </i>
    <i r="9">
      <x v="170"/>
    </i>
    <i>
      <x v="153"/>
    </i>
    <i r="1">
      <x v="175"/>
    </i>
    <i r="2">
      <x v="168"/>
    </i>
    <i r="3">
      <x v="171"/>
    </i>
    <i r="4">
      <x v="185"/>
    </i>
    <i r="5">
      <x v="152"/>
    </i>
    <i r="6">
      <x v="165"/>
    </i>
    <i r="7">
      <x v="183"/>
    </i>
    <i r="8">
      <x v="181"/>
    </i>
    <i r="9">
      <x v="172"/>
    </i>
    <i>
      <x v="154"/>
    </i>
    <i r="1">
      <x v="178"/>
    </i>
    <i r="2">
      <x v="179"/>
    </i>
    <i r="3">
      <x v="186"/>
    </i>
    <i r="4">
      <x v="164"/>
    </i>
    <i r="5">
      <x v="167"/>
    </i>
    <i r="6">
      <x v="186"/>
    </i>
    <i r="7">
      <x v="178"/>
    </i>
    <i r="8">
      <x v="151"/>
    </i>
    <i r="9">
      <x v="161"/>
    </i>
    <i>
      <x v="155"/>
    </i>
    <i r="1">
      <x v="157"/>
    </i>
    <i r="2">
      <x v="187"/>
    </i>
    <i r="3">
      <x v="161"/>
    </i>
    <i r="4">
      <x v="162"/>
    </i>
    <i r="5">
      <x v="179"/>
    </i>
    <i r="6">
      <x v="167"/>
    </i>
    <i r="7">
      <x v="180"/>
    </i>
    <i r="8">
      <x v="155"/>
    </i>
    <i r="9">
      <x v="183"/>
    </i>
    <i>
      <x v="156"/>
    </i>
    <i r="1">
      <x v="154"/>
    </i>
    <i r="2">
      <x v="174"/>
    </i>
    <i r="3">
      <x v="177"/>
    </i>
    <i r="4">
      <x v="165"/>
    </i>
    <i r="5">
      <x v="157"/>
    </i>
    <i r="6">
      <x v="169"/>
    </i>
    <i r="7">
      <x v="188"/>
    </i>
    <i r="8">
      <x v="154"/>
    </i>
    <i r="9">
      <x v="184"/>
    </i>
    <i>
      <x v="157"/>
    </i>
    <i r="1">
      <x v="149"/>
    </i>
    <i r="2">
      <x v="183"/>
    </i>
    <i r="3">
      <x v="173"/>
    </i>
    <i r="4">
      <x v="151"/>
    </i>
    <i r="5">
      <x v="191"/>
    </i>
    <i r="6">
      <x v="152"/>
    </i>
    <i r="7">
      <x v="163"/>
    </i>
    <i r="8">
      <x v="169"/>
    </i>
    <i r="9">
      <x v="187"/>
    </i>
    <i r="1">
      <x v="167"/>
    </i>
    <i r="2">
      <x v="175"/>
    </i>
    <i r="3">
      <x v="174"/>
    </i>
    <i r="4">
      <x v="171"/>
    </i>
    <i r="5">
      <x v="183"/>
    </i>
    <i r="6">
      <x v="163"/>
    </i>
    <i r="7">
      <x v="166"/>
    </i>
    <i r="8">
      <x v="176"/>
    </i>
    <i r="9">
      <x v="173"/>
    </i>
    <i>
      <x v="158"/>
    </i>
    <i r="1">
      <x v="150"/>
    </i>
    <i r="2">
      <x v="155"/>
    </i>
    <i r="3">
      <x v="188"/>
    </i>
    <i r="4">
      <x v="183"/>
    </i>
    <i r="5">
      <x v="173"/>
    </i>
    <i r="6">
      <x v="151"/>
    </i>
    <i r="7">
      <x v="184"/>
    </i>
    <i r="8">
      <x v="158"/>
    </i>
    <i r="9">
      <x v="158"/>
    </i>
    <i>
      <x v="159"/>
    </i>
    <i r="1">
      <x v="164"/>
    </i>
    <i r="2">
      <x v="177"/>
    </i>
    <i r="3">
      <x v="179"/>
    </i>
    <i r="4">
      <x v="156"/>
    </i>
    <i r="5">
      <x v="163"/>
    </i>
    <i r="6">
      <x v="154"/>
    </i>
    <i r="7">
      <x v="173"/>
    </i>
    <i r="8">
      <x v="172"/>
    </i>
    <i r="9">
      <x v="153"/>
    </i>
    <i>
      <x v="160"/>
    </i>
    <i r="1">
      <x v="158"/>
    </i>
    <i r="2">
      <x v="167"/>
    </i>
    <i r="3">
      <x v="170"/>
    </i>
    <i r="4">
      <x v="173"/>
    </i>
    <i r="5">
      <x v="153"/>
    </i>
    <i r="6">
      <x v="153"/>
    </i>
    <i r="7">
      <x v="187"/>
    </i>
    <i r="8">
      <x v="162"/>
    </i>
    <i r="9">
      <x v="180"/>
    </i>
    <i>
      <x v="161"/>
    </i>
    <i r="1">
      <x v="148"/>
    </i>
    <i r="2">
      <x v="154"/>
    </i>
    <i r="3">
      <x v="159"/>
    </i>
    <i r="4">
      <x v="167"/>
    </i>
    <i r="5">
      <x v="186"/>
    </i>
    <i r="6">
      <x v="171"/>
    </i>
    <i r="7">
      <x v="169"/>
    </i>
    <i r="8">
      <x v="185"/>
    </i>
    <i r="9">
      <x v="169"/>
    </i>
    <i>
      <x v="162"/>
    </i>
    <i r="1">
      <x v="153"/>
    </i>
    <i r="2">
      <x v="166"/>
    </i>
    <i r="3">
      <x v="164"/>
    </i>
    <i r="4">
      <x v="192"/>
    </i>
    <i r="5">
      <x v="182"/>
    </i>
    <i r="6">
      <x v="162"/>
    </i>
    <i r="7">
      <x v="176"/>
    </i>
    <i r="8">
      <x v="173"/>
    </i>
    <i r="9">
      <x v="155"/>
    </i>
    <i>
      <x v="163"/>
    </i>
    <i r="1">
      <x v="160"/>
    </i>
    <i r="2">
      <x v="180"/>
    </i>
    <i r="3">
      <x v="160"/>
    </i>
    <i r="4">
      <x v="176"/>
    </i>
    <i r="5">
      <x v="166"/>
    </i>
    <i r="6">
      <x v="175"/>
    </i>
    <i r="7">
      <x v="191"/>
    </i>
    <i r="8">
      <x v="150"/>
    </i>
    <i r="9">
      <x v="191"/>
    </i>
    <i>
      <x v="164"/>
    </i>
    <i r="1">
      <x v="173"/>
    </i>
    <i r="2">
      <x v="165"/>
    </i>
    <i r="3">
      <x v="154"/>
    </i>
    <i r="4">
      <x v="186"/>
    </i>
    <i r="5">
      <x v="168"/>
    </i>
    <i r="6">
      <x v="185"/>
    </i>
    <i r="7">
      <x v="189"/>
    </i>
    <i r="8">
      <x v="152"/>
    </i>
    <i r="9">
      <x v="189"/>
    </i>
    <i>
      <x v="165"/>
    </i>
    <i r="1">
      <x v="156"/>
    </i>
    <i r="2">
      <x v="170"/>
    </i>
    <i r="3">
      <x v="167"/>
    </i>
    <i r="4">
      <x v="177"/>
    </i>
    <i r="5">
      <x v="180"/>
    </i>
    <i r="6">
      <x v="178"/>
    </i>
    <i r="7">
      <x v="171"/>
    </i>
    <i r="8">
      <x v="170"/>
    </i>
    <i r="9">
      <x v="175"/>
    </i>
    <i r="1">
      <x v="182"/>
    </i>
    <i r="2">
      <x v="158"/>
    </i>
    <i r="3">
      <x v="152"/>
    </i>
    <i r="4">
      <x v="154"/>
    </i>
    <i r="5">
      <x v="191"/>
    </i>
    <i r="6">
      <x v="170"/>
    </i>
    <i r="7">
      <x v="172"/>
    </i>
    <i r="8">
      <x v="184"/>
    </i>
    <i r="9">
      <x v="195"/>
    </i>
    <i>
      <x v="166"/>
    </i>
    <i r="1">
      <x v="166"/>
    </i>
    <i r="2">
      <x v="160"/>
    </i>
    <i r="3">
      <x v="165"/>
    </i>
    <i r="4">
      <x v="158"/>
    </i>
    <i r="5">
      <x v="170"/>
    </i>
    <i r="6">
      <x v="159"/>
    </i>
    <i r="7">
      <x v="192"/>
    </i>
    <i r="8">
      <x v="177"/>
    </i>
    <i r="9">
      <x v="160"/>
    </i>
    <i>
      <x v="167"/>
    </i>
    <i r="1">
      <x v="152"/>
    </i>
    <i r="2">
      <x v="156"/>
    </i>
    <i r="3">
      <x v="158"/>
    </i>
    <i r="4">
      <x v="159"/>
    </i>
    <i r="5">
      <x v="188"/>
    </i>
    <i r="6">
      <x v="182"/>
    </i>
    <i r="7">
      <x v="181"/>
    </i>
    <i r="8">
      <x v="175"/>
    </i>
    <i r="9">
      <x v="178"/>
    </i>
    <i>
      <x v="168"/>
    </i>
    <i r="1">
      <x v="177"/>
    </i>
    <i r="2">
      <x v="181"/>
    </i>
    <i r="3">
      <x v="175"/>
    </i>
    <i r="4">
      <x v="174"/>
    </i>
    <i r="5">
      <x v="181"/>
    </i>
    <i r="6">
      <x v="180"/>
    </i>
    <i r="7">
      <x v="179"/>
    </i>
    <i r="8">
      <x v="161"/>
    </i>
    <i r="9">
      <x v="176"/>
    </i>
    <i>
      <x v="169"/>
    </i>
    <i r="1">
      <x v="176"/>
    </i>
    <i r="2">
      <x v="180"/>
    </i>
    <i r="3">
      <x v="162"/>
    </i>
    <i r="4">
      <x v="188"/>
    </i>
    <i r="5">
      <x v="155"/>
    </i>
    <i r="6">
      <x v="160"/>
    </i>
    <i r="7">
      <x v="153"/>
    </i>
    <i r="8">
      <x v="186"/>
    </i>
    <i r="9">
      <x v="171"/>
    </i>
    <i>
      <x v="170"/>
    </i>
    <i r="1">
      <x v="165"/>
    </i>
    <i r="2">
      <x v="194"/>
    </i>
    <i r="3">
      <x v="181"/>
    </i>
    <i r="4">
      <x v="153"/>
    </i>
    <i r="5">
      <x v="172"/>
    </i>
    <i r="6">
      <x v="172"/>
    </i>
    <i r="7">
      <x v="182"/>
    </i>
    <i r="8">
      <x v="167"/>
    </i>
    <i r="9">
      <x v="185"/>
    </i>
    <i>
      <x v="171"/>
    </i>
    <i r="1">
      <x v="159"/>
    </i>
    <i r="2">
      <x v="172"/>
    </i>
    <i r="3">
      <x v="163"/>
    </i>
    <i r="4">
      <x v="157"/>
    </i>
    <i r="5">
      <x v="162"/>
    </i>
    <i r="6">
      <x v="156"/>
    </i>
    <i r="7">
      <x v="157"/>
    </i>
    <i r="8">
      <x v="164"/>
    </i>
    <i r="9">
      <x v="174"/>
    </i>
    <i>
      <x v="172"/>
    </i>
    <i r="1">
      <x v="183"/>
    </i>
    <i r="2">
      <x v="162"/>
    </i>
    <i r="3">
      <x v="156"/>
    </i>
    <i r="4">
      <x v="152"/>
    </i>
    <i r="5">
      <x v="161"/>
    </i>
    <i r="6">
      <x v="183"/>
    </i>
    <i r="7">
      <x v="160"/>
    </i>
    <i r="8">
      <x v="171"/>
    </i>
    <i r="9">
      <x v="190"/>
    </i>
    <i>
      <x v="173"/>
    </i>
    <i r="1">
      <x v="179"/>
    </i>
    <i r="2">
      <x v="186"/>
    </i>
    <i r="3">
      <x v="172"/>
    </i>
    <i r="4">
      <x v="184"/>
    </i>
    <i r="5">
      <x v="158"/>
    </i>
    <i r="6">
      <x v="173"/>
    </i>
    <i r="7">
      <x v="165"/>
    </i>
    <i r="8">
      <x v="148"/>
    </i>
    <i r="9">
      <x v="162"/>
    </i>
    <i>
      <x v="174"/>
    </i>
    <i r="1">
      <x v="168"/>
    </i>
    <i r="2">
      <x v="163"/>
    </i>
    <i r="3">
      <x v="184"/>
    </i>
    <i r="4">
      <x v="179"/>
    </i>
    <i r="5">
      <x v="180"/>
    </i>
    <i r="6">
      <x v="150"/>
    </i>
    <i r="7">
      <x v="156"/>
    </i>
    <i r="8">
      <x v="187"/>
    </i>
    <i r="9">
      <x v="179"/>
    </i>
    <i>
      <x v="175"/>
    </i>
    <i r="1">
      <x v="163"/>
    </i>
    <i r="2">
      <x v="161"/>
    </i>
    <i r="3">
      <x v="163"/>
    </i>
    <i r="4">
      <x v="166"/>
    </i>
    <i r="5">
      <x v="190"/>
    </i>
    <i r="6">
      <x v="187"/>
    </i>
    <i r="7">
      <x v="174"/>
    </i>
    <i r="8">
      <x v="183"/>
    </i>
    <i r="9">
      <x v="181"/>
    </i>
    <i>
      <x v="176"/>
    </i>
    <i r="1">
      <x v="181"/>
    </i>
    <i r="2">
      <x v="176"/>
    </i>
    <i r="3">
      <x v="176"/>
    </i>
    <i r="4">
      <x v="163"/>
    </i>
    <i r="5">
      <x v="154"/>
    </i>
    <i r="6">
      <x v="189"/>
    </i>
    <i r="7">
      <x v="180"/>
    </i>
    <i r="8">
      <x v="160"/>
    </i>
    <i r="9">
      <x v="177"/>
    </i>
    <i>
      <x v="177"/>
    </i>
    <i r="1">
      <x v="184"/>
    </i>
    <i r="2">
      <x v="159"/>
    </i>
    <i r="3">
      <x v="191"/>
    </i>
    <i r="4">
      <x v="191"/>
    </i>
    <i r="5">
      <x v="187"/>
    </i>
    <i r="6">
      <x v="157"/>
    </i>
    <i r="7">
      <x v="158"/>
    </i>
    <i r="8">
      <x v="182"/>
    </i>
    <i r="9">
      <x v="167"/>
    </i>
    <i>
      <x v="178"/>
    </i>
    <i r="1">
      <x v="180"/>
    </i>
    <i r="2">
      <x v="189"/>
    </i>
    <i r="3">
      <x v="166"/>
    </i>
    <i r="4">
      <x v="160"/>
    </i>
    <i r="5">
      <x v="165"/>
    </i>
    <i r="6">
      <x v="167"/>
    </i>
    <i r="7">
      <x v="190"/>
    </i>
    <i r="8">
      <x v="157"/>
    </i>
    <i r="9">
      <x v="159"/>
    </i>
    <i>
      <x v="179"/>
    </i>
    <i r="1">
      <x v="174"/>
    </i>
    <i r="2">
      <x v="191"/>
    </i>
    <i r="3">
      <x v="157"/>
    </i>
    <i r="4">
      <x v="161"/>
    </i>
    <i r="5">
      <x v="178"/>
    </i>
    <i r="6">
      <x v="166"/>
    </i>
    <i r="7">
      <x v="168"/>
    </i>
    <i r="8">
      <x v="156"/>
    </i>
    <i r="9">
      <x v="164"/>
    </i>
    <i>
      <x v="180"/>
    </i>
    <i r="1">
      <x v="164"/>
    </i>
    <i r="2">
      <x v="164"/>
    </i>
    <i r="3">
      <x v="190"/>
    </i>
    <i r="4">
      <x v="170"/>
    </i>
    <i r="5">
      <x v="176"/>
    </i>
    <i r="6">
      <x v="188"/>
    </i>
    <i r="7">
      <x v="177"/>
    </i>
    <i r="8">
      <x v="178"/>
    </i>
    <i r="9">
      <x v="194"/>
    </i>
    <i>
      <x v="181"/>
    </i>
    <i r="1">
      <x v="171"/>
    </i>
    <i r="2">
      <x v="190"/>
    </i>
    <i r="3">
      <x v="189"/>
    </i>
    <i r="4">
      <x v="180"/>
    </i>
    <i r="5">
      <x v="164"/>
    </i>
    <i r="6">
      <x v="177"/>
    </i>
    <i r="7">
      <x v="155"/>
    </i>
    <i r="8">
      <x v="179"/>
    </i>
    <i r="9">
      <x v="156"/>
    </i>
    <i>
      <x v="182"/>
    </i>
    <i r="1">
      <x v="154"/>
    </i>
    <i r="2">
      <x v="182"/>
    </i>
    <i r="3">
      <x v="169"/>
    </i>
    <i r="4">
      <x v="181"/>
    </i>
    <i r="5">
      <x v="185"/>
    </i>
    <i r="6">
      <x v="164"/>
    </i>
    <i r="7">
      <x v="186"/>
    </i>
    <i r="8">
      <x v="168"/>
    </i>
    <i r="9">
      <x v="165"/>
    </i>
    <i>
      <x v="183"/>
    </i>
    <i r="1">
      <x v="155"/>
    </i>
    <i r="2">
      <x v="188"/>
    </i>
    <i r="3">
      <x v="192"/>
    </i>
    <i r="4">
      <x v="155"/>
    </i>
    <i r="5">
      <x v="175"/>
    </i>
    <i r="6">
      <x v="176"/>
    </i>
    <i r="7">
      <x v="159"/>
    </i>
    <i r="8">
      <x v="170"/>
    </i>
    <i r="9">
      <x v="157"/>
    </i>
    <i>
      <x v="184"/>
    </i>
    <i r="1">
      <x v="151"/>
    </i>
    <i r="2">
      <x v="193"/>
    </i>
    <i r="3">
      <x v="168"/>
    </i>
    <i r="4">
      <x v="190"/>
    </i>
    <i r="5">
      <x v="174"/>
    </i>
    <i r="6">
      <x v="174"/>
    </i>
    <i r="7">
      <x v="154"/>
    </i>
    <i r="8">
      <x v="180"/>
    </i>
    <i r="9">
      <x v="193"/>
    </i>
    <i>
      <x v="185"/>
    </i>
    <i r="1">
      <x v="161"/>
    </i>
    <i r="2">
      <x v="178"/>
    </i>
    <i r="3">
      <x v="155"/>
    </i>
    <i r="4">
      <x v="175"/>
    </i>
    <i r="5">
      <x v="159"/>
    </i>
    <i r="6">
      <x v="158"/>
    </i>
    <i r="7">
      <x v="182"/>
    </i>
    <i r="8">
      <x v="154"/>
    </i>
    <i r="9">
      <x v="154"/>
    </i>
    <i>
      <x v="186"/>
    </i>
    <i r="1">
      <x v="162"/>
    </i>
    <i r="2">
      <x v="157"/>
    </i>
    <i r="3">
      <x v="182"/>
    </i>
    <i r="4">
      <x v="189"/>
    </i>
    <i r="5">
      <x v="189"/>
    </i>
    <i r="6">
      <x v="168"/>
    </i>
    <i r="7">
      <x v="167"/>
    </i>
    <i r="8">
      <x v="174"/>
    </i>
    <i r="9">
      <x v="192"/>
    </i>
    <i>
      <x v="187"/>
    </i>
    <i r="1">
      <x v="169"/>
    </i>
    <i r="2">
      <x v="171"/>
    </i>
    <i r="3">
      <x v="183"/>
    </i>
    <i r="4">
      <x v="178"/>
    </i>
    <i r="5">
      <x v="151"/>
    </i>
    <i r="6">
      <x v="167"/>
    </i>
    <i r="7">
      <x v="175"/>
    </i>
    <i r="8">
      <x v="169"/>
    </i>
    <i r="9">
      <x v="163"/>
    </i>
    <i>
      <x v="188"/>
    </i>
    <i r="1">
      <x v="166"/>
    </i>
    <i r="2">
      <x v="185"/>
    </i>
    <i r="3">
      <x v="153"/>
    </i>
    <i r="4">
      <x v="168"/>
    </i>
    <i r="5">
      <x v="160"/>
    </i>
    <i r="6">
      <x v="161"/>
    </i>
    <i r="7">
      <x v="164"/>
    </i>
    <i r="8">
      <x v="159"/>
    </i>
    <i r="9">
      <x v="182"/>
    </i>
    <i>
      <x v="189"/>
    </i>
    <i r="1">
      <x v="185"/>
    </i>
    <i r="2">
      <x v="192"/>
    </i>
    <i r="3">
      <x v="185"/>
    </i>
    <i r="4">
      <x v="172"/>
    </i>
    <i r="5">
      <x v="177"/>
    </i>
    <i r="6">
      <x v="184"/>
    </i>
    <i r="7">
      <x v="193"/>
    </i>
    <i r="8">
      <x v="149"/>
    </i>
    <i r="9">
      <x v="188"/>
    </i>
    <i>
      <x v="190"/>
    </i>
    <i r="1">
      <x v="170"/>
    </i>
    <i r="2">
      <x v="184"/>
    </i>
    <i r="3">
      <x v="178"/>
    </i>
    <i r="4">
      <x v="182"/>
    </i>
    <i r="5">
      <x v="171"/>
    </i>
    <i r="6">
      <x v="152"/>
    </i>
    <i r="7">
      <x v="185"/>
    </i>
    <i r="8">
      <x v="166"/>
    </i>
    <i r="9">
      <x v="168"/>
    </i>
    <i>
      <x v="191"/>
    </i>
    <i r="1">
      <x v="187"/>
    </i>
    <i r="2">
      <x v="169"/>
    </i>
    <i r="3">
      <x v="180"/>
    </i>
    <i r="4">
      <x v="156"/>
    </i>
    <i r="5">
      <x v="156"/>
    </i>
    <i r="6">
      <x v="155"/>
    </i>
    <i r="7">
      <x v="162"/>
    </i>
    <i r="8">
      <x v="163"/>
    </i>
    <i r="9">
      <x v="166"/>
    </i>
    <i>
      <x v="192"/>
    </i>
    <i r="1">
      <x v="172"/>
    </i>
    <i r="2">
      <x v="173"/>
    </i>
    <i r="3">
      <x v="192"/>
    </i>
    <i r="4">
      <x v="169"/>
    </i>
    <i r="5">
      <x v="169"/>
    </i>
    <i r="6">
      <x v="181"/>
    </i>
    <i r="7">
      <x v="170"/>
    </i>
    <i r="8">
      <x v="165"/>
    </i>
    <i r="9">
      <x v="186"/>
    </i>
    <i t="grand">
      <x/>
    </i>
  </rowItems>
  <colItems count="1">
    <i/>
  </colItems>
  <dataFields count="1">
    <dataField name="Licznik z godzina" fld="1" subtotal="count" baseField="0" baseItem="0"/>
  </dataFields>
  <pivotTableStyleInfo name="PivotStyleLight16" showRowHeaders="1" showColHeaders="1" showRowStripes="0" showColStripes="0" showLastColumn="1"/>
  <filters count="1">
    <filter fld="2" type="captionBetween" evalOrder="-1" id="2" stringValue1="-10" stringValue2="15.01">
      <autoFilter ref="A1">
        <filterColumn colId="0">
          <customFilters and="1">
            <customFilter operator="greaterThanOrEqual" val="-10"/>
            <customFilter operator="lessThanOrEqual" val="44576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pomiary" displayName="pomiary" ref="A1:W201" totalsRowShown="0">
  <autoFilter ref="A1:W201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</autoFilter>
  <tableColumns count="23">
    <tableColumn id="1" name="data" dataDxfId="10"/>
    <tableColumn id="2" name="godzina" dataDxfId="9"/>
    <tableColumn id="3" name="czujnik1"/>
    <tableColumn id="4" name="czujnik2"/>
    <tableColumn id="5" name="czujnik3"/>
    <tableColumn id="6" name="czujnik4"/>
    <tableColumn id="7" name="czujnik5"/>
    <tableColumn id="8" name="czujnik6"/>
    <tableColumn id="9" name="czujnik7"/>
    <tableColumn id="10" name="czujnik8"/>
    <tableColumn id="11" name="czujnik9"/>
    <tableColumn id="12" name="czujnik10"/>
    <tableColumn id="13" name="kelwin1" dataDxfId="8">
      <calculatedColumnFormula>INT(pomiary[[#This Row],[czujnik1]]+273.15)</calculatedColumnFormula>
    </tableColumn>
    <tableColumn id="14" name="kelwin2">
      <calculatedColumnFormula>INT(pomiary[[#This Row],[czujnik2]]+273.15)</calculatedColumnFormula>
    </tableColumn>
    <tableColumn id="15" name="kelwin3">
      <calculatedColumnFormula>INT(pomiary[[#This Row],[czujnik3]]+273.15)</calculatedColumnFormula>
    </tableColumn>
    <tableColumn id="16" name="kelwin4">
      <calculatedColumnFormula>INT(pomiary[[#This Row],[czujnik4]]+273.15)</calculatedColumnFormula>
    </tableColumn>
    <tableColumn id="17" name="kelwin5">
      <calculatedColumnFormula>INT(pomiary[[#This Row],[czujnik5]]+273.15)</calculatedColumnFormula>
    </tableColumn>
    <tableColumn id="18" name="kelwin6">
      <calculatedColumnFormula>INT(pomiary[[#This Row],[czujnik6]]+273.15)</calculatedColumnFormula>
    </tableColumn>
    <tableColumn id="19" name="kelwin7">
      <calculatedColumnFormula>INT(pomiary[[#This Row],[czujnik7]]+273.15)</calculatedColumnFormula>
    </tableColumn>
    <tableColumn id="20" name="kelwin8">
      <calculatedColumnFormula>INT(pomiary[[#This Row],[czujnik8]]+273.15)</calculatedColumnFormula>
    </tableColumn>
    <tableColumn id="21" name="kelwin9">
      <calculatedColumnFormula>INT(pomiary[[#This Row],[czujnik9]]+273.15)</calculatedColumnFormula>
    </tableColumn>
    <tableColumn id="22" name="kelwin10">
      <calculatedColumnFormula>INT(pomiary[[#This Row],[czujnik10]]+273.15)</calculatedColumnFormula>
    </tableColumn>
    <tableColumn id="23" name="miesiac" dataDxfId="7">
      <calculatedColumnFormula>MONTH(pomiary[[#This Row],[data]])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rok" displayName="rok" ref="A1:H201" totalsRowShown="0">
  <autoFilter ref="A1:H201">
    <filterColumn colId="4"/>
    <filterColumn colId="5"/>
    <filterColumn colId="6"/>
    <filterColumn colId="7"/>
  </autoFilter>
  <tableColumns count="8">
    <tableColumn id="1" name="data" dataDxfId="2">
      <calculatedColumnFormula>pomiary[[#This Row],[data]]</calculatedColumnFormula>
    </tableColumn>
    <tableColumn id="2" name="godzina" dataDxfId="5">
      <calculatedColumnFormula>pomiary[[#This Row],[godzina]]</calculatedColumnFormula>
    </tableColumn>
    <tableColumn id="3" name="dzień">
      <calculatedColumnFormula>DAY(A2)</calculatedColumnFormula>
    </tableColumn>
    <tableColumn id="4" name="miesiąc">
      <calculatedColumnFormula>MONTH(A2)</calculatedColumnFormula>
    </tableColumn>
    <tableColumn id="5" name="czujnik1" dataDxfId="4">
      <calculatedColumnFormula>pomiary[[#This Row],[czujnik1]] - IF(AND(rok[[#This Row],[dzień]]&gt;=5,rok[[#This Row],[dzień]]&lt;=10),1.2,0) + IF(rok[[#This Row],[miesiąc]]=5,0.9,0)</calculatedColumnFormula>
    </tableColumn>
    <tableColumn id="6" name="czujnik2" dataDxfId="3">
      <calculatedColumnFormula>pomiary[[#This Row],[czujnik2]] - IF(AND(rok[[#This Row],[dzień]]&gt;=5,rok[[#This Row],[dzień]]&lt;=10),1.2,0) + IF(rok[[#This Row],[miesiąc]]=5,0.9,0)</calculatedColumnFormula>
    </tableColumn>
    <tableColumn id="7" name="czujnik8" dataDxfId="1">
      <calculatedColumnFormula>ROUND(pomiary[[#This Row],[czujnik8]] * IF(OR(rok[[#This Row],[miesiąc]]=7,rok[[#This Row],[miesiąc]]=8),1.07,1),2) + IF(rok[[#This Row],[miesiąc]]=5,0.9,0)</calculatedColumnFormula>
    </tableColumn>
    <tableColumn id="8" name="czujnik9" dataDxfId="0">
      <calculatedColumnFormula>ROUND(pomiary[[#This Row],[czujnik9]] * IF(OR(rok[[#This Row],[miesiąc]]=7,rok[[#This Row],[miesiąc]]=8),1.07,1),2) + IF(rok[[#This Row],[miesiąc]]=5,0.9,0)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W201"/>
  <sheetViews>
    <sheetView topLeftCell="A29" zoomScale="85" zoomScaleNormal="85" workbookViewId="0">
      <selection activeCell="A58" sqref="A58"/>
    </sheetView>
  </sheetViews>
  <sheetFormatPr defaultRowHeight="14.4"/>
  <cols>
    <col min="1" max="1" width="10.109375" bestFit="1" customWidth="1"/>
    <col min="2" max="2" width="9.109375" customWidth="1"/>
    <col min="3" max="11" width="9.33203125" customWidth="1"/>
    <col min="12" max="12" width="10.33203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30</v>
      </c>
    </row>
    <row r="2" spans="1:23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s="4">
        <f>INT(pomiary[[#This Row],[czujnik1]]+273.15)</f>
        <v>273</v>
      </c>
      <c r="N2" s="4">
        <f>INT(pomiary[[#This Row],[czujnik2]]+273.15)</f>
        <v>268</v>
      </c>
      <c r="O2" s="4">
        <f>INT(pomiary[[#This Row],[czujnik3]]+273.15)</f>
        <v>271</v>
      </c>
      <c r="P2" s="4">
        <f>INT(pomiary[[#This Row],[czujnik4]]+273.15)</f>
        <v>267</v>
      </c>
      <c r="Q2" s="4">
        <f>INT(pomiary[[#This Row],[czujnik5]]+273.15)</f>
        <v>270</v>
      </c>
      <c r="R2" s="4">
        <f>INT(pomiary[[#This Row],[czujnik6]]+273.15)</f>
        <v>276</v>
      </c>
      <c r="S2" s="4">
        <f>INT(pomiary[[#This Row],[czujnik7]]+273.15)</f>
        <v>275</v>
      </c>
      <c r="T2" s="4">
        <f>INT(pomiary[[#This Row],[czujnik8]]+273.15)</f>
        <v>271</v>
      </c>
      <c r="U2" s="4">
        <f>INT(pomiary[[#This Row],[czujnik9]]+273.15)</f>
        <v>274</v>
      </c>
      <c r="V2" s="4">
        <f>INT(pomiary[[#This Row],[czujnik10]]+273.15)</f>
        <v>277</v>
      </c>
      <c r="W2" s="4">
        <f>MONTH(pomiary[[#This Row],[data]])</f>
        <v>1</v>
      </c>
    </row>
    <row r="3" spans="1:23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s="4">
        <f>INT(pomiary[[#This Row],[czujnik1]]+273.15)</f>
        <v>268</v>
      </c>
      <c r="N3" s="4">
        <f>INT(pomiary[[#This Row],[czujnik2]]+273.15)</f>
        <v>275</v>
      </c>
      <c r="O3" s="4">
        <f>INT(pomiary[[#This Row],[czujnik3]]+273.15)</f>
        <v>267</v>
      </c>
      <c r="P3" s="4">
        <f>INT(pomiary[[#This Row],[czujnik4]]+273.15)</f>
        <v>267</v>
      </c>
      <c r="Q3" s="4">
        <f>INT(pomiary[[#This Row],[czujnik5]]+273.15)</f>
        <v>267</v>
      </c>
      <c r="R3" s="4">
        <f>INT(pomiary[[#This Row],[czujnik6]]+273.15)</f>
        <v>265</v>
      </c>
      <c r="S3" s="4">
        <f>INT(pomiary[[#This Row],[czujnik7]]+273.15)</f>
        <v>270</v>
      </c>
      <c r="T3" s="4">
        <f>INT(pomiary[[#This Row],[czujnik8]]+273.15)</f>
        <v>276</v>
      </c>
      <c r="U3" s="4">
        <f>INT(pomiary[[#This Row],[czujnik9]]+273.15)</f>
        <v>267</v>
      </c>
      <c r="V3" s="4">
        <f>INT(pomiary[[#This Row],[czujnik10]]+273.15)</f>
        <v>273</v>
      </c>
      <c r="W3" s="4">
        <f>MONTH(pomiary[[#This Row],[data]])</f>
        <v>1</v>
      </c>
    </row>
    <row r="4" spans="1:23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s="4">
        <f>INT(pomiary[[#This Row],[czujnik1]]+273.15)</f>
        <v>275</v>
      </c>
      <c r="N4" s="4">
        <f>INT(pomiary[[#This Row],[czujnik2]]+273.15)</f>
        <v>265</v>
      </c>
      <c r="O4" s="4">
        <f>INT(pomiary[[#This Row],[czujnik3]]+273.15)</f>
        <v>274</v>
      </c>
      <c r="P4" s="4">
        <f>INT(pomiary[[#This Row],[czujnik4]]+273.15)</f>
        <v>279</v>
      </c>
      <c r="Q4" s="4">
        <f>INT(pomiary[[#This Row],[czujnik5]]+273.15)</f>
        <v>277</v>
      </c>
      <c r="R4" s="4">
        <f>INT(pomiary[[#This Row],[czujnik6]]+273.15)</f>
        <v>265</v>
      </c>
      <c r="S4" s="4">
        <f>INT(pomiary[[#This Row],[czujnik7]]+273.15)</f>
        <v>277</v>
      </c>
      <c r="T4" s="4">
        <f>INT(pomiary[[#This Row],[czujnik8]]+273.15)</f>
        <v>268</v>
      </c>
      <c r="U4" s="4">
        <f>INT(pomiary[[#This Row],[czujnik9]]+273.15)</f>
        <v>269</v>
      </c>
      <c r="V4" s="4">
        <f>INT(pomiary[[#This Row],[czujnik10]]+273.15)</f>
        <v>268</v>
      </c>
      <c r="W4" s="4">
        <f>MONTH(pomiary[[#This Row],[data]])</f>
        <v>1</v>
      </c>
    </row>
    <row r="5" spans="1:23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s="4">
        <f>INT(pomiary[[#This Row],[czujnik1]]+273.15)</f>
        <v>280</v>
      </c>
      <c r="N5" s="4">
        <f>INT(pomiary[[#This Row],[czujnik2]]+273.15)</f>
        <v>265</v>
      </c>
      <c r="O5" s="4">
        <f>INT(pomiary[[#This Row],[czujnik3]]+273.15)</f>
        <v>272</v>
      </c>
      <c r="P5" s="4">
        <f>INT(pomiary[[#This Row],[czujnik4]]+273.15)</f>
        <v>270</v>
      </c>
      <c r="Q5" s="4">
        <f>INT(pomiary[[#This Row],[czujnik5]]+273.15)</f>
        <v>279</v>
      </c>
      <c r="R5" s="4">
        <f>INT(pomiary[[#This Row],[czujnik6]]+273.15)</f>
        <v>276</v>
      </c>
      <c r="S5" s="4">
        <f>INT(pomiary[[#This Row],[czujnik7]]+273.15)</f>
        <v>272</v>
      </c>
      <c r="T5" s="4">
        <f>INT(pomiary[[#This Row],[czujnik8]]+273.15)</f>
        <v>270</v>
      </c>
      <c r="U5" s="4">
        <f>INT(pomiary[[#This Row],[czujnik9]]+273.15)</f>
        <v>271</v>
      </c>
      <c r="V5" s="4">
        <f>INT(pomiary[[#This Row],[czujnik10]]+273.15)</f>
        <v>270</v>
      </c>
      <c r="W5" s="4">
        <f>MONTH(pomiary[[#This Row],[data]])</f>
        <v>1</v>
      </c>
    </row>
    <row r="6" spans="1:23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s="4">
        <f>INT(pomiary[[#This Row],[czujnik1]]+273.15)</f>
        <v>280</v>
      </c>
      <c r="N6" s="4">
        <f>INT(pomiary[[#This Row],[czujnik2]]+273.15)</f>
        <v>278</v>
      </c>
      <c r="O6" s="4">
        <f>INT(pomiary[[#This Row],[czujnik3]]+273.15)</f>
        <v>269</v>
      </c>
      <c r="P6" s="4">
        <f>INT(pomiary[[#This Row],[czujnik4]]+273.15)</f>
        <v>269</v>
      </c>
      <c r="Q6" s="4">
        <f>INT(pomiary[[#This Row],[czujnik5]]+273.15)</f>
        <v>281</v>
      </c>
      <c r="R6" s="4">
        <f>INT(pomiary[[#This Row],[czujnik6]]+273.15)</f>
        <v>267</v>
      </c>
      <c r="S6" s="4">
        <f>INT(pomiary[[#This Row],[czujnik7]]+273.15)</f>
        <v>272</v>
      </c>
      <c r="T6" s="4">
        <f>INT(pomiary[[#This Row],[czujnik8]]+273.15)</f>
        <v>274</v>
      </c>
      <c r="U6" s="4">
        <f>INT(pomiary[[#This Row],[czujnik9]]+273.15)</f>
        <v>267</v>
      </c>
      <c r="V6" s="4">
        <f>INT(pomiary[[#This Row],[czujnik10]]+273.15)</f>
        <v>269</v>
      </c>
      <c r="W6" s="4">
        <f>MONTH(pomiary[[#This Row],[data]])</f>
        <v>1</v>
      </c>
    </row>
    <row r="7" spans="1:23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s="4">
        <f>INT(pomiary[[#This Row],[czujnik1]]+273.15)</f>
        <v>277</v>
      </c>
      <c r="N7" s="4">
        <f>INT(pomiary[[#This Row],[czujnik2]]+273.15)</f>
        <v>274</v>
      </c>
      <c r="O7" s="4">
        <f>INT(pomiary[[#This Row],[czujnik3]]+273.15)</f>
        <v>269</v>
      </c>
      <c r="P7" s="4">
        <f>INT(pomiary[[#This Row],[czujnik4]]+273.15)</f>
        <v>265</v>
      </c>
      <c r="Q7" s="4">
        <f>INT(pomiary[[#This Row],[czujnik5]]+273.15)</f>
        <v>276</v>
      </c>
      <c r="R7" s="4">
        <f>INT(pomiary[[#This Row],[czujnik6]]+273.15)</f>
        <v>269</v>
      </c>
      <c r="S7" s="4">
        <f>INT(pomiary[[#This Row],[czujnik7]]+273.15)</f>
        <v>269</v>
      </c>
      <c r="T7" s="4">
        <f>INT(pomiary[[#This Row],[czujnik8]]+273.15)</f>
        <v>274</v>
      </c>
      <c r="U7" s="4">
        <f>INT(pomiary[[#This Row],[czujnik9]]+273.15)</f>
        <v>269</v>
      </c>
      <c r="V7" s="4">
        <f>INT(pomiary[[#This Row],[czujnik10]]+273.15)</f>
        <v>277</v>
      </c>
      <c r="W7" s="4">
        <f>MONTH(pomiary[[#This Row],[data]])</f>
        <v>1</v>
      </c>
    </row>
    <row r="8" spans="1:23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s="4">
        <f>INT(pomiary[[#This Row],[czujnik1]]+273.15)</f>
        <v>267</v>
      </c>
      <c r="N8" s="4">
        <f>INT(pomiary[[#This Row],[czujnik2]]+273.15)</f>
        <v>279</v>
      </c>
      <c r="O8" s="4">
        <f>INT(pomiary[[#This Row],[czujnik3]]+273.15)</f>
        <v>265</v>
      </c>
      <c r="P8" s="4">
        <f>INT(pomiary[[#This Row],[czujnik4]]+273.15)</f>
        <v>277</v>
      </c>
      <c r="Q8" s="4">
        <f>INT(pomiary[[#This Row],[czujnik5]]+273.15)</f>
        <v>275</v>
      </c>
      <c r="R8" s="4">
        <f>INT(pomiary[[#This Row],[czujnik6]]+273.15)</f>
        <v>280</v>
      </c>
      <c r="S8" s="4">
        <f>INT(pomiary[[#This Row],[czujnik7]]+273.15)</f>
        <v>268</v>
      </c>
      <c r="T8" s="4">
        <f>INT(pomiary[[#This Row],[czujnik8]]+273.15)</f>
        <v>266</v>
      </c>
      <c r="U8" s="4">
        <f>INT(pomiary[[#This Row],[czujnik9]]+273.15)</f>
        <v>265</v>
      </c>
      <c r="V8" s="4">
        <f>INT(pomiary[[#This Row],[czujnik10]]+273.15)</f>
        <v>280</v>
      </c>
      <c r="W8" s="4">
        <f>MONTH(pomiary[[#This Row],[data]])</f>
        <v>1</v>
      </c>
    </row>
    <row r="9" spans="1:23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s="4">
        <f>INT(pomiary[[#This Row],[czujnik1]]+273.15)</f>
        <v>276</v>
      </c>
      <c r="N9" s="4">
        <f>INT(pomiary[[#This Row],[czujnik2]]+273.15)</f>
        <v>266</v>
      </c>
      <c r="O9" s="4">
        <f>INT(pomiary[[#This Row],[czujnik3]]+273.15)</f>
        <v>266</v>
      </c>
      <c r="P9" s="4">
        <f>INT(pomiary[[#This Row],[czujnik4]]+273.15)</f>
        <v>270</v>
      </c>
      <c r="Q9" s="4">
        <f>INT(pomiary[[#This Row],[czujnik5]]+273.15)</f>
        <v>279</v>
      </c>
      <c r="R9" s="4">
        <f>INT(pomiary[[#This Row],[czujnik6]]+273.15)</f>
        <v>274</v>
      </c>
      <c r="S9" s="4">
        <f>INT(pomiary[[#This Row],[czujnik7]]+273.15)</f>
        <v>280</v>
      </c>
      <c r="T9" s="4">
        <f>INT(pomiary[[#This Row],[czujnik8]]+273.15)</f>
        <v>280</v>
      </c>
      <c r="U9" s="4">
        <f>INT(pomiary[[#This Row],[czujnik9]]+273.15)</f>
        <v>275</v>
      </c>
      <c r="V9" s="4">
        <f>INT(pomiary[[#This Row],[czujnik10]]+273.15)</f>
        <v>270</v>
      </c>
      <c r="W9" s="4">
        <f>MONTH(pomiary[[#This Row],[data]])</f>
        <v>2</v>
      </c>
    </row>
    <row r="10" spans="1:23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s="4">
        <f>INT(pomiary[[#This Row],[czujnik1]]+273.15)</f>
        <v>275</v>
      </c>
      <c r="N10" s="4">
        <f>INT(pomiary[[#This Row],[czujnik2]]+273.15)</f>
        <v>274</v>
      </c>
      <c r="O10" s="4">
        <f>INT(pomiary[[#This Row],[czujnik3]]+273.15)</f>
        <v>271</v>
      </c>
      <c r="P10" s="4">
        <f>INT(pomiary[[#This Row],[czujnik4]]+273.15)</f>
        <v>267</v>
      </c>
      <c r="Q10" s="4">
        <f>INT(pomiary[[#This Row],[czujnik5]]+273.15)</f>
        <v>275</v>
      </c>
      <c r="R10" s="4">
        <f>INT(pomiary[[#This Row],[czujnik6]]+273.15)</f>
        <v>270</v>
      </c>
      <c r="S10" s="4">
        <f>INT(pomiary[[#This Row],[czujnik7]]+273.15)</f>
        <v>269</v>
      </c>
      <c r="T10" s="4">
        <f>INT(pomiary[[#This Row],[czujnik8]]+273.15)</f>
        <v>266</v>
      </c>
      <c r="U10" s="4">
        <f>INT(pomiary[[#This Row],[czujnik9]]+273.15)</f>
        <v>275</v>
      </c>
      <c r="V10" s="4">
        <f>INT(pomiary[[#This Row],[czujnik10]]+273.15)</f>
        <v>280</v>
      </c>
      <c r="W10" s="4">
        <f>MONTH(pomiary[[#This Row],[data]])</f>
        <v>2</v>
      </c>
    </row>
    <row r="11" spans="1:23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s="4">
        <f>INT(pomiary[[#This Row],[czujnik1]]+273.15)</f>
        <v>281</v>
      </c>
      <c r="N11" s="4">
        <f>INT(pomiary[[#This Row],[czujnik2]]+273.15)</f>
        <v>271</v>
      </c>
      <c r="O11" s="4">
        <f>INT(pomiary[[#This Row],[czujnik3]]+273.15)</f>
        <v>275</v>
      </c>
      <c r="P11" s="4">
        <f>INT(pomiary[[#This Row],[czujnik4]]+273.15)</f>
        <v>274</v>
      </c>
      <c r="Q11" s="4">
        <f>INT(pomiary[[#This Row],[czujnik5]]+273.15)</f>
        <v>281</v>
      </c>
      <c r="R11" s="4">
        <f>INT(pomiary[[#This Row],[czujnik6]]+273.15)</f>
        <v>277</v>
      </c>
      <c r="S11" s="4">
        <f>INT(pomiary[[#This Row],[czujnik7]]+273.15)</f>
        <v>268</v>
      </c>
      <c r="T11" s="4">
        <f>INT(pomiary[[#This Row],[czujnik8]]+273.15)</f>
        <v>281</v>
      </c>
      <c r="U11" s="4">
        <f>INT(pomiary[[#This Row],[czujnik9]]+273.15)</f>
        <v>266</v>
      </c>
      <c r="V11" s="4">
        <f>INT(pomiary[[#This Row],[czujnik10]]+273.15)</f>
        <v>265</v>
      </c>
      <c r="W11" s="4">
        <f>MONTH(pomiary[[#This Row],[data]])</f>
        <v>2</v>
      </c>
    </row>
    <row r="12" spans="1:23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s="4">
        <f>INT(pomiary[[#This Row],[czujnik1]]+273.15)</f>
        <v>277</v>
      </c>
      <c r="N12" s="4">
        <f>INT(pomiary[[#This Row],[czujnik2]]+273.15)</f>
        <v>266</v>
      </c>
      <c r="O12" s="4">
        <f>INT(pomiary[[#This Row],[czujnik3]]+273.15)</f>
        <v>275</v>
      </c>
      <c r="P12" s="4">
        <f>INT(pomiary[[#This Row],[czujnik4]]+273.15)</f>
        <v>271</v>
      </c>
      <c r="Q12" s="4">
        <f>INT(pomiary[[#This Row],[czujnik5]]+273.15)</f>
        <v>269</v>
      </c>
      <c r="R12" s="4">
        <f>INT(pomiary[[#This Row],[czujnik6]]+273.15)</f>
        <v>269</v>
      </c>
      <c r="S12" s="4">
        <f>INT(pomiary[[#This Row],[czujnik7]]+273.15)</f>
        <v>266</v>
      </c>
      <c r="T12" s="4">
        <f>INT(pomiary[[#This Row],[czujnik8]]+273.15)</f>
        <v>276</v>
      </c>
      <c r="U12" s="4">
        <f>INT(pomiary[[#This Row],[czujnik9]]+273.15)</f>
        <v>275</v>
      </c>
      <c r="V12" s="4">
        <f>INT(pomiary[[#This Row],[czujnik10]]+273.15)</f>
        <v>266</v>
      </c>
      <c r="W12" s="4">
        <f>MONTH(pomiary[[#This Row],[data]])</f>
        <v>2</v>
      </c>
    </row>
    <row r="13" spans="1:23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s="4">
        <f>INT(pomiary[[#This Row],[czujnik1]]+273.15)</f>
        <v>268</v>
      </c>
      <c r="N13" s="4">
        <f>INT(pomiary[[#This Row],[czujnik2]]+273.15)</f>
        <v>278</v>
      </c>
      <c r="O13" s="4">
        <f>INT(pomiary[[#This Row],[czujnik3]]+273.15)</f>
        <v>266</v>
      </c>
      <c r="P13" s="4">
        <f>INT(pomiary[[#This Row],[czujnik4]]+273.15)</f>
        <v>269</v>
      </c>
      <c r="Q13" s="4">
        <f>INT(pomiary[[#This Row],[czujnik5]]+273.15)</f>
        <v>280</v>
      </c>
      <c r="R13" s="4">
        <f>INT(pomiary[[#This Row],[czujnik6]]+273.15)</f>
        <v>265</v>
      </c>
      <c r="S13" s="4">
        <f>INT(pomiary[[#This Row],[czujnik7]]+273.15)</f>
        <v>267</v>
      </c>
      <c r="T13" s="4">
        <f>INT(pomiary[[#This Row],[czujnik8]]+273.15)</f>
        <v>266</v>
      </c>
      <c r="U13" s="4">
        <f>INT(pomiary[[#This Row],[czujnik9]]+273.15)</f>
        <v>270</v>
      </c>
      <c r="V13" s="4">
        <f>INT(pomiary[[#This Row],[czujnik10]]+273.15)</f>
        <v>271</v>
      </c>
      <c r="W13" s="4">
        <f>MONTH(pomiary[[#This Row],[data]])</f>
        <v>2</v>
      </c>
    </row>
    <row r="14" spans="1:23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s="4">
        <f>INT(pomiary[[#This Row],[czujnik1]]+273.15)</f>
        <v>267</v>
      </c>
      <c r="N14" s="4">
        <f>INT(pomiary[[#This Row],[czujnik2]]+273.15)</f>
        <v>278</v>
      </c>
      <c r="O14" s="4">
        <f>INT(pomiary[[#This Row],[czujnik3]]+273.15)</f>
        <v>270</v>
      </c>
      <c r="P14" s="4">
        <f>INT(pomiary[[#This Row],[czujnik4]]+273.15)</f>
        <v>267</v>
      </c>
      <c r="Q14" s="4">
        <f>INT(pomiary[[#This Row],[czujnik5]]+273.15)</f>
        <v>281</v>
      </c>
      <c r="R14" s="4">
        <f>INT(pomiary[[#This Row],[czujnik6]]+273.15)</f>
        <v>266</v>
      </c>
      <c r="S14" s="4">
        <f>INT(pomiary[[#This Row],[czujnik7]]+273.15)</f>
        <v>265</v>
      </c>
      <c r="T14" s="4">
        <f>INT(pomiary[[#This Row],[czujnik8]]+273.15)</f>
        <v>277</v>
      </c>
      <c r="U14" s="4">
        <f>INT(pomiary[[#This Row],[czujnik9]]+273.15)</f>
        <v>265</v>
      </c>
      <c r="V14" s="4">
        <f>INT(pomiary[[#This Row],[czujnik10]]+273.15)</f>
        <v>281</v>
      </c>
      <c r="W14" s="4">
        <f>MONTH(pomiary[[#This Row],[data]])</f>
        <v>2</v>
      </c>
    </row>
    <row r="15" spans="1:23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s="4">
        <f>INT(pomiary[[#This Row],[czujnik1]]+273.15)</f>
        <v>281</v>
      </c>
      <c r="N15" s="4">
        <f>INT(pomiary[[#This Row],[czujnik2]]+273.15)</f>
        <v>281</v>
      </c>
      <c r="O15" s="4">
        <f>INT(pomiary[[#This Row],[czujnik3]]+273.15)</f>
        <v>265</v>
      </c>
      <c r="P15" s="4">
        <f>INT(pomiary[[#This Row],[czujnik4]]+273.15)</f>
        <v>270</v>
      </c>
      <c r="Q15" s="4">
        <f>INT(pomiary[[#This Row],[czujnik5]]+273.15)</f>
        <v>279</v>
      </c>
      <c r="R15" s="4">
        <f>INT(pomiary[[#This Row],[czujnik6]]+273.15)</f>
        <v>274</v>
      </c>
      <c r="S15" s="4">
        <f>INT(pomiary[[#This Row],[czujnik7]]+273.15)</f>
        <v>269</v>
      </c>
      <c r="T15" s="4">
        <f>INT(pomiary[[#This Row],[czujnik8]]+273.15)</f>
        <v>278</v>
      </c>
      <c r="U15" s="4">
        <f>INT(pomiary[[#This Row],[czujnik9]]+273.15)</f>
        <v>268</v>
      </c>
      <c r="V15" s="4">
        <f>INT(pomiary[[#This Row],[czujnik10]]+273.15)</f>
        <v>273</v>
      </c>
      <c r="W15" s="4">
        <f>MONTH(pomiary[[#This Row],[data]])</f>
        <v>2</v>
      </c>
    </row>
    <row r="16" spans="1:23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s="4">
        <f>INT(pomiary[[#This Row],[czujnik1]]+273.15)</f>
        <v>280</v>
      </c>
      <c r="N16" s="4">
        <f>INT(pomiary[[#This Row],[czujnik2]]+273.15)</f>
        <v>281</v>
      </c>
      <c r="O16" s="4">
        <f>INT(pomiary[[#This Row],[czujnik3]]+273.15)</f>
        <v>273</v>
      </c>
      <c r="P16" s="4">
        <f>INT(pomiary[[#This Row],[czujnik4]]+273.15)</f>
        <v>270</v>
      </c>
      <c r="Q16" s="4">
        <f>INT(pomiary[[#This Row],[czujnik5]]+273.15)</f>
        <v>265</v>
      </c>
      <c r="R16" s="4">
        <f>INT(pomiary[[#This Row],[czujnik6]]+273.15)</f>
        <v>280</v>
      </c>
      <c r="S16" s="4">
        <f>INT(pomiary[[#This Row],[czujnik7]]+273.15)</f>
        <v>268</v>
      </c>
      <c r="T16" s="4">
        <f>INT(pomiary[[#This Row],[czujnik8]]+273.15)</f>
        <v>268</v>
      </c>
      <c r="U16" s="4">
        <f>INT(pomiary[[#This Row],[czujnik9]]+273.15)</f>
        <v>268</v>
      </c>
      <c r="V16" s="4">
        <f>INT(pomiary[[#This Row],[czujnik10]]+273.15)</f>
        <v>267</v>
      </c>
      <c r="W16" s="4">
        <f>MONTH(pomiary[[#This Row],[data]])</f>
        <v>2</v>
      </c>
    </row>
    <row r="17" spans="1:23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s="4">
        <f>INT(pomiary[[#This Row],[czujnik1]]+273.15)</f>
        <v>265</v>
      </c>
      <c r="N17" s="4">
        <f>INT(pomiary[[#This Row],[czujnik2]]+273.15)</f>
        <v>275</v>
      </c>
      <c r="O17" s="4">
        <f>INT(pomiary[[#This Row],[czujnik3]]+273.15)</f>
        <v>272</v>
      </c>
      <c r="P17" s="4">
        <f>INT(pomiary[[#This Row],[czujnik4]]+273.15)</f>
        <v>268</v>
      </c>
      <c r="Q17" s="4">
        <f>INT(pomiary[[#This Row],[czujnik5]]+273.15)</f>
        <v>266</v>
      </c>
      <c r="R17" s="4">
        <f>INT(pomiary[[#This Row],[czujnik6]]+273.15)</f>
        <v>273</v>
      </c>
      <c r="S17" s="4">
        <f>INT(pomiary[[#This Row],[czujnik7]]+273.15)</f>
        <v>273</v>
      </c>
      <c r="T17" s="4">
        <f>INT(pomiary[[#This Row],[czujnik8]]+273.15)</f>
        <v>268</v>
      </c>
      <c r="U17" s="4">
        <f>INT(pomiary[[#This Row],[czujnik9]]+273.15)</f>
        <v>266</v>
      </c>
      <c r="V17" s="4">
        <f>INT(pomiary[[#This Row],[czujnik10]]+273.15)</f>
        <v>276</v>
      </c>
      <c r="W17" s="4">
        <f>MONTH(pomiary[[#This Row],[data]])</f>
        <v>2</v>
      </c>
    </row>
    <row r="18" spans="1:23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s="4">
        <f>INT(pomiary[[#This Row],[czujnik1]]+273.15)</f>
        <v>280</v>
      </c>
      <c r="N18" s="4">
        <f>INT(pomiary[[#This Row],[czujnik2]]+273.15)</f>
        <v>274</v>
      </c>
      <c r="O18" s="4">
        <f>INT(pomiary[[#This Row],[czujnik3]]+273.15)</f>
        <v>267</v>
      </c>
      <c r="P18" s="4">
        <f>INT(pomiary[[#This Row],[czujnik4]]+273.15)</f>
        <v>270</v>
      </c>
      <c r="Q18" s="4">
        <f>INT(pomiary[[#This Row],[czujnik5]]+273.15)</f>
        <v>276</v>
      </c>
      <c r="R18" s="4">
        <f>INT(pomiary[[#This Row],[czujnik6]]+273.15)</f>
        <v>272</v>
      </c>
      <c r="S18" s="4">
        <f>INT(pomiary[[#This Row],[czujnik7]]+273.15)</f>
        <v>270</v>
      </c>
      <c r="T18" s="4">
        <f>INT(pomiary[[#This Row],[czujnik8]]+273.15)</f>
        <v>266</v>
      </c>
      <c r="U18" s="4">
        <f>INT(pomiary[[#This Row],[czujnik9]]+273.15)</f>
        <v>266</v>
      </c>
      <c r="V18" s="4">
        <f>INT(pomiary[[#This Row],[czujnik10]]+273.15)</f>
        <v>276</v>
      </c>
      <c r="W18" s="4">
        <f>MONTH(pomiary[[#This Row],[data]])</f>
        <v>2</v>
      </c>
    </row>
    <row r="19" spans="1:23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s="4">
        <f>INT(pomiary[[#This Row],[czujnik1]]+273.15)</f>
        <v>267</v>
      </c>
      <c r="N19" s="4">
        <f>INT(pomiary[[#This Row],[czujnik2]]+273.15)</f>
        <v>274</v>
      </c>
      <c r="O19" s="4">
        <f>INT(pomiary[[#This Row],[czujnik3]]+273.15)</f>
        <v>266</v>
      </c>
      <c r="P19" s="4">
        <f>INT(pomiary[[#This Row],[czujnik4]]+273.15)</f>
        <v>267</v>
      </c>
      <c r="Q19" s="4">
        <f>INT(pomiary[[#This Row],[czujnik5]]+273.15)</f>
        <v>274</v>
      </c>
      <c r="R19" s="4">
        <f>INT(pomiary[[#This Row],[czujnik6]]+273.15)</f>
        <v>274</v>
      </c>
      <c r="S19" s="4">
        <f>INT(pomiary[[#This Row],[czujnik7]]+273.15)</f>
        <v>281</v>
      </c>
      <c r="T19" s="4">
        <f>INT(pomiary[[#This Row],[czujnik8]]+273.15)</f>
        <v>273</v>
      </c>
      <c r="U19" s="4">
        <f>INT(pomiary[[#This Row],[czujnik9]]+273.15)</f>
        <v>274</v>
      </c>
      <c r="V19" s="4">
        <f>INT(pomiary[[#This Row],[czujnik10]]+273.15)</f>
        <v>269</v>
      </c>
      <c r="W19" s="4">
        <f>MONTH(pomiary[[#This Row],[data]])</f>
        <v>2</v>
      </c>
    </row>
    <row r="20" spans="1:23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s="4">
        <f>INT(pomiary[[#This Row],[czujnik1]]+273.15)</f>
        <v>267</v>
      </c>
      <c r="N20" s="4">
        <f>INT(pomiary[[#This Row],[czujnik2]]+273.15)</f>
        <v>270</v>
      </c>
      <c r="O20" s="4">
        <f>INT(pomiary[[#This Row],[czujnik3]]+273.15)</f>
        <v>273</v>
      </c>
      <c r="P20" s="4">
        <f>INT(pomiary[[#This Row],[czujnik4]]+273.15)</f>
        <v>276</v>
      </c>
      <c r="Q20" s="4">
        <f>INT(pomiary[[#This Row],[czujnik5]]+273.15)</f>
        <v>278</v>
      </c>
      <c r="R20" s="4">
        <f>INT(pomiary[[#This Row],[czujnik6]]+273.15)</f>
        <v>272</v>
      </c>
      <c r="S20" s="4">
        <f>INT(pomiary[[#This Row],[czujnik7]]+273.15)</f>
        <v>277</v>
      </c>
      <c r="T20" s="4">
        <f>INT(pomiary[[#This Row],[czujnik8]]+273.15)</f>
        <v>275</v>
      </c>
      <c r="U20" s="4">
        <f>INT(pomiary[[#This Row],[czujnik9]]+273.15)</f>
        <v>274</v>
      </c>
      <c r="V20" s="4">
        <f>INT(pomiary[[#This Row],[czujnik10]]+273.15)</f>
        <v>281</v>
      </c>
      <c r="W20" s="4">
        <f>MONTH(pomiary[[#This Row],[data]])</f>
        <v>2</v>
      </c>
    </row>
    <row r="21" spans="1:23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s="4">
        <f>INT(pomiary[[#This Row],[czujnik1]]+273.15)</f>
        <v>282</v>
      </c>
      <c r="N21" s="4">
        <f>INT(pomiary[[#This Row],[czujnik2]]+273.15)</f>
        <v>272</v>
      </c>
      <c r="O21" s="4">
        <f>INT(pomiary[[#This Row],[czujnik3]]+273.15)</f>
        <v>279</v>
      </c>
      <c r="P21" s="4">
        <f>INT(pomiary[[#This Row],[czujnik4]]+273.15)</f>
        <v>277</v>
      </c>
      <c r="Q21" s="4">
        <f>INT(pomiary[[#This Row],[czujnik5]]+273.15)</f>
        <v>274</v>
      </c>
      <c r="R21" s="4">
        <f>INT(pomiary[[#This Row],[czujnik6]]+273.15)</f>
        <v>272</v>
      </c>
      <c r="S21" s="4">
        <f>INT(pomiary[[#This Row],[czujnik7]]+273.15)</f>
        <v>277</v>
      </c>
      <c r="T21" s="4">
        <f>INT(pomiary[[#This Row],[czujnik8]]+273.15)</f>
        <v>276</v>
      </c>
      <c r="U21" s="4">
        <f>INT(pomiary[[#This Row],[czujnik9]]+273.15)</f>
        <v>271</v>
      </c>
      <c r="V21" s="4">
        <f>INT(pomiary[[#This Row],[czujnik10]]+273.15)</f>
        <v>271</v>
      </c>
      <c r="W21" s="4">
        <f>MONTH(pomiary[[#This Row],[data]])</f>
        <v>2</v>
      </c>
    </row>
    <row r="22" spans="1:23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s="4">
        <f>INT(pomiary[[#This Row],[czujnik1]]+273.15)</f>
        <v>279</v>
      </c>
      <c r="N22" s="4">
        <f>INT(pomiary[[#This Row],[czujnik2]]+273.15)</f>
        <v>279</v>
      </c>
      <c r="O22" s="4">
        <f>INT(pomiary[[#This Row],[czujnik3]]+273.15)</f>
        <v>277</v>
      </c>
      <c r="P22" s="4">
        <f>INT(pomiary[[#This Row],[czujnik4]]+273.15)</f>
        <v>269</v>
      </c>
      <c r="Q22" s="4">
        <f>INT(pomiary[[#This Row],[czujnik5]]+273.15)</f>
        <v>270</v>
      </c>
      <c r="R22" s="4">
        <f>INT(pomiary[[#This Row],[czujnik6]]+273.15)</f>
        <v>278</v>
      </c>
      <c r="S22" s="4">
        <f>INT(pomiary[[#This Row],[czujnik7]]+273.15)</f>
        <v>271</v>
      </c>
      <c r="T22" s="4">
        <f>INT(pomiary[[#This Row],[czujnik8]]+273.15)</f>
        <v>277</v>
      </c>
      <c r="U22" s="4">
        <f>INT(pomiary[[#This Row],[czujnik9]]+273.15)</f>
        <v>270</v>
      </c>
      <c r="V22" s="4">
        <f>INT(pomiary[[#This Row],[czujnik10]]+273.15)</f>
        <v>275</v>
      </c>
      <c r="W22" s="4">
        <f>MONTH(pomiary[[#This Row],[data]])</f>
        <v>2</v>
      </c>
    </row>
    <row r="23" spans="1:23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s="4">
        <f>INT(pomiary[[#This Row],[czujnik1]]+273.15)</f>
        <v>269</v>
      </c>
      <c r="N23" s="4">
        <f>INT(pomiary[[#This Row],[czujnik2]]+273.15)</f>
        <v>268</v>
      </c>
      <c r="O23" s="4">
        <f>INT(pomiary[[#This Row],[czujnik3]]+273.15)</f>
        <v>276</v>
      </c>
      <c r="P23" s="4">
        <f>INT(pomiary[[#This Row],[czujnik4]]+273.15)</f>
        <v>273</v>
      </c>
      <c r="Q23" s="4">
        <f>INT(pomiary[[#This Row],[czujnik5]]+273.15)</f>
        <v>269</v>
      </c>
      <c r="R23" s="4">
        <f>INT(pomiary[[#This Row],[czujnik6]]+273.15)</f>
        <v>270</v>
      </c>
      <c r="S23" s="4">
        <f>INT(pomiary[[#This Row],[czujnik7]]+273.15)</f>
        <v>273</v>
      </c>
      <c r="T23" s="4">
        <f>INT(pomiary[[#This Row],[czujnik8]]+273.15)</f>
        <v>269</v>
      </c>
      <c r="U23" s="4">
        <f>INT(pomiary[[#This Row],[czujnik9]]+273.15)</f>
        <v>269</v>
      </c>
      <c r="V23" s="4">
        <f>INT(pomiary[[#This Row],[czujnik10]]+273.15)</f>
        <v>270</v>
      </c>
      <c r="W23" s="4">
        <f>MONTH(pomiary[[#This Row],[data]])</f>
        <v>2</v>
      </c>
    </row>
    <row r="24" spans="1:23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s="4">
        <f>INT(pomiary[[#This Row],[czujnik1]]+273.15)</f>
        <v>279</v>
      </c>
      <c r="N24" s="4">
        <f>INT(pomiary[[#This Row],[czujnik2]]+273.15)</f>
        <v>270</v>
      </c>
      <c r="O24" s="4">
        <f>INT(pomiary[[#This Row],[czujnik3]]+273.15)</f>
        <v>279</v>
      </c>
      <c r="P24" s="4">
        <f>INT(pomiary[[#This Row],[czujnik4]]+273.15)</f>
        <v>271</v>
      </c>
      <c r="Q24" s="4">
        <f>INT(pomiary[[#This Row],[czujnik5]]+273.15)</f>
        <v>275</v>
      </c>
      <c r="R24" s="4">
        <f>INT(pomiary[[#This Row],[czujnik6]]+273.15)</f>
        <v>279</v>
      </c>
      <c r="S24" s="4">
        <f>INT(pomiary[[#This Row],[czujnik7]]+273.15)</f>
        <v>265</v>
      </c>
      <c r="T24" s="4">
        <f>INT(pomiary[[#This Row],[czujnik8]]+273.15)</f>
        <v>280</v>
      </c>
      <c r="U24" s="4">
        <f>INT(pomiary[[#This Row],[czujnik9]]+273.15)</f>
        <v>280</v>
      </c>
      <c r="V24" s="4">
        <f>INT(pomiary[[#This Row],[czujnik10]]+273.15)</f>
        <v>266</v>
      </c>
      <c r="W24" s="4">
        <f>MONTH(pomiary[[#This Row],[data]])</f>
        <v>3</v>
      </c>
    </row>
    <row r="25" spans="1:23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s="4">
        <f>INT(pomiary[[#This Row],[czujnik1]]+273.15)</f>
        <v>270</v>
      </c>
      <c r="N25" s="4">
        <f>INT(pomiary[[#This Row],[czujnik2]]+273.15)</f>
        <v>271</v>
      </c>
      <c r="O25" s="4">
        <f>INT(pomiary[[#This Row],[czujnik3]]+273.15)</f>
        <v>265</v>
      </c>
      <c r="P25" s="4">
        <f>INT(pomiary[[#This Row],[czujnik4]]+273.15)</f>
        <v>279</v>
      </c>
      <c r="Q25" s="4">
        <f>INT(pomiary[[#This Row],[czujnik5]]+273.15)</f>
        <v>268</v>
      </c>
      <c r="R25" s="4">
        <f>INT(pomiary[[#This Row],[czujnik6]]+273.15)</f>
        <v>265</v>
      </c>
      <c r="S25" s="4">
        <f>INT(pomiary[[#This Row],[czujnik7]]+273.15)</f>
        <v>276</v>
      </c>
      <c r="T25" s="4">
        <f>INT(pomiary[[#This Row],[czujnik8]]+273.15)</f>
        <v>270</v>
      </c>
      <c r="U25" s="4">
        <f>INT(pomiary[[#This Row],[czujnik9]]+273.15)</f>
        <v>279</v>
      </c>
      <c r="V25" s="4">
        <f>INT(pomiary[[#This Row],[czujnik10]]+273.15)</f>
        <v>270</v>
      </c>
      <c r="W25" s="4">
        <f>MONTH(pomiary[[#This Row],[data]])</f>
        <v>3</v>
      </c>
    </row>
    <row r="26" spans="1:23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s="4">
        <f>INT(pomiary[[#This Row],[czujnik1]]+273.15)</f>
        <v>268</v>
      </c>
      <c r="N26" s="4">
        <f>INT(pomiary[[#This Row],[czujnik2]]+273.15)</f>
        <v>269</v>
      </c>
      <c r="O26" s="4">
        <f>INT(pomiary[[#This Row],[czujnik3]]+273.15)</f>
        <v>272</v>
      </c>
      <c r="P26" s="4">
        <f>INT(pomiary[[#This Row],[czujnik4]]+273.15)</f>
        <v>268</v>
      </c>
      <c r="Q26" s="4">
        <f>INT(pomiary[[#This Row],[czujnik5]]+273.15)</f>
        <v>272</v>
      </c>
      <c r="R26" s="4">
        <f>INT(pomiary[[#This Row],[czujnik6]]+273.15)</f>
        <v>274</v>
      </c>
      <c r="S26" s="4">
        <f>INT(pomiary[[#This Row],[czujnik7]]+273.15)</f>
        <v>279</v>
      </c>
      <c r="T26" s="4">
        <f>INT(pomiary[[#This Row],[czujnik8]]+273.15)</f>
        <v>270</v>
      </c>
      <c r="U26" s="4">
        <f>INT(pomiary[[#This Row],[czujnik9]]+273.15)</f>
        <v>278</v>
      </c>
      <c r="V26" s="4">
        <f>INT(pomiary[[#This Row],[czujnik10]]+273.15)</f>
        <v>282</v>
      </c>
      <c r="W26" s="4">
        <f>MONTH(pomiary[[#This Row],[data]])</f>
        <v>3</v>
      </c>
    </row>
    <row r="27" spans="1:23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s="4">
        <f>INT(pomiary[[#This Row],[czujnik1]]+273.15)</f>
        <v>274</v>
      </c>
      <c r="N27" s="4">
        <f>INT(pomiary[[#This Row],[czujnik2]]+273.15)</f>
        <v>277</v>
      </c>
      <c r="O27" s="4">
        <f>INT(pomiary[[#This Row],[czujnik3]]+273.15)</f>
        <v>277</v>
      </c>
      <c r="P27" s="4">
        <f>INT(pomiary[[#This Row],[czujnik4]]+273.15)</f>
        <v>281</v>
      </c>
      <c r="Q27" s="4">
        <f>INT(pomiary[[#This Row],[czujnik5]]+273.15)</f>
        <v>271</v>
      </c>
      <c r="R27" s="4">
        <f>INT(pomiary[[#This Row],[czujnik6]]+273.15)</f>
        <v>272</v>
      </c>
      <c r="S27" s="4">
        <f>INT(pomiary[[#This Row],[czujnik7]]+273.15)</f>
        <v>281</v>
      </c>
      <c r="T27" s="4">
        <f>INT(pomiary[[#This Row],[czujnik8]]+273.15)</f>
        <v>272</v>
      </c>
      <c r="U27" s="4">
        <f>INT(pomiary[[#This Row],[czujnik9]]+273.15)</f>
        <v>274</v>
      </c>
      <c r="V27" s="4">
        <f>INT(pomiary[[#This Row],[czujnik10]]+273.15)</f>
        <v>272</v>
      </c>
      <c r="W27" s="4">
        <f>MONTH(pomiary[[#This Row],[data]])</f>
        <v>3</v>
      </c>
    </row>
    <row r="28" spans="1:23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s="4">
        <f>INT(pomiary[[#This Row],[czujnik1]]+273.15)</f>
        <v>268</v>
      </c>
      <c r="N28" s="4">
        <f>INT(pomiary[[#This Row],[czujnik2]]+273.15)</f>
        <v>268</v>
      </c>
      <c r="O28" s="4">
        <f>INT(pomiary[[#This Row],[czujnik3]]+273.15)</f>
        <v>267</v>
      </c>
      <c r="P28" s="4">
        <f>INT(pomiary[[#This Row],[czujnik4]]+273.15)</f>
        <v>273</v>
      </c>
      <c r="Q28" s="4">
        <f>INT(pomiary[[#This Row],[czujnik5]]+273.15)</f>
        <v>269</v>
      </c>
      <c r="R28" s="4">
        <f>INT(pomiary[[#This Row],[czujnik6]]+273.15)</f>
        <v>267</v>
      </c>
      <c r="S28" s="4">
        <f>INT(pomiary[[#This Row],[czujnik7]]+273.15)</f>
        <v>265</v>
      </c>
      <c r="T28" s="4">
        <f>INT(pomiary[[#This Row],[czujnik8]]+273.15)</f>
        <v>274</v>
      </c>
      <c r="U28" s="4">
        <f>INT(pomiary[[#This Row],[czujnik9]]+273.15)</f>
        <v>275</v>
      </c>
      <c r="V28" s="4">
        <f>INT(pomiary[[#This Row],[czujnik10]]+273.15)</f>
        <v>280</v>
      </c>
      <c r="W28" s="4">
        <f>MONTH(pomiary[[#This Row],[data]])</f>
        <v>3</v>
      </c>
    </row>
    <row r="29" spans="1:23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s="4">
        <f>INT(pomiary[[#This Row],[czujnik1]]+273.15)</f>
        <v>282</v>
      </c>
      <c r="N29" s="4">
        <f>INT(pomiary[[#This Row],[czujnik2]]+273.15)</f>
        <v>265</v>
      </c>
      <c r="O29" s="4">
        <f>INT(pomiary[[#This Row],[czujnik3]]+273.15)</f>
        <v>280</v>
      </c>
      <c r="P29" s="4">
        <f>INT(pomiary[[#This Row],[czujnik4]]+273.15)</f>
        <v>277</v>
      </c>
      <c r="Q29" s="4">
        <f>INT(pomiary[[#This Row],[czujnik5]]+273.15)</f>
        <v>269</v>
      </c>
      <c r="R29" s="4">
        <f>INT(pomiary[[#This Row],[czujnik6]]+273.15)</f>
        <v>265</v>
      </c>
      <c r="S29" s="4">
        <f>INT(pomiary[[#This Row],[czujnik7]]+273.15)</f>
        <v>276</v>
      </c>
      <c r="T29" s="4">
        <f>INT(pomiary[[#This Row],[czujnik8]]+273.15)</f>
        <v>269</v>
      </c>
      <c r="U29" s="4">
        <f>INT(pomiary[[#This Row],[czujnik9]]+273.15)</f>
        <v>276</v>
      </c>
      <c r="V29" s="4">
        <f>INT(pomiary[[#This Row],[czujnik10]]+273.15)</f>
        <v>279</v>
      </c>
      <c r="W29" s="4">
        <f>MONTH(pomiary[[#This Row],[data]])</f>
        <v>3</v>
      </c>
    </row>
    <row r="30" spans="1:23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s="4">
        <f>INT(pomiary[[#This Row],[czujnik1]]+273.15)</f>
        <v>270</v>
      </c>
      <c r="N30" s="4">
        <f>INT(pomiary[[#This Row],[czujnik2]]+273.15)</f>
        <v>269</v>
      </c>
      <c r="O30" s="4">
        <f>INT(pomiary[[#This Row],[czujnik3]]+273.15)</f>
        <v>277</v>
      </c>
      <c r="P30" s="4">
        <f>INT(pomiary[[#This Row],[czujnik4]]+273.15)</f>
        <v>279</v>
      </c>
      <c r="Q30" s="4">
        <f>INT(pomiary[[#This Row],[czujnik5]]+273.15)</f>
        <v>265</v>
      </c>
      <c r="R30" s="4">
        <f>INT(pomiary[[#This Row],[czujnik6]]+273.15)</f>
        <v>281</v>
      </c>
      <c r="S30" s="4">
        <f>INT(pomiary[[#This Row],[czujnik7]]+273.15)</f>
        <v>266</v>
      </c>
      <c r="T30" s="4">
        <f>INT(pomiary[[#This Row],[czujnik8]]+273.15)</f>
        <v>267</v>
      </c>
      <c r="U30" s="4">
        <f>INT(pomiary[[#This Row],[czujnik9]]+273.15)</f>
        <v>265</v>
      </c>
      <c r="V30" s="4">
        <f>INT(pomiary[[#This Row],[czujnik10]]+273.15)</f>
        <v>270</v>
      </c>
      <c r="W30" s="4">
        <f>MONTH(pomiary[[#This Row],[data]])</f>
        <v>3</v>
      </c>
    </row>
    <row r="31" spans="1:23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s="4">
        <f>INT(pomiary[[#This Row],[czujnik1]]+273.15)</f>
        <v>271</v>
      </c>
      <c r="N31" s="4">
        <f>INT(pomiary[[#This Row],[czujnik2]]+273.15)</f>
        <v>273</v>
      </c>
      <c r="O31" s="4">
        <f>INT(pomiary[[#This Row],[czujnik3]]+273.15)</f>
        <v>278</v>
      </c>
      <c r="P31" s="4">
        <f>INT(pomiary[[#This Row],[czujnik4]]+273.15)</f>
        <v>279</v>
      </c>
      <c r="Q31" s="4">
        <f>INT(pomiary[[#This Row],[czujnik5]]+273.15)</f>
        <v>270</v>
      </c>
      <c r="R31" s="4">
        <f>INT(pomiary[[#This Row],[czujnik6]]+273.15)</f>
        <v>280</v>
      </c>
      <c r="S31" s="4">
        <f>INT(pomiary[[#This Row],[czujnik7]]+273.15)</f>
        <v>265</v>
      </c>
      <c r="T31" s="4">
        <f>INT(pomiary[[#This Row],[czujnik8]]+273.15)</f>
        <v>281</v>
      </c>
      <c r="U31" s="4">
        <f>INT(pomiary[[#This Row],[czujnik9]]+273.15)</f>
        <v>277</v>
      </c>
      <c r="V31" s="4">
        <f>INT(pomiary[[#This Row],[czujnik10]]+273.15)</f>
        <v>281</v>
      </c>
      <c r="W31" s="4">
        <f>MONTH(pomiary[[#This Row],[data]])</f>
        <v>3</v>
      </c>
    </row>
    <row r="32" spans="1:23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s="4">
        <f>INT(pomiary[[#This Row],[czujnik1]]+273.15)</f>
        <v>274</v>
      </c>
      <c r="N32" s="4">
        <f>INT(pomiary[[#This Row],[czujnik2]]+273.15)</f>
        <v>265</v>
      </c>
      <c r="O32" s="4">
        <f>INT(pomiary[[#This Row],[czujnik3]]+273.15)</f>
        <v>266</v>
      </c>
      <c r="P32" s="4">
        <f>INT(pomiary[[#This Row],[czujnik4]]+273.15)</f>
        <v>275</v>
      </c>
      <c r="Q32" s="4">
        <f>INT(pomiary[[#This Row],[czujnik5]]+273.15)</f>
        <v>277</v>
      </c>
      <c r="R32" s="4">
        <f>INT(pomiary[[#This Row],[czujnik6]]+273.15)</f>
        <v>274</v>
      </c>
      <c r="S32" s="4">
        <f>INT(pomiary[[#This Row],[czujnik7]]+273.15)</f>
        <v>278</v>
      </c>
      <c r="T32" s="4">
        <f>INT(pomiary[[#This Row],[czujnik8]]+273.15)</f>
        <v>266</v>
      </c>
      <c r="U32" s="4">
        <f>INT(pomiary[[#This Row],[czujnik9]]+273.15)</f>
        <v>269</v>
      </c>
      <c r="V32" s="4">
        <f>INT(pomiary[[#This Row],[czujnik10]]+273.15)</f>
        <v>265</v>
      </c>
      <c r="W32" s="4">
        <f>MONTH(pomiary[[#This Row],[data]])</f>
        <v>3</v>
      </c>
    </row>
    <row r="33" spans="1:23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s="4">
        <f>INT(pomiary[[#This Row],[czujnik1]]+273.15)</f>
        <v>274</v>
      </c>
      <c r="N33" s="4">
        <f>INT(pomiary[[#This Row],[czujnik2]]+273.15)</f>
        <v>280</v>
      </c>
      <c r="O33" s="4">
        <f>INT(pomiary[[#This Row],[czujnik3]]+273.15)</f>
        <v>279</v>
      </c>
      <c r="P33" s="4">
        <f>INT(pomiary[[#This Row],[czujnik4]]+273.15)</f>
        <v>279</v>
      </c>
      <c r="Q33" s="4">
        <f>INT(pomiary[[#This Row],[czujnik5]]+273.15)</f>
        <v>273</v>
      </c>
      <c r="R33" s="4">
        <f>INT(pomiary[[#This Row],[czujnik6]]+273.15)</f>
        <v>270</v>
      </c>
      <c r="S33" s="4">
        <f>INT(pomiary[[#This Row],[czujnik7]]+273.15)</f>
        <v>267</v>
      </c>
      <c r="T33" s="4">
        <f>INT(pomiary[[#This Row],[czujnik8]]+273.15)</f>
        <v>278</v>
      </c>
      <c r="U33" s="4">
        <f>INT(pomiary[[#This Row],[czujnik9]]+273.15)</f>
        <v>278</v>
      </c>
      <c r="V33" s="4">
        <f>INT(pomiary[[#This Row],[czujnik10]]+273.15)</f>
        <v>281</v>
      </c>
      <c r="W33" s="4">
        <f>MONTH(pomiary[[#This Row],[data]])</f>
        <v>3</v>
      </c>
    </row>
    <row r="34" spans="1:23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s="4">
        <f>INT(pomiary[[#This Row],[czujnik1]]+273.15)</f>
        <v>278</v>
      </c>
      <c r="N34" s="4">
        <f>INT(pomiary[[#This Row],[czujnik2]]+273.15)</f>
        <v>280</v>
      </c>
      <c r="O34" s="4">
        <f>INT(pomiary[[#This Row],[czujnik3]]+273.15)</f>
        <v>272</v>
      </c>
      <c r="P34" s="4">
        <f>INT(pomiary[[#This Row],[czujnik4]]+273.15)</f>
        <v>271</v>
      </c>
      <c r="Q34" s="4">
        <f>INT(pomiary[[#This Row],[czujnik5]]+273.15)</f>
        <v>277</v>
      </c>
      <c r="R34" s="4">
        <f>INT(pomiary[[#This Row],[czujnik6]]+273.15)</f>
        <v>265</v>
      </c>
      <c r="S34" s="4">
        <f>INT(pomiary[[#This Row],[czujnik7]]+273.15)</f>
        <v>266</v>
      </c>
      <c r="T34" s="4">
        <f>INT(pomiary[[#This Row],[czujnik8]]+273.15)</f>
        <v>268</v>
      </c>
      <c r="U34" s="4">
        <f>INT(pomiary[[#This Row],[czujnik9]]+273.15)</f>
        <v>276</v>
      </c>
      <c r="V34" s="4">
        <f>INT(pomiary[[#This Row],[czujnik10]]+273.15)</f>
        <v>275</v>
      </c>
      <c r="W34" s="4">
        <f>MONTH(pomiary[[#This Row],[data]])</f>
        <v>3</v>
      </c>
    </row>
    <row r="35" spans="1:23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s="4">
        <f>INT(pomiary[[#This Row],[czujnik1]]+273.15)</f>
        <v>267</v>
      </c>
      <c r="N35" s="4">
        <f>INT(pomiary[[#This Row],[czujnik2]]+273.15)</f>
        <v>265</v>
      </c>
      <c r="O35" s="4">
        <f>INT(pomiary[[#This Row],[czujnik3]]+273.15)</f>
        <v>269</v>
      </c>
      <c r="P35" s="4">
        <f>INT(pomiary[[#This Row],[czujnik4]]+273.15)</f>
        <v>274</v>
      </c>
      <c r="Q35" s="4">
        <f>INT(pomiary[[#This Row],[czujnik5]]+273.15)</f>
        <v>272</v>
      </c>
      <c r="R35" s="4">
        <f>INT(pomiary[[#This Row],[czujnik6]]+273.15)</f>
        <v>270</v>
      </c>
      <c r="S35" s="4">
        <f>INT(pomiary[[#This Row],[czujnik7]]+273.15)</f>
        <v>276</v>
      </c>
      <c r="T35" s="4">
        <f>INT(pomiary[[#This Row],[czujnik8]]+273.15)</f>
        <v>270</v>
      </c>
      <c r="U35" s="4">
        <f>INT(pomiary[[#This Row],[czujnik9]]+273.15)</f>
        <v>277</v>
      </c>
      <c r="V35" s="4">
        <f>INT(pomiary[[#This Row],[czujnik10]]+273.15)</f>
        <v>267</v>
      </c>
      <c r="W35" s="4">
        <f>MONTH(pomiary[[#This Row],[data]])</f>
        <v>3</v>
      </c>
    </row>
    <row r="36" spans="1:23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s="4">
        <f>INT(pomiary[[#This Row],[czujnik1]]+273.15)</f>
        <v>281</v>
      </c>
      <c r="N36" s="4">
        <f>INT(pomiary[[#This Row],[czujnik2]]+273.15)</f>
        <v>277</v>
      </c>
      <c r="O36" s="4">
        <f>INT(pomiary[[#This Row],[czujnik3]]+273.15)</f>
        <v>281</v>
      </c>
      <c r="P36" s="4">
        <f>INT(pomiary[[#This Row],[czujnik4]]+273.15)</f>
        <v>271</v>
      </c>
      <c r="Q36" s="4">
        <f>INT(pomiary[[#This Row],[czujnik5]]+273.15)</f>
        <v>277</v>
      </c>
      <c r="R36" s="4">
        <f>INT(pomiary[[#This Row],[czujnik6]]+273.15)</f>
        <v>270</v>
      </c>
      <c r="S36" s="4">
        <f>INT(pomiary[[#This Row],[czujnik7]]+273.15)</f>
        <v>267</v>
      </c>
      <c r="T36" s="4">
        <f>INT(pomiary[[#This Row],[czujnik8]]+273.15)</f>
        <v>276</v>
      </c>
      <c r="U36" s="4">
        <f>INT(pomiary[[#This Row],[czujnik9]]+273.15)</f>
        <v>266</v>
      </c>
      <c r="V36" s="4">
        <f>INT(pomiary[[#This Row],[czujnik10]]+273.15)</f>
        <v>280</v>
      </c>
      <c r="W36" s="4">
        <f>MONTH(pomiary[[#This Row],[data]])</f>
        <v>3</v>
      </c>
    </row>
    <row r="37" spans="1:23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s="4">
        <f>INT(pomiary[[#This Row],[czujnik1]]+273.15)</f>
        <v>276</v>
      </c>
      <c r="N37" s="4">
        <f>INT(pomiary[[#This Row],[czujnik2]]+273.15)</f>
        <v>273</v>
      </c>
      <c r="O37" s="4">
        <f>INT(pomiary[[#This Row],[czujnik3]]+273.15)</f>
        <v>265</v>
      </c>
      <c r="P37" s="4">
        <f>INT(pomiary[[#This Row],[czujnik4]]+273.15)</f>
        <v>265</v>
      </c>
      <c r="Q37" s="4">
        <f>INT(pomiary[[#This Row],[czujnik5]]+273.15)</f>
        <v>274</v>
      </c>
      <c r="R37" s="4">
        <f>INT(pomiary[[#This Row],[czujnik6]]+273.15)</f>
        <v>278</v>
      </c>
      <c r="S37" s="4">
        <f>INT(pomiary[[#This Row],[czujnik7]]+273.15)</f>
        <v>269</v>
      </c>
      <c r="T37" s="4">
        <f>INT(pomiary[[#This Row],[czujnik8]]+273.15)</f>
        <v>279</v>
      </c>
      <c r="U37" s="4">
        <f>INT(pomiary[[#This Row],[czujnik9]]+273.15)</f>
        <v>267</v>
      </c>
      <c r="V37" s="4">
        <f>INT(pomiary[[#This Row],[czujnik10]]+273.15)</f>
        <v>274</v>
      </c>
      <c r="W37" s="4">
        <f>MONTH(pomiary[[#This Row],[data]])</f>
        <v>3</v>
      </c>
    </row>
    <row r="38" spans="1:23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s="4">
        <f>INT(pomiary[[#This Row],[czujnik1]]+273.15)</f>
        <v>278</v>
      </c>
      <c r="N38" s="4">
        <f>INT(pomiary[[#This Row],[czujnik2]]+273.15)</f>
        <v>267</v>
      </c>
      <c r="O38" s="4">
        <f>INT(pomiary[[#This Row],[czujnik3]]+273.15)</f>
        <v>281</v>
      </c>
      <c r="P38" s="4">
        <f>INT(pomiary[[#This Row],[czujnik4]]+273.15)</f>
        <v>276</v>
      </c>
      <c r="Q38" s="4">
        <f>INT(pomiary[[#This Row],[czujnik5]]+273.15)</f>
        <v>280</v>
      </c>
      <c r="R38" s="4">
        <f>INT(pomiary[[#This Row],[czujnik6]]+273.15)</f>
        <v>272</v>
      </c>
      <c r="S38" s="4">
        <f>INT(pomiary[[#This Row],[czujnik7]]+273.15)</f>
        <v>281</v>
      </c>
      <c r="T38" s="4">
        <f>INT(pomiary[[#This Row],[czujnik8]]+273.15)</f>
        <v>266</v>
      </c>
      <c r="U38" s="4">
        <f>INT(pomiary[[#This Row],[czujnik9]]+273.15)</f>
        <v>267</v>
      </c>
      <c r="V38" s="4">
        <f>INT(pomiary[[#This Row],[czujnik10]]+273.15)</f>
        <v>268</v>
      </c>
      <c r="W38" s="4">
        <f>MONTH(pomiary[[#This Row],[data]])</f>
        <v>3</v>
      </c>
    </row>
    <row r="39" spans="1:23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s="4">
        <f>INT(pomiary[[#This Row],[czujnik1]]+273.15)</f>
        <v>269</v>
      </c>
      <c r="N39" s="4">
        <f>INT(pomiary[[#This Row],[czujnik2]]+273.15)</f>
        <v>267</v>
      </c>
      <c r="O39" s="4">
        <f>INT(pomiary[[#This Row],[czujnik3]]+273.15)</f>
        <v>281</v>
      </c>
      <c r="P39" s="4">
        <f>INT(pomiary[[#This Row],[czujnik4]]+273.15)</f>
        <v>272</v>
      </c>
      <c r="Q39" s="4">
        <f>INT(pomiary[[#This Row],[czujnik5]]+273.15)</f>
        <v>277</v>
      </c>
      <c r="R39" s="4">
        <f>INT(pomiary[[#This Row],[czujnik6]]+273.15)</f>
        <v>268</v>
      </c>
      <c r="S39" s="4">
        <f>INT(pomiary[[#This Row],[czujnik7]]+273.15)</f>
        <v>280</v>
      </c>
      <c r="T39" s="4">
        <f>INT(pomiary[[#This Row],[czujnik8]]+273.15)</f>
        <v>279</v>
      </c>
      <c r="U39" s="4">
        <f>INT(pomiary[[#This Row],[czujnik9]]+273.15)</f>
        <v>272</v>
      </c>
      <c r="V39" s="4">
        <f>INT(pomiary[[#This Row],[czujnik10]]+273.15)</f>
        <v>280</v>
      </c>
      <c r="W39" s="4">
        <f>MONTH(pomiary[[#This Row],[data]])</f>
        <v>3</v>
      </c>
    </row>
    <row r="40" spans="1:23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s="4">
        <f>INT(pomiary[[#This Row],[czujnik1]]+273.15)</f>
        <v>268</v>
      </c>
      <c r="N40" s="4">
        <f>INT(pomiary[[#This Row],[czujnik2]]+273.15)</f>
        <v>271</v>
      </c>
      <c r="O40" s="4">
        <f>INT(pomiary[[#This Row],[czujnik3]]+273.15)</f>
        <v>266</v>
      </c>
      <c r="P40" s="4">
        <f>INT(pomiary[[#This Row],[czujnik4]]+273.15)</f>
        <v>278</v>
      </c>
      <c r="Q40" s="4">
        <f>INT(pomiary[[#This Row],[czujnik5]]+273.15)</f>
        <v>279</v>
      </c>
      <c r="R40" s="4">
        <f>INT(pomiary[[#This Row],[czujnik6]]+273.15)</f>
        <v>280</v>
      </c>
      <c r="S40" s="4">
        <f>INT(pomiary[[#This Row],[czujnik7]]+273.15)</f>
        <v>268</v>
      </c>
      <c r="T40" s="4">
        <f>INT(pomiary[[#This Row],[czujnik8]]+273.15)</f>
        <v>270</v>
      </c>
      <c r="U40" s="4">
        <f>INT(pomiary[[#This Row],[czujnik9]]+273.15)</f>
        <v>273</v>
      </c>
      <c r="V40" s="4">
        <f>INT(pomiary[[#This Row],[czujnik10]]+273.15)</f>
        <v>281</v>
      </c>
      <c r="W40" s="4">
        <f>MONTH(pomiary[[#This Row],[data]])</f>
        <v>3</v>
      </c>
    </row>
    <row r="41" spans="1:23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s="4">
        <f>INT(pomiary[[#This Row],[czujnik1]]+273.15)</f>
        <v>270</v>
      </c>
      <c r="N41" s="4">
        <f>INT(pomiary[[#This Row],[czujnik2]]+273.15)</f>
        <v>271</v>
      </c>
      <c r="O41" s="4">
        <f>INT(pomiary[[#This Row],[czujnik3]]+273.15)</f>
        <v>275</v>
      </c>
      <c r="P41" s="4">
        <f>INT(pomiary[[#This Row],[czujnik4]]+273.15)</f>
        <v>277</v>
      </c>
      <c r="Q41" s="4">
        <f>INT(pomiary[[#This Row],[czujnik5]]+273.15)</f>
        <v>280</v>
      </c>
      <c r="R41" s="4">
        <f>INT(pomiary[[#This Row],[czujnik6]]+273.15)</f>
        <v>273</v>
      </c>
      <c r="S41" s="4">
        <f>INT(pomiary[[#This Row],[czujnik7]]+273.15)</f>
        <v>272</v>
      </c>
      <c r="T41" s="4">
        <f>INT(pomiary[[#This Row],[czujnik8]]+273.15)</f>
        <v>278</v>
      </c>
      <c r="U41" s="4">
        <f>INT(pomiary[[#This Row],[czujnik9]]+273.15)</f>
        <v>266</v>
      </c>
      <c r="V41" s="4">
        <f>INT(pomiary[[#This Row],[czujnik10]]+273.15)</f>
        <v>279</v>
      </c>
      <c r="W41" s="4">
        <f>MONTH(pomiary[[#This Row],[data]])</f>
        <v>3</v>
      </c>
    </row>
    <row r="42" spans="1:23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s="4">
        <f>INT(pomiary[[#This Row],[czujnik1]]+273.15)</f>
        <v>271</v>
      </c>
      <c r="N42" s="4">
        <f>INT(pomiary[[#This Row],[czujnik2]]+273.15)</f>
        <v>266</v>
      </c>
      <c r="O42" s="4">
        <f>INT(pomiary[[#This Row],[czujnik3]]+273.15)</f>
        <v>277</v>
      </c>
      <c r="P42" s="4">
        <f>INT(pomiary[[#This Row],[czujnik4]]+273.15)</f>
        <v>277</v>
      </c>
      <c r="Q42" s="4">
        <f>INT(pomiary[[#This Row],[czujnik5]]+273.15)</f>
        <v>276</v>
      </c>
      <c r="R42" s="4">
        <f>INT(pomiary[[#This Row],[czujnik6]]+273.15)</f>
        <v>270</v>
      </c>
      <c r="S42" s="4">
        <f>INT(pomiary[[#This Row],[czujnik7]]+273.15)</f>
        <v>278</v>
      </c>
      <c r="T42" s="4">
        <f>INT(pomiary[[#This Row],[czujnik8]]+273.15)</f>
        <v>267</v>
      </c>
      <c r="U42" s="4">
        <f>INT(pomiary[[#This Row],[czujnik9]]+273.15)</f>
        <v>276</v>
      </c>
      <c r="V42" s="4">
        <f>INT(pomiary[[#This Row],[czujnik10]]+273.15)</f>
        <v>274</v>
      </c>
      <c r="W42" s="4">
        <f>MONTH(pomiary[[#This Row],[data]])</f>
        <v>3</v>
      </c>
    </row>
    <row r="43" spans="1:23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s="4">
        <f>INT(pomiary[[#This Row],[czujnik1]]+273.15)</f>
        <v>283</v>
      </c>
      <c r="N43" s="4">
        <f>INT(pomiary[[#This Row],[czujnik2]]+273.15)</f>
        <v>285</v>
      </c>
      <c r="O43" s="4">
        <f>INT(pomiary[[#This Row],[czujnik3]]+273.15)</f>
        <v>283</v>
      </c>
      <c r="P43" s="4">
        <f>INT(pomiary[[#This Row],[czujnik4]]+273.15)</f>
        <v>287</v>
      </c>
      <c r="Q43" s="4">
        <f>INT(pomiary[[#This Row],[czujnik5]]+273.15)</f>
        <v>283</v>
      </c>
      <c r="R43" s="4">
        <f>INT(pomiary[[#This Row],[czujnik6]]+273.15)</f>
        <v>287</v>
      </c>
      <c r="S43" s="4">
        <f>INT(pomiary[[#This Row],[czujnik7]]+273.15)</f>
        <v>288</v>
      </c>
      <c r="T43" s="4">
        <f>INT(pomiary[[#This Row],[czujnik8]]+273.15)</f>
        <v>286</v>
      </c>
      <c r="U43" s="4">
        <f>INT(pomiary[[#This Row],[czujnik9]]+273.15)</f>
        <v>287</v>
      </c>
      <c r="V43" s="4">
        <f>INT(pomiary[[#This Row],[czujnik10]]+273.15)</f>
        <v>286</v>
      </c>
      <c r="W43" s="4">
        <f>MONTH(pomiary[[#This Row],[data]])</f>
        <v>4</v>
      </c>
    </row>
    <row r="44" spans="1:23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s="4">
        <f>INT(pomiary[[#This Row],[czujnik1]]+273.15)</f>
        <v>287</v>
      </c>
      <c r="N44" s="4">
        <f>INT(pomiary[[#This Row],[czujnik2]]+273.15)</f>
        <v>288</v>
      </c>
      <c r="O44" s="4">
        <f>INT(pomiary[[#This Row],[czujnik3]]+273.15)</f>
        <v>286</v>
      </c>
      <c r="P44" s="4">
        <f>INT(pomiary[[#This Row],[czujnik4]]+273.15)</f>
        <v>285</v>
      </c>
      <c r="Q44" s="4">
        <f>INT(pomiary[[#This Row],[czujnik5]]+273.15)</f>
        <v>286</v>
      </c>
      <c r="R44" s="4">
        <f>INT(pomiary[[#This Row],[czujnik6]]+273.15)</f>
        <v>285</v>
      </c>
      <c r="S44" s="4">
        <f>INT(pomiary[[#This Row],[czujnik7]]+273.15)</f>
        <v>283</v>
      </c>
      <c r="T44" s="4">
        <f>INT(pomiary[[#This Row],[czujnik8]]+273.15)</f>
        <v>284</v>
      </c>
      <c r="U44" s="4">
        <f>INT(pomiary[[#This Row],[czujnik9]]+273.15)</f>
        <v>286</v>
      </c>
      <c r="V44" s="4">
        <f>INT(pomiary[[#This Row],[czujnik10]]+273.15)</f>
        <v>287</v>
      </c>
      <c r="W44" s="4">
        <f>MONTH(pomiary[[#This Row],[data]])</f>
        <v>4</v>
      </c>
    </row>
    <row r="45" spans="1:23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s="4">
        <f>INT(pomiary[[#This Row],[czujnik1]]+273.15)</f>
        <v>284</v>
      </c>
      <c r="N45" s="4">
        <f>INT(pomiary[[#This Row],[czujnik2]]+273.15)</f>
        <v>287</v>
      </c>
      <c r="O45" s="4">
        <f>INT(pomiary[[#This Row],[czujnik3]]+273.15)</f>
        <v>288</v>
      </c>
      <c r="P45" s="4">
        <f>INT(pomiary[[#This Row],[czujnik4]]+273.15)</f>
        <v>283</v>
      </c>
      <c r="Q45" s="4">
        <f>INT(pomiary[[#This Row],[czujnik5]]+273.15)</f>
        <v>288</v>
      </c>
      <c r="R45" s="4">
        <f>INT(pomiary[[#This Row],[czujnik6]]+273.15)</f>
        <v>289</v>
      </c>
      <c r="S45" s="4">
        <f>INT(pomiary[[#This Row],[czujnik7]]+273.15)</f>
        <v>284</v>
      </c>
      <c r="T45" s="4">
        <f>INT(pomiary[[#This Row],[czujnik8]]+273.15)</f>
        <v>288</v>
      </c>
      <c r="U45" s="4">
        <f>INT(pomiary[[#This Row],[czujnik9]]+273.15)</f>
        <v>289</v>
      </c>
      <c r="V45" s="4">
        <f>INT(pomiary[[#This Row],[czujnik10]]+273.15)</f>
        <v>286</v>
      </c>
      <c r="W45" s="4">
        <f>MONTH(pomiary[[#This Row],[data]])</f>
        <v>4</v>
      </c>
    </row>
    <row r="46" spans="1:23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s="4">
        <f>INT(pomiary[[#This Row],[czujnik1]]+273.15)</f>
        <v>287</v>
      </c>
      <c r="N46" s="4">
        <f>INT(pomiary[[#This Row],[czujnik2]]+273.15)</f>
        <v>286</v>
      </c>
      <c r="O46" s="4">
        <f>INT(pomiary[[#This Row],[czujnik3]]+273.15)</f>
        <v>287</v>
      </c>
      <c r="P46" s="4">
        <f>INT(pomiary[[#This Row],[czujnik4]]+273.15)</f>
        <v>287</v>
      </c>
      <c r="Q46" s="4">
        <f>INT(pomiary[[#This Row],[czujnik5]]+273.15)</f>
        <v>288</v>
      </c>
      <c r="R46" s="4">
        <f>INT(pomiary[[#This Row],[czujnik6]]+273.15)</f>
        <v>284</v>
      </c>
      <c r="S46" s="4">
        <f>INT(pomiary[[#This Row],[czujnik7]]+273.15)</f>
        <v>285</v>
      </c>
      <c r="T46" s="4">
        <f>INT(pomiary[[#This Row],[czujnik8]]+273.15)</f>
        <v>285</v>
      </c>
      <c r="U46" s="4">
        <f>INT(pomiary[[#This Row],[czujnik9]]+273.15)</f>
        <v>285</v>
      </c>
      <c r="V46" s="4">
        <f>INT(pomiary[[#This Row],[czujnik10]]+273.15)</f>
        <v>285</v>
      </c>
      <c r="W46" s="4">
        <f>MONTH(pomiary[[#This Row],[data]])</f>
        <v>4</v>
      </c>
    </row>
    <row r="47" spans="1:23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s="4">
        <f>INT(pomiary[[#This Row],[czujnik1]]+273.15)</f>
        <v>284</v>
      </c>
      <c r="N47" s="4">
        <f>INT(pomiary[[#This Row],[czujnik2]]+273.15)</f>
        <v>285</v>
      </c>
      <c r="O47" s="4">
        <f>INT(pomiary[[#This Row],[czujnik3]]+273.15)</f>
        <v>283</v>
      </c>
      <c r="P47" s="4">
        <f>INT(pomiary[[#This Row],[czujnik4]]+273.15)</f>
        <v>288</v>
      </c>
      <c r="Q47" s="4">
        <f>INT(pomiary[[#This Row],[czujnik5]]+273.15)</f>
        <v>288</v>
      </c>
      <c r="R47" s="4">
        <f>INT(pomiary[[#This Row],[czujnik6]]+273.15)</f>
        <v>286</v>
      </c>
      <c r="S47" s="4">
        <f>INT(pomiary[[#This Row],[czujnik7]]+273.15)</f>
        <v>285</v>
      </c>
      <c r="T47" s="4">
        <f>INT(pomiary[[#This Row],[czujnik8]]+273.15)</f>
        <v>287</v>
      </c>
      <c r="U47" s="4">
        <f>INT(pomiary[[#This Row],[czujnik9]]+273.15)</f>
        <v>287</v>
      </c>
      <c r="V47" s="4">
        <f>INT(pomiary[[#This Row],[czujnik10]]+273.15)</f>
        <v>283</v>
      </c>
      <c r="W47" s="4">
        <f>MONTH(pomiary[[#This Row],[data]])</f>
        <v>4</v>
      </c>
    </row>
    <row r="48" spans="1:23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s="4">
        <f>INT(pomiary[[#This Row],[czujnik1]]+273.15)</f>
        <v>288</v>
      </c>
      <c r="N48" s="4">
        <f>INT(pomiary[[#This Row],[czujnik2]]+273.15)</f>
        <v>286</v>
      </c>
      <c r="O48" s="4">
        <f>INT(pomiary[[#This Row],[czujnik3]]+273.15)</f>
        <v>285</v>
      </c>
      <c r="P48" s="4">
        <f>INT(pomiary[[#This Row],[czujnik4]]+273.15)</f>
        <v>287</v>
      </c>
      <c r="Q48" s="4">
        <f>INT(pomiary[[#This Row],[czujnik5]]+273.15)</f>
        <v>285</v>
      </c>
      <c r="R48" s="4">
        <f>INT(pomiary[[#This Row],[czujnik6]]+273.15)</f>
        <v>285</v>
      </c>
      <c r="S48" s="4">
        <f>INT(pomiary[[#This Row],[czujnik7]]+273.15)</f>
        <v>287</v>
      </c>
      <c r="T48" s="4">
        <f>INT(pomiary[[#This Row],[czujnik8]]+273.15)</f>
        <v>287</v>
      </c>
      <c r="U48" s="4">
        <f>INT(pomiary[[#This Row],[czujnik9]]+273.15)</f>
        <v>286</v>
      </c>
      <c r="V48" s="4">
        <f>INT(pomiary[[#This Row],[czujnik10]]+273.15)</f>
        <v>286</v>
      </c>
      <c r="W48" s="4">
        <f>MONTH(pomiary[[#This Row],[data]])</f>
        <v>4</v>
      </c>
    </row>
    <row r="49" spans="1:23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s="4">
        <f>INT(pomiary[[#This Row],[czujnik1]]+273.15)</f>
        <v>284</v>
      </c>
      <c r="N49" s="4">
        <f>INT(pomiary[[#This Row],[czujnik2]]+273.15)</f>
        <v>288</v>
      </c>
      <c r="O49" s="4">
        <f>INT(pomiary[[#This Row],[czujnik3]]+273.15)</f>
        <v>284</v>
      </c>
      <c r="P49" s="4">
        <f>INT(pomiary[[#This Row],[czujnik4]]+273.15)</f>
        <v>286</v>
      </c>
      <c r="Q49" s="4">
        <f>INT(pomiary[[#This Row],[czujnik5]]+273.15)</f>
        <v>283</v>
      </c>
      <c r="R49" s="4">
        <f>INT(pomiary[[#This Row],[czujnik6]]+273.15)</f>
        <v>289</v>
      </c>
      <c r="S49" s="4">
        <f>INT(pomiary[[#This Row],[czujnik7]]+273.15)</f>
        <v>287</v>
      </c>
      <c r="T49" s="4">
        <f>INT(pomiary[[#This Row],[czujnik8]]+273.15)</f>
        <v>287</v>
      </c>
      <c r="U49" s="4">
        <f>INT(pomiary[[#This Row],[czujnik9]]+273.15)</f>
        <v>288</v>
      </c>
      <c r="V49" s="4">
        <f>INT(pomiary[[#This Row],[czujnik10]]+273.15)</f>
        <v>286</v>
      </c>
      <c r="W49" s="4">
        <f>MONTH(pomiary[[#This Row],[data]])</f>
        <v>4</v>
      </c>
    </row>
    <row r="50" spans="1:23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s="4">
        <f>INT(pomiary[[#This Row],[czujnik1]]+273.15)</f>
        <v>283</v>
      </c>
      <c r="N50" s="4">
        <f>INT(pomiary[[#This Row],[czujnik2]]+273.15)</f>
        <v>286</v>
      </c>
      <c r="O50" s="4">
        <f>INT(pomiary[[#This Row],[czujnik3]]+273.15)</f>
        <v>285</v>
      </c>
      <c r="P50" s="4">
        <f>INT(pomiary[[#This Row],[czujnik4]]+273.15)</f>
        <v>283</v>
      </c>
      <c r="Q50" s="4">
        <f>INT(pomiary[[#This Row],[czujnik5]]+273.15)</f>
        <v>285</v>
      </c>
      <c r="R50" s="4">
        <f>INT(pomiary[[#This Row],[czujnik6]]+273.15)</f>
        <v>287</v>
      </c>
      <c r="S50" s="4">
        <f>INT(pomiary[[#This Row],[czujnik7]]+273.15)</f>
        <v>286</v>
      </c>
      <c r="T50" s="4">
        <f>INT(pomiary[[#This Row],[czujnik8]]+273.15)</f>
        <v>286</v>
      </c>
      <c r="U50" s="4">
        <f>INT(pomiary[[#This Row],[czujnik9]]+273.15)</f>
        <v>288</v>
      </c>
      <c r="V50" s="4">
        <f>INT(pomiary[[#This Row],[czujnik10]]+273.15)</f>
        <v>286</v>
      </c>
      <c r="W50" s="4">
        <f>MONTH(pomiary[[#This Row],[data]])</f>
        <v>4</v>
      </c>
    </row>
    <row r="51" spans="1:23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s="4">
        <f>INT(pomiary[[#This Row],[czujnik1]]+273.15)</f>
        <v>288</v>
      </c>
      <c r="N51" s="4">
        <f>INT(pomiary[[#This Row],[czujnik2]]+273.15)</f>
        <v>284</v>
      </c>
      <c r="O51" s="4">
        <f>INT(pomiary[[#This Row],[czujnik3]]+273.15)</f>
        <v>283</v>
      </c>
      <c r="P51" s="4">
        <f>INT(pomiary[[#This Row],[czujnik4]]+273.15)</f>
        <v>286</v>
      </c>
      <c r="Q51" s="4">
        <f>INT(pomiary[[#This Row],[czujnik5]]+273.15)</f>
        <v>284</v>
      </c>
      <c r="R51" s="4">
        <f>INT(pomiary[[#This Row],[czujnik6]]+273.15)</f>
        <v>284</v>
      </c>
      <c r="S51" s="4">
        <f>INT(pomiary[[#This Row],[czujnik7]]+273.15)</f>
        <v>283</v>
      </c>
      <c r="T51" s="4">
        <f>INT(pomiary[[#This Row],[czujnik8]]+273.15)</f>
        <v>285</v>
      </c>
      <c r="U51" s="4">
        <f>INT(pomiary[[#This Row],[czujnik9]]+273.15)</f>
        <v>285</v>
      </c>
      <c r="V51" s="4">
        <f>INT(pomiary[[#This Row],[czujnik10]]+273.15)</f>
        <v>285</v>
      </c>
      <c r="W51" s="4">
        <f>MONTH(pomiary[[#This Row],[data]])</f>
        <v>4</v>
      </c>
    </row>
    <row r="52" spans="1:23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s="4">
        <f>INT(pomiary[[#This Row],[czujnik1]]+273.15)</f>
        <v>285</v>
      </c>
      <c r="N52" s="4">
        <f>INT(pomiary[[#This Row],[czujnik2]]+273.15)</f>
        <v>286</v>
      </c>
      <c r="O52" s="4">
        <f>INT(pomiary[[#This Row],[czujnik3]]+273.15)</f>
        <v>283</v>
      </c>
      <c r="P52" s="4">
        <f>INT(pomiary[[#This Row],[czujnik4]]+273.15)</f>
        <v>285</v>
      </c>
      <c r="Q52" s="4">
        <f>INT(pomiary[[#This Row],[czujnik5]]+273.15)</f>
        <v>283</v>
      </c>
      <c r="R52" s="4">
        <f>INT(pomiary[[#This Row],[czujnik6]]+273.15)</f>
        <v>287</v>
      </c>
      <c r="S52" s="4">
        <f>INT(pomiary[[#This Row],[czujnik7]]+273.15)</f>
        <v>287</v>
      </c>
      <c r="T52" s="4">
        <f>INT(pomiary[[#This Row],[czujnik8]]+273.15)</f>
        <v>288</v>
      </c>
      <c r="U52" s="4">
        <f>INT(pomiary[[#This Row],[czujnik9]]+273.15)</f>
        <v>287</v>
      </c>
      <c r="V52" s="4">
        <f>INT(pomiary[[#This Row],[czujnik10]]+273.15)</f>
        <v>287</v>
      </c>
      <c r="W52" s="4">
        <f>MONTH(pomiary[[#This Row],[data]])</f>
        <v>4</v>
      </c>
    </row>
    <row r="53" spans="1:23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s="4">
        <f>INT(pomiary[[#This Row],[czujnik1]]+273.15)</f>
        <v>287</v>
      </c>
      <c r="N53" s="4">
        <f>INT(pomiary[[#This Row],[czujnik2]]+273.15)</f>
        <v>286</v>
      </c>
      <c r="O53" s="4">
        <f>INT(pomiary[[#This Row],[czujnik3]]+273.15)</f>
        <v>283</v>
      </c>
      <c r="P53" s="4">
        <f>INT(pomiary[[#This Row],[czujnik4]]+273.15)</f>
        <v>284</v>
      </c>
      <c r="Q53" s="4">
        <f>INT(pomiary[[#This Row],[czujnik5]]+273.15)</f>
        <v>284</v>
      </c>
      <c r="R53" s="4">
        <f>INT(pomiary[[#This Row],[czujnik6]]+273.15)</f>
        <v>284</v>
      </c>
      <c r="S53" s="4">
        <f>INT(pomiary[[#This Row],[czujnik7]]+273.15)</f>
        <v>286</v>
      </c>
      <c r="T53" s="4">
        <f>INT(pomiary[[#This Row],[czujnik8]]+273.15)</f>
        <v>285</v>
      </c>
      <c r="U53" s="4">
        <f>INT(pomiary[[#This Row],[czujnik9]]+273.15)</f>
        <v>283</v>
      </c>
      <c r="V53" s="4">
        <f>INT(pomiary[[#This Row],[czujnik10]]+273.15)</f>
        <v>285</v>
      </c>
      <c r="W53" s="4">
        <f>MONTH(pomiary[[#This Row],[data]])</f>
        <v>4</v>
      </c>
    </row>
    <row r="54" spans="1:23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s="4">
        <f>INT(pomiary[[#This Row],[czujnik1]]+273.15)</f>
        <v>284</v>
      </c>
      <c r="N54" s="4">
        <f>INT(pomiary[[#This Row],[czujnik2]]+273.15)</f>
        <v>283</v>
      </c>
      <c r="O54" s="4">
        <f>INT(pomiary[[#This Row],[czujnik3]]+273.15)</f>
        <v>287</v>
      </c>
      <c r="P54" s="4">
        <f>INT(pomiary[[#This Row],[czujnik4]]+273.15)</f>
        <v>288</v>
      </c>
      <c r="Q54" s="4">
        <f>INT(pomiary[[#This Row],[czujnik5]]+273.15)</f>
        <v>286</v>
      </c>
      <c r="R54" s="4">
        <f>INT(pomiary[[#This Row],[czujnik6]]+273.15)</f>
        <v>287</v>
      </c>
      <c r="S54" s="4">
        <f>INT(pomiary[[#This Row],[czujnik7]]+273.15)</f>
        <v>284</v>
      </c>
      <c r="T54" s="4">
        <f>INT(pomiary[[#This Row],[czujnik8]]+273.15)</f>
        <v>285</v>
      </c>
      <c r="U54" s="4">
        <f>INT(pomiary[[#This Row],[czujnik9]]+273.15)</f>
        <v>286</v>
      </c>
      <c r="V54" s="4">
        <f>INT(pomiary[[#This Row],[czujnik10]]+273.15)</f>
        <v>284</v>
      </c>
      <c r="W54" s="4">
        <f>MONTH(pomiary[[#This Row],[data]])</f>
        <v>4</v>
      </c>
    </row>
    <row r="55" spans="1:23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s="4">
        <f>INT(pomiary[[#This Row],[czujnik1]]+273.15)</f>
        <v>286</v>
      </c>
      <c r="N55" s="4">
        <f>INT(pomiary[[#This Row],[czujnik2]]+273.15)</f>
        <v>284</v>
      </c>
      <c r="O55" s="4">
        <f>INT(pomiary[[#This Row],[czujnik3]]+273.15)</f>
        <v>286</v>
      </c>
      <c r="P55" s="4">
        <f>INT(pomiary[[#This Row],[czujnik4]]+273.15)</f>
        <v>284</v>
      </c>
      <c r="Q55" s="4">
        <f>INT(pomiary[[#This Row],[czujnik5]]+273.15)</f>
        <v>284</v>
      </c>
      <c r="R55" s="4">
        <f>INT(pomiary[[#This Row],[czujnik6]]+273.15)</f>
        <v>283</v>
      </c>
      <c r="S55" s="4">
        <f>INT(pomiary[[#This Row],[czujnik7]]+273.15)</f>
        <v>284</v>
      </c>
      <c r="T55" s="4">
        <f>INT(pomiary[[#This Row],[czujnik8]]+273.15)</f>
        <v>288</v>
      </c>
      <c r="U55" s="4">
        <f>INT(pomiary[[#This Row],[czujnik9]]+273.15)</f>
        <v>285</v>
      </c>
      <c r="V55" s="4">
        <f>INT(pomiary[[#This Row],[czujnik10]]+273.15)</f>
        <v>286</v>
      </c>
      <c r="W55" s="4">
        <f>MONTH(pomiary[[#This Row],[data]])</f>
        <v>4</v>
      </c>
    </row>
    <row r="56" spans="1:23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s="4">
        <f>INT(pomiary[[#This Row],[czujnik1]]+273.15)</f>
        <v>284</v>
      </c>
      <c r="N56" s="4">
        <f>INT(pomiary[[#This Row],[czujnik2]]+273.15)</f>
        <v>285</v>
      </c>
      <c r="O56" s="4">
        <f>INT(pomiary[[#This Row],[czujnik3]]+273.15)</f>
        <v>284</v>
      </c>
      <c r="P56" s="4">
        <f>INT(pomiary[[#This Row],[czujnik4]]+273.15)</f>
        <v>288</v>
      </c>
      <c r="Q56" s="4">
        <f>INT(pomiary[[#This Row],[czujnik5]]+273.15)</f>
        <v>287</v>
      </c>
      <c r="R56" s="4">
        <f>INT(pomiary[[#This Row],[czujnik6]]+273.15)</f>
        <v>284</v>
      </c>
      <c r="S56" s="4">
        <f>INT(pomiary[[#This Row],[czujnik7]]+273.15)</f>
        <v>286</v>
      </c>
      <c r="T56" s="4">
        <f>INT(pomiary[[#This Row],[czujnik8]]+273.15)</f>
        <v>285</v>
      </c>
      <c r="U56" s="4">
        <f>INT(pomiary[[#This Row],[czujnik9]]+273.15)</f>
        <v>286</v>
      </c>
      <c r="V56" s="4">
        <f>INT(pomiary[[#This Row],[czujnik10]]+273.15)</f>
        <v>288</v>
      </c>
      <c r="W56" s="4">
        <f>MONTH(pomiary[[#This Row],[data]])</f>
        <v>5</v>
      </c>
    </row>
    <row r="57" spans="1:23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s="4">
        <f>INT(pomiary[[#This Row],[czujnik1]]+273.15)</f>
        <v>286</v>
      </c>
      <c r="N57" s="4">
        <f>INT(pomiary[[#This Row],[czujnik2]]+273.15)</f>
        <v>288</v>
      </c>
      <c r="O57" s="4">
        <f>INT(pomiary[[#This Row],[czujnik3]]+273.15)</f>
        <v>288</v>
      </c>
      <c r="P57" s="4">
        <f>INT(pomiary[[#This Row],[czujnik4]]+273.15)</f>
        <v>287</v>
      </c>
      <c r="Q57" s="4">
        <f>INT(pomiary[[#This Row],[czujnik5]]+273.15)</f>
        <v>283</v>
      </c>
      <c r="R57" s="4">
        <f>INT(pomiary[[#This Row],[czujnik6]]+273.15)</f>
        <v>287</v>
      </c>
      <c r="S57" s="4">
        <f>INT(pomiary[[#This Row],[czujnik7]]+273.15)</f>
        <v>286</v>
      </c>
      <c r="T57" s="4">
        <f>INT(pomiary[[#This Row],[czujnik8]]+273.15)</f>
        <v>284</v>
      </c>
      <c r="U57" s="4">
        <f>INT(pomiary[[#This Row],[czujnik9]]+273.15)</f>
        <v>286</v>
      </c>
      <c r="V57" s="4">
        <f>INT(pomiary[[#This Row],[czujnik10]]+273.15)</f>
        <v>285</v>
      </c>
      <c r="W57" s="4">
        <f>MONTH(pomiary[[#This Row],[data]])</f>
        <v>5</v>
      </c>
    </row>
    <row r="58" spans="1:23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s="4">
        <f>INT(pomiary[[#This Row],[czujnik1]]+273.15)</f>
        <v>283</v>
      </c>
      <c r="N58" s="4">
        <f>INT(pomiary[[#This Row],[czujnik2]]+273.15)</f>
        <v>283</v>
      </c>
      <c r="O58" s="4">
        <f>INT(pomiary[[#This Row],[czujnik3]]+273.15)</f>
        <v>288</v>
      </c>
      <c r="P58" s="4">
        <f>INT(pomiary[[#This Row],[czujnik4]]+273.15)</f>
        <v>285</v>
      </c>
      <c r="Q58" s="4">
        <f>INT(pomiary[[#This Row],[czujnik5]]+273.15)</f>
        <v>284</v>
      </c>
      <c r="R58" s="4">
        <f>INT(pomiary[[#This Row],[czujnik6]]+273.15)</f>
        <v>288</v>
      </c>
      <c r="S58" s="4">
        <f>INT(pomiary[[#This Row],[czujnik7]]+273.15)</f>
        <v>287</v>
      </c>
      <c r="T58" s="4">
        <f>INT(pomiary[[#This Row],[czujnik8]]+273.15)</f>
        <v>287</v>
      </c>
      <c r="U58" s="4">
        <f>INT(pomiary[[#This Row],[czujnik9]]+273.15)</f>
        <v>284</v>
      </c>
      <c r="V58" s="4">
        <f>INT(pomiary[[#This Row],[czujnik10]]+273.15)</f>
        <v>288</v>
      </c>
      <c r="W58" s="4">
        <f>MONTH(pomiary[[#This Row],[data]])</f>
        <v>5</v>
      </c>
    </row>
    <row r="59" spans="1:23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s="4">
        <f>INT(pomiary[[#This Row],[czujnik1]]+273.15)</f>
        <v>285</v>
      </c>
      <c r="N59" s="4">
        <f>INT(pomiary[[#This Row],[czujnik2]]+273.15)</f>
        <v>285</v>
      </c>
      <c r="O59" s="4">
        <f>INT(pomiary[[#This Row],[czujnik3]]+273.15)</f>
        <v>285</v>
      </c>
      <c r="P59" s="4">
        <f>INT(pomiary[[#This Row],[czujnik4]]+273.15)</f>
        <v>288</v>
      </c>
      <c r="Q59" s="4">
        <f>INT(pomiary[[#This Row],[czujnik5]]+273.15)</f>
        <v>288</v>
      </c>
      <c r="R59" s="4">
        <f>INT(pomiary[[#This Row],[czujnik6]]+273.15)</f>
        <v>288</v>
      </c>
      <c r="S59" s="4">
        <f>INT(pomiary[[#This Row],[czujnik7]]+273.15)</f>
        <v>285</v>
      </c>
      <c r="T59" s="4">
        <f>INT(pomiary[[#This Row],[czujnik8]]+273.15)</f>
        <v>284</v>
      </c>
      <c r="U59" s="4">
        <f>INT(pomiary[[#This Row],[czujnik9]]+273.15)</f>
        <v>286</v>
      </c>
      <c r="V59" s="4">
        <f>INT(pomiary[[#This Row],[czujnik10]]+273.15)</f>
        <v>283</v>
      </c>
      <c r="W59" s="4">
        <f>MONTH(pomiary[[#This Row],[data]])</f>
        <v>5</v>
      </c>
    </row>
    <row r="60" spans="1:23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s="4">
        <f>INT(pomiary[[#This Row],[czujnik1]]+273.15)</f>
        <v>287</v>
      </c>
      <c r="N60" s="4">
        <f>INT(pomiary[[#This Row],[czujnik2]]+273.15)</f>
        <v>284</v>
      </c>
      <c r="O60" s="4">
        <f>INT(pomiary[[#This Row],[czujnik3]]+273.15)</f>
        <v>287</v>
      </c>
      <c r="P60" s="4">
        <f>INT(pomiary[[#This Row],[czujnik4]]+273.15)</f>
        <v>285</v>
      </c>
      <c r="Q60" s="4">
        <f>INT(pomiary[[#This Row],[czujnik5]]+273.15)</f>
        <v>283</v>
      </c>
      <c r="R60" s="4">
        <f>INT(pomiary[[#This Row],[czujnik6]]+273.15)</f>
        <v>288</v>
      </c>
      <c r="S60" s="4">
        <f>INT(pomiary[[#This Row],[czujnik7]]+273.15)</f>
        <v>286</v>
      </c>
      <c r="T60" s="4">
        <f>INT(pomiary[[#This Row],[czujnik8]]+273.15)</f>
        <v>288</v>
      </c>
      <c r="U60" s="4">
        <f>INT(pomiary[[#This Row],[czujnik9]]+273.15)</f>
        <v>285</v>
      </c>
      <c r="V60" s="4">
        <f>INT(pomiary[[#This Row],[czujnik10]]+273.15)</f>
        <v>285</v>
      </c>
      <c r="W60" s="4">
        <f>MONTH(pomiary[[#This Row],[data]])</f>
        <v>5</v>
      </c>
    </row>
    <row r="61" spans="1:23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s="4">
        <f>INT(pomiary[[#This Row],[czujnik1]]+273.15)</f>
        <v>287</v>
      </c>
      <c r="N61" s="4">
        <f>INT(pomiary[[#This Row],[czujnik2]]+273.15)</f>
        <v>283</v>
      </c>
      <c r="O61" s="4">
        <f>INT(pomiary[[#This Row],[czujnik3]]+273.15)</f>
        <v>288</v>
      </c>
      <c r="P61" s="4">
        <f>INT(pomiary[[#This Row],[czujnik4]]+273.15)</f>
        <v>284</v>
      </c>
      <c r="Q61" s="4">
        <f>INT(pomiary[[#This Row],[czujnik5]]+273.15)</f>
        <v>284</v>
      </c>
      <c r="R61" s="4">
        <f>INT(pomiary[[#This Row],[czujnik6]]+273.15)</f>
        <v>286</v>
      </c>
      <c r="S61" s="4">
        <f>INT(pomiary[[#This Row],[czujnik7]]+273.15)</f>
        <v>289</v>
      </c>
      <c r="T61" s="4">
        <f>INT(pomiary[[#This Row],[czujnik8]]+273.15)</f>
        <v>288</v>
      </c>
      <c r="U61" s="4">
        <f>INT(pomiary[[#This Row],[czujnik9]]+273.15)</f>
        <v>284</v>
      </c>
      <c r="V61" s="4">
        <f>INT(pomiary[[#This Row],[czujnik10]]+273.15)</f>
        <v>288</v>
      </c>
      <c r="W61" s="4">
        <f>MONTH(pomiary[[#This Row],[data]])</f>
        <v>5</v>
      </c>
    </row>
    <row r="62" spans="1:23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s="4">
        <f>INT(pomiary[[#This Row],[czujnik1]]+273.15)</f>
        <v>286</v>
      </c>
      <c r="N62" s="4">
        <f>INT(pomiary[[#This Row],[czujnik2]]+273.15)</f>
        <v>286</v>
      </c>
      <c r="O62" s="4">
        <f>INT(pomiary[[#This Row],[czujnik3]]+273.15)</f>
        <v>285</v>
      </c>
      <c r="P62" s="4">
        <f>INT(pomiary[[#This Row],[czujnik4]]+273.15)</f>
        <v>289</v>
      </c>
      <c r="Q62" s="4">
        <f>INT(pomiary[[#This Row],[czujnik5]]+273.15)</f>
        <v>286</v>
      </c>
      <c r="R62" s="4">
        <f>INT(pomiary[[#This Row],[czujnik6]]+273.15)</f>
        <v>287</v>
      </c>
      <c r="S62" s="4">
        <f>INT(pomiary[[#This Row],[czujnik7]]+273.15)</f>
        <v>288</v>
      </c>
      <c r="T62" s="4">
        <f>INT(pomiary[[#This Row],[czujnik8]]+273.15)</f>
        <v>284</v>
      </c>
      <c r="U62" s="4">
        <f>INT(pomiary[[#This Row],[czujnik9]]+273.15)</f>
        <v>283</v>
      </c>
      <c r="V62" s="4">
        <f>INT(pomiary[[#This Row],[czujnik10]]+273.15)</f>
        <v>286</v>
      </c>
      <c r="W62" s="4">
        <f>MONTH(pomiary[[#This Row],[data]])</f>
        <v>5</v>
      </c>
    </row>
    <row r="63" spans="1:23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s="4">
        <f>INT(pomiary[[#This Row],[czujnik1]]+273.15)</f>
        <v>285</v>
      </c>
      <c r="N63" s="4">
        <f>INT(pomiary[[#This Row],[czujnik2]]+273.15)</f>
        <v>288</v>
      </c>
      <c r="O63" s="4">
        <f>INT(pomiary[[#This Row],[czujnik3]]+273.15)</f>
        <v>287</v>
      </c>
      <c r="P63" s="4">
        <f>INT(pomiary[[#This Row],[czujnik4]]+273.15)</f>
        <v>287</v>
      </c>
      <c r="Q63" s="4">
        <f>INT(pomiary[[#This Row],[czujnik5]]+273.15)</f>
        <v>285</v>
      </c>
      <c r="R63" s="4">
        <f>INT(pomiary[[#This Row],[czujnik6]]+273.15)</f>
        <v>288</v>
      </c>
      <c r="S63" s="4">
        <f>INT(pomiary[[#This Row],[czujnik7]]+273.15)</f>
        <v>284</v>
      </c>
      <c r="T63" s="4">
        <f>INT(pomiary[[#This Row],[czujnik8]]+273.15)</f>
        <v>287</v>
      </c>
      <c r="U63" s="4">
        <f>INT(pomiary[[#This Row],[czujnik9]]+273.15)</f>
        <v>288</v>
      </c>
      <c r="V63" s="4">
        <f>INT(pomiary[[#This Row],[czujnik10]]+273.15)</f>
        <v>284</v>
      </c>
      <c r="W63" s="4">
        <f>MONTH(pomiary[[#This Row],[data]])</f>
        <v>5</v>
      </c>
    </row>
    <row r="64" spans="1:23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s="4">
        <f>INT(pomiary[[#This Row],[czujnik1]]+273.15)</f>
        <v>288</v>
      </c>
      <c r="N64" s="4">
        <f>INT(pomiary[[#This Row],[czujnik2]]+273.15)</f>
        <v>287</v>
      </c>
      <c r="O64" s="4">
        <f>INT(pomiary[[#This Row],[czujnik3]]+273.15)</f>
        <v>283</v>
      </c>
      <c r="P64" s="4">
        <f>INT(pomiary[[#This Row],[czujnik4]]+273.15)</f>
        <v>284</v>
      </c>
      <c r="Q64" s="4">
        <f>INT(pomiary[[#This Row],[czujnik5]]+273.15)</f>
        <v>288</v>
      </c>
      <c r="R64" s="4">
        <f>INT(pomiary[[#This Row],[czujnik6]]+273.15)</f>
        <v>284</v>
      </c>
      <c r="S64" s="4">
        <f>INT(pomiary[[#This Row],[czujnik7]]+273.15)</f>
        <v>284</v>
      </c>
      <c r="T64" s="4">
        <f>INT(pomiary[[#This Row],[czujnik8]]+273.15)</f>
        <v>288</v>
      </c>
      <c r="U64" s="4">
        <f>INT(pomiary[[#This Row],[czujnik9]]+273.15)</f>
        <v>288</v>
      </c>
      <c r="V64" s="4">
        <f>INT(pomiary[[#This Row],[czujnik10]]+273.15)</f>
        <v>284</v>
      </c>
      <c r="W64" s="4">
        <f>MONTH(pomiary[[#This Row],[data]])</f>
        <v>5</v>
      </c>
    </row>
    <row r="65" spans="1:23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s="4">
        <f>INT(pomiary[[#This Row],[czujnik1]]+273.15)</f>
        <v>285</v>
      </c>
      <c r="N65" s="4">
        <f>INT(pomiary[[#This Row],[czujnik2]]+273.15)</f>
        <v>287</v>
      </c>
      <c r="O65" s="4">
        <f>INT(pomiary[[#This Row],[czujnik3]]+273.15)</f>
        <v>288</v>
      </c>
      <c r="P65" s="4">
        <f>INT(pomiary[[#This Row],[czujnik4]]+273.15)</f>
        <v>285</v>
      </c>
      <c r="Q65" s="4">
        <f>INT(pomiary[[#This Row],[czujnik5]]+273.15)</f>
        <v>285</v>
      </c>
      <c r="R65" s="4">
        <f>INT(pomiary[[#This Row],[czujnik6]]+273.15)</f>
        <v>287</v>
      </c>
      <c r="S65" s="4">
        <f>INT(pomiary[[#This Row],[czujnik7]]+273.15)</f>
        <v>285</v>
      </c>
      <c r="T65" s="4">
        <f>INT(pomiary[[#This Row],[czujnik8]]+273.15)</f>
        <v>287</v>
      </c>
      <c r="U65" s="4">
        <f>INT(pomiary[[#This Row],[czujnik9]]+273.15)</f>
        <v>283</v>
      </c>
      <c r="V65" s="4">
        <f>INT(pomiary[[#This Row],[czujnik10]]+273.15)</f>
        <v>287</v>
      </c>
      <c r="W65" s="4">
        <f>MONTH(pomiary[[#This Row],[data]])</f>
        <v>5</v>
      </c>
    </row>
    <row r="66" spans="1:23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s="4">
        <f>INT(pomiary[[#This Row],[czujnik1]]+273.15)</f>
        <v>288</v>
      </c>
      <c r="N66" s="4">
        <f>INT(pomiary[[#This Row],[czujnik2]]+273.15)</f>
        <v>286</v>
      </c>
      <c r="O66" s="4">
        <f>INT(pomiary[[#This Row],[czujnik3]]+273.15)</f>
        <v>286</v>
      </c>
      <c r="P66" s="4">
        <f>INT(pomiary[[#This Row],[czujnik4]]+273.15)</f>
        <v>283</v>
      </c>
      <c r="Q66" s="4">
        <f>INT(pomiary[[#This Row],[czujnik5]]+273.15)</f>
        <v>287</v>
      </c>
      <c r="R66" s="4">
        <f>INT(pomiary[[#This Row],[czujnik6]]+273.15)</f>
        <v>284</v>
      </c>
      <c r="S66" s="4">
        <f>INT(pomiary[[#This Row],[czujnik7]]+273.15)</f>
        <v>283</v>
      </c>
      <c r="T66" s="4">
        <f>INT(pomiary[[#This Row],[czujnik8]]+273.15)</f>
        <v>288</v>
      </c>
      <c r="U66" s="4">
        <f>INT(pomiary[[#This Row],[czujnik9]]+273.15)</f>
        <v>285</v>
      </c>
      <c r="V66" s="4">
        <f>INT(pomiary[[#This Row],[czujnik10]]+273.15)</f>
        <v>283</v>
      </c>
      <c r="W66" s="4">
        <f>MONTH(pomiary[[#This Row],[data]])</f>
        <v>5</v>
      </c>
    </row>
    <row r="67" spans="1:23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s="4">
        <f>INT(pomiary[[#This Row],[czujnik1]]+273.15)</f>
        <v>284</v>
      </c>
      <c r="N67" s="4">
        <f>INT(pomiary[[#This Row],[czujnik2]]+273.15)</f>
        <v>283</v>
      </c>
      <c r="O67" s="4">
        <f>INT(pomiary[[#This Row],[czujnik3]]+273.15)</f>
        <v>283</v>
      </c>
      <c r="P67" s="4">
        <f>INT(pomiary[[#This Row],[czujnik4]]+273.15)</f>
        <v>286</v>
      </c>
      <c r="Q67" s="4">
        <f>INT(pomiary[[#This Row],[czujnik5]]+273.15)</f>
        <v>287</v>
      </c>
      <c r="R67" s="4">
        <f>INT(pomiary[[#This Row],[czujnik6]]+273.15)</f>
        <v>285</v>
      </c>
      <c r="S67" s="4">
        <f>INT(pomiary[[#This Row],[czujnik7]]+273.15)</f>
        <v>286</v>
      </c>
      <c r="T67" s="4">
        <f>INT(pomiary[[#This Row],[czujnik8]]+273.15)</f>
        <v>288</v>
      </c>
      <c r="U67" s="4">
        <f>INT(pomiary[[#This Row],[czujnik9]]+273.15)</f>
        <v>286</v>
      </c>
      <c r="V67" s="4">
        <f>INT(pomiary[[#This Row],[czujnik10]]+273.15)</f>
        <v>286</v>
      </c>
      <c r="W67" s="4">
        <f>MONTH(pomiary[[#This Row],[data]])</f>
        <v>5</v>
      </c>
    </row>
    <row r="68" spans="1:23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s="4">
        <f>INT(pomiary[[#This Row],[czujnik1]]+273.15)</f>
        <v>284</v>
      </c>
      <c r="N68" s="4">
        <f>INT(pomiary[[#This Row],[czujnik2]]+273.15)</f>
        <v>284</v>
      </c>
      <c r="O68" s="4">
        <f>INT(pomiary[[#This Row],[czujnik3]]+273.15)</f>
        <v>286</v>
      </c>
      <c r="P68" s="4">
        <f>INT(pomiary[[#This Row],[czujnik4]]+273.15)</f>
        <v>289</v>
      </c>
      <c r="Q68" s="4">
        <f>INT(pomiary[[#This Row],[czujnik5]]+273.15)</f>
        <v>288</v>
      </c>
      <c r="R68" s="4">
        <f>INT(pomiary[[#This Row],[czujnik6]]+273.15)</f>
        <v>285</v>
      </c>
      <c r="S68" s="4">
        <f>INT(pomiary[[#This Row],[czujnik7]]+273.15)</f>
        <v>286</v>
      </c>
      <c r="T68" s="4">
        <f>INT(pomiary[[#This Row],[czujnik8]]+273.15)</f>
        <v>288</v>
      </c>
      <c r="U68" s="4">
        <f>INT(pomiary[[#This Row],[czujnik9]]+273.15)</f>
        <v>285</v>
      </c>
      <c r="V68" s="4">
        <f>INT(pomiary[[#This Row],[czujnik10]]+273.15)</f>
        <v>288</v>
      </c>
      <c r="W68" s="4">
        <f>MONTH(pomiary[[#This Row],[data]])</f>
        <v>5</v>
      </c>
    </row>
    <row r="69" spans="1:23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s="4">
        <f>INT(pomiary[[#This Row],[czujnik1]]+273.15)</f>
        <v>283</v>
      </c>
      <c r="N69" s="4">
        <f>INT(pomiary[[#This Row],[czujnik2]]+273.15)</f>
        <v>288</v>
      </c>
      <c r="O69" s="4">
        <f>INT(pomiary[[#This Row],[czujnik3]]+273.15)</f>
        <v>284</v>
      </c>
      <c r="P69" s="4">
        <f>INT(pomiary[[#This Row],[czujnik4]]+273.15)</f>
        <v>287</v>
      </c>
      <c r="Q69" s="4">
        <f>INT(pomiary[[#This Row],[czujnik5]]+273.15)</f>
        <v>284</v>
      </c>
      <c r="R69" s="4">
        <f>INT(pomiary[[#This Row],[czujnik6]]+273.15)</f>
        <v>284</v>
      </c>
      <c r="S69" s="4">
        <f>INT(pomiary[[#This Row],[czujnik7]]+273.15)</f>
        <v>285</v>
      </c>
      <c r="T69" s="4">
        <f>INT(pomiary[[#This Row],[czujnik8]]+273.15)</f>
        <v>285</v>
      </c>
      <c r="U69" s="4">
        <f>INT(pomiary[[#This Row],[czujnik9]]+273.15)</f>
        <v>288</v>
      </c>
      <c r="V69" s="4">
        <f>INT(pomiary[[#This Row],[czujnik10]]+273.15)</f>
        <v>288</v>
      </c>
      <c r="W69" s="4">
        <f>MONTH(pomiary[[#This Row],[data]])</f>
        <v>5</v>
      </c>
    </row>
    <row r="70" spans="1:23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s="4">
        <f>INT(pomiary[[#This Row],[czujnik1]]+273.15)</f>
        <v>289</v>
      </c>
      <c r="N70" s="4">
        <f>INT(pomiary[[#This Row],[czujnik2]]+273.15)</f>
        <v>286</v>
      </c>
      <c r="O70" s="4">
        <f>INT(pomiary[[#This Row],[czujnik3]]+273.15)</f>
        <v>284</v>
      </c>
      <c r="P70" s="4">
        <f>INT(pomiary[[#This Row],[czujnik4]]+273.15)</f>
        <v>284</v>
      </c>
      <c r="Q70" s="4">
        <f>INT(pomiary[[#This Row],[czujnik5]]+273.15)</f>
        <v>286</v>
      </c>
      <c r="R70" s="4">
        <f>INT(pomiary[[#This Row],[czujnik6]]+273.15)</f>
        <v>288</v>
      </c>
      <c r="S70" s="4">
        <f>INT(pomiary[[#This Row],[czujnik7]]+273.15)</f>
        <v>288</v>
      </c>
      <c r="T70" s="4">
        <f>INT(pomiary[[#This Row],[czujnik8]]+273.15)</f>
        <v>285</v>
      </c>
      <c r="U70" s="4">
        <f>INT(pomiary[[#This Row],[czujnik9]]+273.15)</f>
        <v>283</v>
      </c>
      <c r="V70" s="4">
        <f>INT(pomiary[[#This Row],[czujnik10]]+273.15)</f>
        <v>288</v>
      </c>
      <c r="W70" s="4">
        <f>MONTH(pomiary[[#This Row],[data]])</f>
        <v>5</v>
      </c>
    </row>
    <row r="71" spans="1:23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s="4">
        <f>INT(pomiary[[#This Row],[czujnik1]]+273.15)</f>
        <v>283</v>
      </c>
      <c r="N71" s="4">
        <f>INT(pomiary[[#This Row],[czujnik2]]+273.15)</f>
        <v>287</v>
      </c>
      <c r="O71" s="4">
        <f>INT(pomiary[[#This Row],[czujnik3]]+273.15)</f>
        <v>283</v>
      </c>
      <c r="P71" s="4">
        <f>INT(pomiary[[#This Row],[czujnik4]]+273.15)</f>
        <v>286</v>
      </c>
      <c r="Q71" s="4">
        <f>INT(pomiary[[#This Row],[czujnik5]]+273.15)</f>
        <v>283</v>
      </c>
      <c r="R71" s="4">
        <f>INT(pomiary[[#This Row],[czujnik6]]+273.15)</f>
        <v>288</v>
      </c>
      <c r="S71" s="4">
        <f>INT(pomiary[[#This Row],[czujnik7]]+273.15)</f>
        <v>287</v>
      </c>
      <c r="T71" s="4">
        <f>INT(pomiary[[#This Row],[czujnik8]]+273.15)</f>
        <v>286</v>
      </c>
      <c r="U71" s="4">
        <f>INT(pomiary[[#This Row],[czujnik9]]+273.15)</f>
        <v>287</v>
      </c>
      <c r="V71" s="4">
        <f>INT(pomiary[[#This Row],[czujnik10]]+273.15)</f>
        <v>287</v>
      </c>
      <c r="W71" s="4">
        <f>MONTH(pomiary[[#This Row],[data]])</f>
        <v>5</v>
      </c>
    </row>
    <row r="72" spans="1:23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s="4">
        <f>INT(pomiary[[#This Row],[czujnik1]]+273.15)</f>
        <v>287</v>
      </c>
      <c r="N72" s="4">
        <f>INT(pomiary[[#This Row],[czujnik2]]+273.15)</f>
        <v>284</v>
      </c>
      <c r="O72" s="4">
        <f>INT(pomiary[[#This Row],[czujnik3]]+273.15)</f>
        <v>284</v>
      </c>
      <c r="P72" s="4">
        <f>INT(pomiary[[#This Row],[czujnik4]]+273.15)</f>
        <v>287</v>
      </c>
      <c r="Q72" s="4">
        <f>INT(pomiary[[#This Row],[czujnik5]]+273.15)</f>
        <v>284</v>
      </c>
      <c r="R72" s="4">
        <f>INT(pomiary[[#This Row],[czujnik6]]+273.15)</f>
        <v>283</v>
      </c>
      <c r="S72" s="4">
        <f>INT(pomiary[[#This Row],[czujnik7]]+273.15)</f>
        <v>287</v>
      </c>
      <c r="T72" s="4">
        <f>INT(pomiary[[#This Row],[czujnik8]]+273.15)</f>
        <v>285</v>
      </c>
      <c r="U72" s="4">
        <f>INT(pomiary[[#This Row],[czujnik9]]+273.15)</f>
        <v>285</v>
      </c>
      <c r="V72" s="4">
        <f>INT(pomiary[[#This Row],[czujnik10]]+273.15)</f>
        <v>287</v>
      </c>
      <c r="W72" s="4">
        <f>MONTH(pomiary[[#This Row],[data]])</f>
        <v>5</v>
      </c>
    </row>
    <row r="73" spans="1:23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s="4">
        <f>INT(pomiary[[#This Row],[czujnik1]]+273.15)</f>
        <v>288</v>
      </c>
      <c r="N73" s="4">
        <f>INT(pomiary[[#This Row],[czujnik2]]+273.15)</f>
        <v>286</v>
      </c>
      <c r="O73" s="4">
        <f>INT(pomiary[[#This Row],[czujnik3]]+273.15)</f>
        <v>288</v>
      </c>
      <c r="P73" s="4">
        <f>INT(pomiary[[#This Row],[czujnik4]]+273.15)</f>
        <v>285</v>
      </c>
      <c r="Q73" s="4">
        <f>INT(pomiary[[#This Row],[czujnik5]]+273.15)</f>
        <v>283</v>
      </c>
      <c r="R73" s="4">
        <f>INT(pomiary[[#This Row],[czujnik6]]+273.15)</f>
        <v>288</v>
      </c>
      <c r="S73" s="4">
        <f>INT(pomiary[[#This Row],[czujnik7]]+273.15)</f>
        <v>285</v>
      </c>
      <c r="T73" s="4">
        <f>INT(pomiary[[#This Row],[czujnik8]]+273.15)</f>
        <v>286</v>
      </c>
      <c r="U73" s="4">
        <f>INT(pomiary[[#This Row],[czujnik9]]+273.15)</f>
        <v>285</v>
      </c>
      <c r="V73" s="4">
        <f>INT(pomiary[[#This Row],[czujnik10]]+273.15)</f>
        <v>284</v>
      </c>
      <c r="W73" s="4">
        <f>MONTH(pomiary[[#This Row],[data]])</f>
        <v>5</v>
      </c>
    </row>
    <row r="74" spans="1:23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s="4">
        <f>INT(pomiary[[#This Row],[czujnik1]]+273.15)</f>
        <v>287</v>
      </c>
      <c r="N74" s="4">
        <f>INT(pomiary[[#This Row],[czujnik2]]+273.15)</f>
        <v>285</v>
      </c>
      <c r="O74" s="4">
        <f>INT(pomiary[[#This Row],[czujnik3]]+273.15)</f>
        <v>285</v>
      </c>
      <c r="P74" s="4">
        <f>INT(pomiary[[#This Row],[czujnik4]]+273.15)</f>
        <v>283</v>
      </c>
      <c r="Q74" s="4">
        <f>INT(pomiary[[#This Row],[czujnik5]]+273.15)</f>
        <v>288</v>
      </c>
      <c r="R74" s="4">
        <f>INT(pomiary[[#This Row],[czujnik6]]+273.15)</f>
        <v>288</v>
      </c>
      <c r="S74" s="4">
        <f>INT(pomiary[[#This Row],[czujnik7]]+273.15)</f>
        <v>288</v>
      </c>
      <c r="T74" s="4">
        <f>INT(pomiary[[#This Row],[czujnik8]]+273.15)</f>
        <v>288</v>
      </c>
      <c r="U74" s="4">
        <f>INT(pomiary[[#This Row],[czujnik9]]+273.15)</f>
        <v>286</v>
      </c>
      <c r="V74" s="4">
        <f>INT(pomiary[[#This Row],[czujnik10]]+273.15)</f>
        <v>288</v>
      </c>
      <c r="W74" s="4">
        <f>MONTH(pomiary[[#This Row],[data]])</f>
        <v>5</v>
      </c>
    </row>
    <row r="75" spans="1:23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s="4">
        <f>INT(pomiary[[#This Row],[czujnik1]]+273.15)</f>
        <v>292</v>
      </c>
      <c r="N75" s="4">
        <f>INT(pomiary[[#This Row],[czujnik2]]+273.15)</f>
        <v>285</v>
      </c>
      <c r="O75" s="4">
        <f>INT(pomiary[[#This Row],[czujnik3]]+273.15)</f>
        <v>284</v>
      </c>
      <c r="P75" s="4">
        <f>INT(pomiary[[#This Row],[czujnik4]]+273.15)</f>
        <v>289</v>
      </c>
      <c r="Q75" s="4">
        <f>INT(pomiary[[#This Row],[czujnik5]]+273.15)</f>
        <v>288</v>
      </c>
      <c r="R75" s="4">
        <f>INT(pomiary[[#This Row],[czujnik6]]+273.15)</f>
        <v>290</v>
      </c>
      <c r="S75" s="4">
        <f>INT(pomiary[[#This Row],[czujnik7]]+273.15)</f>
        <v>285</v>
      </c>
      <c r="T75" s="4">
        <f>INT(pomiary[[#This Row],[czujnik8]]+273.15)</f>
        <v>285</v>
      </c>
      <c r="U75" s="4">
        <f>INT(pomiary[[#This Row],[czujnik9]]+273.15)</f>
        <v>286</v>
      </c>
      <c r="V75" s="4">
        <f>INT(pomiary[[#This Row],[czujnik10]]+273.15)</f>
        <v>292</v>
      </c>
      <c r="W75" s="4">
        <f>MONTH(pomiary[[#This Row],[data]])</f>
        <v>6</v>
      </c>
    </row>
    <row r="76" spans="1:23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s="4">
        <f>INT(pomiary[[#This Row],[czujnik1]]+273.15)</f>
        <v>283</v>
      </c>
      <c r="N76" s="4">
        <f>INT(pomiary[[#This Row],[czujnik2]]+273.15)</f>
        <v>283</v>
      </c>
      <c r="O76" s="4">
        <f>INT(pomiary[[#This Row],[czujnik3]]+273.15)</f>
        <v>292</v>
      </c>
      <c r="P76" s="4">
        <f>INT(pomiary[[#This Row],[czujnik4]]+273.15)</f>
        <v>288</v>
      </c>
      <c r="Q76" s="4">
        <f>INT(pomiary[[#This Row],[czujnik5]]+273.15)</f>
        <v>291</v>
      </c>
      <c r="R76" s="4">
        <f>INT(pomiary[[#This Row],[czujnik6]]+273.15)</f>
        <v>287</v>
      </c>
      <c r="S76" s="4">
        <f>INT(pomiary[[#This Row],[czujnik7]]+273.15)</f>
        <v>288</v>
      </c>
      <c r="T76" s="4">
        <f>INT(pomiary[[#This Row],[czujnik8]]+273.15)</f>
        <v>285</v>
      </c>
      <c r="U76" s="4">
        <f>INT(pomiary[[#This Row],[czujnik9]]+273.15)</f>
        <v>285</v>
      </c>
      <c r="V76" s="4">
        <f>INT(pomiary[[#This Row],[czujnik10]]+273.15)</f>
        <v>286</v>
      </c>
      <c r="W76" s="4">
        <f>MONTH(pomiary[[#This Row],[data]])</f>
        <v>6</v>
      </c>
    </row>
    <row r="77" spans="1:23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s="4">
        <f>INT(pomiary[[#This Row],[czujnik1]]+273.15)</f>
        <v>284</v>
      </c>
      <c r="N77" s="4">
        <f>INT(pomiary[[#This Row],[czujnik2]]+273.15)</f>
        <v>288</v>
      </c>
      <c r="O77" s="4">
        <f>INT(pomiary[[#This Row],[czujnik3]]+273.15)</f>
        <v>292</v>
      </c>
      <c r="P77" s="4">
        <f>INT(pomiary[[#This Row],[czujnik4]]+273.15)</f>
        <v>283</v>
      </c>
      <c r="Q77" s="4">
        <f>INT(pomiary[[#This Row],[czujnik5]]+273.15)</f>
        <v>284</v>
      </c>
      <c r="R77" s="4">
        <f>INT(pomiary[[#This Row],[czujnik6]]+273.15)</f>
        <v>283</v>
      </c>
      <c r="S77" s="4">
        <f>INT(pomiary[[#This Row],[czujnik7]]+273.15)</f>
        <v>290</v>
      </c>
      <c r="T77" s="4">
        <f>INT(pomiary[[#This Row],[czujnik8]]+273.15)</f>
        <v>290</v>
      </c>
      <c r="U77" s="4">
        <f>INT(pomiary[[#This Row],[czujnik9]]+273.15)</f>
        <v>292</v>
      </c>
      <c r="V77" s="4">
        <f>INT(pomiary[[#This Row],[czujnik10]]+273.15)</f>
        <v>285</v>
      </c>
      <c r="W77" s="4">
        <f>MONTH(pomiary[[#This Row],[data]])</f>
        <v>6</v>
      </c>
    </row>
    <row r="78" spans="1:23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s="4">
        <f>INT(pomiary[[#This Row],[czujnik1]]+273.15)</f>
        <v>287</v>
      </c>
      <c r="N78" s="4">
        <f>INT(pomiary[[#This Row],[czujnik2]]+273.15)</f>
        <v>288</v>
      </c>
      <c r="O78" s="4">
        <f>INT(pomiary[[#This Row],[czujnik3]]+273.15)</f>
        <v>284</v>
      </c>
      <c r="P78" s="4">
        <f>INT(pomiary[[#This Row],[czujnik4]]+273.15)</f>
        <v>291</v>
      </c>
      <c r="Q78" s="4">
        <f>INT(pomiary[[#This Row],[czujnik5]]+273.15)</f>
        <v>284</v>
      </c>
      <c r="R78" s="4">
        <f>INT(pomiary[[#This Row],[czujnik6]]+273.15)</f>
        <v>287</v>
      </c>
      <c r="S78" s="4">
        <f>INT(pomiary[[#This Row],[czujnik7]]+273.15)</f>
        <v>287</v>
      </c>
      <c r="T78" s="4">
        <f>INT(pomiary[[#This Row],[czujnik8]]+273.15)</f>
        <v>291</v>
      </c>
      <c r="U78" s="4">
        <f>INT(pomiary[[#This Row],[czujnik9]]+273.15)</f>
        <v>288</v>
      </c>
      <c r="V78" s="4">
        <f>INT(pomiary[[#This Row],[czujnik10]]+273.15)</f>
        <v>291</v>
      </c>
      <c r="W78" s="4">
        <f>MONTH(pomiary[[#This Row],[data]])</f>
        <v>6</v>
      </c>
    </row>
    <row r="79" spans="1:23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s="4">
        <f>INT(pomiary[[#This Row],[czujnik1]]+273.15)</f>
        <v>290</v>
      </c>
      <c r="N79" s="4">
        <f>INT(pomiary[[#This Row],[czujnik2]]+273.15)</f>
        <v>288</v>
      </c>
      <c r="O79" s="4">
        <f>INT(pomiary[[#This Row],[czujnik3]]+273.15)</f>
        <v>284</v>
      </c>
      <c r="P79" s="4">
        <f>INT(pomiary[[#This Row],[czujnik4]]+273.15)</f>
        <v>288</v>
      </c>
      <c r="Q79" s="4">
        <f>INT(pomiary[[#This Row],[czujnik5]]+273.15)</f>
        <v>289</v>
      </c>
      <c r="R79" s="4">
        <f>INT(pomiary[[#This Row],[czujnik6]]+273.15)</f>
        <v>285</v>
      </c>
      <c r="S79" s="4">
        <f>INT(pomiary[[#This Row],[czujnik7]]+273.15)</f>
        <v>286</v>
      </c>
      <c r="T79" s="4">
        <f>INT(pomiary[[#This Row],[czujnik8]]+273.15)</f>
        <v>287</v>
      </c>
      <c r="U79" s="4">
        <f>INT(pomiary[[#This Row],[czujnik9]]+273.15)</f>
        <v>288</v>
      </c>
      <c r="V79" s="4">
        <f>INT(pomiary[[#This Row],[czujnik10]]+273.15)</f>
        <v>286</v>
      </c>
      <c r="W79" s="4">
        <f>MONTH(pomiary[[#This Row],[data]])</f>
        <v>6</v>
      </c>
    </row>
    <row r="80" spans="1:23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s="4">
        <f>INT(pomiary[[#This Row],[czujnik1]]+273.15)</f>
        <v>286</v>
      </c>
      <c r="N80" s="4">
        <f>INT(pomiary[[#This Row],[czujnik2]]+273.15)</f>
        <v>285</v>
      </c>
      <c r="O80" s="4">
        <f>INT(pomiary[[#This Row],[czujnik3]]+273.15)</f>
        <v>284</v>
      </c>
      <c r="P80" s="4">
        <f>INT(pomiary[[#This Row],[czujnik4]]+273.15)</f>
        <v>284</v>
      </c>
      <c r="Q80" s="4">
        <f>INT(pomiary[[#This Row],[czujnik5]]+273.15)</f>
        <v>289</v>
      </c>
      <c r="R80" s="4">
        <f>INT(pomiary[[#This Row],[czujnik6]]+273.15)</f>
        <v>292</v>
      </c>
      <c r="S80" s="4">
        <f>INT(pomiary[[#This Row],[czujnik7]]+273.15)</f>
        <v>290</v>
      </c>
      <c r="T80" s="4">
        <f>INT(pomiary[[#This Row],[czujnik8]]+273.15)</f>
        <v>288</v>
      </c>
      <c r="U80" s="4">
        <f>INT(pomiary[[#This Row],[czujnik9]]+273.15)</f>
        <v>285</v>
      </c>
      <c r="V80" s="4">
        <f>INT(pomiary[[#This Row],[czujnik10]]+273.15)</f>
        <v>289</v>
      </c>
      <c r="W80" s="4">
        <f>MONTH(pomiary[[#This Row],[data]])</f>
        <v>6</v>
      </c>
    </row>
    <row r="81" spans="1:23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s="4">
        <f>INT(pomiary[[#This Row],[czujnik1]]+273.15)</f>
        <v>283</v>
      </c>
      <c r="N81" s="4">
        <f>INT(pomiary[[#This Row],[czujnik2]]+273.15)</f>
        <v>286</v>
      </c>
      <c r="O81" s="4">
        <f>INT(pomiary[[#This Row],[czujnik3]]+273.15)</f>
        <v>284</v>
      </c>
      <c r="P81" s="4">
        <f>INT(pomiary[[#This Row],[czujnik4]]+273.15)</f>
        <v>287</v>
      </c>
      <c r="Q81" s="4">
        <f>INT(pomiary[[#This Row],[czujnik5]]+273.15)</f>
        <v>285</v>
      </c>
      <c r="R81" s="4">
        <f>INT(pomiary[[#This Row],[czujnik6]]+273.15)</f>
        <v>289</v>
      </c>
      <c r="S81" s="4">
        <f>INT(pomiary[[#This Row],[czujnik7]]+273.15)</f>
        <v>286</v>
      </c>
      <c r="T81" s="4">
        <f>INT(pomiary[[#This Row],[czujnik8]]+273.15)</f>
        <v>287</v>
      </c>
      <c r="U81" s="4">
        <f>INT(pomiary[[#This Row],[czujnik9]]+273.15)</f>
        <v>283</v>
      </c>
      <c r="V81" s="4">
        <f>INT(pomiary[[#This Row],[czujnik10]]+273.15)</f>
        <v>284</v>
      </c>
      <c r="W81" s="4">
        <f>MONTH(pomiary[[#This Row],[data]])</f>
        <v>6</v>
      </c>
    </row>
    <row r="82" spans="1:23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s="4">
        <f>INT(pomiary[[#This Row],[czujnik1]]+273.15)</f>
        <v>286</v>
      </c>
      <c r="N82" s="4">
        <f>INT(pomiary[[#This Row],[czujnik2]]+273.15)</f>
        <v>290</v>
      </c>
      <c r="O82" s="4">
        <f>INT(pomiary[[#This Row],[czujnik3]]+273.15)</f>
        <v>286</v>
      </c>
      <c r="P82" s="4">
        <f>INT(pomiary[[#This Row],[czujnik4]]+273.15)</f>
        <v>292</v>
      </c>
      <c r="Q82" s="4">
        <f>INT(pomiary[[#This Row],[czujnik5]]+273.15)</f>
        <v>290</v>
      </c>
      <c r="R82" s="4">
        <f>INT(pomiary[[#This Row],[czujnik6]]+273.15)</f>
        <v>286</v>
      </c>
      <c r="S82" s="4">
        <f>INT(pomiary[[#This Row],[czujnik7]]+273.15)</f>
        <v>290</v>
      </c>
      <c r="T82" s="4">
        <f>INT(pomiary[[#This Row],[czujnik8]]+273.15)</f>
        <v>291</v>
      </c>
      <c r="U82" s="4">
        <f>INT(pomiary[[#This Row],[czujnik9]]+273.15)</f>
        <v>285</v>
      </c>
      <c r="V82" s="4">
        <f>INT(pomiary[[#This Row],[czujnik10]]+273.15)</f>
        <v>289</v>
      </c>
      <c r="W82" s="4">
        <f>MONTH(pomiary[[#This Row],[data]])</f>
        <v>6</v>
      </c>
    </row>
    <row r="83" spans="1:23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s="4">
        <f>INT(pomiary[[#This Row],[czujnik1]]+273.15)</f>
        <v>290</v>
      </c>
      <c r="N83" s="4">
        <f>INT(pomiary[[#This Row],[czujnik2]]+273.15)</f>
        <v>291</v>
      </c>
      <c r="O83" s="4">
        <f>INT(pomiary[[#This Row],[czujnik3]]+273.15)</f>
        <v>291</v>
      </c>
      <c r="P83" s="4">
        <f>INT(pomiary[[#This Row],[czujnik4]]+273.15)</f>
        <v>291</v>
      </c>
      <c r="Q83" s="4">
        <f>INT(pomiary[[#This Row],[czujnik5]]+273.15)</f>
        <v>290</v>
      </c>
      <c r="R83" s="4">
        <f>INT(pomiary[[#This Row],[czujnik6]]+273.15)</f>
        <v>289</v>
      </c>
      <c r="S83" s="4">
        <f>INT(pomiary[[#This Row],[czujnik7]]+273.15)</f>
        <v>287</v>
      </c>
      <c r="T83" s="4">
        <f>INT(pomiary[[#This Row],[czujnik8]]+273.15)</f>
        <v>291</v>
      </c>
      <c r="U83" s="4">
        <f>INT(pomiary[[#This Row],[czujnik9]]+273.15)</f>
        <v>288</v>
      </c>
      <c r="V83" s="4">
        <f>INT(pomiary[[#This Row],[czujnik10]]+273.15)</f>
        <v>283</v>
      </c>
      <c r="W83" s="4">
        <f>MONTH(pomiary[[#This Row],[data]])</f>
        <v>6</v>
      </c>
    </row>
    <row r="84" spans="1:23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s="4">
        <f>INT(pomiary[[#This Row],[czujnik1]]+273.15)</f>
        <v>284</v>
      </c>
      <c r="N84" s="4">
        <f>INT(pomiary[[#This Row],[czujnik2]]+273.15)</f>
        <v>290</v>
      </c>
      <c r="O84" s="4">
        <f>INT(pomiary[[#This Row],[czujnik3]]+273.15)</f>
        <v>285</v>
      </c>
      <c r="P84" s="4">
        <f>INT(pomiary[[#This Row],[czujnik4]]+273.15)</f>
        <v>283</v>
      </c>
      <c r="Q84" s="4">
        <f>INT(pomiary[[#This Row],[czujnik5]]+273.15)</f>
        <v>290</v>
      </c>
      <c r="R84" s="4">
        <f>INT(pomiary[[#This Row],[czujnik6]]+273.15)</f>
        <v>291</v>
      </c>
      <c r="S84" s="4">
        <f>INT(pomiary[[#This Row],[czujnik7]]+273.15)</f>
        <v>283</v>
      </c>
      <c r="T84" s="4">
        <f>INT(pomiary[[#This Row],[czujnik8]]+273.15)</f>
        <v>286</v>
      </c>
      <c r="U84" s="4">
        <f>INT(pomiary[[#This Row],[czujnik9]]+273.15)</f>
        <v>285</v>
      </c>
      <c r="V84" s="4">
        <f>INT(pomiary[[#This Row],[czujnik10]]+273.15)</f>
        <v>287</v>
      </c>
      <c r="W84" s="4">
        <f>MONTH(pomiary[[#This Row],[data]])</f>
        <v>6</v>
      </c>
    </row>
    <row r="85" spans="1:23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s="4">
        <f>INT(pomiary[[#This Row],[czujnik1]]+273.15)</f>
        <v>285</v>
      </c>
      <c r="N85" s="4">
        <f>INT(pomiary[[#This Row],[czujnik2]]+273.15)</f>
        <v>286</v>
      </c>
      <c r="O85" s="4">
        <f>INT(pomiary[[#This Row],[czujnik3]]+273.15)</f>
        <v>285</v>
      </c>
      <c r="P85" s="4">
        <f>INT(pomiary[[#This Row],[czujnik4]]+273.15)</f>
        <v>288</v>
      </c>
      <c r="Q85" s="4">
        <f>INT(pomiary[[#This Row],[czujnik5]]+273.15)</f>
        <v>293</v>
      </c>
      <c r="R85" s="4">
        <f>INT(pomiary[[#This Row],[czujnik6]]+273.15)</f>
        <v>292</v>
      </c>
      <c r="S85" s="4">
        <f>INT(pomiary[[#This Row],[czujnik7]]+273.15)</f>
        <v>284</v>
      </c>
      <c r="T85" s="4">
        <f>INT(pomiary[[#This Row],[czujnik8]]+273.15)</f>
        <v>287</v>
      </c>
      <c r="U85" s="4">
        <f>INT(pomiary[[#This Row],[czujnik9]]+273.15)</f>
        <v>288</v>
      </c>
      <c r="V85" s="4">
        <f>INT(pomiary[[#This Row],[czujnik10]]+273.15)</f>
        <v>285</v>
      </c>
      <c r="W85" s="4">
        <f>MONTH(pomiary[[#This Row],[data]])</f>
        <v>6</v>
      </c>
    </row>
    <row r="86" spans="1:23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s="4">
        <f>INT(pomiary[[#This Row],[czujnik1]]+273.15)</f>
        <v>286</v>
      </c>
      <c r="N86" s="4">
        <f>INT(pomiary[[#This Row],[czujnik2]]+273.15)</f>
        <v>290</v>
      </c>
      <c r="O86" s="4">
        <f>INT(pomiary[[#This Row],[czujnik3]]+273.15)</f>
        <v>292</v>
      </c>
      <c r="P86" s="4">
        <f>INT(pomiary[[#This Row],[czujnik4]]+273.15)</f>
        <v>283</v>
      </c>
      <c r="Q86" s="4">
        <f>INT(pomiary[[#This Row],[czujnik5]]+273.15)</f>
        <v>284</v>
      </c>
      <c r="R86" s="4">
        <f>INT(pomiary[[#This Row],[czujnik6]]+273.15)</f>
        <v>284</v>
      </c>
      <c r="S86" s="4">
        <f>INT(pomiary[[#This Row],[czujnik7]]+273.15)</f>
        <v>287</v>
      </c>
      <c r="T86" s="4">
        <f>INT(pomiary[[#This Row],[czujnik8]]+273.15)</f>
        <v>290</v>
      </c>
      <c r="U86" s="4">
        <f>INT(pomiary[[#This Row],[czujnik9]]+273.15)</f>
        <v>291</v>
      </c>
      <c r="V86" s="4">
        <f>INT(pomiary[[#This Row],[czujnik10]]+273.15)</f>
        <v>288</v>
      </c>
      <c r="W86" s="4">
        <f>MONTH(pomiary[[#This Row],[data]])</f>
        <v>6</v>
      </c>
    </row>
    <row r="87" spans="1:23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s="4">
        <f>INT(pomiary[[#This Row],[czujnik1]]+273.15)</f>
        <v>292</v>
      </c>
      <c r="N87" s="4">
        <f>INT(pomiary[[#This Row],[czujnik2]]+273.15)</f>
        <v>286</v>
      </c>
      <c r="O87" s="4">
        <f>INT(pomiary[[#This Row],[czujnik3]]+273.15)</f>
        <v>287</v>
      </c>
      <c r="P87" s="4">
        <f>INT(pomiary[[#This Row],[czujnik4]]+273.15)</f>
        <v>284</v>
      </c>
      <c r="Q87" s="4">
        <f>INT(pomiary[[#This Row],[czujnik5]]+273.15)</f>
        <v>292</v>
      </c>
      <c r="R87" s="4">
        <f>INT(pomiary[[#This Row],[czujnik6]]+273.15)</f>
        <v>288</v>
      </c>
      <c r="S87" s="4">
        <f>INT(pomiary[[#This Row],[czujnik7]]+273.15)</f>
        <v>284</v>
      </c>
      <c r="T87" s="4">
        <f>INT(pomiary[[#This Row],[czujnik8]]+273.15)</f>
        <v>290</v>
      </c>
      <c r="U87" s="4">
        <f>INT(pomiary[[#This Row],[czujnik9]]+273.15)</f>
        <v>284</v>
      </c>
      <c r="V87" s="4">
        <f>INT(pomiary[[#This Row],[czujnik10]]+273.15)</f>
        <v>287</v>
      </c>
      <c r="W87" s="4">
        <f>MONTH(pomiary[[#This Row],[data]])</f>
        <v>6</v>
      </c>
    </row>
    <row r="88" spans="1:23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s="4">
        <f>INT(pomiary[[#This Row],[czujnik1]]+273.15)</f>
        <v>290</v>
      </c>
      <c r="N88" s="4">
        <f>INT(pomiary[[#This Row],[czujnik2]]+273.15)</f>
        <v>286</v>
      </c>
      <c r="O88" s="4">
        <f>INT(pomiary[[#This Row],[czujnik3]]+273.15)</f>
        <v>289</v>
      </c>
      <c r="P88" s="4">
        <f>INT(pomiary[[#This Row],[czujnik4]]+273.15)</f>
        <v>292</v>
      </c>
      <c r="Q88" s="4">
        <f>INT(pomiary[[#This Row],[czujnik5]]+273.15)</f>
        <v>287</v>
      </c>
      <c r="R88" s="4">
        <f>INT(pomiary[[#This Row],[czujnik6]]+273.15)</f>
        <v>283</v>
      </c>
      <c r="S88" s="4">
        <f>INT(pomiary[[#This Row],[czujnik7]]+273.15)</f>
        <v>287</v>
      </c>
      <c r="T88" s="4">
        <f>INT(pomiary[[#This Row],[czujnik8]]+273.15)</f>
        <v>288</v>
      </c>
      <c r="U88" s="4">
        <f>INT(pomiary[[#This Row],[czujnik9]]+273.15)</f>
        <v>288</v>
      </c>
      <c r="V88" s="4">
        <f>INT(pomiary[[#This Row],[czujnik10]]+273.15)</f>
        <v>292</v>
      </c>
      <c r="W88" s="4">
        <f>MONTH(pomiary[[#This Row],[data]])</f>
        <v>6</v>
      </c>
    </row>
    <row r="89" spans="1:23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s="4">
        <f>INT(pomiary[[#This Row],[czujnik1]]+273.15)</f>
        <v>288</v>
      </c>
      <c r="N89" s="4">
        <f>INT(pomiary[[#This Row],[czujnik2]]+273.15)</f>
        <v>291</v>
      </c>
      <c r="O89" s="4">
        <f>INT(pomiary[[#This Row],[czujnik3]]+273.15)</f>
        <v>291</v>
      </c>
      <c r="P89" s="4">
        <f>INT(pomiary[[#This Row],[czujnik4]]+273.15)</f>
        <v>283</v>
      </c>
      <c r="Q89" s="4">
        <f>INT(pomiary[[#This Row],[czujnik5]]+273.15)</f>
        <v>289</v>
      </c>
      <c r="R89" s="4">
        <f>INT(pomiary[[#This Row],[czujnik6]]+273.15)</f>
        <v>289</v>
      </c>
      <c r="S89" s="4">
        <f>INT(pomiary[[#This Row],[czujnik7]]+273.15)</f>
        <v>291</v>
      </c>
      <c r="T89" s="4">
        <f>INT(pomiary[[#This Row],[czujnik8]]+273.15)</f>
        <v>284</v>
      </c>
      <c r="U89" s="4">
        <f>INT(pomiary[[#This Row],[czujnik9]]+273.15)</f>
        <v>283</v>
      </c>
      <c r="V89" s="4">
        <f>INT(pomiary[[#This Row],[czujnik10]]+273.15)</f>
        <v>290</v>
      </c>
      <c r="W89" s="4">
        <f>MONTH(pomiary[[#This Row],[data]])</f>
        <v>6</v>
      </c>
    </row>
    <row r="90" spans="1:23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s="4">
        <f>INT(pomiary[[#This Row],[czujnik1]]+273.15)</f>
        <v>288</v>
      </c>
      <c r="N90" s="4">
        <f>INT(pomiary[[#This Row],[czujnik2]]+273.15)</f>
        <v>289</v>
      </c>
      <c r="O90" s="4">
        <f>INT(pomiary[[#This Row],[czujnik3]]+273.15)</f>
        <v>283</v>
      </c>
      <c r="P90" s="4">
        <f>INT(pomiary[[#This Row],[czujnik4]]+273.15)</f>
        <v>286</v>
      </c>
      <c r="Q90" s="4">
        <f>INT(pomiary[[#This Row],[czujnik5]]+273.15)</f>
        <v>284</v>
      </c>
      <c r="R90" s="4">
        <f>INT(pomiary[[#This Row],[czujnik6]]+273.15)</f>
        <v>290</v>
      </c>
      <c r="S90" s="4">
        <f>INT(pomiary[[#This Row],[czujnik7]]+273.15)</f>
        <v>286</v>
      </c>
      <c r="T90" s="4">
        <f>INT(pomiary[[#This Row],[czujnik8]]+273.15)</f>
        <v>290</v>
      </c>
      <c r="U90" s="4">
        <f>INT(pomiary[[#This Row],[czujnik9]]+273.15)</f>
        <v>287</v>
      </c>
      <c r="V90" s="4">
        <f>INT(pomiary[[#This Row],[czujnik10]]+273.15)</f>
        <v>285</v>
      </c>
      <c r="W90" s="4">
        <f>MONTH(pomiary[[#This Row],[data]])</f>
        <v>6</v>
      </c>
    </row>
    <row r="91" spans="1:23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s="4">
        <f>INT(pomiary[[#This Row],[czujnik1]]+273.15)</f>
        <v>285</v>
      </c>
      <c r="N91" s="4">
        <f>INT(pomiary[[#This Row],[czujnik2]]+273.15)</f>
        <v>287</v>
      </c>
      <c r="O91" s="4">
        <f>INT(pomiary[[#This Row],[czujnik3]]+273.15)</f>
        <v>293</v>
      </c>
      <c r="P91" s="4">
        <f>INT(pomiary[[#This Row],[czujnik4]]+273.15)</f>
        <v>292</v>
      </c>
      <c r="Q91" s="4">
        <f>INT(pomiary[[#This Row],[czujnik5]]+273.15)</f>
        <v>285</v>
      </c>
      <c r="R91" s="4">
        <f>INT(pomiary[[#This Row],[czujnik6]]+273.15)</f>
        <v>287</v>
      </c>
      <c r="S91" s="4">
        <f>INT(pomiary[[#This Row],[czujnik7]]+273.15)</f>
        <v>290</v>
      </c>
      <c r="T91" s="4">
        <f>INT(pomiary[[#This Row],[czujnik8]]+273.15)</f>
        <v>285</v>
      </c>
      <c r="U91" s="4">
        <f>INT(pomiary[[#This Row],[czujnik9]]+273.15)</f>
        <v>285</v>
      </c>
      <c r="V91" s="4">
        <f>INT(pomiary[[#This Row],[czujnik10]]+273.15)</f>
        <v>285</v>
      </c>
      <c r="W91" s="4">
        <f>MONTH(pomiary[[#This Row],[data]])</f>
        <v>6</v>
      </c>
    </row>
    <row r="92" spans="1:23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s="4">
        <f>INT(pomiary[[#This Row],[czujnik1]]+273.15)</f>
        <v>289</v>
      </c>
      <c r="N92" s="4">
        <f>INT(pomiary[[#This Row],[czujnik2]]+273.15)</f>
        <v>283</v>
      </c>
      <c r="O92" s="4">
        <f>INT(pomiary[[#This Row],[czujnik3]]+273.15)</f>
        <v>290</v>
      </c>
      <c r="P92" s="4">
        <f>INT(pomiary[[#This Row],[czujnik4]]+273.15)</f>
        <v>292</v>
      </c>
      <c r="Q92" s="4">
        <f>INT(pomiary[[#This Row],[czujnik5]]+273.15)</f>
        <v>290</v>
      </c>
      <c r="R92" s="4">
        <f>INT(pomiary[[#This Row],[czujnik6]]+273.15)</f>
        <v>289</v>
      </c>
      <c r="S92" s="4">
        <f>INT(pomiary[[#This Row],[czujnik7]]+273.15)</f>
        <v>288</v>
      </c>
      <c r="T92" s="4">
        <f>INT(pomiary[[#This Row],[czujnik8]]+273.15)</f>
        <v>283</v>
      </c>
      <c r="U92" s="4">
        <f>INT(pomiary[[#This Row],[czujnik9]]+273.15)</f>
        <v>283</v>
      </c>
      <c r="V92" s="4">
        <f>INT(pomiary[[#This Row],[czujnik10]]+273.15)</f>
        <v>285</v>
      </c>
      <c r="W92" s="4">
        <f>MONTH(pomiary[[#This Row],[data]])</f>
        <v>6</v>
      </c>
    </row>
    <row r="93" spans="1:23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s="4">
        <f>INT(pomiary[[#This Row],[czujnik1]]+273.15)</f>
        <v>289</v>
      </c>
      <c r="N93" s="4">
        <f>INT(pomiary[[#This Row],[czujnik2]]+273.15)</f>
        <v>285</v>
      </c>
      <c r="O93" s="4">
        <f>INT(pomiary[[#This Row],[czujnik3]]+273.15)</f>
        <v>291</v>
      </c>
      <c r="P93" s="4">
        <f>INT(pomiary[[#This Row],[czujnik4]]+273.15)</f>
        <v>284</v>
      </c>
      <c r="Q93" s="4">
        <f>INT(pomiary[[#This Row],[czujnik5]]+273.15)</f>
        <v>288</v>
      </c>
      <c r="R93" s="4">
        <f>INT(pomiary[[#This Row],[czujnik6]]+273.15)</f>
        <v>291</v>
      </c>
      <c r="S93" s="4">
        <f>INT(pomiary[[#This Row],[czujnik7]]+273.15)</f>
        <v>285</v>
      </c>
      <c r="T93" s="4">
        <f>INT(pomiary[[#This Row],[czujnik8]]+273.15)</f>
        <v>291</v>
      </c>
      <c r="U93" s="4">
        <f>INT(pomiary[[#This Row],[czujnik9]]+273.15)</f>
        <v>287</v>
      </c>
      <c r="V93" s="4">
        <f>INT(pomiary[[#This Row],[czujnik10]]+273.15)</f>
        <v>289</v>
      </c>
      <c r="W93" s="4">
        <f>MONTH(pomiary[[#This Row],[data]])</f>
        <v>6</v>
      </c>
    </row>
    <row r="94" spans="1:23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s="4">
        <f>INT(pomiary[[#This Row],[czujnik1]]+273.15)</f>
        <v>292</v>
      </c>
      <c r="N94" s="4">
        <f>INT(pomiary[[#This Row],[czujnik2]]+273.15)</f>
        <v>292</v>
      </c>
      <c r="O94" s="4">
        <f>INT(pomiary[[#This Row],[czujnik3]]+273.15)</f>
        <v>285</v>
      </c>
      <c r="P94" s="4">
        <f>INT(pomiary[[#This Row],[czujnik4]]+273.15)</f>
        <v>289</v>
      </c>
      <c r="Q94" s="4">
        <f>INT(pomiary[[#This Row],[czujnik5]]+273.15)</f>
        <v>286</v>
      </c>
      <c r="R94" s="4">
        <f>INT(pomiary[[#This Row],[czujnik6]]+273.15)</f>
        <v>293</v>
      </c>
      <c r="S94" s="4">
        <f>INT(pomiary[[#This Row],[czujnik7]]+273.15)</f>
        <v>292</v>
      </c>
      <c r="T94" s="4">
        <f>INT(pomiary[[#This Row],[czujnik8]]+273.15)</f>
        <v>288</v>
      </c>
      <c r="U94" s="4">
        <f>INT(pomiary[[#This Row],[czujnik9]]+273.15)</f>
        <v>288</v>
      </c>
      <c r="V94" s="4">
        <f>INT(pomiary[[#This Row],[czujnik10]]+273.15)</f>
        <v>286</v>
      </c>
      <c r="W94" s="4">
        <f>MONTH(pomiary[[#This Row],[data]])</f>
        <v>6</v>
      </c>
    </row>
    <row r="95" spans="1:23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s="4">
        <f>INT(pomiary[[#This Row],[czujnik1]]+273.15)</f>
        <v>287</v>
      </c>
      <c r="N95" s="4">
        <f>INT(pomiary[[#This Row],[czujnik2]]+273.15)</f>
        <v>284</v>
      </c>
      <c r="O95" s="4">
        <f>INT(pomiary[[#This Row],[czujnik3]]+273.15)</f>
        <v>286</v>
      </c>
      <c r="P95" s="4">
        <f>INT(pomiary[[#This Row],[czujnik4]]+273.15)</f>
        <v>291</v>
      </c>
      <c r="Q95" s="4">
        <f>INT(pomiary[[#This Row],[czujnik5]]+273.15)</f>
        <v>291</v>
      </c>
      <c r="R95" s="4">
        <f>INT(pomiary[[#This Row],[czujnik6]]+273.15)</f>
        <v>285</v>
      </c>
      <c r="S95" s="4">
        <f>INT(pomiary[[#This Row],[czujnik7]]+273.15)</f>
        <v>289</v>
      </c>
      <c r="T95" s="4">
        <f>INT(pomiary[[#This Row],[czujnik8]]+273.15)</f>
        <v>283</v>
      </c>
      <c r="U95" s="4">
        <f>INT(pomiary[[#This Row],[czujnik9]]+273.15)</f>
        <v>291</v>
      </c>
      <c r="V95" s="4">
        <f>INT(pomiary[[#This Row],[czujnik10]]+273.15)</f>
        <v>287</v>
      </c>
      <c r="W95" s="4">
        <f>MONTH(pomiary[[#This Row],[data]])</f>
        <v>6</v>
      </c>
    </row>
    <row r="96" spans="1:23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s="4">
        <f>INT(pomiary[[#This Row],[czujnik1]]+273.15)</f>
        <v>284</v>
      </c>
      <c r="N96" s="4">
        <f>INT(pomiary[[#This Row],[czujnik2]]+273.15)</f>
        <v>284</v>
      </c>
      <c r="O96" s="4">
        <f>INT(pomiary[[#This Row],[czujnik3]]+273.15)</f>
        <v>285</v>
      </c>
      <c r="P96" s="4">
        <f>INT(pomiary[[#This Row],[czujnik4]]+273.15)</f>
        <v>289</v>
      </c>
      <c r="Q96" s="4">
        <f>INT(pomiary[[#This Row],[czujnik5]]+273.15)</f>
        <v>284</v>
      </c>
      <c r="R96" s="4">
        <f>INT(pomiary[[#This Row],[czujnik6]]+273.15)</f>
        <v>292</v>
      </c>
      <c r="S96" s="4">
        <f>INT(pomiary[[#This Row],[czujnik7]]+273.15)</f>
        <v>285</v>
      </c>
      <c r="T96" s="4">
        <f>INT(pomiary[[#This Row],[czujnik8]]+273.15)</f>
        <v>284</v>
      </c>
      <c r="U96" s="4">
        <f>INT(pomiary[[#This Row],[czujnik9]]+273.15)</f>
        <v>287</v>
      </c>
      <c r="V96" s="4">
        <f>INT(pomiary[[#This Row],[czujnik10]]+273.15)</f>
        <v>287</v>
      </c>
      <c r="W96" s="4">
        <f>MONTH(pomiary[[#This Row],[data]])</f>
        <v>6</v>
      </c>
    </row>
    <row r="97" spans="1:23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s="4">
        <f>INT(pomiary[[#This Row],[czujnik1]]+273.15)</f>
        <v>283</v>
      </c>
      <c r="N97" s="4">
        <f>INT(pomiary[[#This Row],[czujnik2]]+273.15)</f>
        <v>284</v>
      </c>
      <c r="O97" s="4">
        <f>INT(pomiary[[#This Row],[czujnik3]]+273.15)</f>
        <v>290</v>
      </c>
      <c r="P97" s="4">
        <f>INT(pomiary[[#This Row],[czujnik4]]+273.15)</f>
        <v>286</v>
      </c>
      <c r="Q97" s="4">
        <f>INT(pomiary[[#This Row],[czujnik5]]+273.15)</f>
        <v>289</v>
      </c>
      <c r="R97" s="4">
        <f>INT(pomiary[[#This Row],[czujnik6]]+273.15)</f>
        <v>285</v>
      </c>
      <c r="S97" s="4">
        <f>INT(pomiary[[#This Row],[czujnik7]]+273.15)</f>
        <v>284</v>
      </c>
      <c r="T97" s="4">
        <f>INT(pomiary[[#This Row],[czujnik8]]+273.15)</f>
        <v>289</v>
      </c>
      <c r="U97" s="4">
        <f>INT(pomiary[[#This Row],[czujnik9]]+273.15)</f>
        <v>285</v>
      </c>
      <c r="V97" s="4">
        <f>INT(pomiary[[#This Row],[czujnik10]]+273.15)</f>
        <v>284</v>
      </c>
      <c r="W97" s="4">
        <f>MONTH(pomiary[[#This Row],[data]])</f>
        <v>6</v>
      </c>
    </row>
    <row r="98" spans="1:23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s="4">
        <f>INT(pomiary[[#This Row],[czujnik1]]+273.15)</f>
        <v>288</v>
      </c>
      <c r="N98" s="4">
        <f>INT(pomiary[[#This Row],[czujnik2]]+273.15)</f>
        <v>290</v>
      </c>
      <c r="O98" s="4">
        <f>INT(pomiary[[#This Row],[czujnik3]]+273.15)</f>
        <v>285</v>
      </c>
      <c r="P98" s="4">
        <f>INT(pomiary[[#This Row],[czujnik4]]+273.15)</f>
        <v>283</v>
      </c>
      <c r="Q98" s="4">
        <f>INT(pomiary[[#This Row],[czujnik5]]+273.15)</f>
        <v>286</v>
      </c>
      <c r="R98" s="4">
        <f>INT(pomiary[[#This Row],[czujnik6]]+273.15)</f>
        <v>286</v>
      </c>
      <c r="S98" s="4">
        <f>INT(pomiary[[#This Row],[czujnik7]]+273.15)</f>
        <v>284</v>
      </c>
      <c r="T98" s="4">
        <f>INT(pomiary[[#This Row],[czujnik8]]+273.15)</f>
        <v>283</v>
      </c>
      <c r="U98" s="4">
        <f>INT(pomiary[[#This Row],[czujnik9]]+273.15)</f>
        <v>284</v>
      </c>
      <c r="V98" s="4">
        <f>INT(pomiary[[#This Row],[czujnik10]]+273.15)</f>
        <v>291</v>
      </c>
      <c r="W98" s="4">
        <f>MONTH(pomiary[[#This Row],[data]])</f>
        <v>6</v>
      </c>
    </row>
    <row r="99" spans="1:23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s="4">
        <f>INT(pomiary[[#This Row],[czujnik1]]+273.15)</f>
        <v>295</v>
      </c>
      <c r="N99" s="4">
        <f>INT(pomiary[[#This Row],[czujnik2]]+273.15)</f>
        <v>298</v>
      </c>
      <c r="O99" s="4">
        <f>INT(pomiary[[#This Row],[czujnik3]]+273.15)</f>
        <v>296</v>
      </c>
      <c r="P99" s="4">
        <f>INT(pomiary[[#This Row],[czujnik4]]+273.15)</f>
        <v>294</v>
      </c>
      <c r="Q99" s="4">
        <f>INT(pomiary[[#This Row],[czujnik5]]+273.15)</f>
        <v>296</v>
      </c>
      <c r="R99" s="4">
        <f>INT(pomiary[[#This Row],[czujnik6]]+273.15)</f>
        <v>293</v>
      </c>
      <c r="S99" s="4">
        <f>INT(pomiary[[#This Row],[czujnik7]]+273.15)</f>
        <v>296</v>
      </c>
      <c r="T99" s="4">
        <f>INT(pomiary[[#This Row],[czujnik8]]+273.15)</f>
        <v>297</v>
      </c>
      <c r="U99" s="4">
        <f>INT(pomiary[[#This Row],[czujnik9]]+273.15)</f>
        <v>296</v>
      </c>
      <c r="V99" s="4">
        <f>INT(pomiary[[#This Row],[czujnik10]]+273.15)</f>
        <v>294</v>
      </c>
      <c r="W99" s="4">
        <f>MONTH(pomiary[[#This Row],[data]])</f>
        <v>7</v>
      </c>
    </row>
    <row r="100" spans="1:23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s="4">
        <f>INT(pomiary[[#This Row],[czujnik1]]+273.15)</f>
        <v>294</v>
      </c>
      <c r="N100" s="4">
        <f>INT(pomiary[[#This Row],[czujnik2]]+273.15)</f>
        <v>297</v>
      </c>
      <c r="O100" s="4">
        <f>INT(pomiary[[#This Row],[czujnik3]]+273.15)</f>
        <v>293</v>
      </c>
      <c r="P100" s="4">
        <f>INT(pomiary[[#This Row],[czujnik4]]+273.15)</f>
        <v>293</v>
      </c>
      <c r="Q100" s="4">
        <f>INT(pomiary[[#This Row],[czujnik5]]+273.15)</f>
        <v>297</v>
      </c>
      <c r="R100" s="4">
        <f>INT(pomiary[[#This Row],[czujnik6]]+273.15)</f>
        <v>296</v>
      </c>
      <c r="S100" s="4">
        <f>INT(pomiary[[#This Row],[czujnik7]]+273.15)</f>
        <v>297</v>
      </c>
      <c r="T100" s="4">
        <f>INT(pomiary[[#This Row],[czujnik8]]+273.15)</f>
        <v>295</v>
      </c>
      <c r="U100" s="4">
        <f>INT(pomiary[[#This Row],[czujnik9]]+273.15)</f>
        <v>294</v>
      </c>
      <c r="V100" s="4">
        <f>INT(pomiary[[#This Row],[czujnik10]]+273.15)</f>
        <v>297</v>
      </c>
      <c r="W100" s="4">
        <f>MONTH(pomiary[[#This Row],[data]])</f>
        <v>7</v>
      </c>
    </row>
    <row r="101" spans="1:23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s="4">
        <f>INT(pomiary[[#This Row],[czujnik1]]+273.15)</f>
        <v>295</v>
      </c>
      <c r="N101" s="4">
        <f>INT(pomiary[[#This Row],[czujnik2]]+273.15)</f>
        <v>295</v>
      </c>
      <c r="O101" s="4">
        <f>INT(pomiary[[#This Row],[czujnik3]]+273.15)</f>
        <v>296</v>
      </c>
      <c r="P101" s="4">
        <f>INT(pomiary[[#This Row],[czujnik4]]+273.15)</f>
        <v>293</v>
      </c>
      <c r="Q101" s="4">
        <f>INT(pomiary[[#This Row],[czujnik5]]+273.15)</f>
        <v>294</v>
      </c>
      <c r="R101" s="4">
        <f>INT(pomiary[[#This Row],[czujnik6]]+273.15)</f>
        <v>294</v>
      </c>
      <c r="S101" s="4">
        <f>INT(pomiary[[#This Row],[czujnik7]]+273.15)</f>
        <v>294</v>
      </c>
      <c r="T101" s="4">
        <f>INT(pomiary[[#This Row],[czujnik8]]+273.15)</f>
        <v>297</v>
      </c>
      <c r="U101" s="4">
        <f>INT(pomiary[[#This Row],[czujnik9]]+273.15)</f>
        <v>297</v>
      </c>
      <c r="V101" s="4">
        <f>INT(pomiary[[#This Row],[czujnik10]]+273.15)</f>
        <v>296</v>
      </c>
      <c r="W101" s="4">
        <f>MONTH(pomiary[[#This Row],[data]])</f>
        <v>7</v>
      </c>
    </row>
    <row r="102" spans="1:23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s="4">
        <f>INT(pomiary[[#This Row],[czujnik1]]+273.15)</f>
        <v>293</v>
      </c>
      <c r="N102" s="4">
        <f>INT(pomiary[[#This Row],[czujnik2]]+273.15)</f>
        <v>294</v>
      </c>
      <c r="O102" s="4">
        <f>INT(pomiary[[#This Row],[czujnik3]]+273.15)</f>
        <v>295</v>
      </c>
      <c r="P102" s="4">
        <f>INT(pomiary[[#This Row],[czujnik4]]+273.15)</f>
        <v>293</v>
      </c>
      <c r="Q102" s="4">
        <f>INT(pomiary[[#This Row],[czujnik5]]+273.15)</f>
        <v>296</v>
      </c>
      <c r="R102" s="4">
        <f>INT(pomiary[[#This Row],[czujnik6]]+273.15)</f>
        <v>296</v>
      </c>
      <c r="S102" s="4">
        <f>INT(pomiary[[#This Row],[czujnik7]]+273.15)</f>
        <v>296</v>
      </c>
      <c r="T102" s="4">
        <f>INT(pomiary[[#This Row],[czujnik8]]+273.15)</f>
        <v>294</v>
      </c>
      <c r="U102" s="4">
        <f>INT(pomiary[[#This Row],[czujnik9]]+273.15)</f>
        <v>297</v>
      </c>
      <c r="V102" s="4">
        <f>INT(pomiary[[#This Row],[czujnik10]]+273.15)</f>
        <v>294</v>
      </c>
      <c r="W102" s="4">
        <f>MONTH(pomiary[[#This Row],[data]])</f>
        <v>7</v>
      </c>
    </row>
    <row r="103" spans="1:23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s="4">
        <f>INT(pomiary[[#This Row],[czujnik1]]+273.15)</f>
        <v>293</v>
      </c>
      <c r="N103" s="4">
        <f>INT(pomiary[[#This Row],[czujnik2]]+273.15)</f>
        <v>293</v>
      </c>
      <c r="O103" s="4">
        <f>INT(pomiary[[#This Row],[czujnik3]]+273.15)</f>
        <v>296</v>
      </c>
      <c r="P103" s="4">
        <f>INT(pomiary[[#This Row],[czujnik4]]+273.15)</f>
        <v>295</v>
      </c>
      <c r="Q103" s="4">
        <f>INT(pomiary[[#This Row],[czujnik5]]+273.15)</f>
        <v>296</v>
      </c>
      <c r="R103" s="4">
        <f>INT(pomiary[[#This Row],[czujnik6]]+273.15)</f>
        <v>298</v>
      </c>
      <c r="S103" s="4">
        <f>INT(pomiary[[#This Row],[czujnik7]]+273.15)</f>
        <v>294</v>
      </c>
      <c r="T103" s="4">
        <f>INT(pomiary[[#This Row],[czujnik8]]+273.15)</f>
        <v>293</v>
      </c>
      <c r="U103" s="4">
        <f>INT(pomiary[[#This Row],[czujnik9]]+273.15)</f>
        <v>296</v>
      </c>
      <c r="V103" s="4">
        <f>INT(pomiary[[#This Row],[czujnik10]]+273.15)</f>
        <v>293</v>
      </c>
      <c r="W103" s="4">
        <f>MONTH(pomiary[[#This Row],[data]])</f>
        <v>7</v>
      </c>
    </row>
    <row r="104" spans="1:23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s="4">
        <f>INT(pomiary[[#This Row],[czujnik1]]+273.15)</f>
        <v>297</v>
      </c>
      <c r="N104" s="4">
        <f>INT(pomiary[[#This Row],[czujnik2]]+273.15)</f>
        <v>293</v>
      </c>
      <c r="O104" s="4">
        <f>INT(pomiary[[#This Row],[czujnik3]]+273.15)</f>
        <v>296</v>
      </c>
      <c r="P104" s="4">
        <f>INT(pomiary[[#This Row],[czujnik4]]+273.15)</f>
        <v>294</v>
      </c>
      <c r="Q104" s="4">
        <f>INT(pomiary[[#This Row],[czujnik5]]+273.15)</f>
        <v>295</v>
      </c>
      <c r="R104" s="4">
        <f>INT(pomiary[[#This Row],[czujnik6]]+273.15)</f>
        <v>294</v>
      </c>
      <c r="S104" s="4">
        <f>INT(pomiary[[#This Row],[czujnik7]]+273.15)</f>
        <v>294</v>
      </c>
      <c r="T104" s="4">
        <f>INT(pomiary[[#This Row],[czujnik8]]+273.15)</f>
        <v>298</v>
      </c>
      <c r="U104" s="4">
        <f>INT(pomiary[[#This Row],[czujnik9]]+273.15)</f>
        <v>295</v>
      </c>
      <c r="V104" s="4">
        <f>INT(pomiary[[#This Row],[czujnik10]]+273.15)</f>
        <v>293</v>
      </c>
      <c r="W104" s="4">
        <f>MONTH(pomiary[[#This Row],[data]])</f>
        <v>7</v>
      </c>
    </row>
    <row r="105" spans="1:23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s="4">
        <f>INT(pomiary[[#This Row],[czujnik1]]+273.15)</f>
        <v>296</v>
      </c>
      <c r="N105" s="4">
        <f>INT(pomiary[[#This Row],[czujnik2]]+273.15)</f>
        <v>295</v>
      </c>
      <c r="O105" s="4">
        <f>INT(pomiary[[#This Row],[czujnik3]]+273.15)</f>
        <v>298</v>
      </c>
      <c r="P105" s="4">
        <f>INT(pomiary[[#This Row],[czujnik4]]+273.15)</f>
        <v>295</v>
      </c>
      <c r="Q105" s="4">
        <f>INT(pomiary[[#This Row],[czujnik5]]+273.15)</f>
        <v>293</v>
      </c>
      <c r="R105" s="4">
        <f>INT(pomiary[[#This Row],[czujnik6]]+273.15)</f>
        <v>296</v>
      </c>
      <c r="S105" s="4">
        <f>INT(pomiary[[#This Row],[czujnik7]]+273.15)</f>
        <v>294</v>
      </c>
      <c r="T105" s="4">
        <f>INT(pomiary[[#This Row],[czujnik8]]+273.15)</f>
        <v>293</v>
      </c>
      <c r="U105" s="4">
        <f>INT(pomiary[[#This Row],[czujnik9]]+273.15)</f>
        <v>297</v>
      </c>
      <c r="V105" s="4">
        <f>INT(pomiary[[#This Row],[czujnik10]]+273.15)</f>
        <v>293</v>
      </c>
      <c r="W105" s="4">
        <f>MONTH(pomiary[[#This Row],[data]])</f>
        <v>7</v>
      </c>
    </row>
    <row r="106" spans="1:23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s="4">
        <f>INT(pomiary[[#This Row],[czujnik1]]+273.15)</f>
        <v>296</v>
      </c>
      <c r="N106" s="4">
        <f>INT(pomiary[[#This Row],[czujnik2]]+273.15)</f>
        <v>293</v>
      </c>
      <c r="O106" s="4">
        <f>INT(pomiary[[#This Row],[czujnik3]]+273.15)</f>
        <v>293</v>
      </c>
      <c r="P106" s="4">
        <f>INT(pomiary[[#This Row],[czujnik4]]+273.15)</f>
        <v>293</v>
      </c>
      <c r="Q106" s="4">
        <f>INT(pomiary[[#This Row],[czujnik5]]+273.15)</f>
        <v>293</v>
      </c>
      <c r="R106" s="4">
        <f>INT(pomiary[[#This Row],[czujnik6]]+273.15)</f>
        <v>294</v>
      </c>
      <c r="S106" s="4">
        <f>INT(pomiary[[#This Row],[czujnik7]]+273.15)</f>
        <v>297</v>
      </c>
      <c r="T106" s="4">
        <f>INT(pomiary[[#This Row],[czujnik8]]+273.15)</f>
        <v>294</v>
      </c>
      <c r="U106" s="4">
        <f>INT(pomiary[[#This Row],[czujnik9]]+273.15)</f>
        <v>296</v>
      </c>
      <c r="V106" s="4">
        <f>INT(pomiary[[#This Row],[czujnik10]]+273.15)</f>
        <v>295</v>
      </c>
      <c r="W106" s="4">
        <f>MONTH(pomiary[[#This Row],[data]])</f>
        <v>7</v>
      </c>
    </row>
    <row r="107" spans="1:23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s="4">
        <f>INT(pomiary[[#This Row],[czujnik1]]+273.15)</f>
        <v>294</v>
      </c>
      <c r="N107" s="4">
        <f>INT(pomiary[[#This Row],[czujnik2]]+273.15)</f>
        <v>295</v>
      </c>
      <c r="O107" s="4">
        <f>INT(pomiary[[#This Row],[czujnik3]]+273.15)</f>
        <v>294</v>
      </c>
      <c r="P107" s="4">
        <f>INT(pomiary[[#This Row],[czujnik4]]+273.15)</f>
        <v>293</v>
      </c>
      <c r="Q107" s="4">
        <f>INT(pomiary[[#This Row],[czujnik5]]+273.15)</f>
        <v>297</v>
      </c>
      <c r="R107" s="4">
        <f>INT(pomiary[[#This Row],[czujnik6]]+273.15)</f>
        <v>295</v>
      </c>
      <c r="S107" s="4">
        <f>INT(pomiary[[#This Row],[czujnik7]]+273.15)</f>
        <v>297</v>
      </c>
      <c r="T107" s="4">
        <f>INT(pomiary[[#This Row],[czujnik8]]+273.15)</f>
        <v>294</v>
      </c>
      <c r="U107" s="4">
        <f>INT(pomiary[[#This Row],[czujnik9]]+273.15)</f>
        <v>296</v>
      </c>
      <c r="V107" s="4">
        <f>INT(pomiary[[#This Row],[czujnik10]]+273.15)</f>
        <v>295</v>
      </c>
      <c r="W107" s="4">
        <f>MONTH(pomiary[[#This Row],[data]])</f>
        <v>7</v>
      </c>
    </row>
    <row r="108" spans="1:23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s="4">
        <f>INT(pomiary[[#This Row],[czujnik1]]+273.15)</f>
        <v>296</v>
      </c>
      <c r="N108" s="4">
        <f>INT(pomiary[[#This Row],[czujnik2]]+273.15)</f>
        <v>295</v>
      </c>
      <c r="O108" s="4">
        <f>INT(pomiary[[#This Row],[czujnik3]]+273.15)</f>
        <v>297</v>
      </c>
      <c r="P108" s="4">
        <f>INT(pomiary[[#This Row],[czujnik4]]+273.15)</f>
        <v>296</v>
      </c>
      <c r="Q108" s="4">
        <f>INT(pomiary[[#This Row],[czujnik5]]+273.15)</f>
        <v>293</v>
      </c>
      <c r="R108" s="4">
        <f>INT(pomiary[[#This Row],[czujnik6]]+273.15)</f>
        <v>295</v>
      </c>
      <c r="S108" s="4">
        <f>INT(pomiary[[#This Row],[czujnik7]]+273.15)</f>
        <v>293</v>
      </c>
      <c r="T108" s="4">
        <f>INT(pomiary[[#This Row],[czujnik8]]+273.15)</f>
        <v>295</v>
      </c>
      <c r="U108" s="4">
        <f>INT(pomiary[[#This Row],[czujnik9]]+273.15)</f>
        <v>297</v>
      </c>
      <c r="V108" s="4">
        <f>INT(pomiary[[#This Row],[czujnik10]]+273.15)</f>
        <v>296</v>
      </c>
      <c r="W108" s="4">
        <f>MONTH(pomiary[[#This Row],[data]])</f>
        <v>7</v>
      </c>
    </row>
    <row r="109" spans="1:23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s="4">
        <f>INT(pomiary[[#This Row],[czujnik1]]+273.15)</f>
        <v>294</v>
      </c>
      <c r="N109" s="4">
        <f>INT(pomiary[[#This Row],[czujnik2]]+273.15)</f>
        <v>294</v>
      </c>
      <c r="O109" s="4">
        <f>INT(pomiary[[#This Row],[czujnik3]]+273.15)</f>
        <v>295</v>
      </c>
      <c r="P109" s="4">
        <f>INT(pomiary[[#This Row],[czujnik4]]+273.15)</f>
        <v>295</v>
      </c>
      <c r="Q109" s="4">
        <f>INT(pomiary[[#This Row],[czujnik5]]+273.15)</f>
        <v>293</v>
      </c>
      <c r="R109" s="4">
        <f>INT(pomiary[[#This Row],[czujnik6]]+273.15)</f>
        <v>296</v>
      </c>
      <c r="S109" s="4">
        <f>INT(pomiary[[#This Row],[czujnik7]]+273.15)</f>
        <v>296</v>
      </c>
      <c r="T109" s="4">
        <f>INT(pomiary[[#This Row],[czujnik8]]+273.15)</f>
        <v>293</v>
      </c>
      <c r="U109" s="4">
        <f>INT(pomiary[[#This Row],[czujnik9]]+273.15)</f>
        <v>294</v>
      </c>
      <c r="V109" s="4">
        <f>INT(pomiary[[#This Row],[czujnik10]]+273.15)</f>
        <v>297</v>
      </c>
      <c r="W109" s="4">
        <f>MONTH(pomiary[[#This Row],[data]])</f>
        <v>7</v>
      </c>
    </row>
    <row r="110" spans="1:23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s="4">
        <f>INT(pomiary[[#This Row],[czujnik1]]+273.15)</f>
        <v>293</v>
      </c>
      <c r="N110" s="4">
        <f>INT(pomiary[[#This Row],[czujnik2]]+273.15)</f>
        <v>297</v>
      </c>
      <c r="O110" s="4">
        <f>INT(pomiary[[#This Row],[czujnik3]]+273.15)</f>
        <v>297</v>
      </c>
      <c r="P110" s="4">
        <f>INT(pomiary[[#This Row],[czujnik4]]+273.15)</f>
        <v>293</v>
      </c>
      <c r="Q110" s="4">
        <f>INT(pomiary[[#This Row],[czujnik5]]+273.15)</f>
        <v>294</v>
      </c>
      <c r="R110" s="4">
        <f>INT(pomiary[[#This Row],[czujnik6]]+273.15)</f>
        <v>295</v>
      </c>
      <c r="S110" s="4">
        <f>INT(pomiary[[#This Row],[czujnik7]]+273.15)</f>
        <v>296</v>
      </c>
      <c r="T110" s="4">
        <f>INT(pomiary[[#This Row],[czujnik8]]+273.15)</f>
        <v>296</v>
      </c>
      <c r="U110" s="4">
        <f>INT(pomiary[[#This Row],[czujnik9]]+273.15)</f>
        <v>296</v>
      </c>
      <c r="V110" s="4">
        <f>INT(pomiary[[#This Row],[czujnik10]]+273.15)</f>
        <v>294</v>
      </c>
      <c r="W110" s="4">
        <f>MONTH(pomiary[[#This Row],[data]])</f>
        <v>7</v>
      </c>
    </row>
    <row r="111" spans="1:23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s="4">
        <f>INT(pomiary[[#This Row],[czujnik1]]+273.15)</f>
        <v>297</v>
      </c>
      <c r="N111" s="4">
        <f>INT(pomiary[[#This Row],[czujnik2]]+273.15)</f>
        <v>297</v>
      </c>
      <c r="O111" s="4">
        <f>INT(pomiary[[#This Row],[czujnik3]]+273.15)</f>
        <v>297</v>
      </c>
      <c r="P111" s="4">
        <f>INT(pomiary[[#This Row],[czujnik4]]+273.15)</f>
        <v>293</v>
      </c>
      <c r="Q111" s="4">
        <f>INT(pomiary[[#This Row],[czujnik5]]+273.15)</f>
        <v>296</v>
      </c>
      <c r="R111" s="4">
        <f>INT(pomiary[[#This Row],[czujnik6]]+273.15)</f>
        <v>296</v>
      </c>
      <c r="S111" s="4">
        <f>INT(pomiary[[#This Row],[czujnik7]]+273.15)</f>
        <v>298</v>
      </c>
      <c r="T111" s="4">
        <f>INT(pomiary[[#This Row],[czujnik8]]+273.15)</f>
        <v>297</v>
      </c>
      <c r="U111" s="4">
        <f>INT(pomiary[[#This Row],[czujnik9]]+273.15)</f>
        <v>297</v>
      </c>
      <c r="V111" s="4">
        <f>INT(pomiary[[#This Row],[czujnik10]]+273.15)</f>
        <v>295</v>
      </c>
      <c r="W111" s="4">
        <f>MONTH(pomiary[[#This Row],[data]])</f>
        <v>7</v>
      </c>
    </row>
    <row r="112" spans="1:23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s="4">
        <f>INT(pomiary[[#This Row],[czujnik1]]+273.15)</f>
        <v>293</v>
      </c>
      <c r="N112" s="4">
        <f>INT(pomiary[[#This Row],[czujnik2]]+273.15)</f>
        <v>294</v>
      </c>
      <c r="O112" s="4">
        <f>INT(pomiary[[#This Row],[czujnik3]]+273.15)</f>
        <v>296</v>
      </c>
      <c r="P112" s="4">
        <f>INT(pomiary[[#This Row],[czujnik4]]+273.15)</f>
        <v>296</v>
      </c>
      <c r="Q112" s="4">
        <f>INT(pomiary[[#This Row],[czujnik5]]+273.15)</f>
        <v>295</v>
      </c>
      <c r="R112" s="4">
        <f>INT(pomiary[[#This Row],[czujnik6]]+273.15)</f>
        <v>296</v>
      </c>
      <c r="S112" s="4">
        <f>INT(pomiary[[#This Row],[czujnik7]]+273.15)</f>
        <v>294</v>
      </c>
      <c r="T112" s="4">
        <f>INT(pomiary[[#This Row],[czujnik8]]+273.15)</f>
        <v>295</v>
      </c>
      <c r="U112" s="4">
        <f>INT(pomiary[[#This Row],[czujnik9]]+273.15)</f>
        <v>296</v>
      </c>
      <c r="V112" s="4">
        <f>INT(pomiary[[#This Row],[czujnik10]]+273.15)</f>
        <v>295</v>
      </c>
      <c r="W112" s="4">
        <f>MONTH(pomiary[[#This Row],[data]])</f>
        <v>7</v>
      </c>
    </row>
    <row r="113" spans="1:23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s="4">
        <f>INT(pomiary[[#This Row],[czujnik1]]+273.15)</f>
        <v>298</v>
      </c>
      <c r="N113" s="4">
        <f>INT(pomiary[[#This Row],[czujnik2]]+273.15)</f>
        <v>296</v>
      </c>
      <c r="O113" s="4">
        <f>INT(pomiary[[#This Row],[czujnik3]]+273.15)</f>
        <v>298</v>
      </c>
      <c r="P113" s="4">
        <f>INT(pomiary[[#This Row],[czujnik4]]+273.15)</f>
        <v>294</v>
      </c>
      <c r="Q113" s="4">
        <f>INT(pomiary[[#This Row],[czujnik5]]+273.15)</f>
        <v>296</v>
      </c>
      <c r="R113" s="4">
        <f>INT(pomiary[[#This Row],[czujnik6]]+273.15)</f>
        <v>296</v>
      </c>
      <c r="S113" s="4">
        <f>INT(pomiary[[#This Row],[czujnik7]]+273.15)</f>
        <v>295</v>
      </c>
      <c r="T113" s="4">
        <f>INT(pomiary[[#This Row],[czujnik8]]+273.15)</f>
        <v>295</v>
      </c>
      <c r="U113" s="4">
        <f>INT(pomiary[[#This Row],[czujnik9]]+273.15)</f>
        <v>295</v>
      </c>
      <c r="V113" s="4">
        <f>INT(pomiary[[#This Row],[czujnik10]]+273.15)</f>
        <v>295</v>
      </c>
      <c r="W113" s="4">
        <f>MONTH(pomiary[[#This Row],[data]])</f>
        <v>7</v>
      </c>
    </row>
    <row r="114" spans="1:23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s="4">
        <f>INT(pomiary[[#This Row],[czujnik1]]+273.15)</f>
        <v>297</v>
      </c>
      <c r="N114" s="4">
        <f>INT(pomiary[[#This Row],[czujnik2]]+273.15)</f>
        <v>295</v>
      </c>
      <c r="O114" s="4">
        <f>INT(pomiary[[#This Row],[czujnik3]]+273.15)</f>
        <v>297</v>
      </c>
      <c r="P114" s="4">
        <f>INT(pomiary[[#This Row],[czujnik4]]+273.15)</f>
        <v>296</v>
      </c>
      <c r="Q114" s="4">
        <f>INT(pomiary[[#This Row],[czujnik5]]+273.15)</f>
        <v>297</v>
      </c>
      <c r="R114" s="4">
        <f>INT(pomiary[[#This Row],[czujnik6]]+273.15)</f>
        <v>297</v>
      </c>
      <c r="S114" s="4">
        <f>INT(pomiary[[#This Row],[czujnik7]]+273.15)</f>
        <v>295</v>
      </c>
      <c r="T114" s="4">
        <f>INT(pomiary[[#This Row],[czujnik8]]+273.15)</f>
        <v>294</v>
      </c>
      <c r="U114" s="4">
        <f>INT(pomiary[[#This Row],[czujnik9]]+273.15)</f>
        <v>293</v>
      </c>
      <c r="V114" s="4">
        <f>INT(pomiary[[#This Row],[czujnik10]]+273.15)</f>
        <v>297</v>
      </c>
      <c r="W114" s="4">
        <f>MONTH(pomiary[[#This Row],[data]])</f>
        <v>7</v>
      </c>
    </row>
    <row r="115" spans="1:23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s="4">
        <f>INT(pomiary[[#This Row],[czujnik1]]+273.15)</f>
        <v>294</v>
      </c>
      <c r="N115" s="4">
        <f>INT(pomiary[[#This Row],[czujnik2]]+273.15)</f>
        <v>295</v>
      </c>
      <c r="O115" s="4">
        <f>INT(pomiary[[#This Row],[czujnik3]]+273.15)</f>
        <v>294</v>
      </c>
      <c r="P115" s="4">
        <f>INT(pomiary[[#This Row],[czujnik4]]+273.15)</f>
        <v>297</v>
      </c>
      <c r="Q115" s="4">
        <f>INT(pomiary[[#This Row],[czujnik5]]+273.15)</f>
        <v>295</v>
      </c>
      <c r="R115" s="4">
        <f>INT(pomiary[[#This Row],[czujnik6]]+273.15)</f>
        <v>297</v>
      </c>
      <c r="S115" s="4">
        <f>INT(pomiary[[#This Row],[czujnik7]]+273.15)</f>
        <v>295</v>
      </c>
      <c r="T115" s="4">
        <f>INT(pomiary[[#This Row],[czujnik8]]+273.15)</f>
        <v>293</v>
      </c>
      <c r="U115" s="4">
        <f>INT(pomiary[[#This Row],[czujnik9]]+273.15)</f>
        <v>293</v>
      </c>
      <c r="V115" s="4">
        <f>INT(pomiary[[#This Row],[czujnik10]]+273.15)</f>
        <v>295</v>
      </c>
      <c r="W115" s="4">
        <f>MONTH(pomiary[[#This Row],[data]])</f>
        <v>7</v>
      </c>
    </row>
    <row r="116" spans="1:23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s="4">
        <f>INT(pomiary[[#This Row],[czujnik1]]+273.15)</f>
        <v>296</v>
      </c>
      <c r="N116" s="4">
        <f>INT(pomiary[[#This Row],[czujnik2]]+273.15)</f>
        <v>297</v>
      </c>
      <c r="O116" s="4">
        <f>INT(pomiary[[#This Row],[czujnik3]]+273.15)</f>
        <v>297</v>
      </c>
      <c r="P116" s="4">
        <f>INT(pomiary[[#This Row],[czujnik4]]+273.15)</f>
        <v>296</v>
      </c>
      <c r="Q116" s="4">
        <f>INT(pomiary[[#This Row],[czujnik5]]+273.15)</f>
        <v>297</v>
      </c>
      <c r="R116" s="4">
        <f>INT(pomiary[[#This Row],[czujnik6]]+273.15)</f>
        <v>296</v>
      </c>
      <c r="S116" s="4">
        <f>INT(pomiary[[#This Row],[czujnik7]]+273.15)</f>
        <v>296</v>
      </c>
      <c r="T116" s="4">
        <f>INT(pomiary[[#This Row],[czujnik8]]+273.15)</f>
        <v>294</v>
      </c>
      <c r="U116" s="4">
        <f>INT(pomiary[[#This Row],[czujnik9]]+273.15)</f>
        <v>294</v>
      </c>
      <c r="V116" s="4">
        <f>INT(pomiary[[#This Row],[czujnik10]]+273.15)</f>
        <v>295</v>
      </c>
      <c r="W116" s="4">
        <f>MONTH(pomiary[[#This Row],[data]])</f>
        <v>7</v>
      </c>
    </row>
    <row r="117" spans="1:23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s="4">
        <f>INT(pomiary[[#This Row],[czujnik1]]+273.15)</f>
        <v>295</v>
      </c>
      <c r="N117" s="4">
        <f>INT(pomiary[[#This Row],[czujnik2]]+273.15)</f>
        <v>297</v>
      </c>
      <c r="O117" s="4">
        <f>INT(pomiary[[#This Row],[czujnik3]]+273.15)</f>
        <v>295</v>
      </c>
      <c r="P117" s="4">
        <f>INT(pomiary[[#This Row],[czujnik4]]+273.15)</f>
        <v>297</v>
      </c>
      <c r="Q117" s="4">
        <f>INT(pomiary[[#This Row],[czujnik5]]+273.15)</f>
        <v>296</v>
      </c>
      <c r="R117" s="4">
        <f>INT(pomiary[[#This Row],[czujnik6]]+273.15)</f>
        <v>297</v>
      </c>
      <c r="S117" s="4">
        <f>INT(pomiary[[#This Row],[czujnik7]]+273.15)</f>
        <v>296</v>
      </c>
      <c r="T117" s="4">
        <f>INT(pomiary[[#This Row],[czujnik8]]+273.15)</f>
        <v>294</v>
      </c>
      <c r="U117" s="4">
        <f>INT(pomiary[[#This Row],[czujnik9]]+273.15)</f>
        <v>294</v>
      </c>
      <c r="V117" s="4">
        <f>INT(pomiary[[#This Row],[czujnik10]]+273.15)</f>
        <v>294</v>
      </c>
      <c r="W117" s="4">
        <f>MONTH(pomiary[[#This Row],[data]])</f>
        <v>7</v>
      </c>
    </row>
    <row r="118" spans="1:23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s="4">
        <f>INT(pomiary[[#This Row],[czujnik1]]+273.15)</f>
        <v>294</v>
      </c>
      <c r="N118" s="4">
        <f>INT(pomiary[[#This Row],[czujnik2]]+273.15)</f>
        <v>293</v>
      </c>
      <c r="O118" s="4">
        <f>INT(pomiary[[#This Row],[czujnik3]]+273.15)</f>
        <v>295</v>
      </c>
      <c r="P118" s="4">
        <f>INT(pomiary[[#This Row],[czujnik4]]+273.15)</f>
        <v>296</v>
      </c>
      <c r="Q118" s="4">
        <f>INT(pomiary[[#This Row],[czujnik5]]+273.15)</f>
        <v>294</v>
      </c>
      <c r="R118" s="4">
        <f>INT(pomiary[[#This Row],[czujnik6]]+273.15)</f>
        <v>296</v>
      </c>
      <c r="S118" s="4">
        <f>INT(pomiary[[#This Row],[czujnik7]]+273.15)</f>
        <v>297</v>
      </c>
      <c r="T118" s="4">
        <f>INT(pomiary[[#This Row],[czujnik8]]+273.15)</f>
        <v>295</v>
      </c>
      <c r="U118" s="4">
        <f>INT(pomiary[[#This Row],[czujnik9]]+273.15)</f>
        <v>294</v>
      </c>
      <c r="V118" s="4">
        <f>INT(pomiary[[#This Row],[czujnik10]]+273.15)</f>
        <v>293</v>
      </c>
      <c r="W118" s="4">
        <f>MONTH(pomiary[[#This Row],[data]])</f>
        <v>8</v>
      </c>
    </row>
    <row r="119" spans="1:23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s="4">
        <f>INT(pomiary[[#This Row],[czujnik1]]+273.15)</f>
        <v>297</v>
      </c>
      <c r="N119" s="4">
        <f>INT(pomiary[[#This Row],[czujnik2]]+273.15)</f>
        <v>294</v>
      </c>
      <c r="O119" s="4">
        <f>INT(pomiary[[#This Row],[czujnik3]]+273.15)</f>
        <v>293</v>
      </c>
      <c r="P119" s="4">
        <f>INT(pomiary[[#This Row],[czujnik4]]+273.15)</f>
        <v>294</v>
      </c>
      <c r="Q119" s="4">
        <f>INT(pomiary[[#This Row],[czujnik5]]+273.15)</f>
        <v>296</v>
      </c>
      <c r="R119" s="4">
        <f>INT(pomiary[[#This Row],[czujnik6]]+273.15)</f>
        <v>294</v>
      </c>
      <c r="S119" s="4">
        <f>INT(pomiary[[#This Row],[czujnik7]]+273.15)</f>
        <v>294</v>
      </c>
      <c r="T119" s="4">
        <f>INT(pomiary[[#This Row],[czujnik8]]+273.15)</f>
        <v>295</v>
      </c>
      <c r="U119" s="4">
        <f>INT(pomiary[[#This Row],[czujnik9]]+273.15)</f>
        <v>297</v>
      </c>
      <c r="V119" s="4">
        <f>INT(pomiary[[#This Row],[czujnik10]]+273.15)</f>
        <v>295</v>
      </c>
      <c r="W119" s="4">
        <f>MONTH(pomiary[[#This Row],[data]])</f>
        <v>8</v>
      </c>
    </row>
    <row r="120" spans="1:23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s="4">
        <f>INT(pomiary[[#This Row],[czujnik1]]+273.15)</f>
        <v>293</v>
      </c>
      <c r="N120" s="4">
        <f>INT(pomiary[[#This Row],[czujnik2]]+273.15)</f>
        <v>293</v>
      </c>
      <c r="O120" s="4">
        <f>INT(pomiary[[#This Row],[czujnik3]]+273.15)</f>
        <v>297</v>
      </c>
      <c r="P120" s="4">
        <f>INT(pomiary[[#This Row],[czujnik4]]+273.15)</f>
        <v>294</v>
      </c>
      <c r="Q120" s="4">
        <f>INT(pomiary[[#This Row],[czujnik5]]+273.15)</f>
        <v>293</v>
      </c>
      <c r="R120" s="4">
        <f>INT(pomiary[[#This Row],[czujnik6]]+273.15)</f>
        <v>296</v>
      </c>
      <c r="S120" s="4">
        <f>INT(pomiary[[#This Row],[czujnik7]]+273.15)</f>
        <v>297</v>
      </c>
      <c r="T120" s="4">
        <f>INT(pomiary[[#This Row],[czujnik8]]+273.15)</f>
        <v>293</v>
      </c>
      <c r="U120" s="4">
        <f>INT(pomiary[[#This Row],[czujnik9]]+273.15)</f>
        <v>293</v>
      </c>
      <c r="V120" s="4">
        <f>INT(pomiary[[#This Row],[czujnik10]]+273.15)</f>
        <v>296</v>
      </c>
      <c r="W120" s="4">
        <f>MONTH(pomiary[[#This Row],[data]])</f>
        <v>8</v>
      </c>
    </row>
    <row r="121" spans="1:23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s="4">
        <f>INT(pomiary[[#This Row],[czujnik1]]+273.15)</f>
        <v>297</v>
      </c>
      <c r="N121" s="4">
        <f>INT(pomiary[[#This Row],[czujnik2]]+273.15)</f>
        <v>293</v>
      </c>
      <c r="O121" s="4">
        <f>INT(pomiary[[#This Row],[czujnik3]]+273.15)</f>
        <v>296</v>
      </c>
      <c r="P121" s="4">
        <f>INT(pomiary[[#This Row],[czujnik4]]+273.15)</f>
        <v>294</v>
      </c>
      <c r="Q121" s="4">
        <f>INT(pomiary[[#This Row],[czujnik5]]+273.15)</f>
        <v>295</v>
      </c>
      <c r="R121" s="4">
        <f>INT(pomiary[[#This Row],[czujnik6]]+273.15)</f>
        <v>296</v>
      </c>
      <c r="S121" s="4">
        <f>INT(pomiary[[#This Row],[czujnik7]]+273.15)</f>
        <v>297</v>
      </c>
      <c r="T121" s="4">
        <f>INT(pomiary[[#This Row],[czujnik8]]+273.15)</f>
        <v>295</v>
      </c>
      <c r="U121" s="4">
        <f>INT(pomiary[[#This Row],[czujnik9]]+273.15)</f>
        <v>296</v>
      </c>
      <c r="V121" s="4">
        <f>INT(pomiary[[#This Row],[czujnik10]]+273.15)</f>
        <v>296</v>
      </c>
      <c r="W121" s="4">
        <f>MONTH(pomiary[[#This Row],[data]])</f>
        <v>8</v>
      </c>
    </row>
    <row r="122" spans="1:23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s="4">
        <f>INT(pomiary[[#This Row],[czujnik1]]+273.15)</f>
        <v>296</v>
      </c>
      <c r="N122" s="4">
        <f>INT(pomiary[[#This Row],[czujnik2]]+273.15)</f>
        <v>294</v>
      </c>
      <c r="O122" s="4">
        <f>INT(pomiary[[#This Row],[czujnik3]]+273.15)</f>
        <v>295</v>
      </c>
      <c r="P122" s="4">
        <f>INT(pomiary[[#This Row],[czujnik4]]+273.15)</f>
        <v>293</v>
      </c>
      <c r="Q122" s="4">
        <f>INT(pomiary[[#This Row],[czujnik5]]+273.15)</f>
        <v>294</v>
      </c>
      <c r="R122" s="4">
        <f>INT(pomiary[[#This Row],[czujnik6]]+273.15)</f>
        <v>295</v>
      </c>
      <c r="S122" s="4">
        <f>INT(pomiary[[#This Row],[czujnik7]]+273.15)</f>
        <v>297</v>
      </c>
      <c r="T122" s="4">
        <f>INT(pomiary[[#This Row],[czujnik8]]+273.15)</f>
        <v>297</v>
      </c>
      <c r="U122" s="4">
        <f>INT(pomiary[[#This Row],[czujnik9]]+273.15)</f>
        <v>297</v>
      </c>
      <c r="V122" s="4">
        <f>INT(pomiary[[#This Row],[czujnik10]]+273.15)</f>
        <v>294</v>
      </c>
      <c r="W122" s="4">
        <f>MONTH(pomiary[[#This Row],[data]])</f>
        <v>8</v>
      </c>
    </row>
    <row r="123" spans="1:23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s="4">
        <f>INT(pomiary[[#This Row],[czujnik1]]+273.15)</f>
        <v>296</v>
      </c>
      <c r="N123" s="4">
        <f>INT(pomiary[[#This Row],[czujnik2]]+273.15)</f>
        <v>295</v>
      </c>
      <c r="O123" s="4">
        <f>INT(pomiary[[#This Row],[czujnik3]]+273.15)</f>
        <v>295</v>
      </c>
      <c r="P123" s="4">
        <f>INT(pomiary[[#This Row],[czujnik4]]+273.15)</f>
        <v>296</v>
      </c>
      <c r="Q123" s="4">
        <f>INT(pomiary[[#This Row],[czujnik5]]+273.15)</f>
        <v>297</v>
      </c>
      <c r="R123" s="4">
        <f>INT(pomiary[[#This Row],[czujnik6]]+273.15)</f>
        <v>296</v>
      </c>
      <c r="S123" s="4">
        <f>INT(pomiary[[#This Row],[czujnik7]]+273.15)</f>
        <v>293</v>
      </c>
      <c r="T123" s="4">
        <f>INT(pomiary[[#This Row],[czujnik8]]+273.15)</f>
        <v>293</v>
      </c>
      <c r="U123" s="4">
        <f>INT(pomiary[[#This Row],[czujnik9]]+273.15)</f>
        <v>297</v>
      </c>
      <c r="V123" s="4">
        <f>INT(pomiary[[#This Row],[czujnik10]]+273.15)</f>
        <v>297</v>
      </c>
      <c r="W123" s="4">
        <f>MONTH(pomiary[[#This Row],[data]])</f>
        <v>8</v>
      </c>
    </row>
    <row r="124" spans="1:23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s="4">
        <f>INT(pomiary[[#This Row],[czujnik1]]+273.15)</f>
        <v>295</v>
      </c>
      <c r="N124" s="4">
        <f>INT(pomiary[[#This Row],[czujnik2]]+273.15)</f>
        <v>294</v>
      </c>
      <c r="O124" s="4">
        <f>INT(pomiary[[#This Row],[czujnik3]]+273.15)</f>
        <v>295</v>
      </c>
      <c r="P124" s="4">
        <f>INT(pomiary[[#This Row],[czujnik4]]+273.15)</f>
        <v>297</v>
      </c>
      <c r="Q124" s="4">
        <f>INT(pomiary[[#This Row],[czujnik5]]+273.15)</f>
        <v>295</v>
      </c>
      <c r="R124" s="4">
        <f>INT(pomiary[[#This Row],[czujnik6]]+273.15)</f>
        <v>294</v>
      </c>
      <c r="S124" s="4">
        <f>INT(pomiary[[#This Row],[czujnik7]]+273.15)</f>
        <v>293</v>
      </c>
      <c r="T124" s="4">
        <f>INT(pomiary[[#This Row],[czujnik8]]+273.15)</f>
        <v>296</v>
      </c>
      <c r="U124" s="4">
        <f>INT(pomiary[[#This Row],[czujnik9]]+273.15)</f>
        <v>296</v>
      </c>
      <c r="V124" s="4">
        <f>INT(pomiary[[#This Row],[czujnik10]]+273.15)</f>
        <v>297</v>
      </c>
      <c r="W124" s="4">
        <f>MONTH(pomiary[[#This Row],[data]])</f>
        <v>8</v>
      </c>
    </row>
    <row r="125" spans="1:23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s="4">
        <f>INT(pomiary[[#This Row],[czujnik1]]+273.15)</f>
        <v>294</v>
      </c>
      <c r="N125" s="4">
        <f>INT(pomiary[[#This Row],[czujnik2]]+273.15)</f>
        <v>295</v>
      </c>
      <c r="O125" s="4">
        <f>INT(pomiary[[#This Row],[czujnik3]]+273.15)</f>
        <v>295</v>
      </c>
      <c r="P125" s="4">
        <f>INT(pomiary[[#This Row],[czujnik4]]+273.15)</f>
        <v>295</v>
      </c>
      <c r="Q125" s="4">
        <f>INT(pomiary[[#This Row],[czujnik5]]+273.15)</f>
        <v>295</v>
      </c>
      <c r="R125" s="4">
        <f>INT(pomiary[[#This Row],[czujnik6]]+273.15)</f>
        <v>296</v>
      </c>
      <c r="S125" s="4">
        <f>INT(pomiary[[#This Row],[czujnik7]]+273.15)</f>
        <v>295</v>
      </c>
      <c r="T125" s="4">
        <f>INT(pomiary[[#This Row],[czujnik8]]+273.15)</f>
        <v>293</v>
      </c>
      <c r="U125" s="4">
        <f>INT(pomiary[[#This Row],[czujnik9]]+273.15)</f>
        <v>295</v>
      </c>
      <c r="V125" s="4">
        <f>INT(pomiary[[#This Row],[czujnik10]]+273.15)</f>
        <v>295</v>
      </c>
      <c r="W125" s="4">
        <f>MONTH(pomiary[[#This Row],[data]])</f>
        <v>8</v>
      </c>
    </row>
    <row r="126" spans="1:23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s="4">
        <f>INT(pomiary[[#This Row],[czujnik1]]+273.15)</f>
        <v>295</v>
      </c>
      <c r="N126" s="4">
        <f>INT(pomiary[[#This Row],[czujnik2]]+273.15)</f>
        <v>296</v>
      </c>
      <c r="O126" s="4">
        <f>INT(pomiary[[#This Row],[czujnik3]]+273.15)</f>
        <v>293</v>
      </c>
      <c r="P126" s="4">
        <f>INT(pomiary[[#This Row],[czujnik4]]+273.15)</f>
        <v>295</v>
      </c>
      <c r="Q126" s="4">
        <f>INT(pomiary[[#This Row],[czujnik5]]+273.15)</f>
        <v>297</v>
      </c>
      <c r="R126" s="4">
        <f>INT(pomiary[[#This Row],[czujnik6]]+273.15)</f>
        <v>295</v>
      </c>
      <c r="S126" s="4">
        <f>INT(pomiary[[#This Row],[czujnik7]]+273.15)</f>
        <v>294</v>
      </c>
      <c r="T126" s="4">
        <f>INT(pomiary[[#This Row],[czujnik8]]+273.15)</f>
        <v>297</v>
      </c>
      <c r="U126" s="4">
        <f>INT(pomiary[[#This Row],[czujnik9]]+273.15)</f>
        <v>294</v>
      </c>
      <c r="V126" s="4">
        <f>INT(pomiary[[#This Row],[czujnik10]]+273.15)</f>
        <v>293</v>
      </c>
      <c r="W126" s="4">
        <f>MONTH(pomiary[[#This Row],[data]])</f>
        <v>8</v>
      </c>
    </row>
    <row r="127" spans="1:23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s="4">
        <f>INT(pomiary[[#This Row],[czujnik1]]+273.15)</f>
        <v>295</v>
      </c>
      <c r="N127" s="4">
        <f>INT(pomiary[[#This Row],[czujnik2]]+273.15)</f>
        <v>293</v>
      </c>
      <c r="O127" s="4">
        <f>INT(pomiary[[#This Row],[czujnik3]]+273.15)</f>
        <v>297</v>
      </c>
      <c r="P127" s="4">
        <f>INT(pomiary[[#This Row],[czujnik4]]+273.15)</f>
        <v>297</v>
      </c>
      <c r="Q127" s="4">
        <f>INT(pomiary[[#This Row],[czujnik5]]+273.15)</f>
        <v>295</v>
      </c>
      <c r="R127" s="4">
        <f>INT(pomiary[[#This Row],[czujnik6]]+273.15)</f>
        <v>297</v>
      </c>
      <c r="S127" s="4">
        <f>INT(pomiary[[#This Row],[czujnik7]]+273.15)</f>
        <v>293</v>
      </c>
      <c r="T127" s="4">
        <f>INT(pomiary[[#This Row],[czujnik8]]+273.15)</f>
        <v>297</v>
      </c>
      <c r="U127" s="4">
        <f>INT(pomiary[[#This Row],[czujnik9]]+273.15)</f>
        <v>294</v>
      </c>
      <c r="V127" s="4">
        <f>INT(pomiary[[#This Row],[czujnik10]]+273.15)</f>
        <v>297</v>
      </c>
      <c r="W127" s="4">
        <f>MONTH(pomiary[[#This Row],[data]])</f>
        <v>8</v>
      </c>
    </row>
    <row r="128" spans="1:23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s="4">
        <f>INT(pomiary[[#This Row],[czujnik1]]+273.15)</f>
        <v>297</v>
      </c>
      <c r="N128" s="4">
        <f>INT(pomiary[[#This Row],[czujnik2]]+273.15)</f>
        <v>294</v>
      </c>
      <c r="O128" s="4">
        <f>INT(pomiary[[#This Row],[czujnik3]]+273.15)</f>
        <v>297</v>
      </c>
      <c r="P128" s="4">
        <f>INT(pomiary[[#This Row],[czujnik4]]+273.15)</f>
        <v>295</v>
      </c>
      <c r="Q128" s="4">
        <f>INT(pomiary[[#This Row],[czujnik5]]+273.15)</f>
        <v>294</v>
      </c>
      <c r="R128" s="4">
        <f>INT(pomiary[[#This Row],[czujnik6]]+273.15)</f>
        <v>293</v>
      </c>
      <c r="S128" s="4">
        <f>INT(pomiary[[#This Row],[czujnik7]]+273.15)</f>
        <v>296</v>
      </c>
      <c r="T128" s="4">
        <f>INT(pomiary[[#This Row],[czujnik8]]+273.15)</f>
        <v>295</v>
      </c>
      <c r="U128" s="4">
        <f>INT(pomiary[[#This Row],[czujnik9]]+273.15)</f>
        <v>295</v>
      </c>
      <c r="V128" s="4">
        <f>INT(pomiary[[#This Row],[czujnik10]]+273.15)</f>
        <v>295</v>
      </c>
      <c r="W128" s="4">
        <f>MONTH(pomiary[[#This Row],[data]])</f>
        <v>8</v>
      </c>
    </row>
    <row r="129" spans="1:23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s="4">
        <f>INT(pomiary[[#This Row],[czujnik1]]+273.15)</f>
        <v>295</v>
      </c>
      <c r="N129" s="4">
        <f>INT(pomiary[[#This Row],[czujnik2]]+273.15)</f>
        <v>293</v>
      </c>
      <c r="O129" s="4">
        <f>INT(pomiary[[#This Row],[czujnik3]]+273.15)</f>
        <v>297</v>
      </c>
      <c r="P129" s="4">
        <f>INT(pomiary[[#This Row],[czujnik4]]+273.15)</f>
        <v>297</v>
      </c>
      <c r="Q129" s="4">
        <f>INT(pomiary[[#This Row],[czujnik5]]+273.15)</f>
        <v>296</v>
      </c>
      <c r="R129" s="4">
        <f>INT(pomiary[[#This Row],[czujnik6]]+273.15)</f>
        <v>296</v>
      </c>
      <c r="S129" s="4">
        <f>INT(pomiary[[#This Row],[czujnik7]]+273.15)</f>
        <v>293</v>
      </c>
      <c r="T129" s="4">
        <f>INT(pomiary[[#This Row],[czujnik8]]+273.15)</f>
        <v>295</v>
      </c>
      <c r="U129" s="4">
        <f>INT(pomiary[[#This Row],[czujnik9]]+273.15)</f>
        <v>294</v>
      </c>
      <c r="V129" s="4">
        <f>INT(pomiary[[#This Row],[czujnik10]]+273.15)</f>
        <v>296</v>
      </c>
      <c r="W129" s="4">
        <f>MONTH(pomiary[[#This Row],[data]])</f>
        <v>8</v>
      </c>
    </row>
    <row r="130" spans="1:23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s="4">
        <f>INT(pomiary[[#This Row],[czujnik1]]+273.15)</f>
        <v>294</v>
      </c>
      <c r="N130" s="4">
        <f>INT(pomiary[[#This Row],[czujnik2]]+273.15)</f>
        <v>293</v>
      </c>
      <c r="O130" s="4">
        <f>INT(pomiary[[#This Row],[czujnik3]]+273.15)</f>
        <v>296</v>
      </c>
      <c r="P130" s="4">
        <f>INT(pomiary[[#This Row],[czujnik4]]+273.15)</f>
        <v>295</v>
      </c>
      <c r="Q130" s="4">
        <f>INT(pomiary[[#This Row],[czujnik5]]+273.15)</f>
        <v>293</v>
      </c>
      <c r="R130" s="4">
        <f>INT(pomiary[[#This Row],[czujnik6]]+273.15)</f>
        <v>295</v>
      </c>
      <c r="S130" s="4">
        <f>INT(pomiary[[#This Row],[czujnik7]]+273.15)</f>
        <v>295</v>
      </c>
      <c r="T130" s="4">
        <f>INT(pomiary[[#This Row],[czujnik8]]+273.15)</f>
        <v>294</v>
      </c>
      <c r="U130" s="4">
        <f>INT(pomiary[[#This Row],[czujnik9]]+273.15)</f>
        <v>296</v>
      </c>
      <c r="V130" s="4">
        <f>INT(pomiary[[#This Row],[czujnik10]]+273.15)</f>
        <v>293</v>
      </c>
      <c r="W130" s="4">
        <f>MONTH(pomiary[[#This Row],[data]])</f>
        <v>8</v>
      </c>
    </row>
    <row r="131" spans="1:23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s="4">
        <f>INT(pomiary[[#This Row],[czujnik1]]+273.15)</f>
        <v>294</v>
      </c>
      <c r="N131" s="4">
        <f>INT(pomiary[[#This Row],[czujnik2]]+273.15)</f>
        <v>295</v>
      </c>
      <c r="O131" s="4">
        <f>INT(pomiary[[#This Row],[czujnik3]]+273.15)</f>
        <v>293</v>
      </c>
      <c r="P131" s="4">
        <f>INT(pomiary[[#This Row],[czujnik4]]+273.15)</f>
        <v>297</v>
      </c>
      <c r="Q131" s="4">
        <f>INT(pomiary[[#This Row],[czujnik5]]+273.15)</f>
        <v>297</v>
      </c>
      <c r="R131" s="4">
        <f>INT(pomiary[[#This Row],[czujnik6]]+273.15)</f>
        <v>298</v>
      </c>
      <c r="S131" s="4">
        <f>INT(pomiary[[#This Row],[czujnik7]]+273.15)</f>
        <v>295</v>
      </c>
      <c r="T131" s="4">
        <f>INT(pomiary[[#This Row],[czujnik8]]+273.15)</f>
        <v>297</v>
      </c>
      <c r="U131" s="4">
        <f>INT(pomiary[[#This Row],[czujnik9]]+273.15)</f>
        <v>294</v>
      </c>
      <c r="V131" s="4">
        <f>INT(pomiary[[#This Row],[czujnik10]]+273.15)</f>
        <v>293</v>
      </c>
      <c r="W131" s="4">
        <f>MONTH(pomiary[[#This Row],[data]])</f>
        <v>8</v>
      </c>
    </row>
    <row r="132" spans="1:23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s="4">
        <f>INT(pomiary[[#This Row],[czujnik1]]+273.15)</f>
        <v>296</v>
      </c>
      <c r="N132" s="4">
        <f>INT(pomiary[[#This Row],[czujnik2]]+273.15)</f>
        <v>294</v>
      </c>
      <c r="O132" s="4">
        <f>INT(pomiary[[#This Row],[czujnik3]]+273.15)</f>
        <v>295</v>
      </c>
      <c r="P132" s="4">
        <f>INT(pomiary[[#This Row],[czujnik4]]+273.15)</f>
        <v>295</v>
      </c>
      <c r="Q132" s="4">
        <f>INT(pomiary[[#This Row],[czujnik5]]+273.15)</f>
        <v>294</v>
      </c>
      <c r="R132" s="4">
        <f>INT(pomiary[[#This Row],[czujnik6]]+273.15)</f>
        <v>297</v>
      </c>
      <c r="S132" s="4">
        <f>INT(pomiary[[#This Row],[czujnik7]]+273.15)</f>
        <v>297</v>
      </c>
      <c r="T132" s="4">
        <f>INT(pomiary[[#This Row],[czujnik8]]+273.15)</f>
        <v>293</v>
      </c>
      <c r="U132" s="4">
        <f>INT(pomiary[[#This Row],[czujnik9]]+273.15)</f>
        <v>296</v>
      </c>
      <c r="V132" s="4">
        <f>INT(pomiary[[#This Row],[czujnik10]]+273.15)</f>
        <v>296</v>
      </c>
      <c r="W132" s="4">
        <f>MONTH(pomiary[[#This Row],[data]])</f>
        <v>8</v>
      </c>
    </row>
    <row r="133" spans="1:23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s="4">
        <f>INT(pomiary[[#This Row],[czujnik1]]+273.15)</f>
        <v>293</v>
      </c>
      <c r="N133" s="4">
        <f>INT(pomiary[[#This Row],[czujnik2]]+273.15)</f>
        <v>296</v>
      </c>
      <c r="O133" s="4">
        <f>INT(pomiary[[#This Row],[czujnik3]]+273.15)</f>
        <v>297</v>
      </c>
      <c r="P133" s="4">
        <f>INT(pomiary[[#This Row],[czujnik4]]+273.15)</f>
        <v>293</v>
      </c>
      <c r="Q133" s="4">
        <f>INT(pomiary[[#This Row],[czujnik5]]+273.15)</f>
        <v>295</v>
      </c>
      <c r="R133" s="4">
        <f>INT(pomiary[[#This Row],[czujnik6]]+273.15)</f>
        <v>297</v>
      </c>
      <c r="S133" s="4">
        <f>INT(pomiary[[#This Row],[czujnik7]]+273.15)</f>
        <v>294</v>
      </c>
      <c r="T133" s="4">
        <f>INT(pomiary[[#This Row],[czujnik8]]+273.15)</f>
        <v>298</v>
      </c>
      <c r="U133" s="4">
        <f>INT(pomiary[[#This Row],[czujnik9]]+273.15)</f>
        <v>293</v>
      </c>
      <c r="V133" s="4">
        <f>INT(pomiary[[#This Row],[czujnik10]]+273.15)</f>
        <v>297</v>
      </c>
      <c r="W133" s="4">
        <f>MONTH(pomiary[[#This Row],[data]])</f>
        <v>8</v>
      </c>
    </row>
    <row r="134" spans="1:23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s="4">
        <f>INT(pomiary[[#This Row],[czujnik1]]+273.15)</f>
        <v>296</v>
      </c>
      <c r="N134" s="4">
        <f>INT(pomiary[[#This Row],[czujnik2]]+273.15)</f>
        <v>294</v>
      </c>
      <c r="O134" s="4">
        <f>INT(pomiary[[#This Row],[czujnik3]]+273.15)</f>
        <v>293</v>
      </c>
      <c r="P134" s="4">
        <f>INT(pomiary[[#This Row],[czujnik4]]+273.15)</f>
        <v>293</v>
      </c>
      <c r="Q134" s="4">
        <f>INT(pomiary[[#This Row],[czujnik5]]+273.15)</f>
        <v>294</v>
      </c>
      <c r="R134" s="4">
        <f>INT(pomiary[[#This Row],[czujnik6]]+273.15)</f>
        <v>296</v>
      </c>
      <c r="S134" s="4">
        <f>INT(pomiary[[#This Row],[czujnik7]]+273.15)</f>
        <v>295</v>
      </c>
      <c r="T134" s="4">
        <f>INT(pomiary[[#This Row],[czujnik8]]+273.15)</f>
        <v>296</v>
      </c>
      <c r="U134" s="4">
        <f>INT(pomiary[[#This Row],[czujnik9]]+273.15)</f>
        <v>297</v>
      </c>
      <c r="V134" s="4">
        <f>INT(pomiary[[#This Row],[czujnik10]]+273.15)</f>
        <v>294</v>
      </c>
      <c r="W134" s="4">
        <f>MONTH(pomiary[[#This Row],[data]])</f>
        <v>8</v>
      </c>
    </row>
    <row r="135" spans="1:23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s="4">
        <f>INT(pomiary[[#This Row],[czujnik1]]+273.15)</f>
        <v>295</v>
      </c>
      <c r="N135" s="4">
        <f>INT(pomiary[[#This Row],[czujnik2]]+273.15)</f>
        <v>295</v>
      </c>
      <c r="O135" s="4">
        <f>INT(pomiary[[#This Row],[czujnik3]]+273.15)</f>
        <v>296</v>
      </c>
      <c r="P135" s="4">
        <f>INT(pomiary[[#This Row],[czujnik4]]+273.15)</f>
        <v>294</v>
      </c>
      <c r="Q135" s="4">
        <f>INT(pomiary[[#This Row],[czujnik5]]+273.15)</f>
        <v>296</v>
      </c>
      <c r="R135" s="4">
        <f>INT(pomiary[[#This Row],[czujnik6]]+273.15)</f>
        <v>296</v>
      </c>
      <c r="S135" s="4">
        <f>INT(pomiary[[#This Row],[czujnik7]]+273.15)</f>
        <v>297</v>
      </c>
      <c r="T135" s="4">
        <f>INT(pomiary[[#This Row],[czujnik8]]+273.15)</f>
        <v>294</v>
      </c>
      <c r="U135" s="4">
        <f>INT(pomiary[[#This Row],[czujnik9]]+273.15)</f>
        <v>298</v>
      </c>
      <c r="V135" s="4">
        <f>INT(pomiary[[#This Row],[czujnik10]]+273.15)</f>
        <v>293</v>
      </c>
      <c r="W135" s="4">
        <f>MONTH(pomiary[[#This Row],[data]])</f>
        <v>8</v>
      </c>
    </row>
    <row r="136" spans="1:23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s="4">
        <f>INT(pomiary[[#This Row],[czujnik1]]+273.15)</f>
        <v>295</v>
      </c>
      <c r="N136" s="4">
        <f>INT(pomiary[[#This Row],[czujnik2]]+273.15)</f>
        <v>293</v>
      </c>
      <c r="O136" s="4">
        <f>INT(pomiary[[#This Row],[czujnik3]]+273.15)</f>
        <v>295</v>
      </c>
      <c r="P136" s="4">
        <f>INT(pomiary[[#This Row],[czujnik4]]+273.15)</f>
        <v>294</v>
      </c>
      <c r="Q136" s="4">
        <f>INT(pomiary[[#This Row],[czujnik5]]+273.15)</f>
        <v>295</v>
      </c>
      <c r="R136" s="4">
        <f>INT(pomiary[[#This Row],[czujnik6]]+273.15)</f>
        <v>295</v>
      </c>
      <c r="S136" s="4">
        <f>INT(pomiary[[#This Row],[czujnik7]]+273.15)</f>
        <v>293</v>
      </c>
      <c r="T136" s="4">
        <f>INT(pomiary[[#This Row],[czujnik8]]+273.15)</f>
        <v>294</v>
      </c>
      <c r="U136" s="4">
        <f>INT(pomiary[[#This Row],[czujnik9]]+273.15)</f>
        <v>295</v>
      </c>
      <c r="V136" s="4">
        <f>INT(pomiary[[#This Row],[czujnik10]]+273.15)</f>
        <v>293</v>
      </c>
      <c r="W136" s="4">
        <f>MONTH(pomiary[[#This Row],[data]])</f>
        <v>8</v>
      </c>
    </row>
    <row r="137" spans="1:23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s="4">
        <f>INT(pomiary[[#This Row],[czujnik1]]+273.15)</f>
        <v>293</v>
      </c>
      <c r="N137" s="4">
        <f>INT(pomiary[[#This Row],[czujnik2]]+273.15)</f>
        <v>294</v>
      </c>
      <c r="O137" s="4">
        <f>INT(pomiary[[#This Row],[czujnik3]]+273.15)</f>
        <v>296</v>
      </c>
      <c r="P137" s="4">
        <f>INT(pomiary[[#This Row],[czujnik4]]+273.15)</f>
        <v>296</v>
      </c>
      <c r="Q137" s="4">
        <f>INT(pomiary[[#This Row],[czujnik5]]+273.15)</f>
        <v>295</v>
      </c>
      <c r="R137" s="4">
        <f>INT(pomiary[[#This Row],[czujnik6]]+273.15)</f>
        <v>293</v>
      </c>
      <c r="S137" s="4">
        <f>INT(pomiary[[#This Row],[czujnik7]]+273.15)</f>
        <v>297</v>
      </c>
      <c r="T137" s="4">
        <f>INT(pomiary[[#This Row],[czujnik8]]+273.15)</f>
        <v>296</v>
      </c>
      <c r="U137" s="4">
        <f>INT(pomiary[[#This Row],[czujnik9]]+273.15)</f>
        <v>294</v>
      </c>
      <c r="V137" s="4">
        <f>INT(pomiary[[#This Row],[czujnik10]]+273.15)</f>
        <v>296</v>
      </c>
      <c r="W137" s="4">
        <f>MONTH(pomiary[[#This Row],[data]])</f>
        <v>8</v>
      </c>
    </row>
    <row r="138" spans="1:23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s="4">
        <f>INT(pomiary[[#This Row],[czujnik1]]+273.15)</f>
        <v>294</v>
      </c>
      <c r="N138" s="4">
        <f>INT(pomiary[[#This Row],[czujnik2]]+273.15)</f>
        <v>296</v>
      </c>
      <c r="O138" s="4">
        <f>INT(pomiary[[#This Row],[czujnik3]]+273.15)</f>
        <v>296</v>
      </c>
      <c r="P138" s="4">
        <f>INT(pomiary[[#This Row],[czujnik4]]+273.15)</f>
        <v>294</v>
      </c>
      <c r="Q138" s="4">
        <f>INT(pomiary[[#This Row],[czujnik5]]+273.15)</f>
        <v>295</v>
      </c>
      <c r="R138" s="4">
        <f>INT(pomiary[[#This Row],[czujnik6]]+273.15)</f>
        <v>296</v>
      </c>
      <c r="S138" s="4">
        <f>INT(pomiary[[#This Row],[czujnik7]]+273.15)</f>
        <v>296</v>
      </c>
      <c r="T138" s="4">
        <f>INT(pomiary[[#This Row],[czujnik8]]+273.15)</f>
        <v>296</v>
      </c>
      <c r="U138" s="4">
        <f>INT(pomiary[[#This Row],[czujnik9]]+273.15)</f>
        <v>296</v>
      </c>
      <c r="V138" s="4">
        <f>INT(pomiary[[#This Row],[czujnik10]]+273.15)</f>
        <v>295</v>
      </c>
      <c r="W138" s="4">
        <f>MONTH(pomiary[[#This Row],[data]])</f>
        <v>8</v>
      </c>
    </row>
    <row r="139" spans="1:23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s="4">
        <f>INT(pomiary[[#This Row],[czujnik1]]+273.15)</f>
        <v>293</v>
      </c>
      <c r="N139" s="4">
        <f>INT(pomiary[[#This Row],[czujnik2]]+273.15)</f>
        <v>295</v>
      </c>
      <c r="O139" s="4">
        <f>INT(pomiary[[#This Row],[czujnik3]]+273.15)</f>
        <v>296</v>
      </c>
      <c r="P139" s="4">
        <f>INT(pomiary[[#This Row],[czujnik4]]+273.15)</f>
        <v>293</v>
      </c>
      <c r="Q139" s="4">
        <f>INT(pomiary[[#This Row],[czujnik5]]+273.15)</f>
        <v>296</v>
      </c>
      <c r="R139" s="4">
        <f>INT(pomiary[[#This Row],[czujnik6]]+273.15)</f>
        <v>294</v>
      </c>
      <c r="S139" s="4">
        <f>INT(pomiary[[#This Row],[czujnik7]]+273.15)</f>
        <v>297</v>
      </c>
      <c r="T139" s="4">
        <f>INT(pomiary[[#This Row],[czujnik8]]+273.15)</f>
        <v>293</v>
      </c>
      <c r="U139" s="4">
        <f>INT(pomiary[[#This Row],[czujnik9]]+273.15)</f>
        <v>295</v>
      </c>
      <c r="V139" s="4">
        <f>INT(pomiary[[#This Row],[czujnik10]]+273.15)</f>
        <v>294</v>
      </c>
      <c r="W139" s="4">
        <f>MONTH(pomiary[[#This Row],[data]])</f>
        <v>8</v>
      </c>
    </row>
    <row r="140" spans="1:23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s="4">
        <f>INT(pomiary[[#This Row],[czujnik1]]+273.15)</f>
        <v>294</v>
      </c>
      <c r="N140" s="4">
        <f>INT(pomiary[[#This Row],[czujnik2]]+273.15)</f>
        <v>296</v>
      </c>
      <c r="O140" s="4">
        <f>INT(pomiary[[#This Row],[czujnik3]]+273.15)</f>
        <v>294</v>
      </c>
      <c r="P140" s="4">
        <f>INT(pomiary[[#This Row],[czujnik4]]+273.15)</f>
        <v>296</v>
      </c>
      <c r="Q140" s="4">
        <f>INT(pomiary[[#This Row],[czujnik5]]+273.15)</f>
        <v>296</v>
      </c>
      <c r="R140" s="4">
        <f>INT(pomiary[[#This Row],[czujnik6]]+273.15)</f>
        <v>297</v>
      </c>
      <c r="S140" s="4">
        <f>INT(pomiary[[#This Row],[czujnik7]]+273.15)</f>
        <v>296</v>
      </c>
      <c r="T140" s="4">
        <f>INT(pomiary[[#This Row],[czujnik8]]+273.15)</f>
        <v>293</v>
      </c>
      <c r="U140" s="4">
        <f>INT(pomiary[[#This Row],[czujnik9]]+273.15)</f>
        <v>293</v>
      </c>
      <c r="V140" s="4">
        <f>INT(pomiary[[#This Row],[czujnik10]]+273.15)</f>
        <v>293</v>
      </c>
      <c r="W140" s="4">
        <f>MONTH(pomiary[[#This Row],[data]])</f>
        <v>8</v>
      </c>
    </row>
    <row r="141" spans="1:23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s="4">
        <f>INT(pomiary[[#This Row],[czujnik1]]+273.15)</f>
        <v>294</v>
      </c>
      <c r="N141" s="4">
        <f>INT(pomiary[[#This Row],[czujnik2]]+273.15)</f>
        <v>293</v>
      </c>
      <c r="O141" s="4">
        <f>INT(pomiary[[#This Row],[czujnik3]]+273.15)</f>
        <v>296</v>
      </c>
      <c r="P141" s="4">
        <f>INT(pomiary[[#This Row],[czujnik4]]+273.15)</f>
        <v>294</v>
      </c>
      <c r="Q141" s="4">
        <f>INT(pomiary[[#This Row],[czujnik5]]+273.15)</f>
        <v>296</v>
      </c>
      <c r="R141" s="4">
        <f>INT(pomiary[[#This Row],[czujnik6]]+273.15)</f>
        <v>293</v>
      </c>
      <c r="S141" s="4">
        <f>INT(pomiary[[#This Row],[czujnik7]]+273.15)</f>
        <v>297</v>
      </c>
      <c r="T141" s="4">
        <f>INT(pomiary[[#This Row],[czujnik8]]+273.15)</f>
        <v>294</v>
      </c>
      <c r="U141" s="4">
        <f>INT(pomiary[[#This Row],[czujnik9]]+273.15)</f>
        <v>294</v>
      </c>
      <c r="V141" s="4">
        <f>INT(pomiary[[#This Row],[czujnik10]]+273.15)</f>
        <v>295</v>
      </c>
      <c r="W141" s="4">
        <f>MONTH(pomiary[[#This Row],[data]])</f>
        <v>8</v>
      </c>
    </row>
    <row r="142" spans="1:23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s="4">
        <f>INT(pomiary[[#This Row],[czujnik1]]+273.15)</f>
        <v>289</v>
      </c>
      <c r="N142" s="4">
        <f>INT(pomiary[[#This Row],[czujnik2]]+273.15)</f>
        <v>288</v>
      </c>
      <c r="O142" s="4">
        <f>INT(pomiary[[#This Row],[czujnik3]]+273.15)</f>
        <v>283</v>
      </c>
      <c r="P142" s="4">
        <f>INT(pomiary[[#This Row],[czujnik4]]+273.15)</f>
        <v>287</v>
      </c>
      <c r="Q142" s="4">
        <f>INT(pomiary[[#This Row],[czujnik5]]+273.15)</f>
        <v>292</v>
      </c>
      <c r="R142" s="4">
        <f>INT(pomiary[[#This Row],[czujnik6]]+273.15)</f>
        <v>283</v>
      </c>
      <c r="S142" s="4">
        <f>INT(pomiary[[#This Row],[czujnik7]]+273.15)</f>
        <v>283</v>
      </c>
      <c r="T142" s="4">
        <f>INT(pomiary[[#This Row],[czujnik8]]+273.15)</f>
        <v>288</v>
      </c>
      <c r="U142" s="4">
        <f>INT(pomiary[[#This Row],[czujnik9]]+273.15)</f>
        <v>285</v>
      </c>
      <c r="V142" s="4">
        <f>INT(pomiary[[#This Row],[czujnik10]]+273.15)</f>
        <v>287</v>
      </c>
      <c r="W142" s="4">
        <f>MONTH(pomiary[[#This Row],[data]])</f>
        <v>9</v>
      </c>
    </row>
    <row r="143" spans="1:23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s="4">
        <f>INT(pomiary[[#This Row],[czujnik1]]+273.15)</f>
        <v>289</v>
      </c>
      <c r="N143" s="4">
        <f>INT(pomiary[[#This Row],[czujnik2]]+273.15)</f>
        <v>285</v>
      </c>
      <c r="O143" s="4">
        <f>INT(pomiary[[#This Row],[czujnik3]]+273.15)</f>
        <v>289</v>
      </c>
      <c r="P143" s="4">
        <f>INT(pomiary[[#This Row],[czujnik4]]+273.15)</f>
        <v>288</v>
      </c>
      <c r="Q143" s="4">
        <f>INT(pomiary[[#This Row],[czujnik5]]+273.15)</f>
        <v>290</v>
      </c>
      <c r="R143" s="4">
        <f>INT(pomiary[[#This Row],[czujnik6]]+273.15)</f>
        <v>289</v>
      </c>
      <c r="S143" s="4">
        <f>INT(pomiary[[#This Row],[czujnik7]]+273.15)</f>
        <v>284</v>
      </c>
      <c r="T143" s="4">
        <f>INT(pomiary[[#This Row],[czujnik8]]+273.15)</f>
        <v>290</v>
      </c>
      <c r="U143" s="4">
        <f>INT(pomiary[[#This Row],[czujnik9]]+273.15)</f>
        <v>287</v>
      </c>
      <c r="V143" s="4">
        <f>INT(pomiary[[#This Row],[czujnik10]]+273.15)</f>
        <v>288</v>
      </c>
      <c r="W143" s="4">
        <f>MONTH(pomiary[[#This Row],[data]])</f>
        <v>9</v>
      </c>
    </row>
    <row r="144" spans="1:23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s="4">
        <f>INT(pomiary[[#This Row],[czujnik1]]+273.15)</f>
        <v>287</v>
      </c>
      <c r="N144" s="4">
        <f>INT(pomiary[[#This Row],[czujnik2]]+273.15)</f>
        <v>288</v>
      </c>
      <c r="O144" s="4">
        <f>INT(pomiary[[#This Row],[czujnik3]]+273.15)</f>
        <v>286</v>
      </c>
      <c r="P144" s="4">
        <f>INT(pomiary[[#This Row],[czujnik4]]+273.15)</f>
        <v>288</v>
      </c>
      <c r="Q144" s="4">
        <f>INT(pomiary[[#This Row],[czujnik5]]+273.15)</f>
        <v>289</v>
      </c>
      <c r="R144" s="4">
        <f>INT(pomiary[[#This Row],[czujnik6]]+273.15)</f>
        <v>287</v>
      </c>
      <c r="S144" s="4">
        <f>INT(pomiary[[#This Row],[czujnik7]]+273.15)</f>
        <v>293</v>
      </c>
      <c r="T144" s="4">
        <f>INT(pomiary[[#This Row],[czujnik8]]+273.15)</f>
        <v>287</v>
      </c>
      <c r="U144" s="4">
        <f>INT(pomiary[[#This Row],[czujnik9]]+273.15)</f>
        <v>285</v>
      </c>
      <c r="V144" s="4">
        <f>INT(pomiary[[#This Row],[czujnik10]]+273.15)</f>
        <v>284</v>
      </c>
      <c r="W144" s="4">
        <f>MONTH(pomiary[[#This Row],[data]])</f>
        <v>9</v>
      </c>
    </row>
    <row r="145" spans="1:23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s="4">
        <f>INT(pomiary[[#This Row],[czujnik1]]+273.15)</f>
        <v>283</v>
      </c>
      <c r="N145" s="4">
        <f>INT(pomiary[[#This Row],[czujnik2]]+273.15)</f>
        <v>291</v>
      </c>
      <c r="O145" s="4">
        <f>INT(pomiary[[#This Row],[czujnik3]]+273.15)</f>
        <v>288</v>
      </c>
      <c r="P145" s="4">
        <f>INT(pomiary[[#This Row],[czujnik4]]+273.15)</f>
        <v>287</v>
      </c>
      <c r="Q145" s="4">
        <f>INT(pomiary[[#This Row],[czujnik5]]+273.15)</f>
        <v>284</v>
      </c>
      <c r="R145" s="4">
        <f>INT(pomiary[[#This Row],[czujnik6]]+273.15)</f>
        <v>289</v>
      </c>
      <c r="S145" s="4">
        <f>INT(pomiary[[#This Row],[czujnik7]]+273.15)</f>
        <v>293</v>
      </c>
      <c r="T145" s="4">
        <f>INT(pomiary[[#This Row],[czujnik8]]+273.15)</f>
        <v>290</v>
      </c>
      <c r="U145" s="4">
        <f>INT(pomiary[[#This Row],[czujnik9]]+273.15)</f>
        <v>289</v>
      </c>
      <c r="V145" s="4">
        <f>INT(pomiary[[#This Row],[czujnik10]]+273.15)</f>
        <v>290</v>
      </c>
      <c r="W145" s="4">
        <f>MONTH(pomiary[[#This Row],[data]])</f>
        <v>9</v>
      </c>
    </row>
    <row r="146" spans="1:23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s="4">
        <f>INT(pomiary[[#This Row],[czujnik1]]+273.15)</f>
        <v>290</v>
      </c>
      <c r="N146" s="4">
        <f>INT(pomiary[[#This Row],[czujnik2]]+273.15)</f>
        <v>287</v>
      </c>
      <c r="O146" s="4">
        <f>INT(pomiary[[#This Row],[czujnik3]]+273.15)</f>
        <v>285</v>
      </c>
      <c r="P146" s="4">
        <f>INT(pomiary[[#This Row],[czujnik4]]+273.15)</f>
        <v>291</v>
      </c>
      <c r="Q146" s="4">
        <f>INT(pomiary[[#This Row],[czujnik5]]+273.15)</f>
        <v>288</v>
      </c>
      <c r="R146" s="4">
        <f>INT(pomiary[[#This Row],[czujnik6]]+273.15)</f>
        <v>284</v>
      </c>
      <c r="S146" s="4">
        <f>INT(pomiary[[#This Row],[czujnik7]]+273.15)</f>
        <v>289</v>
      </c>
      <c r="T146" s="4">
        <f>INT(pomiary[[#This Row],[czujnik8]]+273.15)</f>
        <v>291</v>
      </c>
      <c r="U146" s="4">
        <f>INT(pomiary[[#This Row],[czujnik9]]+273.15)</f>
        <v>287</v>
      </c>
      <c r="V146" s="4">
        <f>INT(pomiary[[#This Row],[czujnik10]]+273.15)</f>
        <v>292</v>
      </c>
      <c r="W146" s="4">
        <f>MONTH(pomiary[[#This Row],[data]])</f>
        <v>9</v>
      </c>
    </row>
    <row r="147" spans="1:23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s="4">
        <f>INT(pomiary[[#This Row],[czujnik1]]+273.15)</f>
        <v>286</v>
      </c>
      <c r="N147" s="4">
        <f>INT(pomiary[[#This Row],[czujnik2]]+273.15)</f>
        <v>284</v>
      </c>
      <c r="O147" s="4">
        <f>INT(pomiary[[#This Row],[czujnik3]]+273.15)</f>
        <v>284</v>
      </c>
      <c r="P147" s="4">
        <f>INT(pomiary[[#This Row],[czujnik4]]+273.15)</f>
        <v>292</v>
      </c>
      <c r="Q147" s="4">
        <f>INT(pomiary[[#This Row],[czujnik5]]+273.15)</f>
        <v>289</v>
      </c>
      <c r="R147" s="4">
        <f>INT(pomiary[[#This Row],[czujnik6]]+273.15)</f>
        <v>286</v>
      </c>
      <c r="S147" s="4">
        <f>INT(pomiary[[#This Row],[czujnik7]]+273.15)</f>
        <v>290</v>
      </c>
      <c r="T147" s="4">
        <f>INT(pomiary[[#This Row],[czujnik8]]+273.15)</f>
        <v>286</v>
      </c>
      <c r="U147" s="4">
        <f>INT(pomiary[[#This Row],[czujnik9]]+273.15)</f>
        <v>287</v>
      </c>
      <c r="V147" s="4">
        <f>INT(pomiary[[#This Row],[czujnik10]]+273.15)</f>
        <v>289</v>
      </c>
      <c r="W147" s="4">
        <f>MONTH(pomiary[[#This Row],[data]])</f>
        <v>9</v>
      </c>
    </row>
    <row r="148" spans="1:23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s="4">
        <f>INT(pomiary[[#This Row],[czujnik1]]+273.15)</f>
        <v>285</v>
      </c>
      <c r="N148" s="4">
        <f>INT(pomiary[[#This Row],[czujnik2]]+273.15)</f>
        <v>291</v>
      </c>
      <c r="O148" s="4">
        <f>INT(pomiary[[#This Row],[czujnik3]]+273.15)</f>
        <v>292</v>
      </c>
      <c r="P148" s="4">
        <f>INT(pomiary[[#This Row],[czujnik4]]+273.15)</f>
        <v>291</v>
      </c>
      <c r="Q148" s="4">
        <f>INT(pomiary[[#This Row],[czujnik5]]+273.15)</f>
        <v>291</v>
      </c>
      <c r="R148" s="4">
        <f>INT(pomiary[[#This Row],[czujnik6]]+273.15)</f>
        <v>292</v>
      </c>
      <c r="S148" s="4">
        <f>INT(pomiary[[#This Row],[czujnik7]]+273.15)</f>
        <v>285</v>
      </c>
      <c r="T148" s="4">
        <f>INT(pomiary[[#This Row],[czujnik8]]+273.15)</f>
        <v>293</v>
      </c>
      <c r="U148" s="4">
        <f>INT(pomiary[[#This Row],[czujnik9]]+273.15)</f>
        <v>283</v>
      </c>
      <c r="V148" s="4">
        <f>INT(pomiary[[#This Row],[czujnik10]]+273.15)</f>
        <v>293</v>
      </c>
      <c r="W148" s="4">
        <f>MONTH(pomiary[[#This Row],[data]])</f>
        <v>9</v>
      </c>
    </row>
    <row r="149" spans="1:23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s="4">
        <f>INT(pomiary[[#This Row],[czujnik1]]+273.15)</f>
        <v>287</v>
      </c>
      <c r="N149" s="4">
        <f>INT(pomiary[[#This Row],[czujnik2]]+273.15)</f>
        <v>291</v>
      </c>
      <c r="O149" s="4">
        <f>INT(pomiary[[#This Row],[czujnik3]]+273.15)</f>
        <v>287</v>
      </c>
      <c r="P149" s="4">
        <f>INT(pomiary[[#This Row],[czujnik4]]+273.15)</f>
        <v>286</v>
      </c>
      <c r="Q149" s="4">
        <f>INT(pomiary[[#This Row],[czujnik5]]+273.15)</f>
        <v>284</v>
      </c>
      <c r="R149" s="4">
        <f>INT(pomiary[[#This Row],[czujnik6]]+273.15)</f>
        <v>290</v>
      </c>
      <c r="S149" s="4">
        <f>INT(pomiary[[#This Row],[czujnik7]]+273.15)</f>
        <v>289</v>
      </c>
      <c r="T149" s="4">
        <f>INT(pomiary[[#This Row],[czujnik8]]+273.15)</f>
        <v>286</v>
      </c>
      <c r="U149" s="4">
        <f>INT(pomiary[[#This Row],[czujnik9]]+273.15)</f>
        <v>288</v>
      </c>
      <c r="V149" s="4">
        <f>INT(pomiary[[#This Row],[czujnik10]]+273.15)</f>
        <v>283</v>
      </c>
      <c r="W149" s="4">
        <f>MONTH(pomiary[[#This Row],[data]])</f>
        <v>9</v>
      </c>
    </row>
    <row r="150" spans="1:23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s="4">
        <f>INT(pomiary[[#This Row],[czujnik1]]+273.15)</f>
        <v>287</v>
      </c>
      <c r="N150" s="4">
        <f>INT(pomiary[[#This Row],[czujnik2]]+273.15)</f>
        <v>283</v>
      </c>
      <c r="O150" s="4">
        <f>INT(pomiary[[#This Row],[czujnik3]]+273.15)</f>
        <v>292</v>
      </c>
      <c r="P150" s="4">
        <f>INT(pomiary[[#This Row],[czujnik4]]+273.15)</f>
        <v>284</v>
      </c>
      <c r="Q150" s="4">
        <f>INT(pomiary[[#This Row],[czujnik5]]+273.15)</f>
        <v>285</v>
      </c>
      <c r="R150" s="4">
        <f>INT(pomiary[[#This Row],[czujnik6]]+273.15)</f>
        <v>284</v>
      </c>
      <c r="S150" s="4">
        <f>INT(pomiary[[#This Row],[czujnik7]]+273.15)</f>
        <v>289</v>
      </c>
      <c r="T150" s="4">
        <f>INT(pomiary[[#This Row],[czujnik8]]+273.15)</f>
        <v>288</v>
      </c>
      <c r="U150" s="4">
        <f>INT(pomiary[[#This Row],[czujnik9]]+273.15)</f>
        <v>289</v>
      </c>
      <c r="V150" s="4">
        <f>INT(pomiary[[#This Row],[czujnik10]]+273.15)</f>
        <v>290</v>
      </c>
      <c r="W150" s="4">
        <f>MONTH(pomiary[[#This Row],[data]])</f>
        <v>9</v>
      </c>
    </row>
    <row r="151" spans="1:23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s="4">
        <f>INT(pomiary[[#This Row],[czujnik1]]+273.15)</f>
        <v>292</v>
      </c>
      <c r="N151" s="4">
        <f>INT(pomiary[[#This Row],[czujnik2]]+273.15)</f>
        <v>292</v>
      </c>
      <c r="O151" s="4">
        <f>INT(pomiary[[#This Row],[czujnik3]]+273.15)</f>
        <v>290</v>
      </c>
      <c r="P151" s="4">
        <f>INT(pomiary[[#This Row],[czujnik4]]+273.15)</f>
        <v>285</v>
      </c>
      <c r="Q151" s="4">
        <f>INT(pomiary[[#This Row],[czujnik5]]+273.15)</f>
        <v>291</v>
      </c>
      <c r="R151" s="4">
        <f>INT(pomiary[[#This Row],[czujnik6]]+273.15)</f>
        <v>291</v>
      </c>
      <c r="S151" s="4">
        <f>INT(pomiary[[#This Row],[czujnik7]]+273.15)</f>
        <v>290</v>
      </c>
      <c r="T151" s="4">
        <f>INT(pomiary[[#This Row],[czujnik8]]+273.15)</f>
        <v>286</v>
      </c>
      <c r="U151" s="4">
        <f>INT(pomiary[[#This Row],[czujnik9]]+273.15)</f>
        <v>289</v>
      </c>
      <c r="V151" s="4">
        <f>INT(pomiary[[#This Row],[czujnik10]]+273.15)</f>
        <v>290</v>
      </c>
      <c r="W151" s="4">
        <f>MONTH(pomiary[[#This Row],[data]])</f>
        <v>9</v>
      </c>
    </row>
    <row r="152" spans="1:23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s="4">
        <f>INT(pomiary[[#This Row],[czujnik1]]+273.15)</f>
        <v>289</v>
      </c>
      <c r="N152" s="4">
        <f>INT(pomiary[[#This Row],[czujnik2]]+273.15)</f>
        <v>291</v>
      </c>
      <c r="O152" s="4">
        <f>INT(pomiary[[#This Row],[czujnik3]]+273.15)</f>
        <v>285</v>
      </c>
      <c r="P152" s="4">
        <f>INT(pomiary[[#This Row],[czujnik4]]+273.15)</f>
        <v>288</v>
      </c>
      <c r="Q152" s="4">
        <f>INT(pomiary[[#This Row],[czujnik5]]+273.15)</f>
        <v>285</v>
      </c>
      <c r="R152" s="4">
        <f>INT(pomiary[[#This Row],[czujnik6]]+273.15)</f>
        <v>291</v>
      </c>
      <c r="S152" s="4">
        <f>INT(pomiary[[#This Row],[czujnik7]]+273.15)</f>
        <v>283</v>
      </c>
      <c r="T152" s="4">
        <f>INT(pomiary[[#This Row],[czujnik8]]+273.15)</f>
        <v>292</v>
      </c>
      <c r="U152" s="4">
        <f>INT(pomiary[[#This Row],[czujnik9]]+273.15)</f>
        <v>285</v>
      </c>
      <c r="V152" s="4">
        <f>INT(pomiary[[#This Row],[czujnik10]]+273.15)</f>
        <v>289</v>
      </c>
      <c r="W152" s="4">
        <f>MONTH(pomiary[[#This Row],[data]])</f>
        <v>9</v>
      </c>
    </row>
    <row r="153" spans="1:23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s="4">
        <f>INT(pomiary[[#This Row],[czujnik1]]+273.15)</f>
        <v>291</v>
      </c>
      <c r="N153" s="4">
        <f>INT(pomiary[[#This Row],[czujnik2]]+273.15)</f>
        <v>292</v>
      </c>
      <c r="O153" s="4">
        <f>INT(pomiary[[#This Row],[czujnik3]]+273.15)</f>
        <v>288</v>
      </c>
      <c r="P153" s="4">
        <f>INT(pomiary[[#This Row],[czujnik4]]+273.15)</f>
        <v>291</v>
      </c>
      <c r="Q153" s="4">
        <f>INT(pomiary[[#This Row],[czujnik5]]+273.15)</f>
        <v>291</v>
      </c>
      <c r="R153" s="4">
        <f>INT(pomiary[[#This Row],[czujnik6]]+273.15)</f>
        <v>287</v>
      </c>
      <c r="S153" s="4">
        <f>INT(pomiary[[#This Row],[czujnik7]]+273.15)</f>
        <v>289</v>
      </c>
      <c r="T153" s="4">
        <f>INT(pomiary[[#This Row],[czujnik8]]+273.15)</f>
        <v>291</v>
      </c>
      <c r="U153" s="4">
        <f>INT(pomiary[[#This Row],[czujnik9]]+273.15)</f>
        <v>285</v>
      </c>
      <c r="V153" s="4">
        <f>INT(pomiary[[#This Row],[czujnik10]]+273.15)</f>
        <v>291</v>
      </c>
      <c r="W153" s="4">
        <f>MONTH(pomiary[[#This Row],[data]])</f>
        <v>9</v>
      </c>
    </row>
    <row r="154" spans="1:23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s="4">
        <f>INT(pomiary[[#This Row],[czujnik1]]+273.15)</f>
        <v>286</v>
      </c>
      <c r="N154" s="4">
        <f>INT(pomiary[[#This Row],[czujnik2]]+273.15)</f>
        <v>285</v>
      </c>
      <c r="O154" s="4">
        <f>INT(pomiary[[#This Row],[czujnik3]]+273.15)</f>
        <v>289</v>
      </c>
      <c r="P154" s="4">
        <f>INT(pomiary[[#This Row],[czujnik4]]+273.15)</f>
        <v>292</v>
      </c>
      <c r="Q154" s="4">
        <f>INT(pomiary[[#This Row],[czujnik5]]+273.15)</f>
        <v>288</v>
      </c>
      <c r="R154" s="4">
        <f>INT(pomiary[[#This Row],[czujnik6]]+273.15)</f>
        <v>290</v>
      </c>
      <c r="S154" s="4">
        <f>INT(pomiary[[#This Row],[czujnik7]]+273.15)</f>
        <v>284</v>
      </c>
      <c r="T154" s="4">
        <f>INT(pomiary[[#This Row],[czujnik8]]+273.15)</f>
        <v>292</v>
      </c>
      <c r="U154" s="4">
        <f>INT(pomiary[[#This Row],[czujnik9]]+273.15)</f>
        <v>286</v>
      </c>
      <c r="V154" s="4">
        <f>INT(pomiary[[#This Row],[czujnik10]]+273.15)</f>
        <v>288</v>
      </c>
      <c r="W154" s="4">
        <f>MONTH(pomiary[[#This Row],[data]])</f>
        <v>9</v>
      </c>
    </row>
    <row r="155" spans="1:23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s="4">
        <f>INT(pomiary[[#This Row],[czujnik1]]+273.15)</f>
        <v>283</v>
      </c>
      <c r="N155" s="4">
        <f>INT(pomiary[[#This Row],[czujnik2]]+273.15)</f>
        <v>288</v>
      </c>
      <c r="O155" s="4">
        <f>INT(pomiary[[#This Row],[czujnik3]]+273.15)</f>
        <v>290</v>
      </c>
      <c r="P155" s="4">
        <f>INT(pomiary[[#This Row],[czujnik4]]+273.15)</f>
        <v>290</v>
      </c>
      <c r="Q155" s="4">
        <f>INT(pomiary[[#This Row],[czujnik5]]+273.15)</f>
        <v>285</v>
      </c>
      <c r="R155" s="4">
        <f>INT(pomiary[[#This Row],[czujnik6]]+273.15)</f>
        <v>288</v>
      </c>
      <c r="S155" s="4">
        <f>INT(pomiary[[#This Row],[czujnik7]]+273.15)</f>
        <v>285</v>
      </c>
      <c r="T155" s="4">
        <f>INT(pomiary[[#This Row],[czujnik8]]+273.15)</f>
        <v>286</v>
      </c>
      <c r="U155" s="4">
        <f>INT(pomiary[[#This Row],[czujnik9]]+273.15)</f>
        <v>290</v>
      </c>
      <c r="V155" s="4">
        <f>INT(pomiary[[#This Row],[czujnik10]]+273.15)</f>
        <v>288</v>
      </c>
      <c r="W155" s="4">
        <f>MONTH(pomiary[[#This Row],[data]])</f>
        <v>9</v>
      </c>
    </row>
    <row r="156" spans="1:23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s="4">
        <f>INT(pomiary[[#This Row],[czujnik1]]+273.15)</f>
        <v>291</v>
      </c>
      <c r="N156" s="4">
        <f>INT(pomiary[[#This Row],[czujnik2]]+273.15)</f>
        <v>283</v>
      </c>
      <c r="O156" s="4">
        <f>INT(pomiary[[#This Row],[czujnik3]]+273.15)</f>
        <v>288</v>
      </c>
      <c r="P156" s="4">
        <f>INT(pomiary[[#This Row],[czujnik4]]+273.15)</f>
        <v>287</v>
      </c>
      <c r="Q156" s="4">
        <f>INT(pomiary[[#This Row],[czujnik5]]+273.15)</f>
        <v>288</v>
      </c>
      <c r="R156" s="4">
        <f>INT(pomiary[[#This Row],[czujnik6]]+273.15)</f>
        <v>291</v>
      </c>
      <c r="S156" s="4">
        <f>INT(pomiary[[#This Row],[czujnik7]]+273.15)</f>
        <v>286</v>
      </c>
      <c r="T156" s="4">
        <f>INT(pomiary[[#This Row],[czujnik8]]+273.15)</f>
        <v>290</v>
      </c>
      <c r="U156" s="4">
        <f>INT(pomiary[[#This Row],[czujnik9]]+273.15)</f>
        <v>285</v>
      </c>
      <c r="V156" s="4">
        <f>INT(pomiary[[#This Row],[czujnik10]]+273.15)</f>
        <v>288</v>
      </c>
      <c r="W156" s="4">
        <f>MONTH(pomiary[[#This Row],[data]])</f>
        <v>9</v>
      </c>
    </row>
    <row r="157" spans="1:23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s="4">
        <f>INT(pomiary[[#This Row],[czujnik1]]+273.15)</f>
        <v>284</v>
      </c>
      <c r="N157" s="4">
        <f>INT(pomiary[[#This Row],[czujnik2]]+273.15)</f>
        <v>292</v>
      </c>
      <c r="O157" s="4">
        <f>INT(pomiary[[#This Row],[czujnik3]]+273.15)</f>
        <v>291</v>
      </c>
      <c r="P157" s="4">
        <f>INT(pomiary[[#This Row],[czujnik4]]+273.15)</f>
        <v>285</v>
      </c>
      <c r="Q157" s="4">
        <f>INT(pomiary[[#This Row],[czujnik5]]+273.15)</f>
        <v>284</v>
      </c>
      <c r="R157" s="4">
        <f>INT(pomiary[[#This Row],[czujnik6]]+273.15)</f>
        <v>285</v>
      </c>
      <c r="S157" s="4">
        <f>INT(pomiary[[#This Row],[czujnik7]]+273.15)</f>
        <v>292</v>
      </c>
      <c r="T157" s="4">
        <f>INT(pomiary[[#This Row],[czujnik8]]+273.15)</f>
        <v>292</v>
      </c>
      <c r="U157" s="4">
        <f>INT(pomiary[[#This Row],[czujnik9]]+273.15)</f>
        <v>288</v>
      </c>
      <c r="V157" s="4">
        <f>INT(pomiary[[#This Row],[czujnik10]]+273.15)</f>
        <v>285</v>
      </c>
      <c r="W157" s="4">
        <f>MONTH(pomiary[[#This Row],[data]])</f>
        <v>10</v>
      </c>
    </row>
    <row r="158" spans="1:23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s="4">
        <f>INT(pomiary[[#This Row],[czujnik1]]+273.15)</f>
        <v>289</v>
      </c>
      <c r="N158" s="4">
        <f>INT(pomiary[[#This Row],[czujnik2]]+273.15)</f>
        <v>291</v>
      </c>
      <c r="O158" s="4">
        <f>INT(pomiary[[#This Row],[czujnik3]]+273.15)</f>
        <v>288</v>
      </c>
      <c r="P158" s="4">
        <f>INT(pomiary[[#This Row],[czujnik4]]+273.15)</f>
        <v>284</v>
      </c>
      <c r="Q158" s="4">
        <f>INT(pomiary[[#This Row],[czujnik5]]+273.15)</f>
        <v>290</v>
      </c>
      <c r="R158" s="4">
        <f>INT(pomiary[[#This Row],[czujnik6]]+273.15)</f>
        <v>289</v>
      </c>
      <c r="S158" s="4">
        <f>INT(pomiary[[#This Row],[czujnik7]]+273.15)</f>
        <v>285</v>
      </c>
      <c r="T158" s="4">
        <f>INT(pomiary[[#This Row],[czujnik8]]+273.15)</f>
        <v>286</v>
      </c>
      <c r="U158" s="4">
        <f>INT(pomiary[[#This Row],[czujnik9]]+273.15)</f>
        <v>283</v>
      </c>
      <c r="V158" s="4">
        <f>INT(pomiary[[#This Row],[czujnik10]]+273.15)</f>
        <v>292</v>
      </c>
      <c r="W158" s="4">
        <f>MONTH(pomiary[[#This Row],[data]])</f>
        <v>10</v>
      </c>
    </row>
    <row r="159" spans="1:23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s="4">
        <f>INT(pomiary[[#This Row],[czujnik1]]+273.15)</f>
        <v>287</v>
      </c>
      <c r="N159" s="4">
        <f>INT(pomiary[[#This Row],[czujnik2]]+273.15)</f>
        <v>283</v>
      </c>
      <c r="O159" s="4">
        <f>INT(pomiary[[#This Row],[czujnik3]]+273.15)</f>
        <v>289</v>
      </c>
      <c r="P159" s="4">
        <f>INT(pomiary[[#This Row],[czujnik4]]+273.15)</f>
        <v>283</v>
      </c>
      <c r="Q159" s="4">
        <f>INT(pomiary[[#This Row],[czujnik5]]+273.15)</f>
        <v>284</v>
      </c>
      <c r="R159" s="4">
        <f>INT(pomiary[[#This Row],[czujnik6]]+273.15)</f>
        <v>292</v>
      </c>
      <c r="S159" s="4">
        <f>INT(pomiary[[#This Row],[czujnik7]]+273.15)</f>
        <v>288</v>
      </c>
      <c r="T159" s="4">
        <f>INT(pomiary[[#This Row],[czujnik8]]+273.15)</f>
        <v>285</v>
      </c>
      <c r="U159" s="4">
        <f>INT(pomiary[[#This Row],[czujnik9]]+273.15)</f>
        <v>292</v>
      </c>
      <c r="V159" s="4">
        <f>INT(pomiary[[#This Row],[czujnik10]]+273.15)</f>
        <v>283</v>
      </c>
      <c r="W159" s="4">
        <f>MONTH(pomiary[[#This Row],[data]])</f>
        <v>10</v>
      </c>
    </row>
    <row r="160" spans="1:23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s="4">
        <f>INT(pomiary[[#This Row],[czujnik1]]+273.15)</f>
        <v>292</v>
      </c>
      <c r="N160" s="4">
        <f>INT(pomiary[[#This Row],[czujnik2]]+273.15)</f>
        <v>288</v>
      </c>
      <c r="O160" s="4">
        <f>INT(pomiary[[#This Row],[czujnik3]]+273.15)</f>
        <v>283</v>
      </c>
      <c r="P160" s="4">
        <f>INT(pomiary[[#This Row],[czujnik4]]+273.15)</f>
        <v>287</v>
      </c>
      <c r="Q160" s="4">
        <f>INT(pomiary[[#This Row],[czujnik5]]+273.15)</f>
        <v>290</v>
      </c>
      <c r="R160" s="4">
        <f>INT(pomiary[[#This Row],[czujnik6]]+273.15)</f>
        <v>289</v>
      </c>
      <c r="S160" s="4">
        <f>INT(pomiary[[#This Row],[czujnik7]]+273.15)</f>
        <v>292</v>
      </c>
      <c r="T160" s="4">
        <f>INT(pomiary[[#This Row],[czujnik8]]+273.15)</f>
        <v>289</v>
      </c>
      <c r="U160" s="4">
        <f>INT(pomiary[[#This Row],[czujnik9]]+273.15)</f>
        <v>284</v>
      </c>
      <c r="V160" s="4">
        <f>INT(pomiary[[#This Row],[czujnik10]]+273.15)</f>
        <v>284</v>
      </c>
      <c r="W160" s="4">
        <f>MONTH(pomiary[[#This Row],[data]])</f>
        <v>10</v>
      </c>
    </row>
    <row r="161" spans="1:23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s="4">
        <f>INT(pomiary[[#This Row],[czujnik1]]+273.15)</f>
        <v>287</v>
      </c>
      <c r="N161" s="4">
        <f>INT(pomiary[[#This Row],[czujnik2]]+273.15)</f>
        <v>288</v>
      </c>
      <c r="O161" s="4">
        <f>INT(pomiary[[#This Row],[czujnik3]]+273.15)</f>
        <v>283</v>
      </c>
      <c r="P161" s="4">
        <f>INT(pomiary[[#This Row],[czujnik4]]+273.15)</f>
        <v>292</v>
      </c>
      <c r="Q161" s="4">
        <f>INT(pomiary[[#This Row],[czujnik5]]+273.15)</f>
        <v>284</v>
      </c>
      <c r="R161" s="4">
        <f>INT(pomiary[[#This Row],[czujnik6]]+273.15)</f>
        <v>290</v>
      </c>
      <c r="S161" s="4">
        <f>INT(pomiary[[#This Row],[czujnik7]]+273.15)</f>
        <v>287</v>
      </c>
      <c r="T161" s="4">
        <f>INT(pomiary[[#This Row],[czujnik8]]+273.15)</f>
        <v>284</v>
      </c>
      <c r="U161" s="4">
        <f>INT(pomiary[[#This Row],[czujnik9]]+273.15)</f>
        <v>288</v>
      </c>
      <c r="V161" s="4">
        <f>INT(pomiary[[#This Row],[czujnik10]]+273.15)</f>
        <v>284</v>
      </c>
      <c r="W161" s="4">
        <f>MONTH(pomiary[[#This Row],[data]])</f>
        <v>10</v>
      </c>
    </row>
    <row r="162" spans="1:23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s="4">
        <f>INT(pomiary[[#This Row],[czujnik1]]+273.15)</f>
        <v>287</v>
      </c>
      <c r="N162" s="4">
        <f>INT(pomiary[[#This Row],[czujnik2]]+273.15)</f>
        <v>285</v>
      </c>
      <c r="O162" s="4">
        <f>INT(pomiary[[#This Row],[czujnik3]]+273.15)</f>
        <v>289</v>
      </c>
      <c r="P162" s="4">
        <f>INT(pomiary[[#This Row],[czujnik4]]+273.15)</f>
        <v>289</v>
      </c>
      <c r="Q162" s="4">
        <f>INT(pomiary[[#This Row],[czujnik5]]+273.15)</f>
        <v>283</v>
      </c>
      <c r="R162" s="4">
        <f>INT(pomiary[[#This Row],[czujnik6]]+273.15)</f>
        <v>283</v>
      </c>
      <c r="S162" s="4">
        <f>INT(pomiary[[#This Row],[czujnik7]]+273.15)</f>
        <v>286</v>
      </c>
      <c r="T162" s="4">
        <f>INT(pomiary[[#This Row],[czujnik8]]+273.15)</f>
        <v>293</v>
      </c>
      <c r="U162" s="4">
        <f>INT(pomiary[[#This Row],[czujnik9]]+273.15)</f>
        <v>293</v>
      </c>
      <c r="V162" s="4">
        <f>INT(pomiary[[#This Row],[czujnik10]]+273.15)</f>
        <v>289</v>
      </c>
      <c r="W162" s="4">
        <f>MONTH(pomiary[[#This Row],[data]])</f>
        <v>10</v>
      </c>
    </row>
    <row r="163" spans="1:23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s="4">
        <f>INT(pomiary[[#This Row],[czujnik1]]+273.15)</f>
        <v>288</v>
      </c>
      <c r="N163" s="4">
        <f>INT(pomiary[[#This Row],[czujnik2]]+273.15)</f>
        <v>291</v>
      </c>
      <c r="O163" s="4">
        <f>INT(pomiary[[#This Row],[czujnik3]]+273.15)</f>
        <v>286</v>
      </c>
      <c r="P163" s="4">
        <f>INT(pomiary[[#This Row],[czujnik4]]+273.15)</f>
        <v>283</v>
      </c>
      <c r="Q163" s="4">
        <f>INT(pomiary[[#This Row],[czujnik5]]+273.15)</f>
        <v>293</v>
      </c>
      <c r="R163" s="4">
        <f>INT(pomiary[[#This Row],[czujnik6]]+273.15)</f>
        <v>288</v>
      </c>
      <c r="S163" s="4">
        <f>INT(pomiary[[#This Row],[czujnik7]]+273.15)</f>
        <v>287</v>
      </c>
      <c r="T163" s="4">
        <f>INT(pomiary[[#This Row],[czujnik8]]+273.15)</f>
        <v>287</v>
      </c>
      <c r="U163" s="4">
        <f>INT(pomiary[[#This Row],[czujnik9]]+273.15)</f>
        <v>292</v>
      </c>
      <c r="V163" s="4">
        <f>INT(pomiary[[#This Row],[czujnik10]]+273.15)</f>
        <v>290</v>
      </c>
      <c r="W163" s="4">
        <f>MONTH(pomiary[[#This Row],[data]])</f>
        <v>10</v>
      </c>
    </row>
    <row r="164" spans="1:23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s="4">
        <f>INT(pomiary[[#This Row],[czujnik1]]+273.15)</f>
        <v>287</v>
      </c>
      <c r="N164" s="4">
        <f>INT(pomiary[[#This Row],[czujnik2]]+273.15)</f>
        <v>293</v>
      </c>
      <c r="O164" s="4">
        <f>INT(pomiary[[#This Row],[czujnik3]]+273.15)</f>
        <v>288</v>
      </c>
      <c r="P164" s="4">
        <f>INT(pomiary[[#This Row],[czujnik4]]+273.15)</f>
        <v>284</v>
      </c>
      <c r="Q164" s="4">
        <f>INT(pomiary[[#This Row],[czujnik5]]+273.15)</f>
        <v>286</v>
      </c>
      <c r="R164" s="4">
        <f>INT(pomiary[[#This Row],[czujnik6]]+273.15)</f>
        <v>286</v>
      </c>
      <c r="S164" s="4">
        <f>INT(pomiary[[#This Row],[czujnik7]]+273.15)</f>
        <v>286</v>
      </c>
      <c r="T164" s="4">
        <f>INT(pomiary[[#This Row],[czujnik8]]+273.15)</f>
        <v>291</v>
      </c>
      <c r="U164" s="4">
        <f>INT(pomiary[[#This Row],[czujnik9]]+273.15)</f>
        <v>283</v>
      </c>
      <c r="V164" s="4">
        <f>INT(pomiary[[#This Row],[czujnik10]]+273.15)</f>
        <v>287</v>
      </c>
      <c r="W164" s="4">
        <f>MONTH(pomiary[[#This Row],[data]])</f>
        <v>10</v>
      </c>
    </row>
    <row r="165" spans="1:23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s="4">
        <f>INT(pomiary[[#This Row],[czujnik1]]+273.15)</f>
        <v>290</v>
      </c>
      <c r="N165" s="4">
        <f>INT(pomiary[[#This Row],[czujnik2]]+273.15)</f>
        <v>283</v>
      </c>
      <c r="O165" s="4">
        <f>INT(pomiary[[#This Row],[czujnik3]]+273.15)</f>
        <v>288</v>
      </c>
      <c r="P165" s="4">
        <f>INT(pomiary[[#This Row],[czujnik4]]+273.15)</f>
        <v>290</v>
      </c>
      <c r="Q165" s="4">
        <f>INT(pomiary[[#This Row],[czujnik5]]+273.15)</f>
        <v>285</v>
      </c>
      <c r="R165" s="4">
        <f>INT(pomiary[[#This Row],[czujnik6]]+273.15)</f>
        <v>292</v>
      </c>
      <c r="S165" s="4">
        <f>INT(pomiary[[#This Row],[czujnik7]]+273.15)</f>
        <v>285</v>
      </c>
      <c r="T165" s="4">
        <f>INT(pomiary[[#This Row],[czujnik8]]+273.15)</f>
        <v>291</v>
      </c>
      <c r="U165" s="4">
        <f>INT(pomiary[[#This Row],[czujnik9]]+273.15)</f>
        <v>287</v>
      </c>
      <c r="V165" s="4">
        <f>INT(pomiary[[#This Row],[czujnik10]]+273.15)</f>
        <v>286</v>
      </c>
      <c r="W165" s="4">
        <f>MONTH(pomiary[[#This Row],[data]])</f>
        <v>10</v>
      </c>
    </row>
    <row r="166" spans="1:23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s="4">
        <f>INT(pomiary[[#This Row],[czujnik1]]+273.15)</f>
        <v>290</v>
      </c>
      <c r="N166" s="4">
        <f>INT(pomiary[[#This Row],[czujnik2]]+273.15)</f>
        <v>285</v>
      </c>
      <c r="O166" s="4">
        <f>INT(pomiary[[#This Row],[czujnik3]]+273.15)</f>
        <v>292</v>
      </c>
      <c r="P166" s="4">
        <f>INT(pomiary[[#This Row],[czujnik4]]+273.15)</f>
        <v>288</v>
      </c>
      <c r="Q166" s="4">
        <f>INT(pomiary[[#This Row],[czujnik5]]+273.15)</f>
        <v>293</v>
      </c>
      <c r="R166" s="4">
        <f>INT(pomiary[[#This Row],[czujnik6]]+273.15)</f>
        <v>289</v>
      </c>
      <c r="S166" s="4">
        <f>INT(pomiary[[#This Row],[czujnik7]]+273.15)</f>
        <v>284</v>
      </c>
      <c r="T166" s="4">
        <f>INT(pomiary[[#This Row],[czujnik8]]+273.15)</f>
        <v>289</v>
      </c>
      <c r="U166" s="4">
        <f>INT(pomiary[[#This Row],[czujnik9]]+273.15)</f>
        <v>291</v>
      </c>
      <c r="V166" s="4">
        <f>INT(pomiary[[#This Row],[czujnik10]]+273.15)</f>
        <v>291</v>
      </c>
      <c r="W166" s="4">
        <f>MONTH(pomiary[[#This Row],[data]])</f>
        <v>10</v>
      </c>
    </row>
    <row r="167" spans="1:23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s="4">
        <f>INT(pomiary[[#This Row],[czujnik1]]+273.15)</f>
        <v>284</v>
      </c>
      <c r="N167" s="4">
        <f>INT(pomiary[[#This Row],[czujnik2]]+273.15)</f>
        <v>287</v>
      </c>
      <c r="O167" s="4">
        <f>INT(pomiary[[#This Row],[czujnik3]]+273.15)</f>
        <v>284</v>
      </c>
      <c r="P167" s="4">
        <f>INT(pomiary[[#This Row],[czujnik4]]+273.15)</f>
        <v>290</v>
      </c>
      <c r="Q167" s="4">
        <f>INT(pomiary[[#This Row],[czujnik5]]+273.15)</f>
        <v>285</v>
      </c>
      <c r="R167" s="4">
        <f>INT(pomiary[[#This Row],[czujnik6]]+273.15)</f>
        <v>289</v>
      </c>
      <c r="S167" s="4">
        <f>INT(pomiary[[#This Row],[czujnik7]]+273.15)</f>
        <v>284</v>
      </c>
      <c r="T167" s="4">
        <f>INT(pomiary[[#This Row],[czujnik8]]+273.15)</f>
        <v>286</v>
      </c>
      <c r="U167" s="4">
        <f>INT(pomiary[[#This Row],[czujnik9]]+273.15)</f>
        <v>287</v>
      </c>
      <c r="V167" s="4">
        <f>INT(pomiary[[#This Row],[czujnik10]]+273.15)</f>
        <v>285</v>
      </c>
      <c r="W167" s="4">
        <f>MONTH(pomiary[[#This Row],[data]])</f>
        <v>10</v>
      </c>
    </row>
    <row r="168" spans="1:23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s="4">
        <f>INT(pomiary[[#This Row],[czujnik1]]+273.15)</f>
        <v>284</v>
      </c>
      <c r="N168" s="4">
        <f>INT(pomiary[[#This Row],[czujnik2]]+273.15)</f>
        <v>289</v>
      </c>
      <c r="O168" s="4">
        <f>INT(pomiary[[#This Row],[czujnik3]]+273.15)</f>
        <v>287</v>
      </c>
      <c r="P168" s="4">
        <f>INT(pomiary[[#This Row],[czujnik4]]+273.15)</f>
        <v>284</v>
      </c>
      <c r="Q168" s="4">
        <f>INT(pomiary[[#This Row],[czujnik5]]+273.15)</f>
        <v>291</v>
      </c>
      <c r="R168" s="4">
        <f>INT(pomiary[[#This Row],[czujnik6]]+273.15)</f>
        <v>287</v>
      </c>
      <c r="S168" s="4">
        <f>INT(pomiary[[#This Row],[czujnik7]]+273.15)</f>
        <v>290</v>
      </c>
      <c r="T168" s="4">
        <f>INT(pomiary[[#This Row],[czujnik8]]+273.15)</f>
        <v>286</v>
      </c>
      <c r="U168" s="4">
        <f>INT(pomiary[[#This Row],[czujnik9]]+273.15)</f>
        <v>283</v>
      </c>
      <c r="V168" s="4">
        <f>INT(pomiary[[#This Row],[czujnik10]]+273.15)</f>
        <v>290</v>
      </c>
      <c r="W168" s="4">
        <f>MONTH(pomiary[[#This Row],[data]])</f>
        <v>10</v>
      </c>
    </row>
    <row r="169" spans="1:23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s="4">
        <f>INT(pomiary[[#This Row],[czujnik1]]+273.15)</f>
        <v>286</v>
      </c>
      <c r="N169" s="4">
        <f>INT(pomiary[[#This Row],[czujnik2]]+273.15)</f>
        <v>288</v>
      </c>
      <c r="O169" s="4">
        <f>INT(pomiary[[#This Row],[czujnik3]]+273.15)</f>
        <v>291</v>
      </c>
      <c r="P169" s="4">
        <f>INT(pomiary[[#This Row],[czujnik4]]+273.15)</f>
        <v>290</v>
      </c>
      <c r="Q169" s="4">
        <f>INT(pomiary[[#This Row],[czujnik5]]+273.15)</f>
        <v>291</v>
      </c>
      <c r="R169" s="4">
        <f>INT(pomiary[[#This Row],[czujnik6]]+273.15)</f>
        <v>287</v>
      </c>
      <c r="S169" s="4">
        <f>INT(pomiary[[#This Row],[czujnik7]]+273.15)</f>
        <v>292</v>
      </c>
      <c r="T169" s="4">
        <f>INT(pomiary[[#This Row],[czujnik8]]+273.15)</f>
        <v>286</v>
      </c>
      <c r="U169" s="4">
        <f>INT(pomiary[[#This Row],[czujnik9]]+273.15)</f>
        <v>284</v>
      </c>
      <c r="V169" s="4">
        <f>INT(pomiary[[#This Row],[czujnik10]]+273.15)</f>
        <v>291</v>
      </c>
      <c r="W169" s="4">
        <f>MONTH(pomiary[[#This Row],[data]])</f>
        <v>10</v>
      </c>
    </row>
    <row r="170" spans="1:23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s="4">
        <f>INT(pomiary[[#This Row],[czujnik1]]+273.15)</f>
        <v>286</v>
      </c>
      <c r="N170" s="4">
        <f>INT(pomiary[[#This Row],[czujnik2]]+273.15)</f>
        <v>285</v>
      </c>
      <c r="O170" s="4">
        <f>INT(pomiary[[#This Row],[czujnik3]]+273.15)</f>
        <v>292</v>
      </c>
      <c r="P170" s="4">
        <f>INT(pomiary[[#This Row],[czujnik4]]+273.15)</f>
        <v>283</v>
      </c>
      <c r="Q170" s="4">
        <f>INT(pomiary[[#This Row],[czujnik5]]+273.15)</f>
        <v>290</v>
      </c>
      <c r="R170" s="4">
        <f>INT(pomiary[[#This Row],[czujnik6]]+273.15)</f>
        <v>289</v>
      </c>
      <c r="S170" s="4">
        <f>INT(pomiary[[#This Row],[czujnik7]]+273.15)</f>
        <v>284</v>
      </c>
      <c r="T170" s="4">
        <f>INT(pomiary[[#This Row],[czujnik8]]+273.15)</f>
        <v>291</v>
      </c>
      <c r="U170" s="4">
        <f>INT(pomiary[[#This Row],[czujnik9]]+273.15)</f>
        <v>287</v>
      </c>
      <c r="V170" s="4">
        <f>INT(pomiary[[#This Row],[czujnik10]]+273.15)</f>
        <v>292</v>
      </c>
      <c r="W170" s="4">
        <f>MONTH(pomiary[[#This Row],[data]])</f>
        <v>10</v>
      </c>
    </row>
    <row r="171" spans="1:23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s="4">
        <f>INT(pomiary[[#This Row],[czujnik1]]+273.15)</f>
        <v>285</v>
      </c>
      <c r="N171" s="4">
        <f>INT(pomiary[[#This Row],[czujnik2]]+273.15)</f>
        <v>286</v>
      </c>
      <c r="O171" s="4">
        <f>INT(pomiary[[#This Row],[czujnik3]]+273.15)</f>
        <v>288</v>
      </c>
      <c r="P171" s="4">
        <f>INT(pomiary[[#This Row],[czujnik4]]+273.15)</f>
        <v>285</v>
      </c>
      <c r="Q171" s="4">
        <f>INT(pomiary[[#This Row],[czujnik5]]+273.15)</f>
        <v>286</v>
      </c>
      <c r="R171" s="4">
        <f>INT(pomiary[[#This Row],[czujnik6]]+273.15)</f>
        <v>286</v>
      </c>
      <c r="S171" s="4">
        <f>INT(pomiary[[#This Row],[czujnik7]]+273.15)</f>
        <v>285</v>
      </c>
      <c r="T171" s="4">
        <f>INT(pomiary[[#This Row],[czujnik8]]+273.15)</f>
        <v>291</v>
      </c>
      <c r="U171" s="4">
        <f>INT(pomiary[[#This Row],[czujnik9]]+273.15)</f>
        <v>291</v>
      </c>
      <c r="V171" s="4">
        <f>INT(pomiary[[#This Row],[czujnik10]]+273.15)</f>
        <v>287</v>
      </c>
      <c r="W171" s="4">
        <f>MONTH(pomiary[[#This Row],[data]])</f>
        <v>10</v>
      </c>
    </row>
    <row r="172" spans="1:23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s="4">
        <f>INT(pomiary[[#This Row],[czujnik1]]+273.15)</f>
        <v>283</v>
      </c>
      <c r="N172" s="4">
        <f>INT(pomiary[[#This Row],[czujnik2]]+273.15)</f>
        <v>288</v>
      </c>
      <c r="O172" s="4">
        <f>INT(pomiary[[#This Row],[czujnik3]]+273.15)</f>
        <v>290</v>
      </c>
      <c r="P172" s="4">
        <f>INT(pomiary[[#This Row],[czujnik4]]+273.15)</f>
        <v>292</v>
      </c>
      <c r="Q172" s="4">
        <f>INT(pomiary[[#This Row],[czujnik5]]+273.15)</f>
        <v>283</v>
      </c>
      <c r="R172" s="4">
        <f>INT(pomiary[[#This Row],[czujnik6]]+273.15)</f>
        <v>287</v>
      </c>
      <c r="S172" s="4">
        <f>INT(pomiary[[#This Row],[czujnik7]]+273.15)</f>
        <v>286</v>
      </c>
      <c r="T172" s="4">
        <f>INT(pomiary[[#This Row],[czujnik8]]+273.15)</f>
        <v>284</v>
      </c>
      <c r="U172" s="4">
        <f>INT(pomiary[[#This Row],[czujnik9]]+273.15)</f>
        <v>285</v>
      </c>
      <c r="V172" s="4">
        <f>INT(pomiary[[#This Row],[czujnik10]]+273.15)</f>
        <v>286</v>
      </c>
      <c r="W172" s="4">
        <f>MONTH(pomiary[[#This Row],[data]])</f>
        <v>10</v>
      </c>
    </row>
    <row r="173" spans="1:23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s="4">
        <f>INT(pomiary[[#This Row],[czujnik1]]+273.15)</f>
        <v>285</v>
      </c>
      <c r="N173" s="4">
        <f>INT(pomiary[[#This Row],[czujnik2]]+273.15)</f>
        <v>286</v>
      </c>
      <c r="O173" s="4">
        <f>INT(pomiary[[#This Row],[czujnik3]]+273.15)</f>
        <v>292</v>
      </c>
      <c r="P173" s="4">
        <f>INT(pomiary[[#This Row],[czujnik4]]+273.15)</f>
        <v>284</v>
      </c>
      <c r="Q173" s="4">
        <f>INT(pomiary[[#This Row],[czujnik5]]+273.15)</f>
        <v>292</v>
      </c>
      <c r="R173" s="4">
        <f>INT(pomiary[[#This Row],[czujnik6]]+273.15)</f>
        <v>288</v>
      </c>
      <c r="S173" s="4">
        <f>INT(pomiary[[#This Row],[czujnik7]]+273.15)</f>
        <v>290</v>
      </c>
      <c r="T173" s="4">
        <f>INT(pomiary[[#This Row],[czujnik8]]+273.15)</f>
        <v>291</v>
      </c>
      <c r="U173" s="4">
        <f>INT(pomiary[[#This Row],[czujnik9]]+273.15)</f>
        <v>284</v>
      </c>
      <c r="V173" s="4">
        <f>INT(pomiary[[#This Row],[czujnik10]]+273.15)</f>
        <v>284</v>
      </c>
      <c r="W173" s="4">
        <f>MONTH(pomiary[[#This Row],[data]])</f>
        <v>10</v>
      </c>
    </row>
    <row r="174" spans="1:23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s="4">
        <f>INT(pomiary[[#This Row],[czujnik1]]+273.15)</f>
        <v>284</v>
      </c>
      <c r="N174" s="4">
        <f>INT(pomiary[[#This Row],[czujnik2]]+273.15)</f>
        <v>291</v>
      </c>
      <c r="O174" s="4">
        <f>INT(pomiary[[#This Row],[czujnik3]]+273.15)</f>
        <v>286</v>
      </c>
      <c r="P174" s="4">
        <f>INT(pomiary[[#This Row],[czujnik4]]+273.15)</f>
        <v>291</v>
      </c>
      <c r="Q174" s="4">
        <f>INT(pomiary[[#This Row],[czujnik5]]+273.15)</f>
        <v>284</v>
      </c>
      <c r="R174" s="4">
        <f>INT(pomiary[[#This Row],[czujnik6]]+273.15)</f>
        <v>286</v>
      </c>
      <c r="S174" s="4">
        <f>INT(pomiary[[#This Row],[czujnik7]]+273.15)</f>
        <v>289</v>
      </c>
      <c r="T174" s="4">
        <f>INT(pomiary[[#This Row],[czujnik8]]+273.15)</f>
        <v>284</v>
      </c>
      <c r="U174" s="4">
        <f>INT(pomiary[[#This Row],[czujnik9]]+273.15)</f>
        <v>286</v>
      </c>
      <c r="V174" s="4">
        <f>INT(pomiary[[#This Row],[czujnik10]]+273.15)</f>
        <v>289</v>
      </c>
      <c r="W174" s="4">
        <f>MONTH(pomiary[[#This Row],[data]])</f>
        <v>10</v>
      </c>
    </row>
    <row r="175" spans="1:23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s="4">
        <f>INT(pomiary[[#This Row],[czujnik1]]+273.15)</f>
        <v>286</v>
      </c>
      <c r="N175" s="4">
        <f>INT(pomiary[[#This Row],[czujnik2]]+273.15)</f>
        <v>284</v>
      </c>
      <c r="O175" s="4">
        <f>INT(pomiary[[#This Row],[czujnik3]]+273.15)</f>
        <v>286</v>
      </c>
      <c r="P175" s="4">
        <f>INT(pomiary[[#This Row],[czujnik4]]+273.15)</f>
        <v>290</v>
      </c>
      <c r="Q175" s="4">
        <f>INT(pomiary[[#This Row],[czujnik5]]+273.15)</f>
        <v>289</v>
      </c>
      <c r="R175" s="4">
        <f>INT(pomiary[[#This Row],[czujnik6]]+273.15)</f>
        <v>291</v>
      </c>
      <c r="S175" s="4">
        <f>INT(pomiary[[#This Row],[czujnik7]]+273.15)</f>
        <v>285</v>
      </c>
      <c r="T175" s="4">
        <f>INT(pomiary[[#This Row],[czujnik8]]+273.15)</f>
        <v>293</v>
      </c>
      <c r="U175" s="4">
        <f>INT(pomiary[[#This Row],[czujnik9]]+273.15)</f>
        <v>286</v>
      </c>
      <c r="V175" s="4">
        <f>INT(pomiary[[#This Row],[czujnik10]]+273.15)</f>
        <v>291</v>
      </c>
      <c r="W175" s="4">
        <f>MONTH(pomiary[[#This Row],[data]])</f>
        <v>10</v>
      </c>
    </row>
    <row r="176" spans="1:23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s="4">
        <f>INT(pomiary[[#This Row],[czujnik1]]+273.15)</f>
        <v>285</v>
      </c>
      <c r="N176" s="4">
        <f>INT(pomiary[[#This Row],[czujnik2]]+273.15)</f>
        <v>286</v>
      </c>
      <c r="O176" s="4">
        <f>INT(pomiary[[#This Row],[czujnik3]]+273.15)</f>
        <v>289</v>
      </c>
      <c r="P176" s="4">
        <f>INT(pomiary[[#This Row],[czujnik4]]+273.15)</f>
        <v>290</v>
      </c>
      <c r="Q176" s="4">
        <f>INT(pomiary[[#This Row],[czujnik5]]+273.15)</f>
        <v>286</v>
      </c>
      <c r="R176" s="4">
        <f>INT(pomiary[[#This Row],[czujnik6]]+273.15)</f>
        <v>291</v>
      </c>
      <c r="S176" s="4">
        <f>INT(pomiary[[#This Row],[czujnik7]]+273.15)</f>
        <v>286</v>
      </c>
      <c r="T176" s="4">
        <f>INT(pomiary[[#This Row],[czujnik8]]+273.15)</f>
        <v>285</v>
      </c>
      <c r="U176" s="4">
        <f>INT(pomiary[[#This Row],[czujnik9]]+273.15)</f>
        <v>288</v>
      </c>
      <c r="V176" s="4">
        <f>INT(pomiary[[#This Row],[czujnik10]]+273.15)</f>
        <v>292</v>
      </c>
      <c r="W176" s="4">
        <f>MONTH(pomiary[[#This Row],[data]])</f>
        <v>11</v>
      </c>
    </row>
    <row r="177" spans="1:23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s="4">
        <f>INT(pomiary[[#This Row],[czujnik1]]+273.15)</f>
        <v>289</v>
      </c>
      <c r="N177" s="4">
        <f>INT(pomiary[[#This Row],[czujnik2]]+273.15)</f>
        <v>285</v>
      </c>
      <c r="O177" s="4">
        <f>INT(pomiary[[#This Row],[czujnik3]]+273.15)</f>
        <v>283</v>
      </c>
      <c r="P177" s="4">
        <f>INT(pomiary[[#This Row],[czujnik4]]+273.15)</f>
        <v>285</v>
      </c>
      <c r="Q177" s="4">
        <f>INT(pomiary[[#This Row],[czujnik5]]+273.15)</f>
        <v>291</v>
      </c>
      <c r="R177" s="4">
        <f>INT(pomiary[[#This Row],[czujnik6]]+273.15)</f>
        <v>286</v>
      </c>
      <c r="S177" s="4">
        <f>INT(pomiary[[#This Row],[czujnik7]]+273.15)</f>
        <v>292</v>
      </c>
      <c r="T177" s="4">
        <f>INT(pomiary[[#This Row],[czujnik8]]+273.15)</f>
        <v>292</v>
      </c>
      <c r="U177" s="4">
        <f>INT(pomiary[[#This Row],[czujnik9]]+273.15)</f>
        <v>284</v>
      </c>
      <c r="V177" s="4">
        <f>INT(pomiary[[#This Row],[czujnik10]]+273.15)</f>
        <v>286</v>
      </c>
      <c r="W177" s="4">
        <f>MONTH(pomiary[[#This Row],[data]])</f>
        <v>11</v>
      </c>
    </row>
    <row r="178" spans="1:23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s="4">
        <f>INT(pomiary[[#This Row],[czujnik1]]+273.15)</f>
        <v>290</v>
      </c>
      <c r="N178" s="4">
        <f>INT(pomiary[[#This Row],[czujnik2]]+273.15)</f>
        <v>285</v>
      </c>
      <c r="O178" s="4">
        <f>INT(pomiary[[#This Row],[czujnik3]]+273.15)</f>
        <v>284</v>
      </c>
      <c r="P178" s="4">
        <f>INT(pomiary[[#This Row],[czujnik4]]+273.15)</f>
        <v>284</v>
      </c>
      <c r="Q178" s="4">
        <f>INT(pomiary[[#This Row],[czujnik5]]+273.15)</f>
        <v>289</v>
      </c>
      <c r="R178" s="4">
        <f>INT(pomiary[[#This Row],[czujnik6]]+273.15)</f>
        <v>284</v>
      </c>
      <c r="S178" s="4">
        <f>INT(pomiary[[#This Row],[czujnik7]]+273.15)</f>
        <v>283</v>
      </c>
      <c r="T178" s="4">
        <f>INT(pomiary[[#This Row],[czujnik8]]+273.15)</f>
        <v>289</v>
      </c>
      <c r="U178" s="4">
        <f>INT(pomiary[[#This Row],[czujnik9]]+273.15)</f>
        <v>288</v>
      </c>
      <c r="V178" s="4">
        <f>INT(pomiary[[#This Row],[czujnik10]]+273.15)</f>
        <v>290</v>
      </c>
      <c r="W178" s="4">
        <f>MONTH(pomiary[[#This Row],[data]])</f>
        <v>11</v>
      </c>
    </row>
    <row r="179" spans="1:23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s="4">
        <f>INT(pomiary[[#This Row],[czujnik1]]+273.15)</f>
        <v>292</v>
      </c>
      <c r="N179" s="4">
        <f>INT(pomiary[[#This Row],[czujnik2]]+273.15)</f>
        <v>288</v>
      </c>
      <c r="O179" s="4">
        <f>INT(pomiary[[#This Row],[czujnik3]]+273.15)</f>
        <v>289</v>
      </c>
      <c r="P179" s="4">
        <f>INT(pomiary[[#This Row],[czujnik4]]+273.15)</f>
        <v>291</v>
      </c>
      <c r="Q179" s="4">
        <f>INT(pomiary[[#This Row],[czujnik5]]+273.15)</f>
        <v>283</v>
      </c>
      <c r="R179" s="4">
        <f>INT(pomiary[[#This Row],[czujnik6]]+273.15)</f>
        <v>291</v>
      </c>
      <c r="S179" s="4">
        <f>INT(pomiary[[#This Row],[czujnik7]]+273.15)</f>
        <v>284</v>
      </c>
      <c r="T179" s="4">
        <f>INT(pomiary[[#This Row],[czujnik8]]+273.15)</f>
        <v>291</v>
      </c>
      <c r="U179" s="4">
        <f>INT(pomiary[[#This Row],[czujnik9]]+273.15)</f>
        <v>283</v>
      </c>
      <c r="V179" s="4">
        <f>INT(pomiary[[#This Row],[czujnik10]]+273.15)</f>
        <v>287</v>
      </c>
      <c r="W179" s="4">
        <f>MONTH(pomiary[[#This Row],[data]])</f>
        <v>11</v>
      </c>
    </row>
    <row r="180" spans="1:23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s="4">
        <f>INT(pomiary[[#This Row],[czujnik1]]+273.15)</f>
        <v>287</v>
      </c>
      <c r="N180" s="4">
        <f>INT(pomiary[[#This Row],[czujnik2]]+273.15)</f>
        <v>292</v>
      </c>
      <c r="O180" s="4">
        <f>INT(pomiary[[#This Row],[czujnik3]]+273.15)</f>
        <v>293</v>
      </c>
      <c r="P180" s="4">
        <f>INT(pomiary[[#This Row],[czujnik4]]+273.15)</f>
        <v>285</v>
      </c>
      <c r="Q180" s="4">
        <f>INT(pomiary[[#This Row],[czujnik5]]+273.15)</f>
        <v>285</v>
      </c>
      <c r="R180" s="4">
        <f>INT(pomiary[[#This Row],[czujnik6]]+273.15)</f>
        <v>283</v>
      </c>
      <c r="S180" s="4">
        <f>INT(pomiary[[#This Row],[czujnik7]]+273.15)</f>
        <v>287</v>
      </c>
      <c r="T180" s="4">
        <f>INT(pomiary[[#This Row],[czujnik8]]+273.15)</f>
        <v>284</v>
      </c>
      <c r="U180" s="4">
        <f>INT(pomiary[[#This Row],[czujnik9]]+273.15)</f>
        <v>283</v>
      </c>
      <c r="V180" s="4">
        <f>INT(pomiary[[#This Row],[czujnik10]]+273.15)</f>
        <v>292</v>
      </c>
      <c r="W180" s="4">
        <f>MONTH(pomiary[[#This Row],[data]])</f>
        <v>11</v>
      </c>
    </row>
    <row r="181" spans="1:23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s="4">
        <f>INT(pomiary[[#This Row],[czujnik1]]+273.15)</f>
        <v>285</v>
      </c>
      <c r="N181" s="4">
        <f>INT(pomiary[[#This Row],[czujnik2]]+273.15)</f>
        <v>287</v>
      </c>
      <c r="O181" s="4">
        <f>INT(pomiary[[#This Row],[czujnik3]]+273.15)</f>
        <v>284</v>
      </c>
      <c r="P181" s="4">
        <f>INT(pomiary[[#This Row],[czujnik4]]+273.15)</f>
        <v>285</v>
      </c>
      <c r="Q181" s="4">
        <f>INT(pomiary[[#This Row],[czujnik5]]+273.15)</f>
        <v>287</v>
      </c>
      <c r="R181" s="4">
        <f>INT(pomiary[[#This Row],[czujnik6]]+273.15)</f>
        <v>286</v>
      </c>
      <c r="S181" s="4">
        <f>INT(pomiary[[#This Row],[czujnik7]]+273.15)</f>
        <v>291</v>
      </c>
      <c r="T181" s="4">
        <f>INT(pomiary[[#This Row],[czujnik8]]+273.15)</f>
        <v>288</v>
      </c>
      <c r="U181" s="4">
        <f>INT(pomiary[[#This Row],[czujnik9]]+273.15)</f>
        <v>286</v>
      </c>
      <c r="V181" s="4">
        <f>INT(pomiary[[#This Row],[czujnik10]]+273.15)</f>
        <v>292</v>
      </c>
      <c r="W181" s="4">
        <f>MONTH(pomiary[[#This Row],[data]])</f>
        <v>11</v>
      </c>
    </row>
    <row r="182" spans="1:23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s="4">
        <f>INT(pomiary[[#This Row],[czujnik1]]+273.15)</f>
        <v>283</v>
      </c>
      <c r="N182" s="4">
        <f>INT(pomiary[[#This Row],[czujnik2]]+273.15)</f>
        <v>287</v>
      </c>
      <c r="O182" s="4">
        <f>INT(pomiary[[#This Row],[czujnik3]]+273.15)</f>
        <v>286</v>
      </c>
      <c r="P182" s="4">
        <f>INT(pomiary[[#This Row],[czujnik4]]+273.15)</f>
        <v>286</v>
      </c>
      <c r="Q182" s="4">
        <f>INT(pomiary[[#This Row],[czujnik5]]+273.15)</f>
        <v>292</v>
      </c>
      <c r="R182" s="4">
        <f>INT(pomiary[[#This Row],[czujnik6]]+273.15)</f>
        <v>290</v>
      </c>
      <c r="S182" s="4">
        <f>INT(pomiary[[#This Row],[czujnik7]]+273.15)</f>
        <v>286</v>
      </c>
      <c r="T182" s="4">
        <f>INT(pomiary[[#This Row],[czujnik8]]+273.15)</f>
        <v>291</v>
      </c>
      <c r="U182" s="4">
        <f>INT(pomiary[[#This Row],[czujnik9]]+273.15)</f>
        <v>292</v>
      </c>
      <c r="V182" s="4">
        <f>INT(pomiary[[#This Row],[czujnik10]]+273.15)</f>
        <v>290</v>
      </c>
      <c r="W182" s="4">
        <f>MONTH(pomiary[[#This Row],[data]])</f>
        <v>11</v>
      </c>
    </row>
    <row r="183" spans="1:23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s="4">
        <f>INT(pomiary[[#This Row],[czujnik1]]+273.15)</f>
        <v>283</v>
      </c>
      <c r="N183" s="4">
        <f>INT(pomiary[[#This Row],[czujnik2]]+273.15)</f>
        <v>287</v>
      </c>
      <c r="O183" s="4">
        <f>INT(pomiary[[#This Row],[czujnik3]]+273.15)</f>
        <v>285</v>
      </c>
      <c r="P183" s="4">
        <f>INT(pomiary[[#This Row],[czujnik4]]+273.15)</f>
        <v>290</v>
      </c>
      <c r="Q183" s="4">
        <f>INT(pomiary[[#This Row],[czujnik5]]+273.15)</f>
        <v>291</v>
      </c>
      <c r="R183" s="4">
        <f>INT(pomiary[[#This Row],[czujnik6]]+273.15)</f>
        <v>292</v>
      </c>
      <c r="S183" s="4">
        <f>INT(pomiary[[#This Row],[czujnik7]]+273.15)</f>
        <v>290</v>
      </c>
      <c r="T183" s="4">
        <f>INT(pomiary[[#This Row],[czujnik8]]+273.15)</f>
        <v>287</v>
      </c>
      <c r="U183" s="4">
        <f>INT(pomiary[[#This Row],[czujnik9]]+273.15)</f>
        <v>289</v>
      </c>
      <c r="V183" s="4">
        <f>INT(pomiary[[#This Row],[czujnik10]]+273.15)</f>
        <v>288</v>
      </c>
      <c r="W183" s="4">
        <f>MONTH(pomiary[[#This Row],[data]])</f>
        <v>11</v>
      </c>
    </row>
    <row r="184" spans="1:23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s="4">
        <f>INT(pomiary[[#This Row],[czujnik1]]+273.15)</f>
        <v>287</v>
      </c>
      <c r="N184" s="4">
        <f>INT(pomiary[[#This Row],[czujnik2]]+273.15)</f>
        <v>285</v>
      </c>
      <c r="O184" s="4">
        <f>INT(pomiary[[#This Row],[czujnik3]]+273.15)</f>
        <v>291</v>
      </c>
      <c r="P184" s="4">
        <f>INT(pomiary[[#This Row],[czujnik4]]+273.15)</f>
        <v>284</v>
      </c>
      <c r="Q184" s="4">
        <f>INT(pomiary[[#This Row],[czujnik5]]+273.15)</f>
        <v>286</v>
      </c>
      <c r="R184" s="4">
        <f>INT(pomiary[[#This Row],[czujnik6]]+273.15)</f>
        <v>291</v>
      </c>
      <c r="S184" s="4">
        <f>INT(pomiary[[#This Row],[czujnik7]]+273.15)</f>
        <v>284</v>
      </c>
      <c r="T184" s="4">
        <f>INT(pomiary[[#This Row],[czujnik8]]+273.15)</f>
        <v>285</v>
      </c>
      <c r="U184" s="4">
        <f>INT(pomiary[[#This Row],[czujnik9]]+273.15)</f>
        <v>287</v>
      </c>
      <c r="V184" s="4">
        <f>INT(pomiary[[#This Row],[czujnik10]]+273.15)</f>
        <v>285</v>
      </c>
      <c r="W184" s="4">
        <f>MONTH(pomiary[[#This Row],[data]])</f>
        <v>11</v>
      </c>
    </row>
    <row r="185" spans="1:23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s="4">
        <f>INT(pomiary[[#This Row],[czujnik1]]+273.15)</f>
        <v>288</v>
      </c>
      <c r="N185" s="4">
        <f>INT(pomiary[[#This Row],[czujnik2]]+273.15)</f>
        <v>283</v>
      </c>
      <c r="O185" s="4">
        <f>INT(pomiary[[#This Row],[czujnik3]]+273.15)</f>
        <v>291</v>
      </c>
      <c r="P185" s="4">
        <f>INT(pomiary[[#This Row],[czujnik4]]+273.15)</f>
        <v>291</v>
      </c>
      <c r="Q185" s="4">
        <f>INT(pomiary[[#This Row],[czujnik5]]+273.15)</f>
        <v>288</v>
      </c>
      <c r="R185" s="4">
        <f>INT(pomiary[[#This Row],[czujnik6]]+273.15)</f>
        <v>285</v>
      </c>
      <c r="S185" s="4">
        <f>INT(pomiary[[#This Row],[czujnik7]]+273.15)</f>
        <v>286</v>
      </c>
      <c r="T185" s="4">
        <f>INT(pomiary[[#This Row],[czujnik8]]+273.15)</f>
        <v>284</v>
      </c>
      <c r="U185" s="4">
        <f>INT(pomiary[[#This Row],[czujnik9]]+273.15)</f>
        <v>291</v>
      </c>
      <c r="V185" s="4">
        <f>INT(pomiary[[#This Row],[czujnik10]]+273.15)</f>
        <v>283</v>
      </c>
      <c r="W185" s="4">
        <f>MONTH(pomiary[[#This Row],[data]])</f>
        <v>11</v>
      </c>
    </row>
    <row r="186" spans="1:23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s="4">
        <f>INT(pomiary[[#This Row],[czujnik1]]+273.15)</f>
        <v>289</v>
      </c>
      <c r="N186" s="4">
        <f>INT(pomiary[[#This Row],[czujnik2]]+273.15)</f>
        <v>286</v>
      </c>
      <c r="O186" s="4">
        <f>INT(pomiary[[#This Row],[czujnik3]]+273.15)</f>
        <v>283</v>
      </c>
      <c r="P186" s="4">
        <f>INT(pomiary[[#This Row],[czujnik4]]+273.15)</f>
        <v>288</v>
      </c>
      <c r="Q186" s="4">
        <f>INT(pomiary[[#This Row],[czujnik5]]+273.15)</f>
        <v>287</v>
      </c>
      <c r="R186" s="4">
        <f>INT(pomiary[[#This Row],[czujnik6]]+273.15)</f>
        <v>290</v>
      </c>
      <c r="S186" s="4">
        <f>INT(pomiary[[#This Row],[czujnik7]]+273.15)</f>
        <v>288</v>
      </c>
      <c r="T186" s="4">
        <f>INT(pomiary[[#This Row],[czujnik8]]+273.15)</f>
        <v>283</v>
      </c>
      <c r="U186" s="4">
        <f>INT(pomiary[[#This Row],[czujnik9]]+273.15)</f>
        <v>286</v>
      </c>
      <c r="V186" s="4">
        <f>INT(pomiary[[#This Row],[czujnik10]]+273.15)</f>
        <v>292</v>
      </c>
      <c r="W186" s="4">
        <f>MONTH(pomiary[[#This Row],[data]])</f>
        <v>11</v>
      </c>
    </row>
    <row r="187" spans="1:23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s="4">
        <f>INT(pomiary[[#This Row],[czujnik1]]+273.15)</f>
        <v>283</v>
      </c>
      <c r="N187" s="4">
        <f>INT(pomiary[[#This Row],[czujnik2]]+273.15)</f>
        <v>289</v>
      </c>
      <c r="O187" s="4">
        <f>INT(pomiary[[#This Row],[czujnik3]]+273.15)</f>
        <v>289</v>
      </c>
      <c r="P187" s="4">
        <f>INT(pomiary[[#This Row],[czujnik4]]+273.15)</f>
        <v>286</v>
      </c>
      <c r="Q187" s="4">
        <f>INT(pomiary[[#This Row],[czujnik5]]+273.15)</f>
        <v>291</v>
      </c>
      <c r="R187" s="4">
        <f>INT(pomiary[[#This Row],[czujnik6]]+273.15)</f>
        <v>287</v>
      </c>
      <c r="S187" s="4">
        <f>INT(pomiary[[#This Row],[czujnik7]]+273.15)</f>
        <v>286</v>
      </c>
      <c r="T187" s="4">
        <f>INT(pomiary[[#This Row],[czujnik8]]+273.15)</f>
        <v>283</v>
      </c>
      <c r="U187" s="4">
        <f>INT(pomiary[[#This Row],[czujnik9]]+273.15)</f>
        <v>283</v>
      </c>
      <c r="V187" s="4">
        <f>INT(pomiary[[#This Row],[czujnik10]]+273.15)</f>
        <v>283</v>
      </c>
      <c r="W187" s="4">
        <f>MONTH(pomiary[[#This Row],[data]])</f>
        <v>11</v>
      </c>
    </row>
    <row r="188" spans="1:23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s="4">
        <f>INT(pomiary[[#This Row],[czujnik1]]+273.15)</f>
        <v>283</v>
      </c>
      <c r="N188" s="4">
        <f>INT(pomiary[[#This Row],[czujnik2]]+273.15)</f>
        <v>288</v>
      </c>
      <c r="O188" s="4">
        <f>INT(pomiary[[#This Row],[czujnik3]]+273.15)</f>
        <v>283</v>
      </c>
      <c r="P188" s="4">
        <f>INT(pomiary[[#This Row],[czujnik4]]+273.15)</f>
        <v>291</v>
      </c>
      <c r="Q188" s="4">
        <f>INT(pomiary[[#This Row],[czujnik5]]+273.15)</f>
        <v>284</v>
      </c>
      <c r="R188" s="4">
        <f>INT(pomiary[[#This Row],[czujnik6]]+273.15)</f>
        <v>284</v>
      </c>
      <c r="S188" s="4">
        <f>INT(pomiary[[#This Row],[czujnik7]]+273.15)</f>
        <v>291</v>
      </c>
      <c r="T188" s="4">
        <f>INT(pomiary[[#This Row],[czujnik8]]+273.15)</f>
        <v>291</v>
      </c>
      <c r="U188" s="4">
        <f>INT(pomiary[[#This Row],[czujnik9]]+273.15)</f>
        <v>285</v>
      </c>
      <c r="V188" s="4">
        <f>INT(pomiary[[#This Row],[czujnik10]]+273.15)</f>
        <v>284</v>
      </c>
      <c r="W188" s="4">
        <f>MONTH(pomiary[[#This Row],[data]])</f>
        <v>11</v>
      </c>
    </row>
    <row r="189" spans="1:23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s="4">
        <f>INT(pomiary[[#This Row],[czujnik1]]+273.15)</f>
        <v>290</v>
      </c>
      <c r="N189" s="4">
        <f>INT(pomiary[[#This Row],[czujnik2]]+273.15)</f>
        <v>288</v>
      </c>
      <c r="O189" s="4">
        <f>INT(pomiary[[#This Row],[czujnik3]]+273.15)</f>
        <v>289</v>
      </c>
      <c r="P189" s="4">
        <f>INT(pomiary[[#This Row],[czujnik4]]+273.15)</f>
        <v>286</v>
      </c>
      <c r="Q189" s="4">
        <f>INT(pomiary[[#This Row],[czujnik5]]+273.15)</f>
        <v>292</v>
      </c>
      <c r="R189" s="4">
        <f>INT(pomiary[[#This Row],[czujnik6]]+273.15)</f>
        <v>292</v>
      </c>
      <c r="S189" s="4">
        <f>INT(pomiary[[#This Row],[czujnik7]]+273.15)</f>
        <v>284</v>
      </c>
      <c r="T189" s="4">
        <f>INT(pomiary[[#This Row],[czujnik8]]+273.15)</f>
        <v>283</v>
      </c>
      <c r="U189" s="4">
        <f>INT(pomiary[[#This Row],[czujnik9]]+273.15)</f>
        <v>290</v>
      </c>
      <c r="V189" s="4">
        <f>INT(pomiary[[#This Row],[czujnik10]]+273.15)</f>
        <v>290</v>
      </c>
      <c r="W189" s="4">
        <f>MONTH(pomiary[[#This Row],[data]])</f>
        <v>11</v>
      </c>
    </row>
    <row r="190" spans="1:23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s="4">
        <f>INT(pomiary[[#This Row],[czujnik1]]+273.15)</f>
        <v>288</v>
      </c>
      <c r="N190" s="4">
        <f>INT(pomiary[[#This Row],[czujnik2]]+273.15)</f>
        <v>286</v>
      </c>
      <c r="O190" s="4">
        <f>INT(pomiary[[#This Row],[czujnik3]]+273.15)</f>
        <v>285</v>
      </c>
      <c r="P190" s="4">
        <f>INT(pomiary[[#This Row],[czujnik4]]+273.15)</f>
        <v>288</v>
      </c>
      <c r="Q190" s="4">
        <f>INT(pomiary[[#This Row],[czujnik5]]+273.15)</f>
        <v>284</v>
      </c>
      <c r="R190" s="4">
        <f>INT(pomiary[[#This Row],[czujnik6]]+273.15)</f>
        <v>287</v>
      </c>
      <c r="S190" s="4">
        <f>INT(pomiary[[#This Row],[czujnik7]]+273.15)</f>
        <v>291</v>
      </c>
      <c r="T190" s="4">
        <f>INT(pomiary[[#This Row],[czujnik8]]+273.15)</f>
        <v>292</v>
      </c>
      <c r="U190" s="4">
        <f>INT(pomiary[[#This Row],[czujnik9]]+273.15)</f>
        <v>284</v>
      </c>
      <c r="V190" s="4">
        <f>INT(pomiary[[#This Row],[czujnik10]]+273.15)</f>
        <v>289</v>
      </c>
      <c r="W190" s="4">
        <f>MONTH(pomiary[[#This Row],[data]])</f>
        <v>11</v>
      </c>
    </row>
    <row r="191" spans="1:23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s="4">
        <f>INT(pomiary[[#This Row],[czujnik1]]+273.15)</f>
        <v>283</v>
      </c>
      <c r="N191" s="4">
        <f>INT(pomiary[[#This Row],[czujnik2]]+273.15)</f>
        <v>291</v>
      </c>
      <c r="O191" s="4">
        <f>INT(pomiary[[#This Row],[czujnik3]]+273.15)</f>
        <v>291</v>
      </c>
      <c r="P191" s="4">
        <f>INT(pomiary[[#This Row],[czujnik4]]+273.15)</f>
        <v>289</v>
      </c>
      <c r="Q191" s="4">
        <f>INT(pomiary[[#This Row],[czujnik5]]+273.15)</f>
        <v>292</v>
      </c>
      <c r="R191" s="4">
        <f>INT(pomiary[[#This Row],[czujnik6]]+273.15)</f>
        <v>291</v>
      </c>
      <c r="S191" s="4">
        <f>INT(pomiary[[#This Row],[czujnik7]]+273.15)</f>
        <v>288</v>
      </c>
      <c r="T191" s="4">
        <f>INT(pomiary[[#This Row],[czujnik8]]+273.15)</f>
        <v>289</v>
      </c>
      <c r="U191" s="4">
        <f>INT(pomiary[[#This Row],[czujnik9]]+273.15)</f>
        <v>284</v>
      </c>
      <c r="V191" s="4">
        <f>INT(pomiary[[#This Row],[czujnik10]]+273.15)</f>
        <v>283</v>
      </c>
      <c r="W191" s="4">
        <f>MONTH(pomiary[[#This Row],[data]])</f>
        <v>11</v>
      </c>
    </row>
    <row r="192" spans="1:23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s="4">
        <f>INT(pomiary[[#This Row],[czujnik1]]+273.15)</f>
        <v>288</v>
      </c>
      <c r="N192" s="4">
        <f>INT(pomiary[[#This Row],[czujnik2]]+273.15)</f>
        <v>287</v>
      </c>
      <c r="O192" s="4">
        <f>INT(pomiary[[#This Row],[czujnik3]]+273.15)</f>
        <v>291</v>
      </c>
      <c r="P192" s="4">
        <f>INT(pomiary[[#This Row],[czujnik4]]+273.15)</f>
        <v>291</v>
      </c>
      <c r="Q192" s="4">
        <f>INT(pomiary[[#This Row],[czujnik5]]+273.15)</f>
        <v>288</v>
      </c>
      <c r="R192" s="4">
        <f>INT(pomiary[[#This Row],[czujnik6]]+273.15)</f>
        <v>292</v>
      </c>
      <c r="S192" s="4">
        <f>INT(pomiary[[#This Row],[czujnik7]]+273.15)</f>
        <v>291</v>
      </c>
      <c r="T192" s="4">
        <f>INT(pomiary[[#This Row],[czujnik8]]+273.15)</f>
        <v>285</v>
      </c>
      <c r="U192" s="4">
        <f>INT(pomiary[[#This Row],[czujnik9]]+273.15)</f>
        <v>292</v>
      </c>
      <c r="V192" s="4">
        <f>INT(pomiary[[#This Row],[czujnik10]]+273.15)</f>
        <v>291</v>
      </c>
      <c r="W192" s="4">
        <f>MONTH(pomiary[[#This Row],[data]])</f>
        <v>11</v>
      </c>
    </row>
    <row r="193" spans="1:23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s="4">
        <f>INT(pomiary[[#This Row],[czujnik1]]+273.15)</f>
        <v>272</v>
      </c>
      <c r="N193" s="4">
        <f>INT(pomiary[[#This Row],[czujnik2]]+273.15)</f>
        <v>281</v>
      </c>
      <c r="O193" s="4">
        <f>INT(pomiary[[#This Row],[czujnik3]]+273.15)</f>
        <v>280</v>
      </c>
      <c r="P193" s="4">
        <f>INT(pomiary[[#This Row],[czujnik4]]+273.15)</f>
        <v>271</v>
      </c>
      <c r="Q193" s="4">
        <f>INT(pomiary[[#This Row],[czujnik5]]+273.15)</f>
        <v>271</v>
      </c>
      <c r="R193" s="4">
        <f>INT(pomiary[[#This Row],[czujnik6]]+273.15)</f>
        <v>281</v>
      </c>
      <c r="S193" s="4">
        <f>INT(pomiary[[#This Row],[czujnik7]]+273.15)</f>
        <v>268</v>
      </c>
      <c r="T193" s="4">
        <f>INT(pomiary[[#This Row],[czujnik8]]+273.15)</f>
        <v>271</v>
      </c>
      <c r="U193" s="4">
        <f>INT(pomiary[[#This Row],[czujnik9]]+273.15)</f>
        <v>271</v>
      </c>
      <c r="V193" s="4">
        <f>INT(pomiary[[#This Row],[czujnik10]]+273.15)</f>
        <v>272</v>
      </c>
      <c r="W193" s="4">
        <f>MONTH(pomiary[[#This Row],[data]])</f>
        <v>12</v>
      </c>
    </row>
    <row r="194" spans="1:23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s="4">
        <f>INT(pomiary[[#This Row],[czujnik1]]+273.15)</f>
        <v>272</v>
      </c>
      <c r="N194" s="4">
        <f>INT(pomiary[[#This Row],[czujnik2]]+273.15)</f>
        <v>269</v>
      </c>
      <c r="O194" s="4">
        <f>INT(pomiary[[#This Row],[czujnik3]]+273.15)</f>
        <v>269</v>
      </c>
      <c r="P194" s="4">
        <f>INT(pomiary[[#This Row],[czujnik4]]+273.15)</f>
        <v>281</v>
      </c>
      <c r="Q194" s="4">
        <f>INT(pomiary[[#This Row],[czujnik5]]+273.15)</f>
        <v>271</v>
      </c>
      <c r="R194" s="4">
        <f>INT(pomiary[[#This Row],[czujnik6]]+273.15)</f>
        <v>267</v>
      </c>
      <c r="S194" s="4">
        <f>INT(pomiary[[#This Row],[czujnik7]]+273.15)</f>
        <v>279</v>
      </c>
      <c r="T194" s="4">
        <f>INT(pomiary[[#This Row],[czujnik8]]+273.15)</f>
        <v>267</v>
      </c>
      <c r="U194" s="4">
        <f>INT(pomiary[[#This Row],[czujnik9]]+273.15)</f>
        <v>271</v>
      </c>
      <c r="V194" s="4">
        <f>INT(pomiary[[#This Row],[czujnik10]]+273.15)</f>
        <v>268</v>
      </c>
      <c r="W194" s="4">
        <f>MONTH(pomiary[[#This Row],[data]])</f>
        <v>12</v>
      </c>
    </row>
    <row r="195" spans="1:23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s="4">
        <f>INT(pomiary[[#This Row],[czujnik1]]+273.15)</f>
        <v>268</v>
      </c>
      <c r="N195" s="4">
        <f>INT(pomiary[[#This Row],[czujnik2]]+273.15)</f>
        <v>280</v>
      </c>
      <c r="O195" s="4">
        <f>INT(pomiary[[#This Row],[czujnik3]]+273.15)</f>
        <v>267</v>
      </c>
      <c r="P195" s="4">
        <f>INT(pomiary[[#This Row],[czujnik4]]+273.15)</f>
        <v>281</v>
      </c>
      <c r="Q195" s="4">
        <f>INT(pomiary[[#This Row],[czujnik5]]+273.15)</f>
        <v>271</v>
      </c>
      <c r="R195" s="4">
        <f>INT(pomiary[[#This Row],[czujnik6]]+273.15)</f>
        <v>275</v>
      </c>
      <c r="S195" s="4">
        <f>INT(pomiary[[#This Row],[czujnik7]]+273.15)</f>
        <v>278</v>
      </c>
      <c r="T195" s="4">
        <f>INT(pomiary[[#This Row],[czujnik8]]+273.15)</f>
        <v>280</v>
      </c>
      <c r="U195" s="4">
        <f>INT(pomiary[[#This Row],[czujnik9]]+273.15)</f>
        <v>273</v>
      </c>
      <c r="V195" s="4">
        <f>INT(pomiary[[#This Row],[czujnik10]]+273.15)</f>
        <v>271</v>
      </c>
      <c r="W195" s="4">
        <f>MONTH(pomiary[[#This Row],[data]])</f>
        <v>12</v>
      </c>
    </row>
    <row r="196" spans="1:23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s="4">
        <f>INT(pomiary[[#This Row],[czujnik1]]+273.15)</f>
        <v>278</v>
      </c>
      <c r="N196" s="4">
        <f>INT(pomiary[[#This Row],[czujnik2]]+273.15)</f>
        <v>268</v>
      </c>
      <c r="O196" s="4">
        <f>INT(pomiary[[#This Row],[czujnik3]]+273.15)</f>
        <v>268</v>
      </c>
      <c r="P196" s="4">
        <f>INT(pomiary[[#This Row],[czujnik4]]+273.15)</f>
        <v>273</v>
      </c>
      <c r="Q196" s="4">
        <f>INT(pomiary[[#This Row],[czujnik5]]+273.15)</f>
        <v>279</v>
      </c>
      <c r="R196" s="4">
        <f>INT(pomiary[[#This Row],[czujnik6]]+273.15)</f>
        <v>278</v>
      </c>
      <c r="S196" s="4">
        <f>INT(pomiary[[#This Row],[czujnik7]]+273.15)</f>
        <v>266</v>
      </c>
      <c r="T196" s="4">
        <f>INT(pomiary[[#This Row],[czujnik8]]+273.15)</f>
        <v>273</v>
      </c>
      <c r="U196" s="4">
        <f>INT(pomiary[[#This Row],[czujnik9]]+273.15)</f>
        <v>266</v>
      </c>
      <c r="V196" s="4">
        <f>INT(pomiary[[#This Row],[czujnik10]]+273.15)</f>
        <v>277</v>
      </c>
      <c r="W196" s="4">
        <f>MONTH(pomiary[[#This Row],[data]])</f>
        <v>12</v>
      </c>
    </row>
    <row r="197" spans="1:23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s="4">
        <f>INT(pomiary[[#This Row],[czujnik1]]+273.15)</f>
        <v>276</v>
      </c>
      <c r="N197" s="4">
        <f>INT(pomiary[[#This Row],[czujnik2]]+273.15)</f>
        <v>276</v>
      </c>
      <c r="O197" s="4">
        <f>INT(pomiary[[#This Row],[czujnik3]]+273.15)</f>
        <v>271</v>
      </c>
      <c r="P197" s="4">
        <f>INT(pomiary[[#This Row],[czujnik4]]+273.15)</f>
        <v>267</v>
      </c>
      <c r="Q197" s="4">
        <f>INT(pomiary[[#This Row],[czujnik5]]+273.15)</f>
        <v>272</v>
      </c>
      <c r="R197" s="4">
        <f>INT(pomiary[[#This Row],[czujnik6]]+273.15)</f>
        <v>266</v>
      </c>
      <c r="S197" s="4">
        <f>INT(pomiary[[#This Row],[czujnik7]]+273.15)</f>
        <v>280</v>
      </c>
      <c r="T197" s="4">
        <f>INT(pomiary[[#This Row],[czujnik8]]+273.15)</f>
        <v>269</v>
      </c>
      <c r="U197" s="4">
        <f>INT(pomiary[[#This Row],[czujnik9]]+273.15)</f>
        <v>266</v>
      </c>
      <c r="V197" s="4">
        <f>INT(pomiary[[#This Row],[czujnik10]]+273.15)</f>
        <v>267</v>
      </c>
      <c r="W197" s="4">
        <f>MONTH(pomiary[[#This Row],[data]])</f>
        <v>12</v>
      </c>
    </row>
    <row r="198" spans="1:23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s="4">
        <f>INT(pomiary[[#This Row],[czujnik1]]+273.15)</f>
        <v>271</v>
      </c>
      <c r="N198" s="4">
        <f>INT(pomiary[[#This Row],[czujnik2]]+273.15)</f>
        <v>265</v>
      </c>
      <c r="O198" s="4">
        <f>INT(pomiary[[#This Row],[czujnik3]]+273.15)</f>
        <v>276</v>
      </c>
      <c r="P198" s="4">
        <f>INT(pomiary[[#This Row],[czujnik4]]+273.15)</f>
        <v>278</v>
      </c>
      <c r="Q198" s="4">
        <f>INT(pomiary[[#This Row],[czujnik5]]+273.15)</f>
        <v>266</v>
      </c>
      <c r="R198" s="4">
        <f>INT(pomiary[[#This Row],[czujnik6]]+273.15)</f>
        <v>281</v>
      </c>
      <c r="S198" s="4">
        <f>INT(pomiary[[#This Row],[czujnik7]]+273.15)</f>
        <v>281</v>
      </c>
      <c r="T198" s="4">
        <f>INT(pomiary[[#This Row],[czujnik8]]+273.15)</f>
        <v>273</v>
      </c>
      <c r="U198" s="4">
        <f>INT(pomiary[[#This Row],[czujnik9]]+273.15)</f>
        <v>276</v>
      </c>
      <c r="V198" s="4">
        <f>INT(pomiary[[#This Row],[czujnik10]]+273.15)</f>
        <v>273</v>
      </c>
      <c r="W198" s="4">
        <f>MONTH(pomiary[[#This Row],[data]])</f>
        <v>12</v>
      </c>
    </row>
    <row r="199" spans="1:23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s="4">
        <f>INT(pomiary[[#This Row],[czujnik1]]+273.15)</f>
        <v>265</v>
      </c>
      <c r="N199" s="4">
        <f>INT(pomiary[[#This Row],[czujnik2]]+273.15)</f>
        <v>268</v>
      </c>
      <c r="O199" s="4">
        <f>INT(pomiary[[#This Row],[czujnik3]]+273.15)</f>
        <v>280</v>
      </c>
      <c r="P199" s="4">
        <f>INT(pomiary[[#This Row],[czujnik4]]+273.15)</f>
        <v>272</v>
      </c>
      <c r="Q199" s="4">
        <f>INT(pomiary[[#This Row],[czujnik5]]+273.15)</f>
        <v>269</v>
      </c>
      <c r="R199" s="4">
        <f>INT(pomiary[[#This Row],[czujnik6]]+273.15)</f>
        <v>271</v>
      </c>
      <c r="S199" s="4">
        <f>INT(pomiary[[#This Row],[czujnik7]]+273.15)</f>
        <v>276</v>
      </c>
      <c r="T199" s="4">
        <f>INT(pomiary[[#This Row],[czujnik8]]+273.15)</f>
        <v>266</v>
      </c>
      <c r="U199" s="4">
        <f>INT(pomiary[[#This Row],[czujnik9]]+273.15)</f>
        <v>281</v>
      </c>
      <c r="V199" s="4">
        <f>INT(pomiary[[#This Row],[czujnik10]]+273.15)</f>
        <v>281</v>
      </c>
      <c r="W199" s="4">
        <f>MONTH(pomiary[[#This Row],[data]])</f>
        <v>12</v>
      </c>
    </row>
    <row r="200" spans="1:23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s="4">
        <f>INT(pomiary[[#This Row],[czujnik1]]+273.15)</f>
        <v>270</v>
      </c>
      <c r="N200" s="4">
        <f>INT(pomiary[[#This Row],[czujnik2]]+273.15)</f>
        <v>278</v>
      </c>
      <c r="O200" s="4">
        <f>INT(pomiary[[#This Row],[czujnik3]]+273.15)</f>
        <v>275</v>
      </c>
      <c r="P200" s="4">
        <f>INT(pomiary[[#This Row],[czujnik4]]+273.15)</f>
        <v>267</v>
      </c>
      <c r="Q200" s="4">
        <f>INT(pomiary[[#This Row],[czujnik5]]+273.15)</f>
        <v>274</v>
      </c>
      <c r="R200" s="4">
        <f>INT(pomiary[[#This Row],[czujnik6]]+273.15)</f>
        <v>269</v>
      </c>
      <c r="S200" s="4">
        <f>INT(pomiary[[#This Row],[czujnik7]]+273.15)</f>
        <v>276</v>
      </c>
      <c r="T200" s="4">
        <f>INT(pomiary[[#This Row],[czujnik8]]+273.15)</f>
        <v>265</v>
      </c>
      <c r="U200" s="4">
        <f>INT(pomiary[[#This Row],[czujnik9]]+273.15)</f>
        <v>275</v>
      </c>
      <c r="V200" s="4">
        <f>INT(pomiary[[#This Row],[czujnik10]]+273.15)</f>
        <v>272</v>
      </c>
      <c r="W200" s="4">
        <f>MONTH(pomiary[[#This Row],[data]])</f>
        <v>12</v>
      </c>
    </row>
    <row r="201" spans="1:23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s="4">
        <f>INT(pomiary[[#This Row],[czujnik1]]+273.15)</f>
        <v>266</v>
      </c>
      <c r="N201" s="4">
        <f>INT(pomiary[[#This Row],[czujnik2]]+273.15)</f>
        <v>279</v>
      </c>
      <c r="O201" s="4">
        <f>INT(pomiary[[#This Row],[czujnik3]]+273.15)</f>
        <v>267</v>
      </c>
      <c r="P201" s="4">
        <f>INT(pomiary[[#This Row],[czujnik4]]+273.15)</f>
        <v>278</v>
      </c>
      <c r="Q201" s="4">
        <f>INT(pomiary[[#This Row],[czujnik5]]+273.15)</f>
        <v>269</v>
      </c>
      <c r="R201" s="4">
        <f>INT(pomiary[[#This Row],[czujnik6]]+273.15)</f>
        <v>268</v>
      </c>
      <c r="S201" s="4">
        <f>INT(pomiary[[#This Row],[czujnik7]]+273.15)</f>
        <v>272</v>
      </c>
      <c r="T201" s="4">
        <f>INT(pomiary[[#This Row],[czujnik8]]+273.15)</f>
        <v>276</v>
      </c>
      <c r="U201" s="4">
        <f>INT(pomiary[[#This Row],[czujnik9]]+273.15)</f>
        <v>266</v>
      </c>
      <c r="V201" s="4">
        <f>INT(pomiary[[#This Row],[czujnik10]]+273.15)</f>
        <v>279</v>
      </c>
      <c r="W201" s="4">
        <f>MONTH(pomiary[[#This Row],[data]])</f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202"/>
  <sheetViews>
    <sheetView tabSelected="1" topLeftCell="A57" workbookViewId="0">
      <selection activeCell="O106" sqref="O106"/>
    </sheetView>
  </sheetViews>
  <sheetFormatPr defaultRowHeight="14.4"/>
  <cols>
    <col min="1" max="2" width="10.109375" bestFit="1" customWidth="1"/>
    <col min="4" max="4" width="9" customWidth="1"/>
  </cols>
  <sheetData>
    <row r="1" spans="1:14">
      <c r="A1" t="s">
        <v>0</v>
      </c>
      <c r="B1" t="s">
        <v>1</v>
      </c>
      <c r="C1" t="s">
        <v>33</v>
      </c>
      <c r="D1" t="s">
        <v>31</v>
      </c>
      <c r="E1" t="s">
        <v>2</v>
      </c>
      <c r="F1" t="s">
        <v>3</v>
      </c>
      <c r="G1" t="s">
        <v>9</v>
      </c>
      <c r="H1" t="s">
        <v>10</v>
      </c>
    </row>
    <row r="2" spans="1:14">
      <c r="A2" s="1">
        <f>pomiary[[#This Row],[data]]</f>
        <v>42374</v>
      </c>
      <c r="B2" s="2">
        <f>pomiary[[#This Row],[godzina]]</f>
        <v>0.46597222222222223</v>
      </c>
      <c r="C2">
        <f>DAY(A2)</f>
        <v>5</v>
      </c>
      <c r="D2">
        <f>MONTH(A2)</f>
        <v>1</v>
      </c>
      <c r="E2" s="4">
        <f>pomiary[[#This Row],[czujnik1]] - IF(AND(rok[[#This Row],[dzień]]&gt;=5,rok[[#This Row],[dzień]]&lt;=10),1.2,0) + IF(rok[[#This Row],[miesiąc]]=5,0.9,0)</f>
        <v>-0.59</v>
      </c>
      <c r="F2" s="4">
        <f>pomiary[[#This Row],[czujnik2]] - IF(AND(rok[[#This Row],[dzień]]&gt;=5,rok[[#This Row],[dzień]]&lt;=10),1.2,0) + IF(rok[[#This Row],[miesiąc]]=5,0.9,0)</f>
        <v>-6.1800000000000006</v>
      </c>
      <c r="G2" s="4">
        <f>ROUND(pomiary[[#This Row],[czujnik8]] * IF(OR(rok[[#This Row],[miesiąc]]=7,rok[[#This Row],[miesiąc]]=8),1.07,1),2) + IF(rok[[#This Row],[miesiąc]]=5,0.9,0)</f>
        <v>-1.6</v>
      </c>
      <c r="H2" s="4">
        <f>ROUND(pomiary[[#This Row],[czujnik9]] * IF(OR(rok[[#This Row],[miesiąc]]=7,rok[[#This Row],[miesiąc]]=8),1.07,1),2) + IF(rok[[#This Row],[miesiąc]]=5,0.9,0)</f>
        <v>1.71</v>
      </c>
      <c r="K2" s="18"/>
      <c r="L2" s="18"/>
      <c r="M2" s="18"/>
      <c r="N2" s="19"/>
    </row>
    <row r="3" spans="1:14">
      <c r="A3" s="1">
        <f>pomiary[[#This Row],[data]]</f>
        <v>42377</v>
      </c>
      <c r="B3" s="2">
        <f>pomiary[[#This Row],[godzina]]</f>
        <v>0.29166666666666669</v>
      </c>
      <c r="C3">
        <f t="shared" ref="C3:C66" si="0">DAY(A3)</f>
        <v>8</v>
      </c>
      <c r="D3">
        <f t="shared" ref="D3:D66" si="1">MONTH(A3)</f>
        <v>1</v>
      </c>
      <c r="E3" s="4">
        <f>pomiary[[#This Row],[czujnik1]] - IF(AND(rok[[#This Row],[dzień]]&gt;=5,rok[[#This Row],[dzień]]&lt;=10),1.2,0) + IF(rok[[#This Row],[miesiąc]]=5,0.9,0)</f>
        <v>-5.7</v>
      </c>
      <c r="F3" s="4">
        <f>pomiary[[#This Row],[czujnik2]] - IF(AND(rok[[#This Row],[dzień]]&gt;=5,rok[[#This Row],[dzień]]&lt;=10),1.2,0) + IF(rok[[#This Row],[miesiąc]]=5,0.9,0)</f>
        <v>1.36</v>
      </c>
      <c r="G3" s="4">
        <f>ROUND(pomiary[[#This Row],[czujnik8]] * IF(OR(rok[[#This Row],[miesiąc]]=7,rok[[#This Row],[miesiąc]]=8),1.07,1),2) + IF(rok[[#This Row],[miesiąc]]=5,0.9,0)</f>
        <v>3.31</v>
      </c>
      <c r="H3" s="4">
        <f>ROUND(pomiary[[#This Row],[czujnik9]] * IF(OR(rok[[#This Row],[miesiąc]]=7,rok[[#This Row],[miesiąc]]=8),1.07,1),2) + IF(rok[[#This Row],[miesiąc]]=5,0.9,0)</f>
        <v>-5.4</v>
      </c>
      <c r="K3" s="18"/>
      <c r="L3" s="18"/>
      <c r="M3" s="18"/>
      <c r="N3" s="19"/>
    </row>
    <row r="4" spans="1:14">
      <c r="A4" s="1">
        <f>pomiary[[#This Row],[data]]</f>
        <v>42387</v>
      </c>
      <c r="B4" s="2">
        <f>pomiary[[#This Row],[godzina]]</f>
        <v>0.42499999999999999</v>
      </c>
      <c r="C4">
        <f t="shared" si="0"/>
        <v>18</v>
      </c>
      <c r="D4">
        <f t="shared" si="1"/>
        <v>1</v>
      </c>
      <c r="E4" s="4">
        <f>pomiary[[#This Row],[czujnik1]] - IF(AND(rok[[#This Row],[dzień]]&gt;=5,rok[[#This Row],[dzień]]&lt;=10),1.2,0) + IF(rok[[#This Row],[miesiąc]]=5,0.9,0)</f>
        <v>2.59</v>
      </c>
      <c r="F4" s="4">
        <f>pomiary[[#This Row],[czujnik2]] - IF(AND(rok[[#This Row],[dzień]]&gt;=5,rok[[#This Row],[dzień]]&lt;=10),1.2,0) + IF(rok[[#This Row],[miesiąc]]=5,0.9,0)</f>
        <v>-7.29</v>
      </c>
      <c r="G4" s="4">
        <f>ROUND(pomiary[[#This Row],[czujnik8]] * IF(OR(rok[[#This Row],[miesiąc]]=7,rok[[#This Row],[miesiąc]]=8),1.07,1),2) + IF(rok[[#This Row],[miesiąc]]=5,0.9,0)</f>
        <v>-4.7699999999999996</v>
      </c>
      <c r="H4" s="4">
        <f>ROUND(pomiary[[#This Row],[czujnik9]] * IF(OR(rok[[#This Row],[miesiąc]]=7,rok[[#This Row],[miesiąc]]=8),1.07,1),2) + IF(rok[[#This Row],[miesiąc]]=5,0.9,0)</f>
        <v>-3.88</v>
      </c>
      <c r="K4" s="18"/>
      <c r="L4" s="18"/>
      <c r="M4" s="18"/>
      <c r="N4" s="19"/>
    </row>
    <row r="5" spans="1:14">
      <c r="A5" s="1">
        <f>pomiary[[#This Row],[data]]</f>
        <v>42389</v>
      </c>
      <c r="B5" s="2">
        <f>pomiary[[#This Row],[godzina]]</f>
        <v>5.5555555555555558E-3</v>
      </c>
      <c r="C5">
        <f t="shared" si="0"/>
        <v>20</v>
      </c>
      <c r="D5">
        <f t="shared" si="1"/>
        <v>1</v>
      </c>
      <c r="E5" s="4">
        <f>pomiary[[#This Row],[czujnik1]] - IF(AND(rok[[#This Row],[dzień]]&gt;=5,rok[[#This Row],[dzień]]&lt;=10),1.2,0) + IF(rok[[#This Row],[miesiąc]]=5,0.9,0)</f>
        <v>7.76</v>
      </c>
      <c r="F5" s="4">
        <f>pomiary[[#This Row],[czujnik2]] - IF(AND(rok[[#This Row],[dzień]]&gt;=5,rok[[#This Row],[dzień]]&lt;=10),1.2,0) + IF(rok[[#This Row],[miesiąc]]=5,0.9,0)</f>
        <v>-7.18</v>
      </c>
      <c r="G5" s="4">
        <f>ROUND(pomiary[[#This Row],[czujnik8]] * IF(OR(rok[[#This Row],[miesiąc]]=7,rok[[#This Row],[miesiąc]]=8),1.07,1),2) + IF(rok[[#This Row],[miesiąc]]=5,0.9,0)</f>
        <v>-2.84</v>
      </c>
      <c r="H5" s="4">
        <f>ROUND(pomiary[[#This Row],[czujnik9]] * IF(OR(rok[[#This Row],[miesiąc]]=7,rok[[#This Row],[miesiąc]]=8),1.07,1),2) + IF(rok[[#This Row],[miesiąc]]=5,0.9,0)</f>
        <v>-1.31</v>
      </c>
    </row>
    <row r="6" spans="1:14">
      <c r="A6" s="1">
        <f>pomiary[[#This Row],[data]]</f>
        <v>42390</v>
      </c>
      <c r="B6" s="2">
        <f>pomiary[[#This Row],[godzina]]</f>
        <v>0.41805555555555557</v>
      </c>
      <c r="C6">
        <f t="shared" si="0"/>
        <v>21</v>
      </c>
      <c r="D6">
        <f t="shared" si="1"/>
        <v>1</v>
      </c>
      <c r="E6" s="4">
        <f>pomiary[[#This Row],[czujnik1]] - IF(AND(rok[[#This Row],[dzień]]&gt;=5,rok[[#This Row],[dzień]]&lt;=10),1.2,0) + IF(rok[[#This Row],[miesiąc]]=5,0.9,0)</f>
        <v>7.12</v>
      </c>
      <c r="F6" s="4">
        <f>pomiary[[#This Row],[czujnik2]] - IF(AND(rok[[#This Row],[dzień]]&gt;=5,rok[[#This Row],[dzień]]&lt;=10),1.2,0) + IF(rok[[#This Row],[miesiąc]]=5,0.9,0)</f>
        <v>5.13</v>
      </c>
      <c r="G6" s="4">
        <f>ROUND(pomiary[[#This Row],[czujnik8]] * IF(OR(rok[[#This Row],[miesiąc]]=7,rok[[#This Row],[miesiąc]]=8),1.07,1),2) + IF(rok[[#This Row],[miesiąc]]=5,0.9,0)</f>
        <v>0.87</v>
      </c>
      <c r="H6" s="4">
        <f>ROUND(pomiary[[#This Row],[czujnik9]] * IF(OR(rok[[#This Row],[miesiąc]]=7,rok[[#This Row],[miesiąc]]=8),1.07,1),2) + IF(rok[[#This Row],[miesiąc]]=5,0.9,0)</f>
        <v>-5.21</v>
      </c>
    </row>
    <row r="7" spans="1:14">
      <c r="A7" s="1">
        <f>pomiary[[#This Row],[data]]</f>
        <v>42391</v>
      </c>
      <c r="B7" s="2">
        <f>pomiary[[#This Row],[godzina]]</f>
        <v>0.13263888888888889</v>
      </c>
      <c r="C7">
        <f t="shared" si="0"/>
        <v>22</v>
      </c>
      <c r="D7">
        <f t="shared" si="1"/>
        <v>1</v>
      </c>
      <c r="E7" s="4">
        <f>pomiary[[#This Row],[czujnik1]] - IF(AND(rok[[#This Row],[dzień]]&gt;=5,rok[[#This Row],[dzień]]&lt;=10),1.2,0) + IF(rok[[#This Row],[miesiąc]]=5,0.9,0)</f>
        <v>4.1100000000000003</v>
      </c>
      <c r="F7" s="4">
        <f>pomiary[[#This Row],[czujnik2]] - IF(AND(rok[[#This Row],[dzień]]&gt;=5,rok[[#This Row],[dzień]]&lt;=10),1.2,0) + IF(rok[[#This Row],[miesiąc]]=5,0.9,0)</f>
        <v>0.85</v>
      </c>
      <c r="G7" s="4">
        <f>ROUND(pomiary[[#This Row],[czujnik8]] * IF(OR(rok[[#This Row],[miesiąc]]=7,rok[[#This Row],[miesiąc]]=8),1.07,1),2) + IF(rok[[#This Row],[miesiąc]]=5,0.9,0)</f>
        <v>1.5</v>
      </c>
      <c r="H7" s="4">
        <f>ROUND(pomiary[[#This Row],[czujnik9]] * IF(OR(rok[[#This Row],[miesiąc]]=7,rok[[#This Row],[miesiąc]]=8),1.07,1),2) + IF(rok[[#This Row],[miesiąc]]=5,0.9,0)</f>
        <v>-3.41</v>
      </c>
    </row>
    <row r="8" spans="1:14">
      <c r="A8" s="1">
        <f>pomiary[[#This Row],[data]]</f>
        <v>42399</v>
      </c>
      <c r="B8" s="2">
        <f>pomiary[[#This Row],[godzina]]</f>
        <v>4.5833333333333337E-2</v>
      </c>
      <c r="C8">
        <f t="shared" si="0"/>
        <v>30</v>
      </c>
      <c r="D8">
        <f t="shared" si="1"/>
        <v>1</v>
      </c>
      <c r="E8" s="4">
        <f>pomiary[[#This Row],[czujnik1]] - IF(AND(rok[[#This Row],[dzień]]&gt;=5,rok[[#This Row],[dzień]]&lt;=10),1.2,0) + IF(rok[[#This Row],[miesiąc]]=5,0.9,0)</f>
        <v>-5.38</v>
      </c>
      <c r="F8" s="4">
        <f>pomiary[[#This Row],[czujnik2]] - IF(AND(rok[[#This Row],[dzień]]&gt;=5,rok[[#This Row],[dzień]]&lt;=10),1.2,0) + IF(rok[[#This Row],[miesiąc]]=5,0.9,0)</f>
        <v>5.93</v>
      </c>
      <c r="G8" s="4">
        <f>ROUND(pomiary[[#This Row],[czujnik8]] * IF(OR(rok[[#This Row],[miesiąc]]=7,rok[[#This Row],[miesiąc]]=8),1.07,1),2) + IF(rok[[#This Row],[miesiąc]]=5,0.9,0)</f>
        <v>-6.59</v>
      </c>
      <c r="H8" s="4">
        <f>ROUND(pomiary[[#This Row],[czujnik9]] * IF(OR(rok[[#This Row],[miesiąc]]=7,rok[[#This Row],[miesiąc]]=8),1.07,1),2) + IF(rok[[#This Row],[miesiąc]]=5,0.9,0)</f>
        <v>-7.28</v>
      </c>
    </row>
    <row r="9" spans="1:14">
      <c r="A9" s="1">
        <f>pomiary[[#This Row],[data]]</f>
        <v>42405</v>
      </c>
      <c r="B9" s="2">
        <f>pomiary[[#This Row],[godzina]]</f>
        <v>0.12638888888888888</v>
      </c>
      <c r="C9">
        <f t="shared" si="0"/>
        <v>5</v>
      </c>
      <c r="D9">
        <f t="shared" si="1"/>
        <v>2</v>
      </c>
      <c r="E9" s="4">
        <f>pomiary[[#This Row],[czujnik1]] - IF(AND(rok[[#This Row],[dzień]]&gt;=5,rok[[#This Row],[dzień]]&lt;=10),1.2,0) + IF(rok[[#This Row],[miesiąc]]=5,0.9,0)</f>
        <v>2.0099999999999998</v>
      </c>
      <c r="F9" s="4">
        <f>pomiary[[#This Row],[czujnik2]] - IF(AND(rok[[#This Row],[dzień]]&gt;=5,rok[[#This Row],[dzień]]&lt;=10),1.2,0) + IF(rok[[#This Row],[miesiąc]]=5,0.9,0)</f>
        <v>-8.23</v>
      </c>
      <c r="G9" s="4">
        <f>ROUND(pomiary[[#This Row],[czujnik8]] * IF(OR(rok[[#This Row],[miesiąc]]=7,rok[[#This Row],[miesiąc]]=8),1.07,1),2) + IF(rok[[#This Row],[miesiąc]]=5,0.9,0)</f>
        <v>7.78</v>
      </c>
      <c r="H9" s="4">
        <f>ROUND(pomiary[[#This Row],[czujnik9]] * IF(OR(rok[[#This Row],[miesiąc]]=7,rok[[#This Row],[miesiąc]]=8),1.07,1),2) + IF(rok[[#This Row],[miesiąc]]=5,0.9,0)</f>
        <v>2.48</v>
      </c>
    </row>
    <row r="10" spans="1:14">
      <c r="A10" s="1">
        <f>pomiary[[#This Row],[data]]</f>
        <v>42406</v>
      </c>
      <c r="B10" s="2">
        <f>pomiary[[#This Row],[godzina]]</f>
        <v>8.7500000000000008E-2</v>
      </c>
      <c r="C10">
        <f t="shared" si="0"/>
        <v>6</v>
      </c>
      <c r="D10">
        <f t="shared" si="1"/>
        <v>2</v>
      </c>
      <c r="E10" s="4">
        <f>pomiary[[#This Row],[czujnik1]] - IF(AND(rok[[#This Row],[dzień]]&gt;=5,rok[[#This Row],[dzień]]&lt;=10),1.2,0) + IF(rok[[#This Row],[miesiąc]]=5,0.9,0)</f>
        <v>0.74</v>
      </c>
      <c r="F10" s="4">
        <f>pomiary[[#This Row],[czujnik2]] - IF(AND(rok[[#This Row],[dzień]]&gt;=5,rok[[#This Row],[dzień]]&lt;=10),1.2,0) + IF(rok[[#This Row],[miesiąc]]=5,0.9,0)</f>
        <v>0.52</v>
      </c>
      <c r="G10" s="4">
        <f>ROUND(pomiary[[#This Row],[czujnik8]] * IF(OR(rok[[#This Row],[miesiąc]]=7,rok[[#This Row],[miesiąc]]=8),1.07,1),2) + IF(rok[[#This Row],[miesiąc]]=5,0.9,0)</f>
        <v>-7.12</v>
      </c>
      <c r="H10" s="4">
        <f>ROUND(pomiary[[#This Row],[czujnik9]] * IF(OR(rok[[#This Row],[miesiąc]]=7,rok[[#This Row],[miesiąc]]=8),1.07,1),2) + IF(rok[[#This Row],[miesiąc]]=5,0.9,0)</f>
        <v>2.12</v>
      </c>
    </row>
    <row r="11" spans="1:14">
      <c r="A11" s="1">
        <f>pomiary[[#This Row],[data]]</f>
        <v>42406</v>
      </c>
      <c r="B11" s="2">
        <f>pomiary[[#This Row],[godzina]]</f>
        <v>0.21111111111111111</v>
      </c>
      <c r="C11">
        <f t="shared" si="0"/>
        <v>6</v>
      </c>
      <c r="D11">
        <f t="shared" si="1"/>
        <v>2</v>
      </c>
      <c r="E11" s="4">
        <f>pomiary[[#This Row],[czujnik1]] - IF(AND(rok[[#This Row],[dzień]]&gt;=5,rok[[#This Row],[dzień]]&lt;=10),1.2,0) + IF(rok[[#This Row],[miesiąc]]=5,0.9,0)</f>
        <v>7.61</v>
      </c>
      <c r="F11" s="4">
        <f>pomiary[[#This Row],[czujnik2]] - IF(AND(rok[[#This Row],[dzień]]&gt;=5,rok[[#This Row],[dzień]]&lt;=10),1.2,0) + IF(rok[[#This Row],[miesiąc]]=5,0.9,0)</f>
        <v>-2.86</v>
      </c>
      <c r="G11" s="4">
        <f>ROUND(pomiary[[#This Row],[czujnik8]] * IF(OR(rok[[#This Row],[miesiąc]]=7,rok[[#This Row],[miesiąc]]=8),1.07,1),2) + IF(rok[[#This Row],[miesiąc]]=5,0.9,0)</f>
        <v>8.32</v>
      </c>
      <c r="H11" s="4">
        <f>ROUND(pomiary[[#This Row],[czujnik9]] * IF(OR(rok[[#This Row],[miesiąc]]=7,rok[[#This Row],[miesiąc]]=8),1.07,1),2) + IF(rok[[#This Row],[miesiąc]]=5,0.9,0)</f>
        <v>-6.62</v>
      </c>
    </row>
    <row r="12" spans="1:14">
      <c r="A12" s="1">
        <f>pomiary[[#This Row],[data]]</f>
        <v>42409</v>
      </c>
      <c r="B12" s="2">
        <f>pomiary[[#This Row],[godzina]]</f>
        <v>0.3354166666666667</v>
      </c>
      <c r="C12">
        <f t="shared" si="0"/>
        <v>9</v>
      </c>
      <c r="D12">
        <f t="shared" si="1"/>
        <v>2</v>
      </c>
      <c r="E12" s="4">
        <f>pomiary[[#This Row],[czujnik1]] - IF(AND(rok[[#This Row],[dzień]]&gt;=5,rok[[#This Row],[dzień]]&lt;=10),1.2,0) + IF(rok[[#This Row],[miesiąc]]=5,0.9,0)</f>
        <v>2.8</v>
      </c>
      <c r="F12" s="4">
        <f>pomiary[[#This Row],[czujnik2]] - IF(AND(rok[[#This Row],[dzień]]&gt;=5,rok[[#This Row],[dzień]]&lt;=10),1.2,0) + IF(rok[[#This Row],[miesiąc]]=5,0.9,0)</f>
        <v>-7.92</v>
      </c>
      <c r="G12" s="4">
        <f>ROUND(pomiary[[#This Row],[czujnik8]] * IF(OR(rok[[#This Row],[miesiąc]]=7,rok[[#This Row],[miesiąc]]=8),1.07,1),2) + IF(rok[[#This Row],[miesiąc]]=5,0.9,0)</f>
        <v>2.88</v>
      </c>
      <c r="H12" s="4">
        <f>ROUND(pomiary[[#This Row],[czujnik9]] * IF(OR(rok[[#This Row],[miesiąc]]=7,rok[[#This Row],[miesiąc]]=8),1.07,1),2) + IF(rok[[#This Row],[miesiąc]]=5,0.9,0)</f>
        <v>2.58</v>
      </c>
    </row>
    <row r="13" spans="1:14">
      <c r="A13" s="1">
        <f>pomiary[[#This Row],[data]]</f>
        <v>42410</v>
      </c>
      <c r="B13" s="2">
        <f>pomiary[[#This Row],[godzina]]</f>
        <v>0.25486111111111109</v>
      </c>
      <c r="C13">
        <f t="shared" si="0"/>
        <v>10</v>
      </c>
      <c r="D13">
        <f t="shared" si="1"/>
        <v>2</v>
      </c>
      <c r="E13" s="4">
        <f>pomiary[[#This Row],[czujnik1]] - IF(AND(rok[[#This Row],[dzień]]&gt;=5,rok[[#This Row],[dzień]]&lt;=10),1.2,0) + IF(rok[[#This Row],[miesiąc]]=5,0.9,0)</f>
        <v>-5.79</v>
      </c>
      <c r="F13" s="4">
        <f>pomiary[[#This Row],[czujnik2]] - IF(AND(rok[[#This Row],[dzień]]&gt;=5,rok[[#This Row],[dzień]]&lt;=10),1.2,0) + IF(rok[[#This Row],[miesiąc]]=5,0.9,0)</f>
        <v>4.54</v>
      </c>
      <c r="G13" s="4">
        <f>ROUND(pomiary[[#This Row],[czujnik8]] * IF(OR(rok[[#This Row],[miesiąc]]=7,rok[[#This Row],[miesiąc]]=8),1.07,1),2) + IF(rok[[#This Row],[miesiąc]]=5,0.9,0)</f>
        <v>-6.54</v>
      </c>
      <c r="H13" s="4">
        <f>ROUND(pomiary[[#This Row],[czujnik9]] * IF(OR(rok[[#This Row],[miesiąc]]=7,rok[[#This Row],[miesiąc]]=8),1.07,1),2) + IF(rok[[#This Row],[miesiąc]]=5,0.9,0)</f>
        <v>-2.4300000000000002</v>
      </c>
    </row>
    <row r="14" spans="1:14">
      <c r="A14" s="1">
        <f>pomiary[[#This Row],[data]]</f>
        <v>42410</v>
      </c>
      <c r="B14" s="2">
        <f>pomiary[[#This Row],[godzina]]</f>
        <v>0.33819444444444446</v>
      </c>
      <c r="C14">
        <f t="shared" si="0"/>
        <v>10</v>
      </c>
      <c r="D14">
        <f t="shared" si="1"/>
        <v>2</v>
      </c>
      <c r="E14" s="4">
        <f>pomiary[[#This Row],[czujnik1]] - IF(AND(rok[[#This Row],[dzień]]&gt;=5,rok[[#This Row],[dzień]]&lt;=10),1.2,0) + IF(rok[[#This Row],[miesiąc]]=5,0.9,0)</f>
        <v>-7.0200000000000005</v>
      </c>
      <c r="F14" s="4">
        <f>pomiary[[#This Row],[czujnik2]] - IF(AND(rok[[#This Row],[dzień]]&gt;=5,rok[[#This Row],[dzień]]&lt;=10),1.2,0) + IF(rok[[#This Row],[miesiąc]]=5,0.9,0)</f>
        <v>4.24</v>
      </c>
      <c r="G14" s="4">
        <f>ROUND(pomiary[[#This Row],[czujnik8]] * IF(OR(rok[[#This Row],[miesiąc]]=7,rok[[#This Row],[miesiąc]]=8),1.07,1),2) + IF(rok[[#This Row],[miesiąc]]=5,0.9,0)</f>
        <v>4.29</v>
      </c>
      <c r="H14" s="4">
        <f>ROUND(pomiary[[#This Row],[czujnik9]] * IF(OR(rok[[#This Row],[miesiąc]]=7,rok[[#This Row],[miesiąc]]=8),1.07,1),2) + IF(rok[[#This Row],[miesiąc]]=5,0.9,0)</f>
        <v>-7.29</v>
      </c>
    </row>
    <row r="15" spans="1:14">
      <c r="A15" s="1">
        <f>pomiary[[#This Row],[data]]</f>
        <v>42413</v>
      </c>
      <c r="B15" s="2">
        <f>pomiary[[#This Row],[godzina]]</f>
        <v>1.3888888888888889E-3</v>
      </c>
      <c r="C15">
        <f t="shared" si="0"/>
        <v>13</v>
      </c>
      <c r="D15">
        <f t="shared" si="1"/>
        <v>2</v>
      </c>
      <c r="E15" s="4">
        <f>pomiary[[#This Row],[czujnik1]] - IF(AND(rok[[#This Row],[dzień]]&gt;=5,rok[[#This Row],[dzień]]&lt;=10),1.2,0) + IF(rok[[#This Row],[miesiąc]]=5,0.9,0)</f>
        <v>8.26</v>
      </c>
      <c r="F15" s="4">
        <f>pomiary[[#This Row],[czujnik2]] - IF(AND(rok[[#This Row],[dzień]]&gt;=5,rok[[#This Row],[dzień]]&lt;=10),1.2,0) + IF(rok[[#This Row],[miesiąc]]=5,0.9,0)</f>
        <v>8.5</v>
      </c>
      <c r="G15" s="4">
        <f>ROUND(pomiary[[#This Row],[czujnik8]] * IF(OR(rok[[#This Row],[miesiąc]]=7,rok[[#This Row],[miesiąc]]=8),1.07,1),2) + IF(rok[[#This Row],[miesiąc]]=5,0.9,0)</f>
        <v>5.46</v>
      </c>
      <c r="H15" s="4">
        <f>ROUND(pomiary[[#This Row],[czujnik9]] * IF(OR(rok[[#This Row],[miesiąc]]=7,rok[[#This Row],[miesiąc]]=8),1.07,1),2) + IF(rok[[#This Row],[miesiąc]]=5,0.9,0)</f>
        <v>-4.66</v>
      </c>
    </row>
    <row r="16" spans="1:14">
      <c r="A16" s="1">
        <f>pomiary[[#This Row],[data]]</f>
        <v>42415</v>
      </c>
      <c r="B16" s="2">
        <f>pomiary[[#This Row],[godzina]]</f>
        <v>0.17083333333333331</v>
      </c>
      <c r="C16">
        <f t="shared" si="0"/>
        <v>15</v>
      </c>
      <c r="D16">
        <f t="shared" si="1"/>
        <v>2</v>
      </c>
      <c r="E16" s="4">
        <f>pomiary[[#This Row],[czujnik1]] - IF(AND(rok[[#This Row],[dzień]]&gt;=5,rok[[#This Row],[dzień]]&lt;=10),1.2,0) + IF(rok[[#This Row],[miesiąc]]=5,0.9,0)</f>
        <v>7.43</v>
      </c>
      <c r="F16" s="4">
        <f>pomiary[[#This Row],[czujnik2]] - IF(AND(rok[[#This Row],[dzień]]&gt;=5,rok[[#This Row],[dzień]]&lt;=10),1.2,0) + IF(rok[[#This Row],[miesiąc]]=5,0.9,0)</f>
        <v>7.88</v>
      </c>
      <c r="G16" s="4">
        <f>ROUND(pomiary[[#This Row],[czujnik8]] * IF(OR(rok[[#This Row],[miesiąc]]=7,rok[[#This Row],[miesiąc]]=8),1.07,1),2) + IF(rok[[#This Row],[miesiąc]]=5,0.9,0)</f>
        <v>-4.8499999999999996</v>
      </c>
      <c r="H16" s="4">
        <f>ROUND(pomiary[[#This Row],[czujnik9]] * IF(OR(rok[[#This Row],[miesiąc]]=7,rok[[#This Row],[miesiąc]]=8),1.07,1),2) + IF(rok[[#This Row],[miesiąc]]=5,0.9,0)</f>
        <v>-4.21</v>
      </c>
    </row>
    <row r="17" spans="1:8">
      <c r="A17" s="1">
        <f>pomiary[[#This Row],[data]]</f>
        <v>42415</v>
      </c>
      <c r="B17" s="2">
        <f>pomiary[[#This Row],[godzina]]</f>
        <v>0.29305555555555557</v>
      </c>
      <c r="C17">
        <f t="shared" si="0"/>
        <v>15</v>
      </c>
      <c r="D17">
        <f t="shared" si="1"/>
        <v>2</v>
      </c>
      <c r="E17" s="4">
        <f>pomiary[[#This Row],[czujnik1]] - IF(AND(rok[[#This Row],[dzień]]&gt;=5,rok[[#This Row],[dzień]]&lt;=10),1.2,0) + IF(rok[[#This Row],[miesiąc]]=5,0.9,0)</f>
        <v>-7.37</v>
      </c>
      <c r="F17" s="4">
        <f>pomiary[[#This Row],[czujnik2]] - IF(AND(rok[[#This Row],[dzień]]&gt;=5,rok[[#This Row],[dzień]]&lt;=10),1.2,0) + IF(rok[[#This Row],[miesiąc]]=5,0.9,0)</f>
        <v>2.31</v>
      </c>
      <c r="G17" s="4">
        <f>ROUND(pomiary[[#This Row],[czujnik8]] * IF(OR(rok[[#This Row],[miesiąc]]=7,rok[[#This Row],[miesiąc]]=8),1.07,1),2) + IF(rok[[#This Row],[miesiąc]]=5,0.9,0)</f>
        <v>-4.58</v>
      </c>
      <c r="H17" s="4">
        <f>ROUND(pomiary[[#This Row],[czujnik9]] * IF(OR(rok[[#This Row],[miesiąc]]=7,rok[[#This Row],[miesiąc]]=8),1.07,1),2) + IF(rok[[#This Row],[miesiąc]]=5,0.9,0)</f>
        <v>-6.18</v>
      </c>
    </row>
    <row r="18" spans="1:8">
      <c r="A18" s="1">
        <f>pomiary[[#This Row],[data]]</f>
        <v>42418</v>
      </c>
      <c r="B18" s="2">
        <f>pomiary[[#This Row],[godzina]]</f>
        <v>0.17083333333333331</v>
      </c>
      <c r="C18">
        <f t="shared" si="0"/>
        <v>18</v>
      </c>
      <c r="D18">
        <f t="shared" si="1"/>
        <v>2</v>
      </c>
      <c r="E18" s="4">
        <f>pomiary[[#This Row],[czujnik1]] - IF(AND(rok[[#This Row],[dzień]]&gt;=5,rok[[#This Row],[dzień]]&lt;=10),1.2,0) + IF(rok[[#This Row],[miesiąc]]=5,0.9,0)</f>
        <v>7.78</v>
      </c>
      <c r="F18" s="4">
        <f>pomiary[[#This Row],[czujnik2]] - IF(AND(rok[[#This Row],[dzień]]&gt;=5,rok[[#This Row],[dzień]]&lt;=10),1.2,0) + IF(rok[[#This Row],[miesiąc]]=5,0.9,0)</f>
        <v>1.59</v>
      </c>
      <c r="G18" s="4">
        <f>ROUND(pomiary[[#This Row],[czujnik8]] * IF(OR(rok[[#This Row],[miesiąc]]=7,rok[[#This Row],[miesiąc]]=8),1.07,1),2) + IF(rok[[#This Row],[miesiąc]]=5,0.9,0)</f>
        <v>-6.56</v>
      </c>
      <c r="H18" s="4">
        <f>ROUND(pomiary[[#This Row],[czujnik9]] * IF(OR(rok[[#This Row],[miesiąc]]=7,rok[[#This Row],[miesiąc]]=8),1.07,1),2) + IF(rok[[#This Row],[miesiąc]]=5,0.9,0)</f>
        <v>-6.35</v>
      </c>
    </row>
    <row r="19" spans="1:8">
      <c r="A19" s="1">
        <f>pomiary[[#This Row],[data]]</f>
        <v>42418</v>
      </c>
      <c r="B19" s="2">
        <f>pomiary[[#This Row],[godzina]]</f>
        <v>0.29166666666666669</v>
      </c>
      <c r="C19">
        <f t="shared" si="0"/>
        <v>18</v>
      </c>
      <c r="D19">
        <f t="shared" si="1"/>
        <v>2</v>
      </c>
      <c r="E19" s="4">
        <f>pomiary[[#This Row],[czujnik1]] - IF(AND(rok[[#This Row],[dzień]]&gt;=5,rok[[#This Row],[dzień]]&lt;=10),1.2,0) + IF(rok[[#This Row],[miesiąc]]=5,0.9,0)</f>
        <v>-5.59</v>
      </c>
      <c r="F19" s="4">
        <f>pomiary[[#This Row],[czujnik2]] - IF(AND(rok[[#This Row],[dzień]]&gt;=5,rok[[#This Row],[dzień]]&lt;=10),1.2,0) + IF(rok[[#This Row],[miesiąc]]=5,0.9,0)</f>
        <v>1.44</v>
      </c>
      <c r="G19" s="4">
        <f>ROUND(pomiary[[#This Row],[czujnik8]] * IF(OR(rok[[#This Row],[miesiąc]]=7,rok[[#This Row],[miesiąc]]=8),1.07,1),2) + IF(rok[[#This Row],[miesiąc]]=5,0.9,0)</f>
        <v>0.74</v>
      </c>
      <c r="H19" s="4">
        <f>ROUND(pomiary[[#This Row],[czujnik9]] * IF(OR(rok[[#This Row],[miesiąc]]=7,rok[[#This Row],[miesiąc]]=8),1.07,1),2) + IF(rok[[#This Row],[miesiąc]]=5,0.9,0)</f>
        <v>1.7</v>
      </c>
    </row>
    <row r="20" spans="1:8">
      <c r="A20" s="1">
        <f>pomiary[[#This Row],[data]]</f>
        <v>42418</v>
      </c>
      <c r="B20" s="2">
        <f>pomiary[[#This Row],[godzina]]</f>
        <v>0.46180555555555558</v>
      </c>
      <c r="C20">
        <f t="shared" si="0"/>
        <v>18</v>
      </c>
      <c r="D20">
        <f t="shared" si="1"/>
        <v>2</v>
      </c>
      <c r="E20" s="4">
        <f>pomiary[[#This Row],[czujnik1]] - IF(AND(rok[[#This Row],[dzień]]&gt;=5,rok[[#This Row],[dzień]]&lt;=10),1.2,0) + IF(rok[[#This Row],[miesiąc]]=5,0.9,0)</f>
        <v>-5.61</v>
      </c>
      <c r="F20" s="4">
        <f>pomiary[[#This Row],[czujnik2]] - IF(AND(rok[[#This Row],[dzień]]&gt;=5,rok[[#This Row],[dzień]]&lt;=10),1.2,0) + IF(rok[[#This Row],[miesiąc]]=5,0.9,0)</f>
        <v>-2.42</v>
      </c>
      <c r="G20" s="4">
        <f>ROUND(pomiary[[#This Row],[czujnik8]] * IF(OR(rok[[#This Row],[miesiąc]]=7,rok[[#This Row],[miesiąc]]=8),1.07,1),2) + IF(rok[[#This Row],[miesiąc]]=5,0.9,0)</f>
        <v>2.27</v>
      </c>
      <c r="H20" s="4">
        <f>ROUND(pomiary[[#This Row],[czujnik9]] * IF(OR(rok[[#This Row],[miesiąc]]=7,rok[[#This Row],[miesiąc]]=8),1.07,1),2) + IF(rok[[#This Row],[miesiąc]]=5,0.9,0)</f>
        <v>1.38</v>
      </c>
    </row>
    <row r="21" spans="1:8">
      <c r="A21" s="1">
        <f>pomiary[[#This Row],[data]]</f>
        <v>42420</v>
      </c>
      <c r="B21" s="2">
        <f>pomiary[[#This Row],[godzina]]</f>
        <v>0.21041666666666667</v>
      </c>
      <c r="C21">
        <f t="shared" si="0"/>
        <v>20</v>
      </c>
      <c r="D21">
        <f t="shared" si="1"/>
        <v>2</v>
      </c>
      <c r="E21" s="4">
        <f>pomiary[[#This Row],[czujnik1]] - IF(AND(rok[[#This Row],[dzień]]&gt;=5,rok[[#This Row],[dzień]]&lt;=10),1.2,0) + IF(rok[[#This Row],[miesiąc]]=5,0.9,0)</f>
        <v>8.91</v>
      </c>
      <c r="F21" s="4">
        <f>pomiary[[#This Row],[czujnik2]] - IF(AND(rok[[#This Row],[dzień]]&gt;=5,rok[[#This Row],[dzień]]&lt;=10),1.2,0) + IF(rok[[#This Row],[miesiąc]]=5,0.9,0)</f>
        <v>-0.83</v>
      </c>
      <c r="G21" s="4">
        <f>ROUND(pomiary[[#This Row],[czujnik8]] * IF(OR(rok[[#This Row],[miesiąc]]=7,rok[[#This Row],[miesiąc]]=8),1.07,1),2) + IF(rok[[#This Row],[miesiąc]]=5,0.9,0)</f>
        <v>2.9</v>
      </c>
      <c r="H21" s="4">
        <f>ROUND(pomiary[[#This Row],[czujnik9]] * IF(OR(rok[[#This Row],[miesiąc]]=7,rok[[#This Row],[miesiąc]]=8),1.07,1),2) + IF(rok[[#This Row],[miesiąc]]=5,0.9,0)</f>
        <v>-2.0099999999999998</v>
      </c>
    </row>
    <row r="22" spans="1:8">
      <c r="A22" s="1">
        <f>pomiary[[#This Row],[data]]</f>
        <v>42421</v>
      </c>
      <c r="B22" s="2">
        <f>pomiary[[#This Row],[godzina]]</f>
        <v>0.46319444444444446</v>
      </c>
      <c r="C22">
        <f t="shared" si="0"/>
        <v>21</v>
      </c>
      <c r="D22">
        <f t="shared" si="1"/>
        <v>2</v>
      </c>
      <c r="E22" s="4">
        <f>pomiary[[#This Row],[czujnik1]] - IF(AND(rok[[#This Row],[dzień]]&gt;=5,rok[[#This Row],[dzień]]&lt;=10),1.2,0) + IF(rok[[#This Row],[miesiąc]]=5,0.9,0)</f>
        <v>6.18</v>
      </c>
      <c r="F22" s="4">
        <f>pomiary[[#This Row],[czujnik2]] - IF(AND(rok[[#This Row],[dzień]]&gt;=5,rok[[#This Row],[dzień]]&lt;=10),1.2,0) + IF(rok[[#This Row],[miesiąc]]=5,0.9,0)</f>
        <v>6.14</v>
      </c>
      <c r="G22" s="4">
        <f>ROUND(pomiary[[#This Row],[czujnik8]] * IF(OR(rok[[#This Row],[miesiąc]]=7,rok[[#This Row],[miesiąc]]=8),1.07,1),2) + IF(rok[[#This Row],[miesiąc]]=5,0.9,0)</f>
        <v>4.6399999999999997</v>
      </c>
      <c r="H22" s="4">
        <f>ROUND(pomiary[[#This Row],[czujnik9]] * IF(OR(rok[[#This Row],[miesiąc]]=7,rok[[#This Row],[miesiąc]]=8),1.07,1),2) + IF(rok[[#This Row],[miesiąc]]=5,0.9,0)</f>
        <v>-2.96</v>
      </c>
    </row>
    <row r="23" spans="1:8">
      <c r="A23" s="1">
        <f>pomiary[[#This Row],[data]]</f>
        <v>42424</v>
      </c>
      <c r="B23" s="2">
        <f>pomiary[[#This Row],[godzina]]</f>
        <v>0.17083333333333331</v>
      </c>
      <c r="C23">
        <f t="shared" si="0"/>
        <v>24</v>
      </c>
      <c r="D23">
        <f t="shared" si="1"/>
        <v>2</v>
      </c>
      <c r="E23" s="4">
        <f>pomiary[[#This Row],[czujnik1]] - IF(AND(rok[[#This Row],[dzień]]&gt;=5,rok[[#This Row],[dzień]]&lt;=10),1.2,0) + IF(rok[[#This Row],[miesiąc]]=5,0.9,0)</f>
        <v>-3.2</v>
      </c>
      <c r="F23" s="4">
        <f>pomiary[[#This Row],[czujnik2]] - IF(AND(rok[[#This Row],[dzień]]&gt;=5,rok[[#This Row],[dzień]]&lt;=10),1.2,0) + IF(rok[[#This Row],[miesiąc]]=5,0.9,0)</f>
        <v>-4.18</v>
      </c>
      <c r="G23" s="4">
        <f>ROUND(pomiary[[#This Row],[czujnik8]] * IF(OR(rok[[#This Row],[miesiąc]]=7,rok[[#This Row],[miesiąc]]=8),1.07,1),2) + IF(rok[[#This Row],[miesiąc]]=5,0.9,0)</f>
        <v>-3.65</v>
      </c>
      <c r="H23" s="4">
        <f>ROUND(pomiary[[#This Row],[czujnik9]] * IF(OR(rok[[#This Row],[miesiąc]]=7,rok[[#This Row],[miesiąc]]=8),1.07,1),2) + IF(rok[[#This Row],[miesiąc]]=5,0.9,0)</f>
        <v>-4.0999999999999996</v>
      </c>
    </row>
    <row r="24" spans="1:8">
      <c r="A24" s="1">
        <f>pomiary[[#This Row],[data]]</f>
        <v>42430</v>
      </c>
      <c r="B24" s="2">
        <f>pomiary[[#This Row],[godzina]]</f>
        <v>0</v>
      </c>
      <c r="C24">
        <f t="shared" si="0"/>
        <v>1</v>
      </c>
      <c r="D24">
        <f t="shared" si="1"/>
        <v>3</v>
      </c>
      <c r="E24" s="4">
        <f>pomiary[[#This Row],[czujnik1]] - IF(AND(rok[[#This Row],[dzień]]&gt;=5,rok[[#This Row],[dzień]]&lt;=10),1.2,0) + IF(rok[[#This Row],[miesiąc]]=5,0.9,0)</f>
        <v>6.8</v>
      </c>
      <c r="F24" s="4">
        <f>pomiary[[#This Row],[czujnik2]] - IF(AND(rok[[#This Row],[dzień]]&gt;=5,rok[[#This Row],[dzień]]&lt;=10),1.2,0) + IF(rok[[#This Row],[miesiąc]]=5,0.9,0)</f>
        <v>-2.64</v>
      </c>
      <c r="G24" s="4">
        <f>ROUND(pomiary[[#This Row],[czujnik8]] * IF(OR(rok[[#This Row],[miesiąc]]=7,rok[[#This Row],[miesiąc]]=8),1.07,1),2) + IF(rok[[#This Row],[miesiąc]]=5,0.9,0)</f>
        <v>7.18</v>
      </c>
      <c r="H24" s="4">
        <f>ROUND(pomiary[[#This Row],[czujnik9]] * IF(OR(rok[[#This Row],[miesiąc]]=7,rok[[#This Row],[miesiąc]]=8),1.07,1),2) + IF(rok[[#This Row],[miesiąc]]=5,0.9,0)</f>
        <v>7.33</v>
      </c>
    </row>
    <row r="25" spans="1:8">
      <c r="A25" s="1">
        <f>pomiary[[#This Row],[data]]</f>
        <v>42431</v>
      </c>
      <c r="B25" s="2">
        <f>pomiary[[#This Row],[godzina]]</f>
        <v>0.16874999999999998</v>
      </c>
      <c r="C25">
        <f t="shared" si="0"/>
        <v>2</v>
      </c>
      <c r="D25">
        <f t="shared" si="1"/>
        <v>3</v>
      </c>
      <c r="E25" s="4">
        <f>pomiary[[#This Row],[czujnik1]] - IF(AND(rok[[#This Row],[dzień]]&gt;=5,rok[[#This Row],[dzień]]&lt;=10),1.2,0) + IF(rok[[#This Row],[miesiąc]]=5,0.9,0)</f>
        <v>-3.15</v>
      </c>
      <c r="F25" s="4">
        <f>pomiary[[#This Row],[czujnik2]] - IF(AND(rok[[#This Row],[dzień]]&gt;=5,rok[[#This Row],[dzień]]&lt;=10),1.2,0) + IF(rok[[#This Row],[miesiąc]]=5,0.9,0)</f>
        <v>-1.58</v>
      </c>
      <c r="G25" s="4">
        <f>ROUND(pomiary[[#This Row],[czujnik8]] * IF(OR(rok[[#This Row],[miesiąc]]=7,rok[[#This Row],[miesiąc]]=8),1.07,1),2) + IF(rok[[#This Row],[miesiąc]]=5,0.9,0)</f>
        <v>-2.67</v>
      </c>
      <c r="H25" s="4">
        <f>ROUND(pomiary[[#This Row],[czujnik9]] * IF(OR(rok[[#This Row],[miesiąc]]=7,rok[[#This Row],[miesiąc]]=8),1.07,1),2) + IF(rok[[#This Row],[miesiąc]]=5,0.9,0)</f>
        <v>6.36</v>
      </c>
    </row>
    <row r="26" spans="1:8">
      <c r="A26" s="1">
        <f>pomiary[[#This Row],[data]]</f>
        <v>42433</v>
      </c>
      <c r="B26" s="2">
        <f>pomiary[[#This Row],[godzina]]</f>
        <v>0.29166666666666669</v>
      </c>
      <c r="C26">
        <f t="shared" si="0"/>
        <v>4</v>
      </c>
      <c r="D26">
        <f t="shared" si="1"/>
        <v>3</v>
      </c>
      <c r="E26" s="4">
        <f>pomiary[[#This Row],[czujnik1]] - IF(AND(rok[[#This Row],[dzień]]&gt;=5,rok[[#This Row],[dzień]]&lt;=10),1.2,0) + IF(rok[[#This Row],[miesiąc]]=5,0.9,0)</f>
        <v>-4.3899999999999997</v>
      </c>
      <c r="F26" s="4">
        <f>pomiary[[#This Row],[czujnik2]] - IF(AND(rok[[#This Row],[dzień]]&gt;=5,rok[[#This Row],[dzień]]&lt;=10),1.2,0) + IF(rok[[#This Row],[miesiąc]]=5,0.9,0)</f>
        <v>-3.86</v>
      </c>
      <c r="G26" s="4">
        <f>ROUND(pomiary[[#This Row],[czujnik8]] * IF(OR(rok[[#This Row],[miesiąc]]=7,rok[[#This Row],[miesiąc]]=8),1.07,1),2) + IF(rok[[#This Row],[miesiąc]]=5,0.9,0)</f>
        <v>-2.7</v>
      </c>
      <c r="H26" s="4">
        <f>ROUND(pomiary[[#This Row],[czujnik9]] * IF(OR(rok[[#This Row],[miesiąc]]=7,rok[[#This Row],[miesiąc]]=8),1.07,1),2) + IF(rok[[#This Row],[miesiąc]]=5,0.9,0)</f>
        <v>5.24</v>
      </c>
    </row>
    <row r="27" spans="1:8">
      <c r="A27" s="1">
        <f>pomiary[[#This Row],[data]]</f>
        <v>42435</v>
      </c>
      <c r="B27" s="2">
        <f>pomiary[[#This Row],[godzina]]</f>
        <v>0.33958333333333335</v>
      </c>
      <c r="C27">
        <f t="shared" si="0"/>
        <v>6</v>
      </c>
      <c r="D27">
        <f t="shared" si="1"/>
        <v>3</v>
      </c>
      <c r="E27" s="4">
        <f>pomiary[[#This Row],[czujnik1]] - IF(AND(rok[[#This Row],[dzień]]&gt;=5,rok[[#This Row],[dzień]]&lt;=10),1.2,0) + IF(rok[[#This Row],[miesiąc]]=5,0.9,0)</f>
        <v>-0.12999999999999989</v>
      </c>
      <c r="F27" s="4">
        <f>pomiary[[#This Row],[czujnik2]] - IF(AND(rok[[#This Row],[dzień]]&gt;=5,rok[[#This Row],[dzień]]&lt;=10),1.2,0) + IF(rok[[#This Row],[miesiąc]]=5,0.9,0)</f>
        <v>3.29</v>
      </c>
      <c r="G27" s="4">
        <f>ROUND(pomiary[[#This Row],[czujnik8]] * IF(OR(rok[[#This Row],[miesiąc]]=7,rok[[#This Row],[miesiąc]]=8),1.07,1),2) + IF(rok[[#This Row],[miesiąc]]=5,0.9,0)</f>
        <v>-0.82</v>
      </c>
      <c r="H27" s="4">
        <f>ROUND(pomiary[[#This Row],[czujnik9]] * IF(OR(rok[[#This Row],[miesiąc]]=7,rok[[#This Row],[miesiąc]]=8),1.07,1),2) + IF(rok[[#This Row],[miesiąc]]=5,0.9,0)</f>
        <v>1.63</v>
      </c>
    </row>
    <row r="28" spans="1:8">
      <c r="A28" s="1">
        <f>pomiary[[#This Row],[data]]</f>
        <v>42436</v>
      </c>
      <c r="B28" s="2">
        <f>pomiary[[#This Row],[godzina]]</f>
        <v>0.4604166666666667</v>
      </c>
      <c r="C28">
        <f t="shared" si="0"/>
        <v>7</v>
      </c>
      <c r="D28">
        <f t="shared" si="1"/>
        <v>3</v>
      </c>
      <c r="E28" s="4">
        <f>pomiary[[#This Row],[czujnik1]] - IF(AND(rok[[#This Row],[dzień]]&gt;=5,rok[[#This Row],[dzień]]&lt;=10),1.2,0) + IF(rok[[#This Row],[miesiąc]]=5,0.9,0)</f>
        <v>-5.5200000000000005</v>
      </c>
      <c r="F28" s="4">
        <f>pomiary[[#This Row],[czujnik2]] - IF(AND(rok[[#This Row],[dzień]]&gt;=5,rok[[#This Row],[dzień]]&lt;=10),1.2,0) + IF(rok[[#This Row],[miesiąc]]=5,0.9,0)</f>
        <v>-5.5</v>
      </c>
      <c r="G28" s="4">
        <f>ROUND(pomiary[[#This Row],[czujnik8]] * IF(OR(rok[[#This Row],[miesiąc]]=7,rok[[#This Row],[miesiąc]]=8),1.07,1),2) + IF(rok[[#This Row],[miesiąc]]=5,0.9,0)</f>
        <v>1.75</v>
      </c>
      <c r="H28" s="4">
        <f>ROUND(pomiary[[#This Row],[czujnik9]] * IF(OR(rok[[#This Row],[miesiąc]]=7,rok[[#This Row],[miesiąc]]=8),1.07,1),2) + IF(rok[[#This Row],[miesiąc]]=5,0.9,0)</f>
        <v>2.57</v>
      </c>
    </row>
    <row r="29" spans="1:8">
      <c r="A29" s="1">
        <f>pomiary[[#This Row],[data]]</f>
        <v>42439</v>
      </c>
      <c r="B29" s="2">
        <f>pomiary[[#This Row],[godzina]]</f>
        <v>0.50277777777777777</v>
      </c>
      <c r="C29">
        <f t="shared" si="0"/>
        <v>10</v>
      </c>
      <c r="D29">
        <f t="shared" si="1"/>
        <v>3</v>
      </c>
      <c r="E29" s="4">
        <f>pomiary[[#This Row],[czujnik1]] - IF(AND(rok[[#This Row],[dzień]]&gt;=5,rok[[#This Row],[dzień]]&lt;=10),1.2,0) + IF(rok[[#This Row],[miesiąc]]=5,0.9,0)</f>
        <v>7.7399999999999993</v>
      </c>
      <c r="F29" s="4">
        <f>pomiary[[#This Row],[czujnik2]] - IF(AND(rok[[#This Row],[dzień]]&gt;=5,rok[[#This Row],[dzień]]&lt;=10),1.2,0) + IF(rok[[#This Row],[miesiąc]]=5,0.9,0)</f>
        <v>-9.18</v>
      </c>
      <c r="G29" s="4">
        <f>ROUND(pomiary[[#This Row],[czujnik8]] * IF(OR(rok[[#This Row],[miesiąc]]=7,rok[[#This Row],[miesiąc]]=8),1.07,1),2) + IF(rok[[#This Row],[miesiąc]]=5,0.9,0)</f>
        <v>-3.33</v>
      </c>
      <c r="H29" s="4">
        <f>ROUND(pomiary[[#This Row],[czujnik9]] * IF(OR(rok[[#This Row],[miesiąc]]=7,rok[[#This Row],[miesiąc]]=8),1.07,1),2) + IF(rok[[#This Row],[miesiąc]]=5,0.9,0)</f>
        <v>3.39</v>
      </c>
    </row>
    <row r="30" spans="1:8">
      <c r="A30" s="1">
        <f>pomiary[[#This Row],[data]]</f>
        <v>42441</v>
      </c>
      <c r="B30" s="2">
        <f>pomiary[[#This Row],[godzina]]</f>
        <v>0.21388888888888891</v>
      </c>
      <c r="C30">
        <f t="shared" si="0"/>
        <v>12</v>
      </c>
      <c r="D30">
        <f t="shared" si="1"/>
        <v>3</v>
      </c>
      <c r="E30" s="4">
        <f>pomiary[[#This Row],[czujnik1]] - IF(AND(rok[[#This Row],[dzień]]&gt;=5,rok[[#This Row],[dzień]]&lt;=10),1.2,0) + IF(rok[[#This Row],[miesiąc]]=5,0.9,0)</f>
        <v>-2.84</v>
      </c>
      <c r="F30" s="4">
        <f>pomiary[[#This Row],[czujnik2]] - IF(AND(rok[[#This Row],[dzień]]&gt;=5,rok[[#This Row],[dzień]]&lt;=10),1.2,0) + IF(rok[[#This Row],[miesiąc]]=5,0.9,0)</f>
        <v>-3.79</v>
      </c>
      <c r="G30" s="4">
        <f>ROUND(pomiary[[#This Row],[czujnik8]] * IF(OR(rok[[#This Row],[miesiąc]]=7,rok[[#This Row],[miesiąc]]=8),1.07,1),2) + IF(rok[[#This Row],[miesiąc]]=5,0.9,0)</f>
        <v>-5.8</v>
      </c>
      <c r="H30" s="4">
        <f>ROUND(pomiary[[#This Row],[czujnik9]] * IF(OR(rok[[#This Row],[miesiąc]]=7,rok[[#This Row],[miesiąc]]=8),1.07,1),2) + IF(rok[[#This Row],[miesiąc]]=5,0.9,0)</f>
        <v>-7.56</v>
      </c>
    </row>
    <row r="31" spans="1:8">
      <c r="A31" s="1">
        <f>pomiary[[#This Row],[data]]</f>
        <v>42444</v>
      </c>
      <c r="B31" s="2">
        <f>pomiary[[#This Row],[godzina]]</f>
        <v>0.12638888888888888</v>
      </c>
      <c r="C31">
        <f t="shared" si="0"/>
        <v>15</v>
      </c>
      <c r="D31">
        <f t="shared" si="1"/>
        <v>3</v>
      </c>
      <c r="E31" s="4">
        <f>pomiary[[#This Row],[czujnik1]] - IF(AND(rok[[#This Row],[dzień]]&gt;=5,rok[[#This Row],[dzień]]&lt;=10),1.2,0) + IF(rok[[#This Row],[miesiąc]]=5,0.9,0)</f>
        <v>-2.0099999999999998</v>
      </c>
      <c r="F31" s="4">
        <f>pomiary[[#This Row],[czujnik2]] - IF(AND(rok[[#This Row],[dzień]]&gt;=5,rok[[#This Row],[dzień]]&lt;=10),1.2,0) + IF(rok[[#This Row],[miesiąc]]=5,0.9,0)</f>
        <v>0.62</v>
      </c>
      <c r="G31" s="4">
        <f>ROUND(pomiary[[#This Row],[czujnik8]] * IF(OR(rok[[#This Row],[miesiąc]]=7,rok[[#This Row],[miesiąc]]=8),1.07,1),2) + IF(rok[[#This Row],[miesiąc]]=5,0.9,0)</f>
        <v>7.96</v>
      </c>
      <c r="H31" s="4">
        <f>ROUND(pomiary[[#This Row],[czujnik9]] * IF(OR(rok[[#This Row],[miesiąc]]=7,rok[[#This Row],[miesiąc]]=8),1.07,1),2) + IF(rok[[#This Row],[miesiąc]]=5,0.9,0)</f>
        <v>4.51</v>
      </c>
    </row>
    <row r="32" spans="1:8">
      <c r="A32" s="1">
        <f>pomiary[[#This Row],[data]]</f>
        <v>42447</v>
      </c>
      <c r="B32" s="2">
        <f>pomiary[[#This Row],[godzina]]</f>
        <v>8.3333333333333332E-3</v>
      </c>
      <c r="C32">
        <f t="shared" si="0"/>
        <v>18</v>
      </c>
      <c r="D32">
        <f t="shared" si="1"/>
        <v>3</v>
      </c>
      <c r="E32" s="4">
        <f>pomiary[[#This Row],[czujnik1]] - IF(AND(rok[[#This Row],[dzień]]&gt;=5,rok[[#This Row],[dzień]]&lt;=10),1.2,0) + IF(rok[[#This Row],[miesiąc]]=5,0.9,0)</f>
        <v>1.44</v>
      </c>
      <c r="F32" s="4">
        <f>pomiary[[#This Row],[czujnik2]] - IF(AND(rok[[#This Row],[dzień]]&gt;=5,rok[[#This Row],[dzień]]&lt;=10),1.2,0) + IF(rok[[#This Row],[miesiąc]]=5,0.9,0)</f>
        <v>-7.21</v>
      </c>
      <c r="G32" s="4">
        <f>ROUND(pomiary[[#This Row],[czujnik8]] * IF(OR(rok[[#This Row],[miesiąc]]=7,rok[[#This Row],[miesiąc]]=8),1.07,1),2) + IF(rok[[#This Row],[miesiąc]]=5,0.9,0)</f>
        <v>-6.89</v>
      </c>
      <c r="H32" s="4">
        <f>ROUND(pomiary[[#This Row],[czujnik9]] * IF(OR(rok[[#This Row],[miesiąc]]=7,rok[[#This Row],[miesiąc]]=8),1.07,1),2) + IF(rok[[#This Row],[miesiąc]]=5,0.9,0)</f>
        <v>-3.19</v>
      </c>
    </row>
    <row r="33" spans="1:8">
      <c r="A33" s="1">
        <f>pomiary[[#This Row],[data]]</f>
        <v>42450</v>
      </c>
      <c r="B33" s="2">
        <f>pomiary[[#This Row],[godzina]]</f>
        <v>0.12569444444444444</v>
      </c>
      <c r="C33">
        <f t="shared" si="0"/>
        <v>21</v>
      </c>
      <c r="D33">
        <f t="shared" si="1"/>
        <v>3</v>
      </c>
      <c r="E33" s="4">
        <f>pomiary[[#This Row],[czujnik1]] - IF(AND(rok[[#This Row],[dzień]]&gt;=5,rok[[#This Row],[dzień]]&lt;=10),1.2,0) + IF(rok[[#This Row],[miesiąc]]=5,0.9,0)</f>
        <v>0.98</v>
      </c>
      <c r="F33" s="4">
        <f>pomiary[[#This Row],[czujnik2]] - IF(AND(rok[[#This Row],[dzień]]&gt;=5,rok[[#This Row],[dzień]]&lt;=10),1.2,0) + IF(rok[[#This Row],[miesiąc]]=5,0.9,0)</f>
        <v>7.64</v>
      </c>
      <c r="G33" s="4">
        <f>ROUND(pomiary[[#This Row],[czujnik8]] * IF(OR(rok[[#This Row],[miesiąc]]=7,rok[[#This Row],[miesiąc]]=8),1.07,1),2) + IF(rok[[#This Row],[miesiąc]]=5,0.9,0)</f>
        <v>5.65</v>
      </c>
      <c r="H33" s="4">
        <f>ROUND(pomiary[[#This Row],[czujnik9]] * IF(OR(rok[[#This Row],[miesiąc]]=7,rok[[#This Row],[miesiąc]]=8),1.07,1),2) + IF(rok[[#This Row],[miesiąc]]=5,0.9,0)</f>
        <v>5.0999999999999996</v>
      </c>
    </row>
    <row r="34" spans="1:8">
      <c r="A34" s="1">
        <f>pomiary[[#This Row],[data]]</f>
        <v>42451</v>
      </c>
      <c r="B34" s="2">
        <f>pomiary[[#This Row],[godzina]]</f>
        <v>0.50694444444444442</v>
      </c>
      <c r="C34">
        <f t="shared" si="0"/>
        <v>22</v>
      </c>
      <c r="D34">
        <f t="shared" si="1"/>
        <v>3</v>
      </c>
      <c r="E34" s="4">
        <f>pomiary[[#This Row],[czujnik1]] - IF(AND(rok[[#This Row],[dzień]]&gt;=5,rok[[#This Row],[dzień]]&lt;=10),1.2,0) + IF(rok[[#This Row],[miesiąc]]=5,0.9,0)</f>
        <v>5.83</v>
      </c>
      <c r="F34" s="4">
        <f>pomiary[[#This Row],[czujnik2]] - IF(AND(rok[[#This Row],[dzień]]&gt;=5,rok[[#This Row],[dzień]]&lt;=10),1.2,0) + IF(rok[[#This Row],[miesiąc]]=5,0.9,0)</f>
        <v>7.18</v>
      </c>
      <c r="G34" s="4">
        <f>ROUND(pomiary[[#This Row],[czujnik8]] * IF(OR(rok[[#This Row],[miesiąc]]=7,rok[[#This Row],[miesiąc]]=8),1.07,1),2) + IF(rok[[#This Row],[miesiąc]]=5,0.9,0)</f>
        <v>-4.8</v>
      </c>
      <c r="H34" s="4">
        <f>ROUND(pomiary[[#This Row],[czujnik9]] * IF(OR(rok[[#This Row],[miesiąc]]=7,rok[[#This Row],[miesiąc]]=8),1.07,1),2) + IF(rok[[#This Row],[miesiąc]]=5,0.9,0)</f>
        <v>2.92</v>
      </c>
    </row>
    <row r="35" spans="1:8">
      <c r="A35" s="1">
        <f>pomiary[[#This Row],[data]]</f>
        <v>42452</v>
      </c>
      <c r="B35" s="2">
        <f>pomiary[[#This Row],[godzina]]</f>
        <v>0.16874999999999998</v>
      </c>
      <c r="C35">
        <f t="shared" si="0"/>
        <v>23</v>
      </c>
      <c r="D35">
        <f t="shared" si="1"/>
        <v>3</v>
      </c>
      <c r="E35" s="4">
        <f>pomiary[[#This Row],[czujnik1]] - IF(AND(rok[[#This Row],[dzień]]&gt;=5,rok[[#This Row],[dzień]]&lt;=10),1.2,0) + IF(rok[[#This Row],[miesiąc]]=5,0.9,0)</f>
        <v>-5.39</v>
      </c>
      <c r="F35" s="4">
        <f>pomiary[[#This Row],[czujnik2]] - IF(AND(rok[[#This Row],[dzień]]&gt;=5,rok[[#This Row],[dzień]]&lt;=10),1.2,0) + IF(rok[[#This Row],[miesiąc]]=5,0.9,0)</f>
        <v>-7.41</v>
      </c>
      <c r="G35" s="4">
        <f>ROUND(pomiary[[#This Row],[czujnik8]] * IF(OR(rok[[#This Row],[miesiąc]]=7,rok[[#This Row],[miesiąc]]=8),1.07,1),2) + IF(rok[[#This Row],[miesiąc]]=5,0.9,0)</f>
        <v>-2.19</v>
      </c>
      <c r="H35" s="4">
        <f>ROUND(pomiary[[#This Row],[czujnik9]] * IF(OR(rok[[#This Row],[miesiąc]]=7,rok[[#This Row],[miesiąc]]=8),1.07,1),2) + IF(rok[[#This Row],[miesiąc]]=5,0.9,0)</f>
        <v>4.6100000000000003</v>
      </c>
    </row>
    <row r="36" spans="1:8">
      <c r="A36" s="1">
        <f>pomiary[[#This Row],[data]]</f>
        <v>42452</v>
      </c>
      <c r="B36" s="2">
        <f>pomiary[[#This Row],[godzina]]</f>
        <v>0.25138888888888888</v>
      </c>
      <c r="C36">
        <f t="shared" si="0"/>
        <v>23</v>
      </c>
      <c r="D36">
        <f t="shared" si="1"/>
        <v>3</v>
      </c>
      <c r="E36" s="4">
        <f>pomiary[[#This Row],[czujnik1]] - IF(AND(rok[[#This Row],[dzień]]&gt;=5,rok[[#This Row],[dzień]]&lt;=10),1.2,0) + IF(rok[[#This Row],[miesiąc]]=5,0.9,0)</f>
        <v>7.98</v>
      </c>
      <c r="F36" s="4">
        <f>pomiary[[#This Row],[czujnik2]] - IF(AND(rok[[#This Row],[dzień]]&gt;=5,rok[[#This Row],[dzień]]&lt;=10),1.2,0) + IF(rok[[#This Row],[miesiąc]]=5,0.9,0)</f>
        <v>4.6100000000000003</v>
      </c>
      <c r="G36" s="4">
        <f>ROUND(pomiary[[#This Row],[czujnik8]] * IF(OR(rok[[#This Row],[miesiąc]]=7,rok[[#This Row],[miesiąc]]=8),1.07,1),2) + IF(rok[[#This Row],[miesiąc]]=5,0.9,0)</f>
        <v>3.23</v>
      </c>
      <c r="H36" s="4">
        <f>ROUND(pomiary[[#This Row],[czujnik9]] * IF(OR(rok[[#This Row],[miesiąc]]=7,rok[[#This Row],[miesiąc]]=8),1.07,1),2) + IF(rok[[#This Row],[miesiąc]]=5,0.9,0)</f>
        <v>-7.13</v>
      </c>
    </row>
    <row r="37" spans="1:8">
      <c r="A37" s="1">
        <f>pomiary[[#This Row],[data]]</f>
        <v>42454</v>
      </c>
      <c r="B37" s="2">
        <f>pomiary[[#This Row],[godzina]]</f>
        <v>0.12986111111111112</v>
      </c>
      <c r="C37">
        <f t="shared" si="0"/>
        <v>25</v>
      </c>
      <c r="D37">
        <f t="shared" si="1"/>
        <v>3</v>
      </c>
      <c r="E37" s="4">
        <f>pomiary[[#This Row],[czujnik1]] - IF(AND(rok[[#This Row],[dzień]]&gt;=5,rok[[#This Row],[dzień]]&lt;=10),1.2,0) + IF(rok[[#This Row],[miesiąc]]=5,0.9,0)</f>
        <v>2.92</v>
      </c>
      <c r="F37" s="4">
        <f>pomiary[[#This Row],[czujnik2]] - IF(AND(rok[[#This Row],[dzień]]&gt;=5,rok[[#This Row],[dzień]]&lt;=10),1.2,0) + IF(rok[[#This Row],[miesiąc]]=5,0.9,0)</f>
        <v>0.43</v>
      </c>
      <c r="G37" s="4">
        <f>ROUND(pomiary[[#This Row],[czujnik8]] * IF(OR(rok[[#This Row],[miesiąc]]=7,rok[[#This Row],[miesiąc]]=8),1.07,1),2) + IF(rok[[#This Row],[miesiąc]]=5,0.9,0)</f>
        <v>6.34</v>
      </c>
      <c r="H37" s="4">
        <f>ROUND(pomiary[[#This Row],[czujnik9]] * IF(OR(rok[[#This Row],[miesiąc]]=7,rok[[#This Row],[miesiąc]]=8),1.07,1),2) + IF(rok[[#This Row],[miesiąc]]=5,0.9,0)</f>
        <v>-5.17</v>
      </c>
    </row>
    <row r="38" spans="1:8">
      <c r="A38" s="1">
        <f>pomiary[[#This Row],[data]]</f>
        <v>42455</v>
      </c>
      <c r="B38" s="2">
        <f>pomiary[[#This Row],[godzina]]</f>
        <v>0.33888888888888885</v>
      </c>
      <c r="C38">
        <f t="shared" si="0"/>
        <v>26</v>
      </c>
      <c r="D38">
        <f t="shared" si="1"/>
        <v>3</v>
      </c>
      <c r="E38" s="4">
        <f>pomiary[[#This Row],[czujnik1]] - IF(AND(rok[[#This Row],[dzień]]&gt;=5,rok[[#This Row],[dzień]]&lt;=10),1.2,0) + IF(rok[[#This Row],[miesiąc]]=5,0.9,0)</f>
        <v>5.68</v>
      </c>
      <c r="F38" s="4">
        <f>pomiary[[#This Row],[czujnik2]] - IF(AND(rok[[#This Row],[dzień]]&gt;=5,rok[[#This Row],[dzień]]&lt;=10),1.2,0) + IF(rok[[#This Row],[miesiąc]]=5,0.9,0)</f>
        <v>-5.18</v>
      </c>
      <c r="G38" s="4">
        <f>ROUND(pomiary[[#This Row],[czujnik8]] * IF(OR(rok[[#This Row],[miesiąc]]=7,rok[[#This Row],[miesiąc]]=8),1.07,1),2) + IF(rok[[#This Row],[miesiąc]]=5,0.9,0)</f>
        <v>-6.24</v>
      </c>
      <c r="H38" s="4">
        <f>ROUND(pomiary[[#This Row],[czujnik9]] * IF(OR(rok[[#This Row],[miesiąc]]=7,rok[[#This Row],[miesiąc]]=8),1.07,1),2) + IF(rok[[#This Row],[miesiąc]]=5,0.9,0)</f>
        <v>-5.52</v>
      </c>
    </row>
    <row r="39" spans="1:8">
      <c r="A39" s="1">
        <f>pomiary[[#This Row],[data]]</f>
        <v>42455</v>
      </c>
      <c r="B39" s="2">
        <f>pomiary[[#This Row],[godzina]]</f>
        <v>0.37847222222222227</v>
      </c>
      <c r="C39">
        <f t="shared" si="0"/>
        <v>26</v>
      </c>
      <c r="D39">
        <f t="shared" si="1"/>
        <v>3</v>
      </c>
      <c r="E39" s="4">
        <f>pomiary[[#This Row],[czujnik1]] - IF(AND(rok[[#This Row],[dzień]]&gt;=5,rok[[#This Row],[dzień]]&lt;=10),1.2,0) + IF(rok[[#This Row],[miesiąc]]=5,0.9,0)</f>
        <v>-3.88</v>
      </c>
      <c r="F39" s="4">
        <f>pomiary[[#This Row],[czujnik2]] - IF(AND(rok[[#This Row],[dzień]]&gt;=5,rok[[#This Row],[dzień]]&lt;=10),1.2,0) + IF(rok[[#This Row],[miesiąc]]=5,0.9,0)</f>
        <v>-5.21</v>
      </c>
      <c r="G39" s="4">
        <f>ROUND(pomiary[[#This Row],[czujnik8]] * IF(OR(rok[[#This Row],[miesiąc]]=7,rok[[#This Row],[miesiąc]]=8),1.07,1),2) + IF(rok[[#This Row],[miesiąc]]=5,0.9,0)</f>
        <v>6.75</v>
      </c>
      <c r="H39" s="4">
        <f>ROUND(pomiary[[#This Row],[czujnik9]] * IF(OR(rok[[#This Row],[miesiąc]]=7,rok[[#This Row],[miesiąc]]=8),1.07,1),2) + IF(rok[[#This Row],[miesiąc]]=5,0.9,0)</f>
        <v>-0.73</v>
      </c>
    </row>
    <row r="40" spans="1:8">
      <c r="A40" s="1">
        <f>pomiary[[#This Row],[data]]</f>
        <v>42456</v>
      </c>
      <c r="B40" s="2">
        <f>pomiary[[#This Row],[godzina]]</f>
        <v>0.21388888888888891</v>
      </c>
      <c r="C40">
        <f t="shared" si="0"/>
        <v>27</v>
      </c>
      <c r="D40">
        <f t="shared" si="1"/>
        <v>3</v>
      </c>
      <c r="E40" s="4">
        <f>pomiary[[#This Row],[czujnik1]] - IF(AND(rok[[#This Row],[dzień]]&gt;=5,rok[[#This Row],[dzień]]&lt;=10),1.2,0) + IF(rok[[#This Row],[miesiąc]]=5,0.9,0)</f>
        <v>-4.4800000000000004</v>
      </c>
      <c r="F40" s="4">
        <f>pomiary[[#This Row],[czujnik2]] - IF(AND(rok[[#This Row],[dzień]]&gt;=5,rok[[#This Row],[dzień]]&lt;=10),1.2,0) + IF(rok[[#This Row],[miesiąc]]=5,0.9,0)</f>
        <v>-2.0499999999999998</v>
      </c>
      <c r="G40" s="4">
        <f>ROUND(pomiary[[#This Row],[czujnik8]] * IF(OR(rok[[#This Row],[miesiąc]]=7,rok[[#This Row],[miesiąc]]=8),1.07,1),2) + IF(rok[[#This Row],[miesiąc]]=5,0.9,0)</f>
        <v>-2.2599999999999998</v>
      </c>
      <c r="H40" s="4">
        <f>ROUND(pomiary[[#This Row],[czujnik9]] * IF(OR(rok[[#This Row],[miesiąc]]=7,rok[[#This Row],[miesiąc]]=8),1.07,1),2) + IF(rok[[#This Row],[miesiąc]]=5,0.9,0)</f>
        <v>0.23</v>
      </c>
    </row>
    <row r="41" spans="1:8">
      <c r="A41" s="1">
        <f>pomiary[[#This Row],[data]]</f>
        <v>42457</v>
      </c>
      <c r="B41" s="2">
        <f>pomiary[[#This Row],[godzina]]</f>
        <v>0.17222222222222225</v>
      </c>
      <c r="C41">
        <f t="shared" si="0"/>
        <v>28</v>
      </c>
      <c r="D41">
        <f t="shared" si="1"/>
        <v>3</v>
      </c>
      <c r="E41" s="4">
        <f>pomiary[[#This Row],[czujnik1]] - IF(AND(rok[[#This Row],[dzień]]&gt;=5,rok[[#This Row],[dzień]]&lt;=10),1.2,0) + IF(rok[[#This Row],[miesiąc]]=5,0.9,0)</f>
        <v>-3.04</v>
      </c>
      <c r="F41" s="4">
        <f>pomiary[[#This Row],[czujnik2]] - IF(AND(rok[[#This Row],[dzień]]&gt;=5,rok[[#This Row],[dzień]]&lt;=10),1.2,0) + IF(rok[[#This Row],[miesiąc]]=5,0.9,0)</f>
        <v>-1.24</v>
      </c>
      <c r="G41" s="4">
        <f>ROUND(pomiary[[#This Row],[czujnik8]] * IF(OR(rok[[#This Row],[miesiąc]]=7,rok[[#This Row],[miesiąc]]=8),1.07,1),2) + IF(rok[[#This Row],[miesiąc]]=5,0.9,0)</f>
        <v>5.8</v>
      </c>
      <c r="H41" s="4">
        <f>ROUND(pomiary[[#This Row],[czujnik9]] * IF(OR(rok[[#This Row],[miesiąc]]=7,rok[[#This Row],[miesiąc]]=8),1.07,1),2) + IF(rok[[#This Row],[miesiąc]]=5,0.9,0)</f>
        <v>-7.14</v>
      </c>
    </row>
    <row r="42" spans="1:8">
      <c r="A42" s="1">
        <f>pomiary[[#This Row],[data]]</f>
        <v>42458</v>
      </c>
      <c r="B42" s="2">
        <f>pomiary[[#This Row],[godzina]]</f>
        <v>0.29791666666666666</v>
      </c>
      <c r="C42">
        <f t="shared" si="0"/>
        <v>29</v>
      </c>
      <c r="D42">
        <f t="shared" si="1"/>
        <v>3</v>
      </c>
      <c r="E42" s="4">
        <f>pomiary[[#This Row],[czujnik1]] - IF(AND(rok[[#This Row],[dzień]]&gt;=5,rok[[#This Row],[dzień]]&lt;=10),1.2,0) + IF(rok[[#This Row],[miesiąc]]=5,0.9,0)</f>
        <v>-2.12</v>
      </c>
      <c r="F42" s="4">
        <f>pomiary[[#This Row],[czujnik2]] - IF(AND(rok[[#This Row],[dzień]]&gt;=5,rok[[#This Row],[dzień]]&lt;=10),1.2,0) + IF(rok[[#This Row],[miesiąc]]=5,0.9,0)</f>
        <v>-6.19</v>
      </c>
      <c r="G42" s="4">
        <f>ROUND(pomiary[[#This Row],[czujnik8]] * IF(OR(rok[[#This Row],[miesiąc]]=7,rok[[#This Row],[miesiąc]]=8),1.07,1),2) + IF(rok[[#This Row],[miesiąc]]=5,0.9,0)</f>
        <v>-5.75</v>
      </c>
      <c r="H42" s="4">
        <f>ROUND(pomiary[[#This Row],[czujnik9]] * IF(OR(rok[[#This Row],[miesiąc]]=7,rok[[#This Row],[miesiąc]]=8),1.07,1),2) + IF(rok[[#This Row],[miesiąc]]=5,0.9,0)</f>
        <v>3.63</v>
      </c>
    </row>
    <row r="43" spans="1:8">
      <c r="A43" s="1">
        <f>pomiary[[#This Row],[data]]</f>
        <v>42468</v>
      </c>
      <c r="B43" s="2">
        <f>pomiary[[#This Row],[godzina]]</f>
        <v>0.21180555555555555</v>
      </c>
      <c r="C43">
        <f t="shared" si="0"/>
        <v>8</v>
      </c>
      <c r="D43">
        <f t="shared" si="1"/>
        <v>4</v>
      </c>
      <c r="E43" s="4">
        <f>pomiary[[#This Row],[czujnik1]] - IF(AND(rok[[#This Row],[dzień]]&gt;=5,rok[[#This Row],[dzień]]&lt;=10),1.2,0) + IF(rok[[#This Row],[miesiąc]]=5,0.9,0)</f>
        <v>8.870000000000001</v>
      </c>
      <c r="F43" s="4">
        <f>pomiary[[#This Row],[czujnik2]] - IF(AND(rok[[#This Row],[dzień]]&gt;=5,rok[[#This Row],[dzień]]&lt;=10),1.2,0) + IF(rok[[#This Row],[miesiąc]]=5,0.9,0)</f>
        <v>11.64</v>
      </c>
      <c r="G43" s="4">
        <f>ROUND(pomiary[[#This Row],[czujnik8]] * IF(OR(rok[[#This Row],[miesiąc]]=7,rok[[#This Row],[miesiąc]]=8),1.07,1),2) + IF(rok[[#This Row],[miesiąc]]=5,0.9,0)</f>
        <v>13.07</v>
      </c>
      <c r="H43" s="4">
        <f>ROUND(pomiary[[#This Row],[czujnik9]] * IF(OR(rok[[#This Row],[miesiąc]]=7,rok[[#This Row],[miesiąc]]=8),1.07,1),2) + IF(rok[[#This Row],[miesiąc]]=5,0.9,0)</f>
        <v>14.39</v>
      </c>
    </row>
    <row r="44" spans="1:8">
      <c r="A44" s="1">
        <f>pomiary[[#This Row],[data]]</f>
        <v>42470</v>
      </c>
      <c r="B44" s="2">
        <f>pomiary[[#This Row],[godzina]]</f>
        <v>0.38055555555555554</v>
      </c>
      <c r="C44">
        <f t="shared" si="0"/>
        <v>10</v>
      </c>
      <c r="D44">
        <f t="shared" si="1"/>
        <v>4</v>
      </c>
      <c r="E44" s="4">
        <f>pomiary[[#This Row],[czujnik1]] - IF(AND(rok[[#This Row],[dzień]]&gt;=5,rok[[#This Row],[dzień]]&lt;=10),1.2,0) + IF(rok[[#This Row],[miesiąc]]=5,0.9,0)</f>
        <v>12.940000000000001</v>
      </c>
      <c r="F44" s="4">
        <f>pomiary[[#This Row],[czujnik2]] - IF(AND(rok[[#This Row],[dzień]]&gt;=5,rok[[#This Row],[dzień]]&lt;=10),1.2,0) + IF(rok[[#This Row],[miesiąc]]=5,0.9,0)</f>
        <v>14.13</v>
      </c>
      <c r="G44" s="4">
        <f>ROUND(pomiary[[#This Row],[czujnik8]] * IF(OR(rok[[#This Row],[miesiąc]]=7,rok[[#This Row],[miesiąc]]=8),1.07,1),2) + IF(rok[[#This Row],[miesiąc]]=5,0.9,0)</f>
        <v>11.66</v>
      </c>
      <c r="H44" s="4">
        <f>ROUND(pomiary[[#This Row],[czujnik9]] * IF(OR(rok[[#This Row],[miesiąc]]=7,rok[[#This Row],[miesiąc]]=8),1.07,1),2) + IF(rok[[#This Row],[miesiąc]]=5,0.9,0)</f>
        <v>13</v>
      </c>
    </row>
    <row r="45" spans="1:8">
      <c r="A45" s="1">
        <f>pomiary[[#This Row],[data]]</f>
        <v>42472</v>
      </c>
      <c r="B45" s="2">
        <f>pomiary[[#This Row],[godzina]]</f>
        <v>4.5138888888888888E-2</v>
      </c>
      <c r="C45">
        <f t="shared" si="0"/>
        <v>12</v>
      </c>
      <c r="D45">
        <f t="shared" si="1"/>
        <v>4</v>
      </c>
      <c r="E45" s="4">
        <f>pomiary[[#This Row],[czujnik1]] - IF(AND(rok[[#This Row],[dzień]]&gt;=5,rok[[#This Row],[dzień]]&lt;=10),1.2,0) + IF(rok[[#This Row],[miesiąc]]=5,0.9,0)</f>
        <v>11.6</v>
      </c>
      <c r="F45" s="4">
        <f>pomiary[[#This Row],[czujnik2]] - IF(AND(rok[[#This Row],[dzień]]&gt;=5,rok[[#This Row],[dzień]]&lt;=10),1.2,0) + IF(rok[[#This Row],[miesiąc]]=5,0.9,0)</f>
        <v>13.95</v>
      </c>
      <c r="G45" s="4">
        <f>ROUND(pomiary[[#This Row],[czujnik8]] * IF(OR(rok[[#This Row],[miesiąc]]=7,rok[[#This Row],[miesiąc]]=8),1.07,1),2) + IF(rok[[#This Row],[miesiąc]]=5,0.9,0)</f>
        <v>15.38</v>
      </c>
      <c r="H45" s="4">
        <f>ROUND(pomiary[[#This Row],[czujnik9]] * IF(OR(rok[[#This Row],[miesiąc]]=7,rok[[#This Row],[miesiąc]]=8),1.07,1),2) + IF(rok[[#This Row],[miesiąc]]=5,0.9,0)</f>
        <v>15.98</v>
      </c>
    </row>
    <row r="46" spans="1:8">
      <c r="A46" s="1">
        <f>pomiary[[#This Row],[data]]</f>
        <v>42475</v>
      </c>
      <c r="B46" s="2">
        <f>pomiary[[#This Row],[godzina]]</f>
        <v>0.41944444444444445</v>
      </c>
      <c r="C46">
        <f t="shared" si="0"/>
        <v>15</v>
      </c>
      <c r="D46">
        <f t="shared" si="1"/>
        <v>4</v>
      </c>
      <c r="E46" s="4">
        <f>pomiary[[#This Row],[czujnik1]] - IF(AND(rok[[#This Row],[dzień]]&gt;=5,rok[[#This Row],[dzień]]&lt;=10),1.2,0) + IF(rok[[#This Row],[miesiąc]]=5,0.9,0)</f>
        <v>14.13</v>
      </c>
      <c r="F46" s="4">
        <f>pomiary[[#This Row],[czujnik2]] - IF(AND(rok[[#This Row],[dzień]]&gt;=5,rok[[#This Row],[dzień]]&lt;=10),1.2,0) + IF(rok[[#This Row],[miesiąc]]=5,0.9,0)</f>
        <v>13.61</v>
      </c>
      <c r="G46" s="4">
        <f>ROUND(pomiary[[#This Row],[czujnik8]] * IF(OR(rok[[#This Row],[miesiąc]]=7,rok[[#This Row],[miesiąc]]=8),1.07,1),2) + IF(rok[[#This Row],[miesiąc]]=5,0.9,0)</f>
        <v>12.05</v>
      </c>
      <c r="H46" s="4">
        <f>ROUND(pomiary[[#This Row],[czujnik9]] * IF(OR(rok[[#This Row],[miesiąc]]=7,rok[[#This Row],[miesiąc]]=8),1.07,1),2) + IF(rok[[#This Row],[miesiąc]]=5,0.9,0)</f>
        <v>11.87</v>
      </c>
    </row>
    <row r="47" spans="1:8">
      <c r="A47" s="1">
        <f>pomiary[[#This Row],[data]]</f>
        <v>42478</v>
      </c>
      <c r="B47" s="2">
        <f>pomiary[[#This Row],[godzina]]</f>
        <v>0.2951388888888889</v>
      </c>
      <c r="C47">
        <f t="shared" si="0"/>
        <v>18</v>
      </c>
      <c r="D47">
        <f t="shared" si="1"/>
        <v>4</v>
      </c>
      <c r="E47" s="4">
        <f>pomiary[[#This Row],[czujnik1]] - IF(AND(rok[[#This Row],[dzień]]&gt;=5,rok[[#This Row],[dzień]]&lt;=10),1.2,0) + IF(rok[[#This Row],[miesiąc]]=5,0.9,0)</f>
        <v>10.88</v>
      </c>
      <c r="F47" s="4">
        <f>pomiary[[#This Row],[czujnik2]] - IF(AND(rok[[#This Row],[dzień]]&gt;=5,rok[[#This Row],[dzień]]&lt;=10),1.2,0) + IF(rok[[#This Row],[miesiąc]]=5,0.9,0)</f>
        <v>12.02</v>
      </c>
      <c r="G47" s="4">
        <f>ROUND(pomiary[[#This Row],[czujnik8]] * IF(OR(rok[[#This Row],[miesiąc]]=7,rok[[#This Row],[miesiąc]]=8),1.07,1),2) + IF(rok[[#This Row],[miesiąc]]=5,0.9,0)</f>
        <v>13.91</v>
      </c>
      <c r="H47" s="4">
        <f>ROUND(pomiary[[#This Row],[czujnik9]] * IF(OR(rok[[#This Row],[miesiąc]]=7,rok[[#This Row],[miesiąc]]=8),1.07,1),2) + IF(rok[[#This Row],[miesiąc]]=5,0.9,0)</f>
        <v>13.86</v>
      </c>
    </row>
    <row r="48" spans="1:8">
      <c r="A48" s="1">
        <f>pomiary[[#This Row],[data]]</f>
        <v>42479</v>
      </c>
      <c r="B48" s="2">
        <f>pomiary[[#This Row],[godzina]]</f>
        <v>2.0833333333333333E-3</v>
      </c>
      <c r="C48">
        <f t="shared" si="0"/>
        <v>19</v>
      </c>
      <c r="D48">
        <f t="shared" si="1"/>
        <v>4</v>
      </c>
      <c r="E48" s="4">
        <f>pomiary[[#This Row],[czujnik1]] - IF(AND(rok[[#This Row],[dzień]]&gt;=5,rok[[#This Row],[dzień]]&lt;=10),1.2,0) + IF(rok[[#This Row],[miesiąc]]=5,0.9,0)</f>
        <v>15.28</v>
      </c>
      <c r="F48" s="4">
        <f>pomiary[[#This Row],[czujnik2]] - IF(AND(rok[[#This Row],[dzień]]&gt;=5,rok[[#This Row],[dzień]]&lt;=10),1.2,0) + IF(rok[[#This Row],[miesiąc]]=5,0.9,0)</f>
        <v>13.58</v>
      </c>
      <c r="G48" s="4">
        <f>ROUND(pomiary[[#This Row],[czujnik8]] * IF(OR(rok[[#This Row],[miesiąc]]=7,rok[[#This Row],[miesiąc]]=8),1.07,1),2) + IF(rok[[#This Row],[miesiąc]]=5,0.9,0)</f>
        <v>14.58</v>
      </c>
      <c r="H48" s="4">
        <f>ROUND(pomiary[[#This Row],[czujnik9]] * IF(OR(rok[[#This Row],[miesiąc]]=7,rok[[#This Row],[miesiąc]]=8),1.07,1),2) + IF(rok[[#This Row],[miesiąc]]=5,0.9,0)</f>
        <v>13.66</v>
      </c>
    </row>
    <row r="49" spans="1:8">
      <c r="A49" s="1">
        <f>pomiary[[#This Row],[data]]</f>
        <v>42480</v>
      </c>
      <c r="B49" s="2">
        <f>pomiary[[#This Row],[godzina]]</f>
        <v>0.38125000000000003</v>
      </c>
      <c r="C49">
        <f t="shared" si="0"/>
        <v>20</v>
      </c>
      <c r="D49">
        <f t="shared" si="1"/>
        <v>4</v>
      </c>
      <c r="E49" s="4">
        <f>pomiary[[#This Row],[czujnik1]] - IF(AND(rok[[#This Row],[dzień]]&gt;=5,rok[[#This Row],[dzień]]&lt;=10),1.2,0) + IF(rok[[#This Row],[miesiąc]]=5,0.9,0)</f>
        <v>11.09</v>
      </c>
      <c r="F49" s="4">
        <f>pomiary[[#This Row],[czujnik2]] - IF(AND(rok[[#This Row],[dzień]]&gt;=5,rok[[#This Row],[dzień]]&lt;=10),1.2,0) + IF(rok[[#This Row],[miesiąc]]=5,0.9,0)</f>
        <v>15.36</v>
      </c>
      <c r="G49" s="4">
        <f>ROUND(pomiary[[#This Row],[czujnik8]] * IF(OR(rok[[#This Row],[miesiąc]]=7,rok[[#This Row],[miesiąc]]=8),1.07,1),2) + IF(rok[[#This Row],[miesiąc]]=5,0.9,0)</f>
        <v>13.94</v>
      </c>
      <c r="H49" s="4">
        <f>ROUND(pomiary[[#This Row],[czujnik9]] * IF(OR(rok[[#This Row],[miesiąc]]=7,rok[[#This Row],[miesiąc]]=8),1.07,1),2) + IF(rok[[#This Row],[miesiąc]]=5,0.9,0)</f>
        <v>15.76</v>
      </c>
    </row>
    <row r="50" spans="1:8">
      <c r="A50" s="1">
        <f>pomiary[[#This Row],[data]]</f>
        <v>42480</v>
      </c>
      <c r="B50" s="2">
        <f>pomiary[[#This Row],[godzina]]</f>
        <v>0.45902777777777781</v>
      </c>
      <c r="C50">
        <f t="shared" si="0"/>
        <v>20</v>
      </c>
      <c r="D50">
        <f t="shared" si="1"/>
        <v>4</v>
      </c>
      <c r="E50" s="4">
        <f>pomiary[[#This Row],[czujnik1]] - IF(AND(rok[[#This Row],[dzień]]&gt;=5,rok[[#This Row],[dzień]]&lt;=10),1.2,0) + IF(rok[[#This Row],[miesiąc]]=5,0.9,0)</f>
        <v>10.38</v>
      </c>
      <c r="F50" s="4">
        <f>pomiary[[#This Row],[czujnik2]] - IF(AND(rok[[#This Row],[dzień]]&gt;=5,rok[[#This Row],[dzień]]&lt;=10),1.2,0) + IF(rok[[#This Row],[miesiąc]]=5,0.9,0)</f>
        <v>13.04</v>
      </c>
      <c r="G50" s="4">
        <f>ROUND(pomiary[[#This Row],[czujnik8]] * IF(OR(rok[[#This Row],[miesiąc]]=7,rok[[#This Row],[miesiąc]]=8),1.07,1),2) + IF(rok[[#This Row],[miesiąc]]=5,0.9,0)</f>
        <v>13.52</v>
      </c>
      <c r="H50" s="4">
        <f>ROUND(pomiary[[#This Row],[czujnik9]] * IF(OR(rok[[#This Row],[miesiąc]]=7,rok[[#This Row],[miesiąc]]=8),1.07,1),2) + IF(rok[[#This Row],[miesiąc]]=5,0.9,0)</f>
        <v>15.54</v>
      </c>
    </row>
    <row r="51" spans="1:8">
      <c r="A51" s="1">
        <f>pomiary[[#This Row],[data]]</f>
        <v>42484</v>
      </c>
      <c r="B51" s="2">
        <f>pomiary[[#This Row],[godzina]]</f>
        <v>0.25416666666666665</v>
      </c>
      <c r="C51">
        <f t="shared" si="0"/>
        <v>24</v>
      </c>
      <c r="D51">
        <f t="shared" si="1"/>
        <v>4</v>
      </c>
      <c r="E51" s="4">
        <f>pomiary[[#This Row],[czujnik1]] - IF(AND(rok[[#This Row],[dzień]]&gt;=5,rok[[#This Row],[dzień]]&lt;=10),1.2,0) + IF(rok[[#This Row],[miesiąc]]=5,0.9,0)</f>
        <v>15.66</v>
      </c>
      <c r="F51" s="4">
        <f>pomiary[[#This Row],[czujnik2]] - IF(AND(rok[[#This Row],[dzień]]&gt;=5,rok[[#This Row],[dzień]]&lt;=10),1.2,0) + IF(rok[[#This Row],[miesiąc]]=5,0.9,0)</f>
        <v>10.97</v>
      </c>
      <c r="G51" s="4">
        <f>ROUND(pomiary[[#This Row],[czujnik8]] * IF(OR(rok[[#This Row],[miesiąc]]=7,rok[[#This Row],[miesiąc]]=8),1.07,1),2) + IF(rok[[#This Row],[miesiąc]]=5,0.9,0)</f>
        <v>12.18</v>
      </c>
      <c r="H51" s="4">
        <f>ROUND(pomiary[[#This Row],[czujnik9]] * IF(OR(rok[[#This Row],[miesiąc]]=7,rok[[#This Row],[miesiąc]]=8),1.07,1),2) + IF(rok[[#This Row],[miesiąc]]=5,0.9,0)</f>
        <v>12.63</v>
      </c>
    </row>
    <row r="52" spans="1:8">
      <c r="A52" s="1">
        <f>pomiary[[#This Row],[data]]</f>
        <v>42485</v>
      </c>
      <c r="B52" s="2">
        <f>pomiary[[#This Row],[godzina]]</f>
        <v>8.4027777777777771E-2</v>
      </c>
      <c r="C52">
        <f t="shared" si="0"/>
        <v>25</v>
      </c>
      <c r="D52">
        <f t="shared" si="1"/>
        <v>4</v>
      </c>
      <c r="E52" s="4">
        <f>pomiary[[#This Row],[czujnik1]] - IF(AND(rok[[#This Row],[dzień]]&gt;=5,rok[[#This Row],[dzień]]&lt;=10),1.2,0) + IF(rok[[#This Row],[miesiąc]]=5,0.9,0)</f>
        <v>11.94</v>
      </c>
      <c r="F52" s="4">
        <f>pomiary[[#This Row],[czujnik2]] - IF(AND(rok[[#This Row],[dzień]]&gt;=5,rok[[#This Row],[dzień]]&lt;=10),1.2,0) + IF(rok[[#This Row],[miesiąc]]=5,0.9,0)</f>
        <v>13.57</v>
      </c>
      <c r="G52" s="4">
        <f>ROUND(pomiary[[#This Row],[czujnik8]] * IF(OR(rok[[#This Row],[miesiąc]]=7,rok[[#This Row],[miesiąc]]=8),1.07,1),2) + IF(rok[[#This Row],[miesiąc]]=5,0.9,0)</f>
        <v>15.81</v>
      </c>
      <c r="H52" s="4">
        <f>ROUND(pomiary[[#This Row],[czujnik9]] * IF(OR(rok[[#This Row],[miesiąc]]=7,rok[[#This Row],[miesiąc]]=8),1.07,1),2) + IF(rok[[#This Row],[miesiąc]]=5,0.9,0)</f>
        <v>14</v>
      </c>
    </row>
    <row r="53" spans="1:8">
      <c r="A53" s="1">
        <f>pomiary[[#This Row],[data]]</f>
        <v>42485</v>
      </c>
      <c r="B53" s="2">
        <f>pomiary[[#This Row],[godzina]]</f>
        <v>8.4722222222222213E-2</v>
      </c>
      <c r="C53">
        <f t="shared" si="0"/>
        <v>25</v>
      </c>
      <c r="D53">
        <f t="shared" si="1"/>
        <v>4</v>
      </c>
      <c r="E53" s="4">
        <f>pomiary[[#This Row],[czujnik1]] - IF(AND(rok[[#This Row],[dzień]]&gt;=5,rok[[#This Row],[dzień]]&lt;=10),1.2,0) + IF(rok[[#This Row],[miesiąc]]=5,0.9,0)</f>
        <v>14.53</v>
      </c>
      <c r="F53" s="4">
        <f>pomiary[[#This Row],[czujnik2]] - IF(AND(rok[[#This Row],[dzień]]&gt;=5,rok[[#This Row],[dzień]]&lt;=10),1.2,0) + IF(rok[[#This Row],[miesiąc]]=5,0.9,0)</f>
        <v>13.21</v>
      </c>
      <c r="G53" s="4">
        <f>ROUND(pomiary[[#This Row],[czujnik8]] * IF(OR(rok[[#This Row],[miesiąc]]=7,rok[[#This Row],[miesiąc]]=8),1.07,1),2) + IF(rok[[#This Row],[miesiąc]]=5,0.9,0)</f>
        <v>12.75</v>
      </c>
      <c r="H53" s="4">
        <f>ROUND(pomiary[[#This Row],[czujnik9]] * IF(OR(rok[[#This Row],[miesiąc]]=7,rok[[#This Row],[miesiąc]]=8),1.07,1),2) + IF(rok[[#This Row],[miesiąc]]=5,0.9,0)</f>
        <v>10.43</v>
      </c>
    </row>
    <row r="54" spans="1:8">
      <c r="A54" s="1">
        <f>pomiary[[#This Row],[data]]</f>
        <v>42487</v>
      </c>
      <c r="B54" s="2">
        <f>pomiary[[#This Row],[godzina]]</f>
        <v>0.42152777777777778</v>
      </c>
      <c r="C54">
        <f t="shared" si="0"/>
        <v>27</v>
      </c>
      <c r="D54">
        <f t="shared" si="1"/>
        <v>4</v>
      </c>
      <c r="E54" s="4">
        <f>pomiary[[#This Row],[czujnik1]] - IF(AND(rok[[#This Row],[dzień]]&gt;=5,rok[[#This Row],[dzień]]&lt;=10),1.2,0) + IF(rok[[#This Row],[miesiąc]]=5,0.9,0)</f>
        <v>10.98</v>
      </c>
      <c r="F54" s="4">
        <f>pomiary[[#This Row],[czujnik2]] - IF(AND(rok[[#This Row],[dzień]]&gt;=5,rok[[#This Row],[dzień]]&lt;=10),1.2,0) + IF(rok[[#This Row],[miesiąc]]=5,0.9,0)</f>
        <v>10.53</v>
      </c>
      <c r="G54" s="4">
        <f>ROUND(pomiary[[#This Row],[czujnik8]] * IF(OR(rok[[#This Row],[miesiąc]]=7,rok[[#This Row],[miesiąc]]=8),1.07,1),2) + IF(rok[[#This Row],[miesiąc]]=5,0.9,0)</f>
        <v>12.45</v>
      </c>
      <c r="H54" s="4">
        <f>ROUND(pomiary[[#This Row],[czujnik9]] * IF(OR(rok[[#This Row],[miesiąc]]=7,rok[[#This Row],[miesiąc]]=8),1.07,1),2) + IF(rok[[#This Row],[miesiąc]]=5,0.9,0)</f>
        <v>12.96</v>
      </c>
    </row>
    <row r="55" spans="1:8">
      <c r="A55" s="1">
        <f>pomiary[[#This Row],[data]]</f>
        <v>42489</v>
      </c>
      <c r="B55" s="2">
        <f>pomiary[[#This Row],[godzina]]</f>
        <v>0.33333333333333331</v>
      </c>
      <c r="C55">
        <f t="shared" si="0"/>
        <v>29</v>
      </c>
      <c r="D55">
        <f t="shared" si="1"/>
        <v>4</v>
      </c>
      <c r="E55" s="4">
        <f>pomiary[[#This Row],[czujnik1]] - IF(AND(rok[[#This Row],[dzień]]&gt;=5,rok[[#This Row],[dzień]]&lt;=10),1.2,0) + IF(rok[[#This Row],[miesiąc]]=5,0.9,0)</f>
        <v>12.88</v>
      </c>
      <c r="F55" s="4">
        <f>pomiary[[#This Row],[czujnik2]] - IF(AND(rok[[#This Row],[dzień]]&gt;=5,rok[[#This Row],[dzień]]&lt;=10),1.2,0) + IF(rok[[#This Row],[miesiąc]]=5,0.9,0)</f>
        <v>11.25</v>
      </c>
      <c r="G55" s="4">
        <f>ROUND(pomiary[[#This Row],[czujnik8]] * IF(OR(rok[[#This Row],[miesiąc]]=7,rok[[#This Row],[miesiąc]]=8),1.07,1),2) + IF(rok[[#This Row],[miesiąc]]=5,0.9,0)</f>
        <v>15.32</v>
      </c>
      <c r="H55" s="4">
        <f>ROUND(pomiary[[#This Row],[czujnik9]] * IF(OR(rok[[#This Row],[miesiąc]]=7,rok[[#This Row],[miesiąc]]=8),1.07,1),2) + IF(rok[[#This Row],[miesiąc]]=5,0.9,0)</f>
        <v>12.4</v>
      </c>
    </row>
    <row r="56" spans="1:8">
      <c r="A56" s="1">
        <f>pomiary[[#This Row],[data]]</f>
        <v>42492</v>
      </c>
      <c r="B56" s="2">
        <f>pomiary[[#This Row],[godzina]]</f>
        <v>0.41944444444444445</v>
      </c>
      <c r="C56">
        <f t="shared" si="0"/>
        <v>2</v>
      </c>
      <c r="D56">
        <f t="shared" si="1"/>
        <v>5</v>
      </c>
      <c r="E56" s="4">
        <f>pomiary[[#This Row],[czujnik1]] - IF(AND(rok[[#This Row],[dzień]]&gt;=5,rok[[#This Row],[dzień]]&lt;=10),1.2,0) + IF(rok[[#This Row],[miesiąc]]=5,0.9,0)</f>
        <v>12.64</v>
      </c>
      <c r="F56" s="4">
        <f>pomiary[[#This Row],[czujnik2]] - IF(AND(rok[[#This Row],[dzień]]&gt;=5,rok[[#This Row],[dzień]]&lt;=10),1.2,0) + IF(rok[[#This Row],[miesiąc]]=5,0.9,0)</f>
        <v>13.69</v>
      </c>
      <c r="G56" s="4">
        <f>ROUND(pomiary[[#This Row],[czujnik8]] * IF(OR(rok[[#This Row],[miesiąc]]=7,rok[[#This Row],[miesiąc]]=8),1.07,1),2) + IF(rok[[#This Row],[miesiąc]]=5,0.9,0)</f>
        <v>13.48</v>
      </c>
      <c r="H56" s="4">
        <f>ROUND(pomiary[[#This Row],[czujnik9]] * IF(OR(rok[[#This Row],[miesiąc]]=7,rok[[#This Row],[miesiąc]]=8),1.07,1),2) + IF(rok[[#This Row],[miesiąc]]=5,0.9,0)</f>
        <v>14.530000000000001</v>
      </c>
    </row>
    <row r="57" spans="1:8">
      <c r="A57" s="1">
        <f>pomiary[[#This Row],[data]]</f>
        <v>42493</v>
      </c>
      <c r="B57" s="2">
        <f>pomiary[[#This Row],[godzina]]</f>
        <v>0.3354166666666667</v>
      </c>
      <c r="C57">
        <f t="shared" si="0"/>
        <v>3</v>
      </c>
      <c r="D57">
        <f t="shared" si="1"/>
        <v>5</v>
      </c>
      <c r="E57" s="4">
        <f>pomiary[[#This Row],[czujnik1]] - IF(AND(rok[[#This Row],[dzień]]&gt;=5,rok[[#This Row],[dzień]]&lt;=10),1.2,0) + IF(rok[[#This Row],[miesiąc]]=5,0.9,0)</f>
        <v>14.15</v>
      </c>
      <c r="F57" s="4">
        <f>pomiary[[#This Row],[czujnik2]] - IF(AND(rok[[#This Row],[dzień]]&gt;=5,rok[[#This Row],[dzień]]&lt;=10),1.2,0) + IF(rok[[#This Row],[miesiąc]]=5,0.9,0)</f>
        <v>15.870000000000001</v>
      </c>
      <c r="G57" s="4">
        <f>ROUND(pomiary[[#This Row],[czujnik8]] * IF(OR(rok[[#This Row],[miesiąc]]=7,rok[[#This Row],[miesiąc]]=8),1.07,1),2) + IF(rok[[#This Row],[miesiąc]]=5,0.9,0)</f>
        <v>11.780000000000001</v>
      </c>
      <c r="H57" s="4">
        <f>ROUND(pomiary[[#This Row],[czujnik9]] * IF(OR(rok[[#This Row],[miesiąc]]=7,rok[[#This Row],[miesiąc]]=8),1.07,1),2) + IF(rok[[#This Row],[miesiąc]]=5,0.9,0)</f>
        <v>13.85</v>
      </c>
    </row>
    <row r="58" spans="1:8">
      <c r="A58" s="1">
        <f>pomiary[[#This Row],[data]]</f>
        <v>42495</v>
      </c>
      <c r="B58" s="2">
        <f>pomiary[[#This Row],[godzina]]</f>
        <v>0.2951388888888889</v>
      </c>
      <c r="C58">
        <f t="shared" si="0"/>
        <v>5</v>
      </c>
      <c r="D58">
        <f t="shared" si="1"/>
        <v>5</v>
      </c>
      <c r="E58" s="4">
        <f>pomiary[[#This Row],[czujnik1]] - IF(AND(rok[[#This Row],[dzień]]&gt;=5,rok[[#This Row],[dzień]]&lt;=10),1.2,0) + IF(rok[[#This Row],[miesiąc]]=5,0.9,0)</f>
        <v>10.360000000000001</v>
      </c>
      <c r="F58" s="4">
        <f>pomiary[[#This Row],[czujnik2]] - IF(AND(rok[[#This Row],[dzień]]&gt;=5,rok[[#This Row],[dzień]]&lt;=10),1.2,0) + IF(rok[[#This Row],[miesiąc]]=5,0.9,0)</f>
        <v>10.290000000000001</v>
      </c>
      <c r="G58" s="4">
        <f>ROUND(pomiary[[#This Row],[czujnik8]] * IF(OR(rok[[#This Row],[miesiąc]]=7,rok[[#This Row],[miesiąc]]=8),1.07,1),2) + IF(rok[[#This Row],[miesiąc]]=5,0.9,0)</f>
        <v>15.42</v>
      </c>
      <c r="H58" s="4">
        <f>ROUND(pomiary[[#This Row],[czujnik9]] * IF(OR(rok[[#This Row],[miesiąc]]=7,rok[[#This Row],[miesiąc]]=8),1.07,1),2) + IF(rok[[#This Row],[miesiąc]]=5,0.9,0)</f>
        <v>12.55</v>
      </c>
    </row>
    <row r="59" spans="1:8">
      <c r="A59" s="1">
        <f>pomiary[[#This Row],[data]]</f>
        <v>42495</v>
      </c>
      <c r="B59" s="2">
        <f>pomiary[[#This Row],[godzina]]</f>
        <v>0.42152777777777778</v>
      </c>
      <c r="C59">
        <f t="shared" si="0"/>
        <v>5</v>
      </c>
      <c r="D59">
        <f t="shared" si="1"/>
        <v>5</v>
      </c>
      <c r="E59" s="4">
        <f>pomiary[[#This Row],[czujnik1]] - IF(AND(rok[[#This Row],[dzień]]&gt;=5,rok[[#This Row],[dzień]]&lt;=10),1.2,0) + IF(rok[[#This Row],[miesiąc]]=5,0.9,0)</f>
        <v>12.100000000000001</v>
      </c>
      <c r="F59" s="4">
        <f>pomiary[[#This Row],[czujnik2]] - IF(AND(rok[[#This Row],[dzień]]&gt;=5,rok[[#This Row],[dzień]]&lt;=10),1.2,0) + IF(rok[[#This Row],[miesiąc]]=5,0.9,0)</f>
        <v>11.55</v>
      </c>
      <c r="G59" s="4">
        <f>ROUND(pomiary[[#This Row],[czujnik8]] * IF(OR(rok[[#This Row],[miesiąc]]=7,rok[[#This Row],[miesiąc]]=8),1.07,1),2) + IF(rok[[#This Row],[miesiąc]]=5,0.9,0)</f>
        <v>12.25</v>
      </c>
      <c r="H59" s="4">
        <f>ROUND(pomiary[[#This Row],[czujnik9]] * IF(OR(rok[[#This Row],[miesiąc]]=7,rok[[#This Row],[miesiąc]]=8),1.07,1),2) + IF(rok[[#This Row],[miesiąc]]=5,0.9,0)</f>
        <v>14.540000000000001</v>
      </c>
    </row>
    <row r="60" spans="1:8">
      <c r="A60" s="1">
        <f>pomiary[[#This Row],[data]]</f>
        <v>42495</v>
      </c>
      <c r="B60" s="2">
        <f>pomiary[[#This Row],[godzina]]</f>
        <v>0.46527777777777773</v>
      </c>
      <c r="C60">
        <f t="shared" si="0"/>
        <v>5</v>
      </c>
      <c r="D60">
        <f t="shared" si="1"/>
        <v>5</v>
      </c>
      <c r="E60" s="4">
        <f>pomiary[[#This Row],[czujnik1]] - IF(AND(rok[[#This Row],[dzień]]&gt;=5,rok[[#This Row],[dzień]]&lt;=10),1.2,0) + IF(rok[[#This Row],[miesiąc]]=5,0.9,0)</f>
        <v>13.920000000000002</v>
      </c>
      <c r="F60" s="4">
        <f>pomiary[[#This Row],[czujnik2]] - IF(AND(rok[[#This Row],[dzień]]&gt;=5,rok[[#This Row],[dzień]]&lt;=10),1.2,0) + IF(rok[[#This Row],[miesiąc]]=5,0.9,0)</f>
        <v>10.950000000000001</v>
      </c>
      <c r="G60" s="4">
        <f>ROUND(pomiary[[#This Row],[czujnik8]] * IF(OR(rok[[#This Row],[miesiąc]]=7,rok[[#This Row],[miesiąc]]=8),1.07,1),2) + IF(rok[[#This Row],[miesiąc]]=5,0.9,0)</f>
        <v>16.25</v>
      </c>
      <c r="H60" s="4">
        <f>ROUND(pomiary[[#This Row],[czujnik9]] * IF(OR(rok[[#This Row],[miesiąc]]=7,rok[[#This Row],[miesiąc]]=8),1.07,1),2) + IF(rok[[#This Row],[miesiąc]]=5,0.9,0)</f>
        <v>13.040000000000001</v>
      </c>
    </row>
    <row r="61" spans="1:8">
      <c r="A61" s="1">
        <f>pomiary[[#This Row],[data]]</f>
        <v>42496</v>
      </c>
      <c r="B61" s="2">
        <f>pomiary[[#This Row],[godzina]]</f>
        <v>0.42083333333333334</v>
      </c>
      <c r="C61">
        <f t="shared" si="0"/>
        <v>6</v>
      </c>
      <c r="D61">
        <f t="shared" si="1"/>
        <v>5</v>
      </c>
      <c r="E61" s="4">
        <f>pomiary[[#This Row],[czujnik1]] - IF(AND(rok[[#This Row],[dzień]]&gt;=5,rok[[#This Row],[dzień]]&lt;=10),1.2,0) + IF(rok[[#This Row],[miesiąc]]=5,0.9,0)</f>
        <v>14.530000000000001</v>
      </c>
      <c r="F61" s="4">
        <f>pomiary[[#This Row],[czujnik2]] - IF(AND(rok[[#This Row],[dzień]]&gt;=5,rok[[#This Row],[dzień]]&lt;=10),1.2,0) + IF(rok[[#This Row],[miesiąc]]=5,0.9,0)</f>
        <v>9.7100000000000009</v>
      </c>
      <c r="G61" s="4">
        <f>ROUND(pomiary[[#This Row],[czujnik8]] * IF(OR(rok[[#This Row],[miesiąc]]=7,rok[[#This Row],[miesiąc]]=8),1.07,1),2) + IF(rok[[#This Row],[miesiąc]]=5,0.9,0)</f>
        <v>16.71</v>
      </c>
      <c r="H61" s="4">
        <f>ROUND(pomiary[[#This Row],[czujnik9]] * IF(OR(rok[[#This Row],[miesiąc]]=7,rok[[#This Row],[miesiąc]]=8),1.07,1),2) + IF(rok[[#This Row],[miesiąc]]=5,0.9,0)</f>
        <v>12.1</v>
      </c>
    </row>
    <row r="62" spans="1:8">
      <c r="A62" s="1">
        <f>pomiary[[#This Row],[data]]</f>
        <v>42498</v>
      </c>
      <c r="B62" s="2">
        <f>pomiary[[#This Row],[godzina]]</f>
        <v>0.12916666666666668</v>
      </c>
      <c r="C62">
        <f t="shared" si="0"/>
        <v>8</v>
      </c>
      <c r="D62">
        <f t="shared" si="1"/>
        <v>5</v>
      </c>
      <c r="E62" s="4">
        <f>pomiary[[#This Row],[czujnik1]] - IF(AND(rok[[#This Row],[dzień]]&gt;=5,rok[[#This Row],[dzień]]&lt;=10),1.2,0) + IF(rok[[#This Row],[miesiąc]]=5,0.9,0)</f>
        <v>13.32</v>
      </c>
      <c r="F62" s="4">
        <f>pomiary[[#This Row],[czujnik2]] - IF(AND(rok[[#This Row],[dzień]]&gt;=5,rok[[#This Row],[dzień]]&lt;=10),1.2,0) + IF(rok[[#This Row],[miesiąc]]=5,0.9,0)</f>
        <v>13.270000000000001</v>
      </c>
      <c r="G62" s="4">
        <f>ROUND(pomiary[[#This Row],[czujnik8]] * IF(OR(rok[[#This Row],[miesiąc]]=7,rok[[#This Row],[miesiąc]]=8),1.07,1),2) + IF(rok[[#This Row],[miesiąc]]=5,0.9,0)</f>
        <v>12.02</v>
      </c>
      <c r="H62" s="4">
        <f>ROUND(pomiary[[#This Row],[czujnik9]] * IF(OR(rok[[#This Row],[miesiąc]]=7,rok[[#This Row],[miesiąc]]=8),1.07,1),2) + IF(rok[[#This Row],[miesiąc]]=5,0.9,0)</f>
        <v>11.71</v>
      </c>
    </row>
    <row r="63" spans="1:8">
      <c r="A63" s="1">
        <f>pomiary[[#This Row],[data]]</f>
        <v>42498</v>
      </c>
      <c r="B63" s="2">
        <f>pomiary[[#This Row],[godzina]]</f>
        <v>0.21180555555555555</v>
      </c>
      <c r="C63">
        <f t="shared" si="0"/>
        <v>8</v>
      </c>
      <c r="D63">
        <f t="shared" si="1"/>
        <v>5</v>
      </c>
      <c r="E63" s="4">
        <f>pomiary[[#This Row],[czujnik1]] - IF(AND(rok[[#This Row],[dzień]]&gt;=5,rok[[#This Row],[dzień]]&lt;=10),1.2,0) + IF(rok[[#This Row],[miesiąc]]=5,0.9,0)</f>
        <v>11.950000000000001</v>
      </c>
      <c r="F63" s="4">
        <f>pomiary[[#This Row],[czujnik2]] - IF(AND(rok[[#This Row],[dzień]]&gt;=5,rok[[#This Row],[dzień]]&lt;=10),1.2,0) + IF(rok[[#This Row],[miesiąc]]=5,0.9,0)</f>
        <v>14.590000000000002</v>
      </c>
      <c r="G63" s="4">
        <f>ROUND(pomiary[[#This Row],[czujnik8]] * IF(OR(rok[[#This Row],[miesiąc]]=7,rok[[#This Row],[miesiąc]]=8),1.07,1),2) + IF(rok[[#This Row],[miesiąc]]=5,0.9,0)</f>
        <v>14.81</v>
      </c>
      <c r="H63" s="4">
        <f>ROUND(pomiary[[#This Row],[czujnik9]] * IF(OR(rok[[#This Row],[miesiąc]]=7,rok[[#This Row],[miesiąc]]=8),1.07,1),2) + IF(rok[[#This Row],[miesiąc]]=5,0.9,0)</f>
        <v>16.46</v>
      </c>
    </row>
    <row r="64" spans="1:8">
      <c r="A64" s="1">
        <f>pomiary[[#This Row],[data]]</f>
        <v>42499</v>
      </c>
      <c r="B64" s="2">
        <f>pomiary[[#This Row],[godzina]]</f>
        <v>0.21180555555555555</v>
      </c>
      <c r="C64">
        <f t="shared" si="0"/>
        <v>9</v>
      </c>
      <c r="D64">
        <f t="shared" si="1"/>
        <v>5</v>
      </c>
      <c r="E64" s="4">
        <f>pomiary[[#This Row],[czujnik1]] - IF(AND(rok[[#This Row],[dzień]]&gt;=5,rok[[#This Row],[dzień]]&lt;=10),1.2,0) + IF(rok[[#This Row],[miesiąc]]=5,0.9,0)</f>
        <v>15.520000000000001</v>
      </c>
      <c r="F64" s="4">
        <f>pomiary[[#This Row],[czujnik2]] - IF(AND(rok[[#This Row],[dzień]]&gt;=5,rok[[#This Row],[dzień]]&lt;=10),1.2,0) + IF(rok[[#This Row],[miesiąc]]=5,0.9,0)</f>
        <v>14.030000000000001</v>
      </c>
      <c r="G64" s="4">
        <f>ROUND(pomiary[[#This Row],[czujnik8]] * IF(OR(rok[[#This Row],[miesiąc]]=7,rok[[#This Row],[miesiąc]]=8),1.07,1),2) + IF(rok[[#This Row],[miesiąc]]=5,0.9,0)</f>
        <v>16.63</v>
      </c>
      <c r="H64" s="4">
        <f>ROUND(pomiary[[#This Row],[czujnik9]] * IF(OR(rok[[#This Row],[miesiąc]]=7,rok[[#This Row],[miesiąc]]=8),1.07,1),2) + IF(rok[[#This Row],[miesiąc]]=5,0.9,0)</f>
        <v>16.34</v>
      </c>
    </row>
    <row r="65" spans="1:8">
      <c r="A65" s="1">
        <f>pomiary[[#This Row],[data]]</f>
        <v>42500</v>
      </c>
      <c r="B65" s="2">
        <f>pomiary[[#This Row],[godzina]]</f>
        <v>0.33611111111111108</v>
      </c>
      <c r="C65">
        <f t="shared" si="0"/>
        <v>10</v>
      </c>
      <c r="D65">
        <f t="shared" si="1"/>
        <v>5</v>
      </c>
      <c r="E65" s="4">
        <f>pomiary[[#This Row],[czujnik1]] - IF(AND(rok[[#This Row],[dzień]]&gt;=5,rok[[#This Row],[dzień]]&lt;=10),1.2,0) + IF(rok[[#This Row],[miesiąc]]=5,0.9,0)</f>
        <v>12.170000000000002</v>
      </c>
      <c r="F65" s="4">
        <f>pomiary[[#This Row],[czujnik2]] - IF(AND(rok[[#This Row],[dzień]]&gt;=5,rok[[#This Row],[dzień]]&lt;=10),1.2,0) + IF(rok[[#This Row],[miesiąc]]=5,0.9,0)</f>
        <v>13.71</v>
      </c>
      <c r="G65" s="4">
        <f>ROUND(pomiary[[#This Row],[czujnik8]] * IF(OR(rok[[#This Row],[miesiąc]]=7,rok[[#This Row],[miesiąc]]=8),1.07,1),2) + IF(rok[[#This Row],[miesiąc]]=5,0.9,0)</f>
        <v>15.49</v>
      </c>
      <c r="H65" s="4">
        <f>ROUND(pomiary[[#This Row],[czujnik9]] * IF(OR(rok[[#This Row],[miesiąc]]=7,rok[[#This Row],[miesiąc]]=8),1.07,1),2) + IF(rok[[#This Row],[miesiąc]]=5,0.9,0)</f>
        <v>11.48</v>
      </c>
    </row>
    <row r="66" spans="1:8">
      <c r="A66" s="1">
        <f>pomiary[[#This Row],[data]]</f>
        <v>42501</v>
      </c>
      <c r="B66" s="2">
        <f>pomiary[[#This Row],[godzina]]</f>
        <v>0.29166666666666669</v>
      </c>
      <c r="C66">
        <f t="shared" si="0"/>
        <v>11</v>
      </c>
      <c r="D66">
        <f t="shared" si="1"/>
        <v>5</v>
      </c>
      <c r="E66" s="4">
        <f>pomiary[[#This Row],[czujnik1]] - IF(AND(rok[[#This Row],[dzień]]&gt;=5,rok[[#This Row],[dzień]]&lt;=10),1.2,0) + IF(rok[[#This Row],[miesiąc]]=5,0.9,0)</f>
        <v>16.7</v>
      </c>
      <c r="F66" s="4">
        <f>pomiary[[#This Row],[czujnik2]] - IF(AND(rok[[#This Row],[dzień]]&gt;=5,rok[[#This Row],[dzień]]&lt;=10),1.2,0) + IF(rok[[#This Row],[miesiąc]]=5,0.9,0)</f>
        <v>14.01</v>
      </c>
      <c r="G66" s="4">
        <f>ROUND(pomiary[[#This Row],[czujnik8]] * IF(OR(rok[[#This Row],[miesiąc]]=7,rok[[#This Row],[miesiąc]]=8),1.07,1),2) + IF(rok[[#This Row],[miesiąc]]=5,0.9,0)</f>
        <v>15.92</v>
      </c>
      <c r="H66" s="4">
        <f>ROUND(pomiary[[#This Row],[czujnik9]] * IF(OR(rok[[#This Row],[miesiąc]]=7,rok[[#This Row],[miesiąc]]=8),1.07,1),2) + IF(rok[[#This Row],[miesiąc]]=5,0.9,0)</f>
        <v>13.110000000000001</v>
      </c>
    </row>
    <row r="67" spans="1:8">
      <c r="A67" s="1">
        <f>pomiary[[#This Row],[data]]</f>
        <v>42502</v>
      </c>
      <c r="B67" s="2">
        <f>pomiary[[#This Row],[godzina]]</f>
        <v>0.21249999999999999</v>
      </c>
      <c r="C67">
        <f t="shared" ref="C67:C130" si="2">DAY(A67)</f>
        <v>12</v>
      </c>
      <c r="D67">
        <f t="shared" ref="D67:D130" si="3">MONTH(A67)</f>
        <v>5</v>
      </c>
      <c r="E67" s="4">
        <f>pomiary[[#This Row],[czujnik1]] - IF(AND(rok[[#This Row],[dzień]]&gt;=5,rok[[#This Row],[dzień]]&lt;=10),1.2,0) + IF(rok[[#This Row],[miesiąc]]=5,0.9,0)</f>
        <v>12</v>
      </c>
      <c r="F67" s="4">
        <f>pomiary[[#This Row],[czujnik2]] - IF(AND(rok[[#This Row],[dzień]]&gt;=5,rok[[#This Row],[dzień]]&lt;=10),1.2,0) + IF(rok[[#This Row],[miesiąc]]=5,0.9,0)</f>
        <v>11.610000000000001</v>
      </c>
      <c r="G67" s="4">
        <f>ROUND(pomiary[[#This Row],[czujnik8]] * IF(OR(rok[[#This Row],[miesiąc]]=7,rok[[#This Row],[miesiąc]]=8),1.07,1),2) + IF(rok[[#This Row],[miesiąc]]=5,0.9,0)</f>
        <v>16.169999999999998</v>
      </c>
      <c r="H67" s="4">
        <f>ROUND(pomiary[[#This Row],[czujnik9]] * IF(OR(rok[[#This Row],[miesiąc]]=7,rok[[#This Row],[miesiąc]]=8),1.07,1),2) + IF(rok[[#This Row],[miesiąc]]=5,0.9,0)</f>
        <v>13.9</v>
      </c>
    </row>
    <row r="68" spans="1:8">
      <c r="A68" s="1">
        <f>pomiary[[#This Row],[data]]</f>
        <v>42504</v>
      </c>
      <c r="B68" s="2">
        <f>pomiary[[#This Row],[godzina]]</f>
        <v>0.25277777777777777</v>
      </c>
      <c r="C68">
        <f t="shared" si="2"/>
        <v>14</v>
      </c>
      <c r="D68">
        <f t="shared" si="3"/>
        <v>5</v>
      </c>
      <c r="E68" s="4">
        <f>pomiary[[#This Row],[czujnik1]] - IF(AND(rok[[#This Row],[dzień]]&gt;=5,rok[[#This Row],[dzień]]&lt;=10),1.2,0) + IF(rok[[#This Row],[miesiąc]]=5,0.9,0)</f>
        <v>12.58</v>
      </c>
      <c r="F68" s="4">
        <f>pomiary[[#This Row],[czujnik2]] - IF(AND(rok[[#This Row],[dzień]]&gt;=5,rok[[#This Row],[dzień]]&lt;=10),1.2,0) + IF(rok[[#This Row],[miesiąc]]=5,0.9,0)</f>
        <v>12.370000000000001</v>
      </c>
      <c r="G68" s="4">
        <f>ROUND(pomiary[[#This Row],[czujnik8]] * IF(OR(rok[[#This Row],[miesiąc]]=7,rok[[#This Row],[miesiąc]]=8),1.07,1),2) + IF(rok[[#This Row],[miesiąc]]=5,0.9,0)</f>
        <v>16.21</v>
      </c>
      <c r="H68" s="4">
        <f>ROUND(pomiary[[#This Row],[czujnik9]] * IF(OR(rok[[#This Row],[miesiąc]]=7,rok[[#This Row],[miesiąc]]=8),1.07,1),2) + IF(rok[[#This Row],[miesiąc]]=5,0.9,0)</f>
        <v>13.05</v>
      </c>
    </row>
    <row r="69" spans="1:8">
      <c r="A69" s="1">
        <f>pomiary[[#This Row],[data]]</f>
        <v>42505</v>
      </c>
      <c r="B69" s="2">
        <f>pomiary[[#This Row],[godzina]]</f>
        <v>0.21666666666666667</v>
      </c>
      <c r="C69">
        <f t="shared" si="2"/>
        <v>15</v>
      </c>
      <c r="D69">
        <f t="shared" si="3"/>
        <v>5</v>
      </c>
      <c r="E69" s="4">
        <f>pomiary[[#This Row],[czujnik1]] - IF(AND(rok[[#This Row],[dzień]]&gt;=5,rok[[#This Row],[dzień]]&lt;=10),1.2,0) + IF(rok[[#This Row],[miesiąc]]=5,0.9,0)</f>
        <v>11.41</v>
      </c>
      <c r="F69" s="4">
        <f>pomiary[[#This Row],[czujnik2]] - IF(AND(rok[[#This Row],[dzień]]&gt;=5,rok[[#This Row],[dzień]]&lt;=10),1.2,0) + IF(rok[[#This Row],[miesiąc]]=5,0.9,0)</f>
        <v>15.88</v>
      </c>
      <c r="G69" s="4">
        <f>ROUND(pomiary[[#This Row],[czujnik8]] * IF(OR(rok[[#This Row],[miesiąc]]=7,rok[[#This Row],[miesiąc]]=8),1.07,1),2) + IF(rok[[#This Row],[miesiąc]]=5,0.9,0)</f>
        <v>12.84</v>
      </c>
      <c r="H69" s="4">
        <f>ROUND(pomiary[[#This Row],[czujnik9]] * IF(OR(rok[[#This Row],[miesiąc]]=7,rok[[#This Row],[miesiąc]]=8),1.07,1),2) + IF(rok[[#This Row],[miesiąc]]=5,0.9,0)</f>
        <v>16.22</v>
      </c>
    </row>
    <row r="70" spans="1:8">
      <c r="A70" s="1">
        <f>pomiary[[#This Row],[data]]</f>
        <v>42508</v>
      </c>
      <c r="B70" s="2">
        <f>pomiary[[#This Row],[godzina]]</f>
        <v>0.42152777777777778</v>
      </c>
      <c r="C70">
        <f t="shared" si="2"/>
        <v>18</v>
      </c>
      <c r="D70">
        <f t="shared" si="3"/>
        <v>5</v>
      </c>
      <c r="E70" s="4">
        <f>pomiary[[#This Row],[czujnik1]] - IF(AND(rok[[#This Row],[dzień]]&gt;=5,rok[[#This Row],[dzień]]&lt;=10),1.2,0) + IF(rok[[#This Row],[miesiąc]]=5,0.9,0)</f>
        <v>16.77</v>
      </c>
      <c r="F70" s="4">
        <f>pomiary[[#This Row],[czujnik2]] - IF(AND(rok[[#This Row],[dzień]]&gt;=5,rok[[#This Row],[dzień]]&lt;=10),1.2,0) + IF(rok[[#This Row],[miesiąc]]=5,0.9,0)</f>
        <v>14.55</v>
      </c>
      <c r="G70" s="4">
        <f>ROUND(pomiary[[#This Row],[czujnik8]] * IF(OR(rok[[#This Row],[miesiąc]]=7,rok[[#This Row],[miesiąc]]=8),1.07,1),2) + IF(rok[[#This Row],[miesiąc]]=5,0.9,0)</f>
        <v>13.16</v>
      </c>
      <c r="H70" s="4">
        <f>ROUND(pomiary[[#This Row],[czujnik9]] * IF(OR(rok[[#This Row],[miesiąc]]=7,rok[[#This Row],[miesiąc]]=8),1.07,1),2) + IF(rok[[#This Row],[miesiąc]]=5,0.9,0)</f>
        <v>11.59</v>
      </c>
    </row>
    <row r="71" spans="1:8">
      <c r="A71" s="1">
        <f>pomiary[[#This Row],[data]]</f>
        <v>42511</v>
      </c>
      <c r="B71" s="2">
        <f>pomiary[[#This Row],[godzina]]</f>
        <v>0.1673611111111111</v>
      </c>
      <c r="C71">
        <f t="shared" si="2"/>
        <v>21</v>
      </c>
      <c r="D71">
        <f t="shared" si="3"/>
        <v>5</v>
      </c>
      <c r="E71" s="4">
        <f>pomiary[[#This Row],[czujnik1]] - IF(AND(rok[[#This Row],[dzień]]&gt;=5,rok[[#This Row],[dzień]]&lt;=10),1.2,0) + IF(rok[[#This Row],[miesiąc]]=5,0.9,0)</f>
        <v>10.97</v>
      </c>
      <c r="F71" s="4">
        <f>pomiary[[#This Row],[czujnik2]] - IF(AND(rok[[#This Row],[dzień]]&gt;=5,rok[[#This Row],[dzień]]&lt;=10),1.2,0) + IF(rok[[#This Row],[miesiąc]]=5,0.9,0)</f>
        <v>15.43</v>
      </c>
      <c r="G71" s="4">
        <f>ROUND(pomiary[[#This Row],[czujnik8]] * IF(OR(rok[[#This Row],[miesiąc]]=7,rok[[#This Row],[miesiąc]]=8),1.07,1),2) + IF(rok[[#This Row],[miesiąc]]=5,0.9,0)</f>
        <v>14.02</v>
      </c>
      <c r="H71" s="4">
        <f>ROUND(pomiary[[#This Row],[czujnik9]] * IF(OR(rok[[#This Row],[miesiąc]]=7,rok[[#This Row],[miesiąc]]=8),1.07,1),2) + IF(rok[[#This Row],[miesiąc]]=5,0.9,0)</f>
        <v>15.55</v>
      </c>
    </row>
    <row r="72" spans="1:8">
      <c r="A72" s="1">
        <f>pomiary[[#This Row],[data]]</f>
        <v>42512</v>
      </c>
      <c r="B72" s="2">
        <f>pomiary[[#This Row],[godzina]]</f>
        <v>0.29722222222222222</v>
      </c>
      <c r="C72">
        <f t="shared" si="2"/>
        <v>22</v>
      </c>
      <c r="D72">
        <f t="shared" si="3"/>
        <v>5</v>
      </c>
      <c r="E72" s="4">
        <f>pomiary[[#This Row],[czujnik1]] - IF(AND(rok[[#This Row],[dzień]]&gt;=5,rok[[#This Row],[dzień]]&lt;=10),1.2,0) + IF(rok[[#This Row],[miesiąc]]=5,0.9,0)</f>
        <v>14.82</v>
      </c>
      <c r="F72" s="4">
        <f>pomiary[[#This Row],[czujnik2]] - IF(AND(rok[[#This Row],[dzień]]&gt;=5,rok[[#This Row],[dzień]]&lt;=10),1.2,0) + IF(rok[[#This Row],[miesiąc]]=5,0.9,0)</f>
        <v>11.76</v>
      </c>
      <c r="G72" s="4">
        <f>ROUND(pomiary[[#This Row],[czujnik8]] * IF(OR(rok[[#This Row],[miesiąc]]=7,rok[[#This Row],[miesiąc]]=8),1.07,1),2) + IF(rok[[#This Row],[miesiąc]]=5,0.9,0)</f>
        <v>13.73</v>
      </c>
      <c r="H72" s="4">
        <f>ROUND(pomiary[[#This Row],[czujnik9]] * IF(OR(rok[[#This Row],[miesiąc]]=7,rok[[#This Row],[miesiąc]]=8),1.07,1),2) + IF(rok[[#This Row],[miesiąc]]=5,0.9,0)</f>
        <v>13.15</v>
      </c>
    </row>
    <row r="73" spans="1:8">
      <c r="A73" s="1">
        <f>pomiary[[#This Row],[data]]</f>
        <v>42517</v>
      </c>
      <c r="B73" s="2">
        <f>pomiary[[#This Row],[godzina]]</f>
        <v>0.38055555555555554</v>
      </c>
      <c r="C73">
        <f t="shared" si="2"/>
        <v>27</v>
      </c>
      <c r="D73">
        <f t="shared" si="3"/>
        <v>5</v>
      </c>
      <c r="E73" s="4">
        <f>pomiary[[#This Row],[czujnik1]] - IF(AND(rok[[#This Row],[dzień]]&gt;=5,rok[[#This Row],[dzień]]&lt;=10),1.2,0) + IF(rok[[#This Row],[miesiąc]]=5,0.9,0)</f>
        <v>16.48</v>
      </c>
      <c r="F73" s="4">
        <f>pomiary[[#This Row],[czujnik2]] - IF(AND(rok[[#This Row],[dzień]]&gt;=5,rok[[#This Row],[dzień]]&lt;=10),1.2,0) + IF(rok[[#This Row],[miesiąc]]=5,0.9,0)</f>
        <v>14.23</v>
      </c>
      <c r="G73" s="4">
        <f>ROUND(pomiary[[#This Row],[czujnik8]] * IF(OR(rok[[#This Row],[miesiąc]]=7,rok[[#This Row],[miesiąc]]=8),1.07,1),2) + IF(rok[[#This Row],[miesiąc]]=5,0.9,0)</f>
        <v>13.780000000000001</v>
      </c>
      <c r="H73" s="4">
        <f>ROUND(pomiary[[#This Row],[czujnik9]] * IF(OR(rok[[#This Row],[miesiąc]]=7,rok[[#This Row],[miesiąc]]=8),1.07,1),2) + IF(rok[[#This Row],[miesiąc]]=5,0.9,0)</f>
        <v>12.83</v>
      </c>
    </row>
    <row r="74" spans="1:8">
      <c r="A74" s="1">
        <f>pomiary[[#This Row],[data]]</f>
        <v>42518</v>
      </c>
      <c r="B74" s="2">
        <f>pomiary[[#This Row],[godzina]]</f>
        <v>8.9583333333333334E-2</v>
      </c>
      <c r="C74">
        <f t="shared" si="2"/>
        <v>28</v>
      </c>
      <c r="D74">
        <f t="shared" si="3"/>
        <v>5</v>
      </c>
      <c r="E74" s="4">
        <f>pomiary[[#This Row],[czujnik1]] - IF(AND(rok[[#This Row],[dzień]]&gt;=5,rok[[#This Row],[dzień]]&lt;=10),1.2,0) + IF(rok[[#This Row],[miesiąc]]=5,0.9,0)</f>
        <v>15.56</v>
      </c>
      <c r="F74" s="4">
        <f>pomiary[[#This Row],[czujnik2]] - IF(AND(rok[[#This Row],[dzień]]&gt;=5,rok[[#This Row],[dzień]]&lt;=10),1.2,0) + IF(rok[[#This Row],[miesiąc]]=5,0.9,0)</f>
        <v>13.360000000000001</v>
      </c>
      <c r="G74" s="4">
        <f>ROUND(pomiary[[#This Row],[czujnik8]] * IF(OR(rok[[#This Row],[miesiąc]]=7,rok[[#This Row],[miesiąc]]=8),1.07,1),2) + IF(rok[[#This Row],[miesiąc]]=5,0.9,0)</f>
        <v>16.22</v>
      </c>
      <c r="H74" s="4">
        <f>ROUND(pomiary[[#This Row],[czujnik9]] * IF(OR(rok[[#This Row],[miesiąc]]=7,rok[[#This Row],[miesiąc]]=8),1.07,1),2) + IF(rok[[#This Row],[miesiąc]]=5,0.9,0)</f>
        <v>14.52</v>
      </c>
    </row>
    <row r="75" spans="1:8">
      <c r="A75" s="1">
        <f>pomiary[[#This Row],[data]]</f>
        <v>42523</v>
      </c>
      <c r="B75" s="2">
        <f>pomiary[[#This Row],[godzina]]</f>
        <v>0.4201388888888889</v>
      </c>
      <c r="C75">
        <f t="shared" si="2"/>
        <v>2</v>
      </c>
      <c r="D75">
        <f t="shared" si="3"/>
        <v>6</v>
      </c>
      <c r="E75" s="4">
        <f>pomiary[[#This Row],[czujnik1]] - IF(AND(rok[[#This Row],[dzień]]&gt;=5,rok[[#This Row],[dzień]]&lt;=10),1.2,0) + IF(rok[[#This Row],[miesiąc]]=5,0.9,0)</f>
        <v>19.510000000000002</v>
      </c>
      <c r="F75" s="4">
        <f>pomiary[[#This Row],[czujnik2]] - IF(AND(rok[[#This Row],[dzień]]&gt;=5,rok[[#This Row],[dzień]]&lt;=10),1.2,0) + IF(rok[[#This Row],[miesiąc]]=5,0.9,0)</f>
        <v>12.69</v>
      </c>
      <c r="G75" s="4">
        <f>ROUND(pomiary[[#This Row],[czujnik8]] * IF(OR(rok[[#This Row],[miesiąc]]=7,rok[[#This Row],[miesiąc]]=8),1.07,1),2) + IF(rok[[#This Row],[miesiąc]]=5,0.9,0)</f>
        <v>12.24</v>
      </c>
      <c r="H75" s="4">
        <f>ROUND(pomiary[[#This Row],[czujnik9]] * IF(OR(rok[[#This Row],[miesiąc]]=7,rok[[#This Row],[miesiąc]]=8),1.07,1),2) + IF(rok[[#This Row],[miesiąc]]=5,0.9,0)</f>
        <v>13.03</v>
      </c>
    </row>
    <row r="76" spans="1:8">
      <c r="A76" s="1">
        <f>pomiary[[#This Row],[data]]</f>
        <v>42526</v>
      </c>
      <c r="B76" s="2">
        <f>pomiary[[#This Row],[godzina]]</f>
        <v>8.5416666666666655E-2</v>
      </c>
      <c r="C76">
        <f t="shared" si="2"/>
        <v>5</v>
      </c>
      <c r="D76">
        <f t="shared" si="3"/>
        <v>6</v>
      </c>
      <c r="E76" s="4">
        <f>pomiary[[#This Row],[czujnik1]] - IF(AND(rok[[#This Row],[dzień]]&gt;=5,rok[[#This Row],[dzień]]&lt;=10),1.2,0) + IF(rok[[#This Row],[miesiąc]]=5,0.9,0)</f>
        <v>8.84</v>
      </c>
      <c r="F76" s="4">
        <f>pomiary[[#This Row],[czujnik2]] - IF(AND(rok[[#This Row],[dzień]]&gt;=5,rok[[#This Row],[dzień]]&lt;=10),1.2,0) + IF(rok[[#This Row],[miesiąc]]=5,0.9,0)</f>
        <v>8.99</v>
      </c>
      <c r="G76" s="4">
        <f>ROUND(pomiary[[#This Row],[czujnik8]] * IF(OR(rok[[#This Row],[miesiąc]]=7,rok[[#This Row],[miesiąc]]=8),1.07,1),2) + IF(rok[[#This Row],[miesiąc]]=5,0.9,0)</f>
        <v>11.85</v>
      </c>
      <c r="H76" s="4">
        <f>ROUND(pomiary[[#This Row],[czujnik9]] * IF(OR(rok[[#This Row],[miesiąc]]=7,rok[[#This Row],[miesiąc]]=8),1.07,1),2) + IF(rok[[#This Row],[miesiąc]]=5,0.9,0)</f>
        <v>12.32</v>
      </c>
    </row>
    <row r="77" spans="1:8">
      <c r="A77" s="1">
        <f>pomiary[[#This Row],[data]]</f>
        <v>42529</v>
      </c>
      <c r="B77" s="2">
        <f>pomiary[[#This Row],[godzina]]</f>
        <v>0.12638888888888888</v>
      </c>
      <c r="C77">
        <f t="shared" si="2"/>
        <v>8</v>
      </c>
      <c r="D77">
        <f t="shared" si="3"/>
        <v>6</v>
      </c>
      <c r="E77" s="4">
        <f>pomiary[[#This Row],[czujnik1]] - IF(AND(rok[[#This Row],[dzień]]&gt;=5,rok[[#This Row],[dzień]]&lt;=10),1.2,0) + IF(rok[[#This Row],[miesiąc]]=5,0.9,0)</f>
        <v>9.92</v>
      </c>
      <c r="F77" s="4">
        <f>pomiary[[#This Row],[czujnik2]] - IF(AND(rok[[#This Row],[dzień]]&gt;=5,rok[[#This Row],[dzień]]&lt;=10),1.2,0) + IF(rok[[#This Row],[miesiąc]]=5,0.9,0)</f>
        <v>14.57</v>
      </c>
      <c r="G77" s="4">
        <f>ROUND(pomiary[[#This Row],[czujnik8]] * IF(OR(rok[[#This Row],[miesiąc]]=7,rok[[#This Row],[miesiąc]]=8),1.07,1),2) + IF(rok[[#This Row],[miesiąc]]=5,0.9,0)</f>
        <v>17.149999999999999</v>
      </c>
      <c r="H77" s="4">
        <f>ROUND(pomiary[[#This Row],[czujnik9]] * IF(OR(rok[[#This Row],[miesiąc]]=7,rok[[#This Row],[miesiąc]]=8),1.07,1),2) + IF(rok[[#This Row],[miesiąc]]=5,0.9,0)</f>
        <v>19.41</v>
      </c>
    </row>
    <row r="78" spans="1:8">
      <c r="A78" s="1">
        <f>pomiary[[#This Row],[data]]</f>
        <v>42530</v>
      </c>
      <c r="B78" s="2">
        <f>pomiary[[#This Row],[godzina]]</f>
        <v>4.5138888888888888E-2</v>
      </c>
      <c r="C78">
        <f t="shared" si="2"/>
        <v>9</v>
      </c>
      <c r="D78">
        <f t="shared" si="3"/>
        <v>6</v>
      </c>
      <c r="E78" s="4">
        <f>pomiary[[#This Row],[czujnik1]] - IF(AND(rok[[#This Row],[dzień]]&gt;=5,rok[[#This Row],[dzień]]&lt;=10),1.2,0) + IF(rok[[#This Row],[miesiąc]]=5,0.9,0)</f>
        <v>13.350000000000001</v>
      </c>
      <c r="F78" s="4">
        <f>pomiary[[#This Row],[czujnik2]] - IF(AND(rok[[#This Row],[dzień]]&gt;=5,rok[[#This Row],[dzień]]&lt;=10),1.2,0) + IF(rok[[#This Row],[miesiąc]]=5,0.9,0)</f>
        <v>13.96</v>
      </c>
      <c r="G78" s="4">
        <f>ROUND(pomiary[[#This Row],[czujnik8]] * IF(OR(rok[[#This Row],[miesiąc]]=7,rok[[#This Row],[miesiąc]]=8),1.07,1),2) + IF(rok[[#This Row],[miesiąc]]=5,0.9,0)</f>
        <v>18.78</v>
      </c>
      <c r="H78" s="4">
        <f>ROUND(pomiary[[#This Row],[czujnik9]] * IF(OR(rok[[#This Row],[miesiąc]]=7,rok[[#This Row],[miesiąc]]=8),1.07,1),2) + IF(rok[[#This Row],[miesiąc]]=5,0.9,0)</f>
        <v>15.52</v>
      </c>
    </row>
    <row r="79" spans="1:8">
      <c r="A79" s="1">
        <f>pomiary[[#This Row],[data]]</f>
        <v>42532</v>
      </c>
      <c r="B79" s="2">
        <f>pomiary[[#This Row],[godzina]]</f>
        <v>0.17222222222222225</v>
      </c>
      <c r="C79">
        <f t="shared" si="2"/>
        <v>11</v>
      </c>
      <c r="D79">
        <f t="shared" si="3"/>
        <v>6</v>
      </c>
      <c r="E79" s="4">
        <f>pomiary[[#This Row],[czujnik1]] - IF(AND(rok[[#This Row],[dzień]]&gt;=5,rok[[#This Row],[dzień]]&lt;=10),1.2,0) + IF(rok[[#This Row],[miesiąc]]=5,0.9,0)</f>
        <v>17.7</v>
      </c>
      <c r="F79" s="4">
        <f>pomiary[[#This Row],[czujnik2]] - IF(AND(rok[[#This Row],[dzień]]&gt;=5,rok[[#This Row],[dzień]]&lt;=10),1.2,0) + IF(rok[[#This Row],[miesiąc]]=5,0.9,0)</f>
        <v>15.76</v>
      </c>
      <c r="G79" s="4">
        <f>ROUND(pomiary[[#This Row],[czujnik8]] * IF(OR(rok[[#This Row],[miesiąc]]=7,rok[[#This Row],[miesiąc]]=8),1.07,1),2) + IF(rok[[#This Row],[miesiąc]]=5,0.9,0)</f>
        <v>14.12</v>
      </c>
      <c r="H79" s="4">
        <f>ROUND(pomiary[[#This Row],[czujnik9]] * IF(OR(rok[[#This Row],[miesiąc]]=7,rok[[#This Row],[miesiąc]]=8),1.07,1),2) + IF(rok[[#This Row],[miesiąc]]=5,0.9,0)</f>
        <v>15.27</v>
      </c>
    </row>
    <row r="80" spans="1:8">
      <c r="A80" s="1">
        <f>pomiary[[#This Row],[data]]</f>
        <v>42532</v>
      </c>
      <c r="B80" s="2">
        <f>pomiary[[#This Row],[godzina]]</f>
        <v>0.41875000000000001</v>
      </c>
      <c r="C80">
        <f t="shared" si="2"/>
        <v>11</v>
      </c>
      <c r="D80">
        <f t="shared" si="3"/>
        <v>6</v>
      </c>
      <c r="E80" s="4">
        <f>pomiary[[#This Row],[czujnik1]] - IF(AND(rok[[#This Row],[dzień]]&gt;=5,rok[[#This Row],[dzień]]&lt;=10),1.2,0) + IF(rok[[#This Row],[miesiąc]]=5,0.9,0)</f>
        <v>13.13</v>
      </c>
      <c r="F80" s="4">
        <f>pomiary[[#This Row],[czujnik2]] - IF(AND(rok[[#This Row],[dzień]]&gt;=5,rok[[#This Row],[dzień]]&lt;=10),1.2,0) + IF(rok[[#This Row],[miesiąc]]=5,0.9,0)</f>
        <v>12.12</v>
      </c>
      <c r="G80" s="4">
        <f>ROUND(pomiary[[#This Row],[czujnik8]] * IF(OR(rok[[#This Row],[miesiąc]]=7,rok[[#This Row],[miesiąc]]=8),1.07,1),2) + IF(rok[[#This Row],[miesiąc]]=5,0.9,0)</f>
        <v>14.87</v>
      </c>
      <c r="H80" s="4">
        <f>ROUND(pomiary[[#This Row],[czujnik9]] * IF(OR(rok[[#This Row],[miesiąc]]=7,rok[[#This Row],[miesiąc]]=8),1.07,1),2) + IF(rok[[#This Row],[miesiąc]]=5,0.9,0)</f>
        <v>11.94</v>
      </c>
    </row>
    <row r="81" spans="1:8">
      <c r="A81" s="1">
        <f>pomiary[[#This Row],[data]]</f>
        <v>42534</v>
      </c>
      <c r="B81" s="2">
        <f>pomiary[[#This Row],[godzina]]</f>
        <v>0.17291666666666669</v>
      </c>
      <c r="C81">
        <f t="shared" si="2"/>
        <v>13</v>
      </c>
      <c r="D81">
        <f t="shared" si="3"/>
        <v>6</v>
      </c>
      <c r="E81" s="4">
        <f>pomiary[[#This Row],[czujnik1]] - IF(AND(rok[[#This Row],[dzień]]&gt;=5,rok[[#This Row],[dzień]]&lt;=10),1.2,0) + IF(rok[[#This Row],[miesiąc]]=5,0.9,0)</f>
        <v>10.39</v>
      </c>
      <c r="F81" s="4">
        <f>pomiary[[#This Row],[czujnik2]] - IF(AND(rok[[#This Row],[dzień]]&gt;=5,rok[[#This Row],[dzień]]&lt;=10),1.2,0) + IF(rok[[#This Row],[miesiąc]]=5,0.9,0)</f>
        <v>13.61</v>
      </c>
      <c r="G81" s="4">
        <f>ROUND(pomiary[[#This Row],[czujnik8]] * IF(OR(rok[[#This Row],[miesiąc]]=7,rok[[#This Row],[miesiąc]]=8),1.07,1),2) + IF(rok[[#This Row],[miesiąc]]=5,0.9,0)</f>
        <v>14.26</v>
      </c>
      <c r="H81" s="4">
        <f>ROUND(pomiary[[#This Row],[czujnik9]] * IF(OR(rok[[#This Row],[miesiąc]]=7,rok[[#This Row],[miesiąc]]=8),1.07,1),2) + IF(rok[[#This Row],[miesiąc]]=5,0.9,0)</f>
        <v>10.45</v>
      </c>
    </row>
    <row r="82" spans="1:8">
      <c r="A82" s="1">
        <f>pomiary[[#This Row],[data]]</f>
        <v>42534</v>
      </c>
      <c r="B82" s="2">
        <f>pomiary[[#This Row],[godzina]]</f>
        <v>0.45833333333333331</v>
      </c>
      <c r="C82">
        <f t="shared" si="2"/>
        <v>13</v>
      </c>
      <c r="D82">
        <f t="shared" si="3"/>
        <v>6</v>
      </c>
      <c r="E82" s="4">
        <f>pomiary[[#This Row],[czujnik1]] - IF(AND(rok[[#This Row],[dzień]]&gt;=5,rok[[#This Row],[dzień]]&lt;=10),1.2,0) + IF(rok[[#This Row],[miesiąc]]=5,0.9,0)</f>
        <v>13.07</v>
      </c>
      <c r="F82" s="4">
        <f>pomiary[[#This Row],[czujnik2]] - IF(AND(rok[[#This Row],[dzień]]&gt;=5,rok[[#This Row],[dzień]]&lt;=10),1.2,0) + IF(rok[[#This Row],[miesiąc]]=5,0.9,0)</f>
        <v>17.61</v>
      </c>
      <c r="G82" s="4">
        <f>ROUND(pomiary[[#This Row],[czujnik8]] * IF(OR(rok[[#This Row],[miesiąc]]=7,rok[[#This Row],[miesiąc]]=8),1.07,1),2) + IF(rok[[#This Row],[miesiąc]]=5,0.9,0)</f>
        <v>18.54</v>
      </c>
      <c r="H82" s="4">
        <f>ROUND(pomiary[[#This Row],[czujnik9]] * IF(OR(rok[[#This Row],[miesiąc]]=7,rok[[#This Row],[miesiąc]]=8),1.07,1),2) + IF(rok[[#This Row],[miesiąc]]=5,0.9,0)</f>
        <v>11.92</v>
      </c>
    </row>
    <row r="83" spans="1:8">
      <c r="A83" s="1">
        <f>pomiary[[#This Row],[data]]</f>
        <v>42536</v>
      </c>
      <c r="B83" s="2">
        <f>pomiary[[#This Row],[godzina]]</f>
        <v>0.25625000000000003</v>
      </c>
      <c r="C83">
        <f t="shared" si="2"/>
        <v>15</v>
      </c>
      <c r="D83">
        <f t="shared" si="3"/>
        <v>6</v>
      </c>
      <c r="E83" s="4">
        <f>pomiary[[#This Row],[czujnik1]] - IF(AND(rok[[#This Row],[dzień]]&gt;=5,rok[[#This Row],[dzień]]&lt;=10),1.2,0) + IF(rok[[#This Row],[miesiąc]]=5,0.9,0)</f>
        <v>17.18</v>
      </c>
      <c r="F83" s="4">
        <f>pomiary[[#This Row],[czujnik2]] - IF(AND(rok[[#This Row],[dzień]]&gt;=5,rok[[#This Row],[dzień]]&lt;=10),1.2,0) + IF(rok[[#This Row],[miesiąc]]=5,0.9,0)</f>
        <v>18.510000000000002</v>
      </c>
      <c r="G83" s="4">
        <f>ROUND(pomiary[[#This Row],[czujnik8]] * IF(OR(rok[[#This Row],[miesiąc]]=7,rok[[#This Row],[miesiąc]]=8),1.07,1),2) + IF(rok[[#This Row],[miesiąc]]=5,0.9,0)</f>
        <v>18.010000000000002</v>
      </c>
      <c r="H83" s="4">
        <f>ROUND(pomiary[[#This Row],[czujnik9]] * IF(OR(rok[[#This Row],[miesiąc]]=7,rok[[#This Row],[miesiąc]]=8),1.07,1),2) + IF(rok[[#This Row],[miesiąc]]=5,0.9,0)</f>
        <v>14.9</v>
      </c>
    </row>
    <row r="84" spans="1:8">
      <c r="A84" s="1">
        <f>pomiary[[#This Row],[data]]</f>
        <v>42536</v>
      </c>
      <c r="B84" s="2">
        <f>pomiary[[#This Row],[godzina]]</f>
        <v>0.46111111111111108</v>
      </c>
      <c r="C84">
        <f t="shared" si="2"/>
        <v>15</v>
      </c>
      <c r="D84">
        <f t="shared" si="3"/>
        <v>6</v>
      </c>
      <c r="E84" s="4">
        <f>pomiary[[#This Row],[czujnik1]] - IF(AND(rok[[#This Row],[dzień]]&gt;=5,rok[[#This Row],[dzień]]&lt;=10),1.2,0) + IF(rok[[#This Row],[miesiąc]]=5,0.9,0)</f>
        <v>11.02</v>
      </c>
      <c r="F84" s="4">
        <f>pomiary[[#This Row],[czujnik2]] - IF(AND(rok[[#This Row],[dzień]]&gt;=5,rok[[#This Row],[dzień]]&lt;=10),1.2,0) + IF(rok[[#This Row],[miesiąc]]=5,0.9,0)</f>
        <v>16.95</v>
      </c>
      <c r="G84" s="4">
        <f>ROUND(pomiary[[#This Row],[czujnik8]] * IF(OR(rok[[#This Row],[miesiąc]]=7,rok[[#This Row],[miesiąc]]=8),1.07,1),2) + IF(rok[[#This Row],[miesiąc]]=5,0.9,0)</f>
        <v>13.26</v>
      </c>
      <c r="H84" s="4">
        <f>ROUND(pomiary[[#This Row],[czujnik9]] * IF(OR(rok[[#This Row],[miesiąc]]=7,rok[[#This Row],[miesiąc]]=8),1.07,1),2) + IF(rok[[#This Row],[miesiąc]]=5,0.9,0)</f>
        <v>12.17</v>
      </c>
    </row>
    <row r="85" spans="1:8">
      <c r="A85" s="1">
        <f>pomiary[[#This Row],[data]]</f>
        <v>42537</v>
      </c>
      <c r="B85" s="2">
        <f>pomiary[[#This Row],[godzina]]</f>
        <v>8.9583333333333334E-2</v>
      </c>
      <c r="C85">
        <f t="shared" si="2"/>
        <v>16</v>
      </c>
      <c r="D85">
        <f t="shared" si="3"/>
        <v>6</v>
      </c>
      <c r="E85" s="4">
        <f>pomiary[[#This Row],[czujnik1]] - IF(AND(rok[[#This Row],[dzień]]&gt;=5,rok[[#This Row],[dzień]]&lt;=10),1.2,0) + IF(rok[[#This Row],[miesiąc]]=5,0.9,0)</f>
        <v>12.05</v>
      </c>
      <c r="F85" s="4">
        <f>pomiary[[#This Row],[czujnik2]] - IF(AND(rok[[#This Row],[dzień]]&gt;=5,rok[[#This Row],[dzień]]&lt;=10),1.2,0) + IF(rok[[#This Row],[miesiąc]]=5,0.9,0)</f>
        <v>13.7</v>
      </c>
      <c r="G85" s="4">
        <f>ROUND(pomiary[[#This Row],[czujnik8]] * IF(OR(rok[[#This Row],[miesiąc]]=7,rok[[#This Row],[miesiąc]]=8),1.07,1),2) + IF(rok[[#This Row],[miesiąc]]=5,0.9,0)</f>
        <v>14.74</v>
      </c>
      <c r="H85" s="4">
        <f>ROUND(pomiary[[#This Row],[czujnik9]] * IF(OR(rok[[#This Row],[miesiąc]]=7,rok[[#This Row],[miesiąc]]=8),1.07,1),2) + IF(rok[[#This Row],[miesiąc]]=5,0.9,0)</f>
        <v>15.42</v>
      </c>
    </row>
    <row r="86" spans="1:8">
      <c r="A86" s="1">
        <f>pomiary[[#This Row],[data]]</f>
        <v>42540</v>
      </c>
      <c r="B86" s="2">
        <f>pomiary[[#This Row],[godzina]]</f>
        <v>0.37708333333333338</v>
      </c>
      <c r="C86">
        <f t="shared" si="2"/>
        <v>19</v>
      </c>
      <c r="D86">
        <f t="shared" si="3"/>
        <v>6</v>
      </c>
      <c r="E86" s="4">
        <f>pomiary[[#This Row],[czujnik1]] - IF(AND(rok[[#This Row],[dzień]]&gt;=5,rok[[#This Row],[dzień]]&lt;=10),1.2,0) + IF(rok[[#This Row],[miesiąc]]=5,0.9,0)</f>
        <v>13.82</v>
      </c>
      <c r="F86" s="4">
        <f>pomiary[[#This Row],[czujnik2]] - IF(AND(rok[[#This Row],[dzień]]&gt;=5,rok[[#This Row],[dzień]]&lt;=10),1.2,0) + IF(rok[[#This Row],[miesiąc]]=5,0.9,0)</f>
        <v>17.8</v>
      </c>
      <c r="G86" s="4">
        <f>ROUND(pomiary[[#This Row],[czujnik8]] * IF(OR(rok[[#This Row],[miesiąc]]=7,rok[[#This Row],[miesiąc]]=8),1.07,1),2) + IF(rok[[#This Row],[miesiąc]]=5,0.9,0)</f>
        <v>17.32</v>
      </c>
      <c r="H86" s="4">
        <f>ROUND(pomiary[[#This Row],[czujnik9]] * IF(OR(rok[[#This Row],[miesiąc]]=7,rok[[#This Row],[miesiąc]]=8),1.07,1),2) + IF(rok[[#This Row],[miesiąc]]=5,0.9,0)</f>
        <v>18.63</v>
      </c>
    </row>
    <row r="87" spans="1:8">
      <c r="A87" s="1">
        <f>pomiary[[#This Row],[data]]</f>
        <v>42540</v>
      </c>
      <c r="B87" s="2">
        <f>pomiary[[#This Row],[godzina]]</f>
        <v>0.46527777777777773</v>
      </c>
      <c r="C87">
        <f t="shared" si="2"/>
        <v>19</v>
      </c>
      <c r="D87">
        <f t="shared" si="3"/>
        <v>6</v>
      </c>
      <c r="E87" s="4">
        <f>pomiary[[#This Row],[czujnik1]] - IF(AND(rok[[#This Row],[dzień]]&gt;=5,rok[[#This Row],[dzień]]&lt;=10),1.2,0) + IF(rok[[#This Row],[miesiąc]]=5,0.9,0)</f>
        <v>19.010000000000002</v>
      </c>
      <c r="F87" s="4">
        <f>pomiary[[#This Row],[czujnik2]] - IF(AND(rok[[#This Row],[dzień]]&gt;=5,rok[[#This Row],[dzień]]&lt;=10),1.2,0) + IF(rok[[#This Row],[miesiąc]]=5,0.9,0)</f>
        <v>13.1</v>
      </c>
      <c r="G87" s="4">
        <f>ROUND(pomiary[[#This Row],[czujnik8]] * IF(OR(rok[[#This Row],[miesiąc]]=7,rok[[#This Row],[miesiąc]]=8),1.07,1),2) + IF(rok[[#This Row],[miesiąc]]=5,0.9,0)</f>
        <v>17.54</v>
      </c>
      <c r="H87" s="4">
        <f>ROUND(pomiary[[#This Row],[czujnik9]] * IF(OR(rok[[#This Row],[miesiąc]]=7,rok[[#This Row],[miesiąc]]=8),1.07,1),2) + IF(rok[[#This Row],[miesiąc]]=5,0.9,0)</f>
        <v>11.08</v>
      </c>
    </row>
    <row r="88" spans="1:8">
      <c r="A88" s="1">
        <f>pomiary[[#This Row],[data]]</f>
        <v>42541</v>
      </c>
      <c r="B88" s="2">
        <f>pomiary[[#This Row],[godzina]]</f>
        <v>2.0833333333333333E-3</v>
      </c>
      <c r="C88">
        <f t="shared" si="2"/>
        <v>20</v>
      </c>
      <c r="D88">
        <f t="shared" si="3"/>
        <v>6</v>
      </c>
      <c r="E88" s="4">
        <f>pomiary[[#This Row],[czujnik1]] - IF(AND(rok[[#This Row],[dzień]]&gt;=5,rok[[#This Row],[dzień]]&lt;=10),1.2,0) + IF(rok[[#This Row],[miesiąc]]=5,0.9,0)</f>
        <v>17.27</v>
      </c>
      <c r="F88" s="4">
        <f>pomiary[[#This Row],[czujnik2]] - IF(AND(rok[[#This Row],[dzień]]&gt;=5,rok[[#This Row],[dzień]]&lt;=10),1.2,0) + IF(rok[[#This Row],[miesiąc]]=5,0.9,0)</f>
        <v>13.06</v>
      </c>
      <c r="G88" s="4">
        <f>ROUND(pomiary[[#This Row],[czujnik8]] * IF(OR(rok[[#This Row],[miesiąc]]=7,rok[[#This Row],[miesiąc]]=8),1.07,1),2) + IF(rok[[#This Row],[miesiąc]]=5,0.9,0)</f>
        <v>14.88</v>
      </c>
      <c r="H88" s="4">
        <f>ROUND(pomiary[[#This Row],[czujnik9]] * IF(OR(rok[[#This Row],[miesiąc]]=7,rok[[#This Row],[miesiąc]]=8),1.07,1),2) + IF(rok[[#This Row],[miesiąc]]=5,0.9,0)</f>
        <v>15.12</v>
      </c>
    </row>
    <row r="89" spans="1:8">
      <c r="A89" s="1">
        <f>pomiary[[#This Row],[data]]</f>
        <v>42542</v>
      </c>
      <c r="B89" s="2">
        <f>pomiary[[#This Row],[godzina]]</f>
        <v>0.17013888888888887</v>
      </c>
      <c r="C89">
        <f t="shared" si="2"/>
        <v>21</v>
      </c>
      <c r="D89">
        <f t="shared" si="3"/>
        <v>6</v>
      </c>
      <c r="E89" s="4">
        <f>pomiary[[#This Row],[czujnik1]] - IF(AND(rok[[#This Row],[dzień]]&gt;=5,rok[[#This Row],[dzień]]&lt;=10),1.2,0) + IF(rok[[#This Row],[miesiąc]]=5,0.9,0)</f>
        <v>14.93</v>
      </c>
      <c r="F89" s="4">
        <f>pomiary[[#This Row],[czujnik2]] - IF(AND(rok[[#This Row],[dzień]]&gt;=5,rok[[#This Row],[dzień]]&lt;=10),1.2,0) + IF(rok[[#This Row],[miesiąc]]=5,0.9,0)</f>
        <v>18.36</v>
      </c>
      <c r="G89" s="4">
        <f>ROUND(pomiary[[#This Row],[czujnik8]] * IF(OR(rok[[#This Row],[miesiąc]]=7,rok[[#This Row],[miesiąc]]=8),1.07,1),2) + IF(rok[[#This Row],[miesiąc]]=5,0.9,0)</f>
        <v>11.2</v>
      </c>
      <c r="H89" s="4">
        <f>ROUND(pomiary[[#This Row],[czujnik9]] * IF(OR(rok[[#This Row],[miesiąc]]=7,rok[[#This Row],[miesiąc]]=8),1.07,1),2) + IF(rok[[#This Row],[miesiąc]]=5,0.9,0)</f>
        <v>10.56</v>
      </c>
    </row>
    <row r="90" spans="1:8">
      <c r="A90" s="1">
        <f>pomiary[[#This Row],[data]]</f>
        <v>42545</v>
      </c>
      <c r="B90" s="2">
        <f>pomiary[[#This Row],[godzina]]</f>
        <v>0.2986111111111111</v>
      </c>
      <c r="C90">
        <f t="shared" si="2"/>
        <v>24</v>
      </c>
      <c r="D90">
        <f t="shared" si="3"/>
        <v>6</v>
      </c>
      <c r="E90" s="4">
        <f>pomiary[[#This Row],[czujnik1]] - IF(AND(rok[[#This Row],[dzień]]&gt;=5,rok[[#This Row],[dzień]]&lt;=10),1.2,0) + IF(rok[[#This Row],[miesiąc]]=5,0.9,0)</f>
        <v>15.51</v>
      </c>
      <c r="F90" s="4">
        <f>pomiary[[#This Row],[czujnik2]] - IF(AND(rok[[#This Row],[dzień]]&gt;=5,rok[[#This Row],[dzień]]&lt;=10),1.2,0) + IF(rok[[#This Row],[miesiąc]]=5,0.9,0)</f>
        <v>16.440000000000001</v>
      </c>
      <c r="G90" s="4">
        <f>ROUND(pomiary[[#This Row],[czujnik8]] * IF(OR(rok[[#This Row],[miesiąc]]=7,rok[[#This Row],[miesiąc]]=8),1.07,1),2) + IF(rok[[#This Row],[miesiąc]]=5,0.9,0)</f>
        <v>17.8</v>
      </c>
      <c r="H90" s="4">
        <f>ROUND(pomiary[[#This Row],[czujnik9]] * IF(OR(rok[[#This Row],[miesiąc]]=7,rok[[#This Row],[miesiąc]]=8),1.07,1),2) + IF(rok[[#This Row],[miesiąc]]=5,0.9,0)</f>
        <v>14.59</v>
      </c>
    </row>
    <row r="91" spans="1:8">
      <c r="A91" s="1">
        <f>pomiary[[#This Row],[data]]</f>
        <v>42545</v>
      </c>
      <c r="B91" s="2">
        <f>pomiary[[#This Row],[godzina]]</f>
        <v>0.37777777777777777</v>
      </c>
      <c r="C91">
        <f t="shared" si="2"/>
        <v>24</v>
      </c>
      <c r="D91">
        <f t="shared" si="3"/>
        <v>6</v>
      </c>
      <c r="E91" s="4">
        <f>pomiary[[#This Row],[czujnik1]] - IF(AND(rok[[#This Row],[dzień]]&gt;=5,rok[[#This Row],[dzień]]&lt;=10),1.2,0) + IF(rok[[#This Row],[miesiąc]]=5,0.9,0)</f>
        <v>12.83</v>
      </c>
      <c r="F91" s="4">
        <f>pomiary[[#This Row],[czujnik2]] - IF(AND(rok[[#This Row],[dzień]]&gt;=5,rok[[#This Row],[dzień]]&lt;=10),1.2,0) + IF(rok[[#This Row],[miesiąc]]=5,0.9,0)</f>
        <v>14.61</v>
      </c>
      <c r="G91" s="4">
        <f>ROUND(pomiary[[#This Row],[czujnik8]] * IF(OR(rok[[#This Row],[miesiąc]]=7,rok[[#This Row],[miesiąc]]=8),1.07,1),2) + IF(rok[[#This Row],[miesiąc]]=5,0.9,0)</f>
        <v>12.58</v>
      </c>
      <c r="H91" s="4">
        <f>ROUND(pomiary[[#This Row],[czujnik9]] * IF(OR(rok[[#This Row],[miesiąc]]=7,rok[[#This Row],[miesiąc]]=8),1.07,1),2) + IF(rok[[#This Row],[miesiąc]]=5,0.9,0)</f>
        <v>12.47</v>
      </c>
    </row>
    <row r="92" spans="1:8">
      <c r="A92" s="1">
        <f>pomiary[[#This Row],[data]]</f>
        <v>42546</v>
      </c>
      <c r="B92" s="2">
        <f>pomiary[[#This Row],[godzina]]</f>
        <v>0.25347222222222221</v>
      </c>
      <c r="C92">
        <f t="shared" si="2"/>
        <v>25</v>
      </c>
      <c r="D92">
        <f t="shared" si="3"/>
        <v>6</v>
      </c>
      <c r="E92" s="4">
        <f>pomiary[[#This Row],[czujnik1]] - IF(AND(rok[[#This Row],[dzień]]&gt;=5,rok[[#This Row],[dzień]]&lt;=10),1.2,0) + IF(rok[[#This Row],[miesiąc]]=5,0.9,0)</f>
        <v>16.3</v>
      </c>
      <c r="F92" s="4">
        <f>pomiary[[#This Row],[czujnik2]] - IF(AND(rok[[#This Row],[dzień]]&gt;=5,rok[[#This Row],[dzień]]&lt;=10),1.2,0) + IF(rok[[#This Row],[miesiąc]]=5,0.9,0)</f>
        <v>10.32</v>
      </c>
      <c r="G92" s="4">
        <f>ROUND(pomiary[[#This Row],[czujnik8]] * IF(OR(rok[[#This Row],[miesiąc]]=7,rok[[#This Row],[miesiąc]]=8),1.07,1),2) + IF(rok[[#This Row],[miesiąc]]=5,0.9,0)</f>
        <v>10.66</v>
      </c>
      <c r="H92" s="4">
        <f>ROUND(pomiary[[#This Row],[czujnik9]] * IF(OR(rok[[#This Row],[miesiąc]]=7,rok[[#This Row],[miesiąc]]=8),1.07,1),2) + IF(rok[[#This Row],[miesiąc]]=5,0.9,0)</f>
        <v>10.1</v>
      </c>
    </row>
    <row r="93" spans="1:8">
      <c r="A93" s="1">
        <f>pomiary[[#This Row],[data]]</f>
        <v>42547</v>
      </c>
      <c r="B93" s="2">
        <f>pomiary[[#This Row],[godzina]]</f>
        <v>8.4722222222222213E-2</v>
      </c>
      <c r="C93">
        <f t="shared" si="2"/>
        <v>26</v>
      </c>
      <c r="D93">
        <f t="shared" si="3"/>
        <v>6</v>
      </c>
      <c r="E93" s="4">
        <f>pomiary[[#This Row],[czujnik1]] - IF(AND(rok[[#This Row],[dzień]]&gt;=5,rok[[#This Row],[dzień]]&lt;=10),1.2,0) + IF(rok[[#This Row],[miesiąc]]=5,0.9,0)</f>
        <v>16.03</v>
      </c>
      <c r="F93" s="4">
        <f>pomiary[[#This Row],[czujnik2]] - IF(AND(rok[[#This Row],[dzień]]&gt;=5,rok[[#This Row],[dzień]]&lt;=10),1.2,0) + IF(rok[[#This Row],[miesiąc]]=5,0.9,0)</f>
        <v>12.49</v>
      </c>
      <c r="G93" s="4">
        <f>ROUND(pomiary[[#This Row],[czujnik8]] * IF(OR(rok[[#This Row],[miesiąc]]=7,rok[[#This Row],[miesiąc]]=8),1.07,1),2) + IF(rok[[#This Row],[miesiąc]]=5,0.9,0)</f>
        <v>18.04</v>
      </c>
      <c r="H93" s="4">
        <f>ROUND(pomiary[[#This Row],[czujnik9]] * IF(OR(rok[[#This Row],[miesiąc]]=7,rok[[#This Row],[miesiąc]]=8),1.07,1),2) + IF(rok[[#This Row],[miesiąc]]=5,0.9,0)</f>
        <v>14.52</v>
      </c>
    </row>
    <row r="94" spans="1:8">
      <c r="A94" s="1">
        <f>pomiary[[#This Row],[data]]</f>
        <v>42547</v>
      </c>
      <c r="B94" s="2">
        <f>pomiary[[#This Row],[godzina]]</f>
        <v>0.16874999999999998</v>
      </c>
      <c r="C94">
        <f t="shared" si="2"/>
        <v>26</v>
      </c>
      <c r="D94">
        <f t="shared" si="3"/>
        <v>6</v>
      </c>
      <c r="E94" s="4">
        <f>pomiary[[#This Row],[czujnik1]] - IF(AND(rok[[#This Row],[dzień]]&gt;=5,rok[[#This Row],[dzień]]&lt;=10),1.2,0) + IF(rok[[#This Row],[miesiąc]]=5,0.9,0)</f>
        <v>19.47</v>
      </c>
      <c r="F94" s="4">
        <f>pomiary[[#This Row],[czujnik2]] - IF(AND(rok[[#This Row],[dzień]]&gt;=5,rok[[#This Row],[dzień]]&lt;=10),1.2,0) + IF(rok[[#This Row],[miesiąc]]=5,0.9,0)</f>
        <v>19.760000000000002</v>
      </c>
      <c r="G94" s="4">
        <f>ROUND(pomiary[[#This Row],[czujnik8]] * IF(OR(rok[[#This Row],[miesiąc]]=7,rok[[#This Row],[miesiąc]]=8),1.07,1),2) + IF(rok[[#This Row],[miesiąc]]=5,0.9,0)</f>
        <v>15.06</v>
      </c>
      <c r="H94" s="4">
        <f>ROUND(pomiary[[#This Row],[czujnik9]] * IF(OR(rok[[#This Row],[miesiąc]]=7,rok[[#This Row],[miesiąc]]=8),1.07,1),2) + IF(rok[[#This Row],[miesiąc]]=5,0.9,0)</f>
        <v>15.39</v>
      </c>
    </row>
    <row r="95" spans="1:8">
      <c r="A95" s="1">
        <f>pomiary[[#This Row],[data]]</f>
        <v>42547</v>
      </c>
      <c r="B95" s="2">
        <f>pomiary[[#This Row],[godzina]]</f>
        <v>0.34166666666666662</v>
      </c>
      <c r="C95">
        <f t="shared" si="2"/>
        <v>26</v>
      </c>
      <c r="D95">
        <f t="shared" si="3"/>
        <v>6</v>
      </c>
      <c r="E95" s="4">
        <f>pomiary[[#This Row],[czujnik1]] - IF(AND(rok[[#This Row],[dzień]]&gt;=5,rok[[#This Row],[dzień]]&lt;=10),1.2,0) + IF(rok[[#This Row],[miesiąc]]=5,0.9,0)</f>
        <v>14.55</v>
      </c>
      <c r="F95" s="4">
        <f>pomiary[[#This Row],[czujnik2]] - IF(AND(rok[[#This Row],[dzień]]&gt;=5,rok[[#This Row],[dzień]]&lt;=10),1.2,0) + IF(rok[[#This Row],[miesiąc]]=5,0.9,0)</f>
        <v>11.62</v>
      </c>
      <c r="G95" s="4">
        <f>ROUND(pomiary[[#This Row],[czujnik8]] * IF(OR(rok[[#This Row],[miesiąc]]=7,rok[[#This Row],[miesiąc]]=8),1.07,1),2) + IF(rok[[#This Row],[miesiąc]]=5,0.9,0)</f>
        <v>10.38</v>
      </c>
      <c r="H95" s="4">
        <f>ROUND(pomiary[[#This Row],[czujnik9]] * IF(OR(rok[[#This Row],[miesiąc]]=7,rok[[#This Row],[miesiąc]]=8),1.07,1),2) + IF(rok[[#This Row],[miesiąc]]=5,0.9,0)</f>
        <v>18.149999999999999</v>
      </c>
    </row>
    <row r="96" spans="1:8">
      <c r="A96" s="1">
        <f>pomiary[[#This Row],[data]]</f>
        <v>42548</v>
      </c>
      <c r="B96" s="2">
        <f>pomiary[[#This Row],[godzina]]</f>
        <v>0.3354166666666667</v>
      </c>
      <c r="C96">
        <f t="shared" si="2"/>
        <v>27</v>
      </c>
      <c r="D96">
        <f t="shared" si="3"/>
        <v>6</v>
      </c>
      <c r="E96" s="4">
        <f>pomiary[[#This Row],[czujnik1]] - IF(AND(rok[[#This Row],[dzień]]&gt;=5,rok[[#This Row],[dzień]]&lt;=10),1.2,0) + IF(rok[[#This Row],[miesiąc]]=5,0.9,0)</f>
        <v>11.26</v>
      </c>
      <c r="F96" s="4">
        <f>pomiary[[#This Row],[czujnik2]] - IF(AND(rok[[#This Row],[dzień]]&gt;=5,rok[[#This Row],[dzień]]&lt;=10),1.2,0) + IF(rok[[#This Row],[miesiąc]]=5,0.9,0)</f>
        <v>11.81</v>
      </c>
      <c r="G96" s="4">
        <f>ROUND(pomiary[[#This Row],[czujnik8]] * IF(OR(rok[[#This Row],[miesiąc]]=7,rok[[#This Row],[miesiąc]]=8),1.07,1),2) + IF(rok[[#This Row],[miesiąc]]=5,0.9,0)</f>
        <v>11.68</v>
      </c>
      <c r="H96" s="4">
        <f>ROUND(pomiary[[#This Row],[czujnik9]] * IF(OR(rok[[#This Row],[miesiąc]]=7,rok[[#This Row],[miesiąc]]=8),1.07,1),2) + IF(rok[[#This Row],[miesiąc]]=5,0.9,0)</f>
        <v>14.08</v>
      </c>
    </row>
    <row r="97" spans="1:8">
      <c r="A97" s="1">
        <f>pomiary[[#This Row],[data]]</f>
        <v>42549</v>
      </c>
      <c r="B97" s="2">
        <f>pomiary[[#This Row],[godzina]]</f>
        <v>0.50624999999999998</v>
      </c>
      <c r="C97">
        <f t="shared" si="2"/>
        <v>28</v>
      </c>
      <c r="D97">
        <f t="shared" si="3"/>
        <v>6</v>
      </c>
      <c r="E97" s="4">
        <f>pomiary[[#This Row],[czujnik1]] - IF(AND(rok[[#This Row],[dzień]]&gt;=5,rok[[#This Row],[dzień]]&lt;=10),1.2,0) + IF(rok[[#This Row],[miesiąc]]=5,0.9,0)</f>
        <v>10.77</v>
      </c>
      <c r="F97" s="4">
        <f>pomiary[[#This Row],[czujnik2]] - IF(AND(rok[[#This Row],[dzień]]&gt;=5,rok[[#This Row],[dzień]]&lt;=10),1.2,0) + IF(rok[[#This Row],[miesiąc]]=5,0.9,0)</f>
        <v>10.91</v>
      </c>
      <c r="G97" s="4">
        <f>ROUND(pomiary[[#This Row],[czujnik8]] * IF(OR(rok[[#This Row],[miesiąc]]=7,rok[[#This Row],[miesiąc]]=8),1.07,1),2) + IF(rok[[#This Row],[miesiąc]]=5,0.9,0)</f>
        <v>16.079999999999998</v>
      </c>
      <c r="H97" s="4">
        <f>ROUND(pomiary[[#This Row],[czujnik9]] * IF(OR(rok[[#This Row],[miesiąc]]=7,rok[[#This Row],[miesiąc]]=8),1.07,1),2) + IF(rok[[#This Row],[miesiąc]]=5,0.9,0)</f>
        <v>12.3</v>
      </c>
    </row>
    <row r="98" spans="1:8">
      <c r="A98" s="1">
        <f>pomiary[[#This Row],[data]]</f>
        <v>42551</v>
      </c>
      <c r="B98" s="2">
        <f>pomiary[[#This Row],[godzina]]</f>
        <v>4.5833333333333337E-2</v>
      </c>
      <c r="C98">
        <f t="shared" si="2"/>
        <v>30</v>
      </c>
      <c r="D98">
        <f t="shared" si="3"/>
        <v>6</v>
      </c>
      <c r="E98" s="4">
        <f>pomiary[[#This Row],[czujnik1]] - IF(AND(rok[[#This Row],[dzień]]&gt;=5,rok[[#This Row],[dzień]]&lt;=10),1.2,0) + IF(rok[[#This Row],[miesiąc]]=5,0.9,0)</f>
        <v>15.43</v>
      </c>
      <c r="F98" s="4">
        <f>pomiary[[#This Row],[czujnik2]] - IF(AND(rok[[#This Row],[dzień]]&gt;=5,rok[[#This Row],[dzień]]&lt;=10),1.2,0) + IF(rok[[#This Row],[miesiąc]]=5,0.9,0)</f>
        <v>17.52</v>
      </c>
      <c r="G98" s="4">
        <f>ROUND(pomiary[[#This Row],[czujnik8]] * IF(OR(rok[[#This Row],[miesiąc]]=7,rok[[#This Row],[miesiąc]]=8),1.07,1),2) + IF(rok[[#This Row],[miesiąc]]=5,0.9,0)</f>
        <v>10.31</v>
      </c>
      <c r="H98" s="4">
        <f>ROUND(pomiary[[#This Row],[czujnik9]] * IF(OR(rok[[#This Row],[miesiąc]]=7,rok[[#This Row],[miesiąc]]=8),1.07,1),2) + IF(rok[[#This Row],[miesiąc]]=5,0.9,0)</f>
        <v>11.07</v>
      </c>
    </row>
    <row r="99" spans="1:8">
      <c r="A99" s="1">
        <f>pomiary[[#This Row],[data]]</f>
        <v>42553</v>
      </c>
      <c r="B99" s="2">
        <f>pomiary[[#This Row],[godzina]]</f>
        <v>0.21597222222222223</v>
      </c>
      <c r="C99">
        <f t="shared" si="2"/>
        <v>2</v>
      </c>
      <c r="D99">
        <f t="shared" si="3"/>
        <v>7</v>
      </c>
      <c r="E99" s="4">
        <f>pomiary[[#This Row],[czujnik1]] - IF(AND(rok[[#This Row],[dzień]]&gt;=5,rok[[#This Row],[dzień]]&lt;=10),1.2,0) + IF(rok[[#This Row],[miesiąc]]=5,0.9,0)</f>
        <v>22.57</v>
      </c>
      <c r="F99" s="4">
        <f>pomiary[[#This Row],[czujnik2]] - IF(AND(rok[[#This Row],[dzień]]&gt;=5,rok[[#This Row],[dzień]]&lt;=10),1.2,0) + IF(rok[[#This Row],[miesiąc]]=5,0.9,0)</f>
        <v>24.93</v>
      </c>
      <c r="G99" s="4">
        <f>ROUND(pomiary[[#This Row],[czujnik8]] * IF(OR(rok[[#This Row],[miesiąc]]=7,rok[[#This Row],[miesiąc]]=8),1.07,1),2) + IF(rok[[#This Row],[miesiąc]]=5,0.9,0)</f>
        <v>26</v>
      </c>
      <c r="H99" s="4">
        <f>ROUND(pomiary[[#This Row],[czujnik9]] * IF(OR(rok[[#This Row],[miesiąc]]=7,rok[[#This Row],[miesiąc]]=8),1.07,1),2) + IF(rok[[#This Row],[miesiąc]]=5,0.9,0)</f>
        <v>24.51</v>
      </c>
    </row>
    <row r="100" spans="1:8">
      <c r="A100" s="1">
        <f>pomiary[[#This Row],[data]]</f>
        <v>42554</v>
      </c>
      <c r="B100" s="2">
        <f>pomiary[[#This Row],[godzina]]</f>
        <v>4.1666666666666666E-3</v>
      </c>
      <c r="C100">
        <f t="shared" si="2"/>
        <v>3</v>
      </c>
      <c r="D100">
        <f t="shared" si="3"/>
        <v>7</v>
      </c>
      <c r="E100" s="4">
        <f>pomiary[[#This Row],[czujnik1]] - IF(AND(rok[[#This Row],[dzień]]&gt;=5,rok[[#This Row],[dzień]]&lt;=10),1.2,0) + IF(rok[[#This Row],[miesiąc]]=5,0.9,0)</f>
        <v>21.12</v>
      </c>
      <c r="F100" s="4">
        <f>pomiary[[#This Row],[czujnik2]] - IF(AND(rok[[#This Row],[dzień]]&gt;=5,rok[[#This Row],[dzień]]&lt;=10),1.2,0) + IF(rok[[#This Row],[miesiąc]]=5,0.9,0)</f>
        <v>24.03</v>
      </c>
      <c r="G100" s="4">
        <f>ROUND(pomiary[[#This Row],[czujnik8]] * IF(OR(rok[[#This Row],[miesiąc]]=7,rok[[#This Row],[miesiąc]]=8),1.07,1),2) + IF(rok[[#This Row],[miesiąc]]=5,0.9,0)</f>
        <v>24.43</v>
      </c>
      <c r="H100" s="4">
        <f>ROUND(pomiary[[#This Row],[czujnik9]] * IF(OR(rok[[#This Row],[miesiąc]]=7,rok[[#This Row],[miesiąc]]=8),1.07,1),2) + IF(rok[[#This Row],[miesiąc]]=5,0.9,0)</f>
        <v>23.06</v>
      </c>
    </row>
    <row r="101" spans="1:8">
      <c r="A101" s="1">
        <f>pomiary[[#This Row],[data]]</f>
        <v>42556</v>
      </c>
      <c r="B101" s="2">
        <f>pomiary[[#This Row],[godzina]]</f>
        <v>8.6805555555555566E-2</v>
      </c>
      <c r="C101">
        <f t="shared" si="2"/>
        <v>5</v>
      </c>
      <c r="D101">
        <f t="shared" si="3"/>
        <v>7</v>
      </c>
      <c r="E101" s="4">
        <f>pomiary[[#This Row],[czujnik1]] - IF(AND(rok[[#This Row],[dzień]]&gt;=5,rok[[#This Row],[dzień]]&lt;=10),1.2,0) + IF(rok[[#This Row],[miesiąc]]=5,0.9,0)</f>
        <v>21.09</v>
      </c>
      <c r="F101" s="4">
        <f>pomiary[[#This Row],[czujnik2]] - IF(AND(rok[[#This Row],[dzień]]&gt;=5,rok[[#This Row],[dzień]]&lt;=10),1.2,0) + IF(rok[[#This Row],[miesiąc]]=5,0.9,0)</f>
        <v>20.96</v>
      </c>
      <c r="G101" s="4">
        <f>ROUND(pomiary[[#This Row],[czujnik8]] * IF(OR(rok[[#This Row],[miesiąc]]=7,rok[[#This Row],[miesiąc]]=8),1.07,1),2) + IF(rok[[#This Row],[miesiąc]]=5,0.9,0)</f>
        <v>25.66</v>
      </c>
      <c r="H101" s="4">
        <f>ROUND(pomiary[[#This Row],[czujnik9]] * IF(OR(rok[[#This Row],[miesiąc]]=7,rok[[#This Row],[miesiąc]]=8),1.07,1),2) + IF(rok[[#This Row],[miesiąc]]=5,0.9,0)</f>
        <v>25.69</v>
      </c>
    </row>
    <row r="102" spans="1:8">
      <c r="A102" s="1">
        <f>pomiary[[#This Row],[data]]</f>
        <v>42557</v>
      </c>
      <c r="B102" s="2">
        <f>pomiary[[#This Row],[godzina]]</f>
        <v>4.7222222222222221E-2</v>
      </c>
      <c r="C102">
        <f t="shared" si="2"/>
        <v>6</v>
      </c>
      <c r="D102">
        <f t="shared" si="3"/>
        <v>7</v>
      </c>
      <c r="E102" s="4">
        <f>pomiary[[#This Row],[czujnik1]] - IF(AND(rok[[#This Row],[dzień]]&gt;=5,rok[[#This Row],[dzień]]&lt;=10),1.2,0) + IF(rok[[#This Row],[miesiąc]]=5,0.9,0)</f>
        <v>19.3</v>
      </c>
      <c r="F102" s="4">
        <f>pomiary[[#This Row],[czujnik2]] - IF(AND(rok[[#This Row],[dzień]]&gt;=5,rok[[#This Row],[dzień]]&lt;=10),1.2,0) + IF(rok[[#This Row],[miesiąc]]=5,0.9,0)</f>
        <v>20.63</v>
      </c>
      <c r="G102" s="4">
        <f>ROUND(pomiary[[#This Row],[czujnik8]] * IF(OR(rok[[#This Row],[miesiąc]]=7,rok[[#This Row],[miesiąc]]=8),1.07,1),2) + IF(rok[[#This Row],[miesiąc]]=5,0.9,0)</f>
        <v>22.36</v>
      </c>
      <c r="H102" s="4">
        <f>ROUND(pomiary[[#This Row],[czujnik9]] * IF(OR(rok[[#This Row],[miesiąc]]=7,rok[[#This Row],[miesiąc]]=8),1.07,1),2) + IF(rok[[#This Row],[miesiąc]]=5,0.9,0)</f>
        <v>25.74</v>
      </c>
    </row>
    <row r="103" spans="1:8">
      <c r="A103" s="1">
        <f>pomiary[[#This Row],[data]]</f>
        <v>42557</v>
      </c>
      <c r="B103" s="2">
        <f>pomiary[[#This Row],[godzina]]</f>
        <v>0.4604166666666667</v>
      </c>
      <c r="C103">
        <f t="shared" si="2"/>
        <v>6</v>
      </c>
      <c r="D103">
        <f t="shared" si="3"/>
        <v>7</v>
      </c>
      <c r="E103" s="4">
        <f>pomiary[[#This Row],[czujnik1]] - IF(AND(rok[[#This Row],[dzień]]&gt;=5,rok[[#This Row],[dzień]]&lt;=10),1.2,0) + IF(rok[[#This Row],[miesiąc]]=5,0.9,0)</f>
        <v>19.420000000000002</v>
      </c>
      <c r="F103" s="4">
        <f>pomiary[[#This Row],[czujnik2]] - IF(AND(rok[[#This Row],[dzień]]&gt;=5,rok[[#This Row],[dzień]]&lt;=10),1.2,0) + IF(rok[[#This Row],[miesiąc]]=5,0.9,0)</f>
        <v>19.03</v>
      </c>
      <c r="G103" s="4">
        <f>ROUND(pomiary[[#This Row],[czujnik8]] * IF(OR(rok[[#This Row],[miesiąc]]=7,rok[[#This Row],[miesiąc]]=8),1.07,1),2) + IF(rok[[#This Row],[miesiąc]]=5,0.9,0)</f>
        <v>21.56</v>
      </c>
      <c r="H103" s="4">
        <f>ROUND(pomiary[[#This Row],[czujnik9]] * IF(OR(rok[[#This Row],[miesiąc]]=7,rok[[#This Row],[miesiąc]]=8),1.07,1),2) + IF(rok[[#This Row],[miesiąc]]=5,0.9,0)</f>
        <v>25.17</v>
      </c>
    </row>
    <row r="104" spans="1:8">
      <c r="A104" s="1">
        <f>pomiary[[#This Row],[data]]</f>
        <v>42558</v>
      </c>
      <c r="B104" s="2">
        <f>pomiary[[#This Row],[godzina]]</f>
        <v>2.7777777777777779E-3</v>
      </c>
      <c r="C104">
        <f t="shared" si="2"/>
        <v>7</v>
      </c>
      <c r="D104">
        <f t="shared" si="3"/>
        <v>7</v>
      </c>
      <c r="E104" s="4">
        <f>pomiary[[#This Row],[czujnik1]] - IF(AND(rok[[#This Row],[dzień]]&gt;=5,rok[[#This Row],[dzień]]&lt;=10),1.2,0) + IF(rok[[#This Row],[miesiąc]]=5,0.9,0)</f>
        <v>23.42</v>
      </c>
      <c r="F104" s="4">
        <f>pomiary[[#This Row],[czujnik2]] - IF(AND(rok[[#This Row],[dzień]]&gt;=5,rok[[#This Row],[dzień]]&lt;=10),1.2,0) + IF(rok[[#This Row],[miesiąc]]=5,0.9,0)</f>
        <v>19.39</v>
      </c>
      <c r="G104" s="4">
        <f>ROUND(pomiary[[#This Row],[czujnik8]] * IF(OR(rok[[#This Row],[miesiąc]]=7,rok[[#This Row],[miesiąc]]=8),1.07,1),2) + IF(rok[[#This Row],[miesiąc]]=5,0.9,0)</f>
        <v>26.68</v>
      </c>
      <c r="H104" s="4">
        <f>ROUND(pomiary[[#This Row],[czujnik9]] * IF(OR(rok[[#This Row],[miesiąc]]=7,rok[[#This Row],[miesiąc]]=8),1.07,1),2) + IF(rok[[#This Row],[miesiąc]]=5,0.9,0)</f>
        <v>23.43</v>
      </c>
    </row>
    <row r="105" spans="1:8">
      <c r="A105" s="1">
        <f>pomiary[[#This Row],[data]]</f>
        <v>42558</v>
      </c>
      <c r="B105" s="2">
        <f>pomiary[[#This Row],[godzina]]</f>
        <v>5.5555555555555558E-3</v>
      </c>
      <c r="C105">
        <f t="shared" si="2"/>
        <v>7</v>
      </c>
      <c r="D105">
        <f t="shared" si="3"/>
        <v>7</v>
      </c>
      <c r="E105" s="4">
        <f>pomiary[[#This Row],[czujnik1]] - IF(AND(rok[[#This Row],[dzień]]&gt;=5,rok[[#This Row],[dzień]]&lt;=10),1.2,0) + IF(rok[[#This Row],[miesiąc]]=5,0.9,0)</f>
        <v>22.330000000000002</v>
      </c>
      <c r="F105" s="4">
        <f>pomiary[[#This Row],[czujnik2]] - IF(AND(rok[[#This Row],[dzień]]&gt;=5,rok[[#This Row],[dzień]]&lt;=10),1.2,0) + IF(rok[[#This Row],[miesiąc]]=5,0.9,0)</f>
        <v>21.27</v>
      </c>
      <c r="G105" s="4">
        <f>ROUND(pomiary[[#This Row],[czujnik8]] * IF(OR(rok[[#This Row],[miesiąc]]=7,rok[[#This Row],[miesiąc]]=8),1.07,1),2) + IF(rok[[#This Row],[miesiąc]]=5,0.9,0)</f>
        <v>21.99</v>
      </c>
      <c r="H105" s="4">
        <f>ROUND(pomiary[[#This Row],[czujnik9]] * IF(OR(rok[[#This Row],[miesiąc]]=7,rok[[#This Row],[miesiąc]]=8),1.07,1),2) + IF(rok[[#This Row],[miesiąc]]=5,0.9,0)</f>
        <v>25.77</v>
      </c>
    </row>
    <row r="106" spans="1:8">
      <c r="A106" s="1">
        <f>pomiary[[#This Row],[data]]</f>
        <v>42558</v>
      </c>
      <c r="B106" s="2">
        <f>pomiary[[#This Row],[godzina]]</f>
        <v>4.5138888888888888E-2</v>
      </c>
      <c r="C106">
        <f t="shared" si="2"/>
        <v>7</v>
      </c>
      <c r="D106">
        <f t="shared" si="3"/>
        <v>7</v>
      </c>
      <c r="E106" s="4">
        <f>pomiary[[#This Row],[czujnik1]] - IF(AND(rok[[#This Row],[dzień]]&gt;=5,rok[[#This Row],[dzień]]&lt;=10),1.2,0) + IF(rok[[#This Row],[miesiąc]]=5,0.9,0)</f>
        <v>22.6</v>
      </c>
      <c r="F106" s="4">
        <f>pomiary[[#This Row],[czujnik2]] - IF(AND(rok[[#This Row],[dzień]]&gt;=5,rok[[#This Row],[dzień]]&lt;=10),1.2,0) + IF(rok[[#This Row],[miesiąc]]=5,0.9,0)</f>
        <v>19.580000000000002</v>
      </c>
      <c r="G106" s="4">
        <f>ROUND(pomiary[[#This Row],[czujnik8]] * IF(OR(rok[[#This Row],[miesiąc]]=7,rok[[#This Row],[miesiąc]]=8),1.07,1),2) + IF(rok[[#This Row],[miesiąc]]=5,0.9,0)</f>
        <v>22.62</v>
      </c>
      <c r="H106" s="4">
        <f>ROUND(pomiary[[#This Row],[czujnik9]] * IF(OR(rok[[#This Row],[miesiąc]]=7,rok[[#This Row],[miesiąc]]=8),1.07,1),2) + IF(rok[[#This Row],[miesiąc]]=5,0.9,0)</f>
        <v>24.72</v>
      </c>
    </row>
    <row r="107" spans="1:8">
      <c r="A107" s="1">
        <f>pomiary[[#This Row],[data]]</f>
        <v>42558</v>
      </c>
      <c r="B107" s="2">
        <f>pomiary[[#This Row],[godzina]]</f>
        <v>0.46597222222222223</v>
      </c>
      <c r="C107">
        <f t="shared" si="2"/>
        <v>7</v>
      </c>
      <c r="D107">
        <f t="shared" si="3"/>
        <v>7</v>
      </c>
      <c r="E107" s="4">
        <f>pomiary[[#This Row],[czujnik1]] - IF(AND(rok[[#This Row],[dzień]]&gt;=5,rok[[#This Row],[dzień]]&lt;=10),1.2,0) + IF(rok[[#This Row],[miesiąc]]=5,0.9,0)</f>
        <v>19.84</v>
      </c>
      <c r="F107" s="4">
        <f>pomiary[[#This Row],[czujnik2]] - IF(AND(rok[[#This Row],[dzień]]&gt;=5,rok[[#This Row],[dzień]]&lt;=10),1.2,0) + IF(rok[[#This Row],[miesiąc]]=5,0.9,0)</f>
        <v>21.25</v>
      </c>
      <c r="G107" s="4">
        <f>ROUND(pomiary[[#This Row],[czujnik8]] * IF(OR(rok[[#This Row],[miesiąc]]=7,rok[[#This Row],[miesiąc]]=8),1.07,1),2) + IF(rok[[#This Row],[miesiąc]]=5,0.9,0)</f>
        <v>22.6</v>
      </c>
      <c r="H107" s="4">
        <f>ROUND(pomiary[[#This Row],[czujnik9]] * IF(OR(rok[[#This Row],[miesiąc]]=7,rok[[#This Row],[miesiąc]]=8),1.07,1),2) + IF(rok[[#This Row],[miesiąc]]=5,0.9,0)</f>
        <v>24.98</v>
      </c>
    </row>
    <row r="108" spans="1:8">
      <c r="A108" s="1">
        <f>pomiary[[#This Row],[data]]</f>
        <v>42561</v>
      </c>
      <c r="B108" s="2">
        <f>pomiary[[#This Row],[godzina]]</f>
        <v>0.42152777777777778</v>
      </c>
      <c r="C108">
        <f t="shared" si="2"/>
        <v>10</v>
      </c>
      <c r="D108">
        <f t="shared" si="3"/>
        <v>7</v>
      </c>
      <c r="E108" s="4">
        <f>pomiary[[#This Row],[czujnik1]] - IF(AND(rok[[#This Row],[dzień]]&gt;=5,rok[[#This Row],[dzień]]&lt;=10),1.2,0) + IF(rok[[#This Row],[miesiąc]]=5,0.9,0)</f>
        <v>22.29</v>
      </c>
      <c r="F108" s="4">
        <f>pomiary[[#This Row],[czujnik2]] - IF(AND(rok[[#This Row],[dzień]]&gt;=5,rok[[#This Row],[dzień]]&lt;=10),1.2,0) + IF(rok[[#This Row],[miesiąc]]=5,0.9,0)</f>
        <v>21.35</v>
      </c>
      <c r="G108" s="4">
        <f>ROUND(pomiary[[#This Row],[czujnik8]] * IF(OR(rok[[#This Row],[miesiąc]]=7,rok[[#This Row],[miesiąc]]=8),1.07,1),2) + IF(rok[[#This Row],[miesiąc]]=5,0.9,0)</f>
        <v>23.83</v>
      </c>
      <c r="H108" s="4">
        <f>ROUND(pomiary[[#This Row],[czujnik9]] * IF(OR(rok[[#This Row],[miesiąc]]=7,rok[[#This Row],[miesiąc]]=8),1.07,1),2) + IF(rok[[#This Row],[miesiąc]]=5,0.9,0)</f>
        <v>26.18</v>
      </c>
    </row>
    <row r="109" spans="1:8">
      <c r="A109" s="1">
        <f>pomiary[[#This Row],[data]]</f>
        <v>42565</v>
      </c>
      <c r="B109" s="2">
        <f>pomiary[[#This Row],[godzina]]</f>
        <v>4.1666666666666664E-2</v>
      </c>
      <c r="C109">
        <f t="shared" si="2"/>
        <v>14</v>
      </c>
      <c r="D109">
        <f t="shared" si="3"/>
        <v>7</v>
      </c>
      <c r="E109" s="4">
        <f>pomiary[[#This Row],[czujnik1]] - IF(AND(rok[[#This Row],[dzień]]&gt;=5,rok[[#This Row],[dzień]]&lt;=10),1.2,0) + IF(rok[[#This Row],[miesiąc]]=5,0.9,0)</f>
        <v>20.99</v>
      </c>
      <c r="F109" s="4">
        <f>pomiary[[#This Row],[czujnik2]] - IF(AND(rok[[#This Row],[dzień]]&gt;=5,rok[[#This Row],[dzień]]&lt;=10),1.2,0) + IF(rok[[#This Row],[miesiąc]]=5,0.9,0)</f>
        <v>21.37</v>
      </c>
      <c r="G109" s="4">
        <f>ROUND(pomiary[[#This Row],[czujnik8]] * IF(OR(rok[[#This Row],[miesiąc]]=7,rok[[#This Row],[miesiąc]]=8),1.07,1),2) + IF(rok[[#This Row],[miesiąc]]=5,0.9,0)</f>
        <v>21.94</v>
      </c>
      <c r="H109" s="4">
        <f>ROUND(pomiary[[#This Row],[czujnik9]] * IF(OR(rok[[#This Row],[miesiąc]]=7,rok[[#This Row],[miesiąc]]=8),1.07,1),2) + IF(rok[[#This Row],[miesiąc]]=5,0.9,0)</f>
        <v>23.17</v>
      </c>
    </row>
    <row r="110" spans="1:8">
      <c r="A110" s="1">
        <f>pomiary[[#This Row],[data]]</f>
        <v>42567</v>
      </c>
      <c r="B110" s="2">
        <f>pomiary[[#This Row],[godzina]]</f>
        <v>0.38055555555555554</v>
      </c>
      <c r="C110">
        <f t="shared" si="2"/>
        <v>16</v>
      </c>
      <c r="D110">
        <f t="shared" si="3"/>
        <v>7</v>
      </c>
      <c r="E110" s="4">
        <f>pomiary[[#This Row],[czujnik1]] - IF(AND(rok[[#This Row],[dzień]]&gt;=5,rok[[#This Row],[dzień]]&lt;=10),1.2,0) + IF(rok[[#This Row],[miesiąc]]=5,0.9,0)</f>
        <v>20.18</v>
      </c>
      <c r="F110" s="4">
        <f>pomiary[[#This Row],[czujnik2]] - IF(AND(rok[[#This Row],[dzień]]&gt;=5,rok[[#This Row],[dzień]]&lt;=10),1.2,0) + IF(rok[[#This Row],[miesiąc]]=5,0.9,0)</f>
        <v>24.07</v>
      </c>
      <c r="G110" s="4">
        <f>ROUND(pomiary[[#This Row],[czujnik8]] * IF(OR(rok[[#This Row],[miesiąc]]=7,rok[[#This Row],[miesiąc]]=8),1.07,1),2) + IF(rok[[#This Row],[miesiąc]]=5,0.9,0)</f>
        <v>25.25</v>
      </c>
      <c r="H110" s="4">
        <f>ROUND(pomiary[[#This Row],[czujnik9]] * IF(OR(rok[[#This Row],[miesiąc]]=7,rok[[#This Row],[miesiąc]]=8),1.07,1),2) + IF(rok[[#This Row],[miesiąc]]=5,0.9,0)</f>
        <v>24.78</v>
      </c>
    </row>
    <row r="111" spans="1:8">
      <c r="A111" s="1">
        <f>pomiary[[#This Row],[data]]</f>
        <v>42568</v>
      </c>
      <c r="B111" s="2">
        <f>pomiary[[#This Row],[godzina]]</f>
        <v>4.6527777777777779E-2</v>
      </c>
      <c r="C111">
        <f t="shared" si="2"/>
        <v>17</v>
      </c>
      <c r="D111">
        <f t="shared" si="3"/>
        <v>7</v>
      </c>
      <c r="E111" s="4">
        <f>pomiary[[#This Row],[czujnik1]] - IF(AND(rok[[#This Row],[dzień]]&gt;=5,rok[[#This Row],[dzień]]&lt;=10),1.2,0) + IF(rok[[#This Row],[miesiąc]]=5,0.9,0)</f>
        <v>24.46</v>
      </c>
      <c r="F111" s="4">
        <f>pomiary[[#This Row],[czujnik2]] - IF(AND(rok[[#This Row],[dzień]]&gt;=5,rok[[#This Row],[dzień]]&lt;=10),1.2,0) + IF(rok[[#This Row],[miesiąc]]=5,0.9,0)</f>
        <v>23.9</v>
      </c>
      <c r="G111" s="4">
        <f>ROUND(pomiary[[#This Row],[czujnik8]] * IF(OR(rok[[#This Row],[miesiąc]]=7,rok[[#This Row],[miesiąc]]=8),1.07,1),2) + IF(rok[[#This Row],[miesiąc]]=5,0.9,0)</f>
        <v>26.5</v>
      </c>
      <c r="H111" s="4">
        <f>ROUND(pomiary[[#This Row],[czujnik9]] * IF(OR(rok[[#This Row],[miesiąc]]=7,rok[[#This Row],[miesiąc]]=8),1.07,1),2) + IF(rok[[#This Row],[miesiąc]]=5,0.9,0)</f>
        <v>26.48</v>
      </c>
    </row>
    <row r="112" spans="1:8">
      <c r="A112" s="1">
        <f>pomiary[[#This Row],[data]]</f>
        <v>42571</v>
      </c>
      <c r="B112" s="2">
        <f>pomiary[[#This Row],[godzina]]</f>
        <v>4.5138888888888888E-2</v>
      </c>
      <c r="C112">
        <f t="shared" si="2"/>
        <v>20</v>
      </c>
      <c r="D112">
        <f t="shared" si="3"/>
        <v>7</v>
      </c>
      <c r="E112" s="4">
        <f>pomiary[[#This Row],[czujnik1]] - IF(AND(rok[[#This Row],[dzień]]&gt;=5,rok[[#This Row],[dzień]]&lt;=10),1.2,0) + IF(rok[[#This Row],[miesiąc]]=5,0.9,0)</f>
        <v>20.62</v>
      </c>
      <c r="F112" s="4">
        <f>pomiary[[#This Row],[czujnik2]] - IF(AND(rok[[#This Row],[dzień]]&gt;=5,rok[[#This Row],[dzień]]&lt;=10),1.2,0) + IF(rok[[#This Row],[miesiąc]]=5,0.9,0)</f>
        <v>21.57</v>
      </c>
      <c r="G112" s="4">
        <f>ROUND(pomiary[[#This Row],[czujnik8]] * IF(OR(rok[[#This Row],[miesiąc]]=7,rok[[#This Row],[miesiąc]]=8),1.07,1),2) + IF(rok[[#This Row],[miesiąc]]=5,0.9,0)</f>
        <v>23.43</v>
      </c>
      <c r="H112" s="4">
        <f>ROUND(pomiary[[#This Row],[czujnik9]] * IF(OR(rok[[#This Row],[miesiąc]]=7,rok[[#This Row],[miesiąc]]=8),1.07,1),2) + IF(rok[[#This Row],[miesiąc]]=5,0.9,0)</f>
        <v>24.49</v>
      </c>
    </row>
    <row r="113" spans="1:8">
      <c r="A113" s="1">
        <f>pomiary[[#This Row],[data]]</f>
        <v>42571</v>
      </c>
      <c r="B113" s="2">
        <f>pomiary[[#This Row],[godzina]]</f>
        <v>4.6527777777777779E-2</v>
      </c>
      <c r="C113">
        <f t="shared" si="2"/>
        <v>20</v>
      </c>
      <c r="D113">
        <f t="shared" si="3"/>
        <v>7</v>
      </c>
      <c r="E113" s="4">
        <f>pomiary[[#This Row],[czujnik1]] - IF(AND(rok[[#This Row],[dzień]]&gt;=5,rok[[#This Row],[dzień]]&lt;=10),1.2,0) + IF(rok[[#This Row],[miesiąc]]=5,0.9,0)</f>
        <v>24.97</v>
      </c>
      <c r="F113" s="4">
        <f>pomiary[[#This Row],[czujnik2]] - IF(AND(rok[[#This Row],[dzień]]&gt;=5,rok[[#This Row],[dzień]]&lt;=10),1.2,0) + IF(rok[[#This Row],[miesiąc]]=5,0.9,0)</f>
        <v>23.55</v>
      </c>
      <c r="G113" s="4">
        <f>ROUND(pomiary[[#This Row],[czujnik8]] * IF(OR(rok[[#This Row],[miesiąc]]=7,rok[[#This Row],[miesiąc]]=8),1.07,1),2) + IF(rok[[#This Row],[miesiąc]]=5,0.9,0)</f>
        <v>23.94</v>
      </c>
      <c r="H113" s="4">
        <f>ROUND(pomiary[[#This Row],[czujnik9]] * IF(OR(rok[[#This Row],[miesiąc]]=7,rok[[#This Row],[miesiąc]]=8),1.07,1),2) + IF(rok[[#This Row],[miesiąc]]=5,0.9,0)</f>
        <v>24.15</v>
      </c>
    </row>
    <row r="114" spans="1:8">
      <c r="A114" s="1">
        <f>pomiary[[#This Row],[data]]</f>
        <v>42572</v>
      </c>
      <c r="B114" s="2">
        <f>pomiary[[#This Row],[godzina]]</f>
        <v>0.16805555555555554</v>
      </c>
      <c r="C114">
        <f t="shared" si="2"/>
        <v>21</v>
      </c>
      <c r="D114">
        <f t="shared" si="3"/>
        <v>7</v>
      </c>
      <c r="E114" s="4">
        <f>pomiary[[#This Row],[czujnik1]] - IF(AND(rok[[#This Row],[dzień]]&gt;=5,rok[[#This Row],[dzień]]&lt;=10),1.2,0) + IF(rok[[#This Row],[miesiąc]]=5,0.9,0)</f>
        <v>24.04</v>
      </c>
      <c r="F114" s="4">
        <f>pomiary[[#This Row],[czujnik2]] - IF(AND(rok[[#This Row],[dzień]]&gt;=5,rok[[#This Row],[dzień]]&lt;=10),1.2,0) + IF(rok[[#This Row],[miesiąc]]=5,0.9,0)</f>
        <v>21.89</v>
      </c>
      <c r="G114" s="4">
        <f>ROUND(pomiary[[#This Row],[czujnik8]] * IF(OR(rok[[#This Row],[miesiąc]]=7,rok[[#This Row],[miesiąc]]=8),1.07,1),2) + IF(rok[[#This Row],[miesiąc]]=5,0.9,0)</f>
        <v>22.87</v>
      </c>
      <c r="H114" s="4">
        <f>ROUND(pomiary[[#This Row],[czujnik9]] * IF(OR(rok[[#This Row],[miesiąc]]=7,rok[[#This Row],[miesiąc]]=8),1.07,1),2) + IF(rok[[#This Row],[miesiąc]]=5,0.9,0)</f>
        <v>21.88</v>
      </c>
    </row>
    <row r="115" spans="1:8">
      <c r="A115" s="1">
        <f>pomiary[[#This Row],[data]]</f>
        <v>42573</v>
      </c>
      <c r="B115" s="2">
        <f>pomiary[[#This Row],[godzina]]</f>
        <v>0.25138888888888888</v>
      </c>
      <c r="C115">
        <f t="shared" si="2"/>
        <v>22</v>
      </c>
      <c r="D115">
        <f t="shared" si="3"/>
        <v>7</v>
      </c>
      <c r="E115" s="4">
        <f>pomiary[[#This Row],[czujnik1]] - IF(AND(rok[[#This Row],[dzień]]&gt;=5,rok[[#This Row],[dzień]]&lt;=10),1.2,0) + IF(rok[[#This Row],[miesiąc]]=5,0.9,0)</f>
        <v>20.96</v>
      </c>
      <c r="F115" s="4">
        <f>pomiary[[#This Row],[czujnik2]] - IF(AND(rok[[#This Row],[dzień]]&gt;=5,rok[[#This Row],[dzień]]&lt;=10),1.2,0) + IF(rok[[#This Row],[miesiąc]]=5,0.9,0)</f>
        <v>22.03</v>
      </c>
      <c r="G115" s="4">
        <f>ROUND(pomiary[[#This Row],[czujnik8]] * IF(OR(rok[[#This Row],[miesiąc]]=7,rok[[#This Row],[miesiąc]]=8),1.07,1),2) + IF(rok[[#This Row],[miesiąc]]=5,0.9,0)</f>
        <v>21.49</v>
      </c>
      <c r="H115" s="4">
        <f>ROUND(pomiary[[#This Row],[czujnik9]] * IF(OR(rok[[#This Row],[miesiąc]]=7,rok[[#This Row],[miesiąc]]=8),1.07,1),2) + IF(rok[[#This Row],[miesiąc]]=5,0.9,0)</f>
        <v>21.59</v>
      </c>
    </row>
    <row r="116" spans="1:8">
      <c r="A116" s="1">
        <f>pomiary[[#This Row],[data]]</f>
        <v>42576</v>
      </c>
      <c r="B116" s="2">
        <f>pomiary[[#This Row],[godzina]]</f>
        <v>0.17430555555555557</v>
      </c>
      <c r="C116">
        <f t="shared" si="2"/>
        <v>25</v>
      </c>
      <c r="D116">
        <f t="shared" si="3"/>
        <v>7</v>
      </c>
      <c r="E116" s="4">
        <f>pomiary[[#This Row],[czujnik1]] - IF(AND(rok[[#This Row],[dzień]]&gt;=5,rok[[#This Row],[dzień]]&lt;=10),1.2,0) + IF(rok[[#This Row],[miesiąc]]=5,0.9,0)</f>
        <v>23.01</v>
      </c>
      <c r="F116" s="4">
        <f>pomiary[[#This Row],[czujnik2]] - IF(AND(rok[[#This Row],[dzień]]&gt;=5,rok[[#This Row],[dzień]]&lt;=10),1.2,0) + IF(rok[[#This Row],[miesiąc]]=5,0.9,0)</f>
        <v>24.6</v>
      </c>
      <c r="G116" s="4">
        <f>ROUND(pomiary[[#This Row],[czujnik8]] * IF(OR(rok[[#This Row],[miesiąc]]=7,rok[[#This Row],[miesiąc]]=8),1.07,1),2) + IF(rok[[#This Row],[miesiąc]]=5,0.9,0)</f>
        <v>23.11</v>
      </c>
      <c r="H116" s="4">
        <f>ROUND(pomiary[[#This Row],[czujnik9]] * IF(OR(rok[[#This Row],[miesiąc]]=7,rok[[#This Row],[miesiąc]]=8),1.07,1),2) + IF(rok[[#This Row],[miesiąc]]=5,0.9,0)</f>
        <v>22.92</v>
      </c>
    </row>
    <row r="117" spans="1:8">
      <c r="A117" s="1">
        <f>pomiary[[#This Row],[data]]</f>
        <v>42581</v>
      </c>
      <c r="B117" s="2">
        <f>pomiary[[#This Row],[godzina]]</f>
        <v>2.0833333333333333E-3</v>
      </c>
      <c r="C117">
        <f t="shared" si="2"/>
        <v>30</v>
      </c>
      <c r="D117">
        <f t="shared" si="3"/>
        <v>7</v>
      </c>
      <c r="E117" s="4">
        <f>pomiary[[#This Row],[czujnik1]] - IF(AND(rok[[#This Row],[dzień]]&gt;=5,rok[[#This Row],[dzień]]&lt;=10),1.2,0) + IF(rok[[#This Row],[miesiąc]]=5,0.9,0)</f>
        <v>22.46</v>
      </c>
      <c r="F117" s="4">
        <f>pomiary[[#This Row],[czujnik2]] - IF(AND(rok[[#This Row],[dzień]]&gt;=5,rok[[#This Row],[dzień]]&lt;=10),1.2,0) + IF(rok[[#This Row],[miesiąc]]=5,0.9,0)</f>
        <v>24.11</v>
      </c>
      <c r="G117" s="4">
        <f>ROUND(pomiary[[#This Row],[czujnik8]] * IF(OR(rok[[#This Row],[miesiąc]]=7,rok[[#This Row],[miesiąc]]=8),1.07,1),2) + IF(rok[[#This Row],[miesiąc]]=5,0.9,0)</f>
        <v>23.04</v>
      </c>
      <c r="H117" s="4">
        <f>ROUND(pomiary[[#This Row],[czujnik9]] * IF(OR(rok[[#This Row],[miesiąc]]=7,rok[[#This Row],[miesiąc]]=8),1.07,1),2) + IF(rok[[#This Row],[miesiąc]]=5,0.9,0)</f>
        <v>22.67</v>
      </c>
    </row>
    <row r="118" spans="1:8">
      <c r="A118" s="1">
        <f>pomiary[[#This Row],[data]]</f>
        <v>42583</v>
      </c>
      <c r="B118" s="2">
        <f>pomiary[[#This Row],[godzina]]</f>
        <v>9.1666666666666674E-2</v>
      </c>
      <c r="C118">
        <f t="shared" si="2"/>
        <v>1</v>
      </c>
      <c r="D118">
        <f t="shared" si="3"/>
        <v>8</v>
      </c>
      <c r="E118" s="4">
        <f>pomiary[[#This Row],[czujnik1]] - IF(AND(rok[[#This Row],[dzień]]&gt;=5,rok[[#This Row],[dzień]]&lt;=10),1.2,0) + IF(rok[[#This Row],[miesiąc]]=5,0.9,0)</f>
        <v>21.46</v>
      </c>
      <c r="F118" s="4">
        <f>pomiary[[#This Row],[czujnik2]] - IF(AND(rok[[#This Row],[dzień]]&gt;=5,rok[[#This Row],[dzień]]&lt;=10),1.2,0) + IF(rok[[#This Row],[miesiąc]]=5,0.9,0)</f>
        <v>20.81</v>
      </c>
      <c r="G118" s="4">
        <f>ROUND(pomiary[[#This Row],[czujnik8]] * IF(OR(rok[[#This Row],[miesiąc]]=7,rok[[#This Row],[miesiąc]]=8),1.07,1),2) + IF(rok[[#This Row],[miesiąc]]=5,0.9,0)</f>
        <v>23.42</v>
      </c>
      <c r="H118" s="4">
        <f>ROUND(pomiary[[#This Row],[czujnik9]] * IF(OR(rok[[#This Row],[miesiąc]]=7,rok[[#This Row],[miesiąc]]=8),1.07,1),2) + IF(rok[[#This Row],[miesiąc]]=5,0.9,0)</f>
        <v>22.51</v>
      </c>
    </row>
    <row r="119" spans="1:8">
      <c r="A119" s="1">
        <f>pomiary[[#This Row],[data]]</f>
        <v>42585</v>
      </c>
      <c r="B119" s="2">
        <f>pomiary[[#This Row],[godzina]]</f>
        <v>0.17083333333333331</v>
      </c>
      <c r="C119">
        <f t="shared" si="2"/>
        <v>3</v>
      </c>
      <c r="D119">
        <f t="shared" si="3"/>
        <v>8</v>
      </c>
      <c r="E119" s="4">
        <f>pomiary[[#This Row],[czujnik1]] - IF(AND(rok[[#This Row],[dzień]]&gt;=5,rok[[#This Row],[dzień]]&lt;=10),1.2,0) + IF(rok[[#This Row],[miesiąc]]=5,0.9,0)</f>
        <v>24.3</v>
      </c>
      <c r="F119" s="4">
        <f>pomiary[[#This Row],[czujnik2]] - IF(AND(rok[[#This Row],[dzień]]&gt;=5,rok[[#This Row],[dzień]]&lt;=10),1.2,0) + IF(rok[[#This Row],[miesiąc]]=5,0.9,0)</f>
        <v>21.17</v>
      </c>
      <c r="G119" s="4">
        <f>ROUND(pomiary[[#This Row],[czujnik8]] * IF(OR(rok[[#This Row],[miesiąc]]=7,rok[[#This Row],[miesiąc]]=8),1.07,1),2) + IF(rok[[#This Row],[miesiąc]]=5,0.9,0)</f>
        <v>23.42</v>
      </c>
      <c r="H119" s="4">
        <f>ROUND(pomiary[[#This Row],[czujnik9]] * IF(OR(rok[[#This Row],[miesiąc]]=7,rok[[#This Row],[miesiąc]]=8),1.07,1),2) + IF(rok[[#This Row],[miesiąc]]=5,0.9,0)</f>
        <v>25.64</v>
      </c>
    </row>
    <row r="120" spans="1:8">
      <c r="A120" s="1">
        <f>pomiary[[#This Row],[data]]</f>
        <v>42587</v>
      </c>
      <c r="B120" s="2">
        <f>pomiary[[#This Row],[godzina]]</f>
        <v>0.42083333333333334</v>
      </c>
      <c r="C120">
        <f t="shared" si="2"/>
        <v>5</v>
      </c>
      <c r="D120">
        <f t="shared" si="3"/>
        <v>8</v>
      </c>
      <c r="E120" s="4">
        <f>pomiary[[#This Row],[czujnik1]] - IF(AND(rok[[#This Row],[dzień]]&gt;=5,rok[[#This Row],[dzień]]&lt;=10),1.2,0) + IF(rok[[#This Row],[miesiąc]]=5,0.9,0)</f>
        <v>19.59</v>
      </c>
      <c r="F120" s="4">
        <f>pomiary[[#This Row],[czujnik2]] - IF(AND(rok[[#This Row],[dzień]]&gt;=5,rok[[#This Row],[dzień]]&lt;=10),1.2,0) + IF(rok[[#This Row],[miesiąc]]=5,0.9,0)</f>
        <v>18.95</v>
      </c>
      <c r="G120" s="4">
        <f>ROUND(pomiary[[#This Row],[czujnik8]] * IF(OR(rok[[#This Row],[miesiąc]]=7,rok[[#This Row],[miesiąc]]=8),1.07,1),2) + IF(rok[[#This Row],[miesiąc]]=5,0.9,0)</f>
        <v>21.59</v>
      </c>
      <c r="H120" s="4">
        <f>ROUND(pomiary[[#This Row],[czujnik9]] * IF(OR(rok[[#This Row],[miesiąc]]=7,rok[[#This Row],[miesiąc]]=8),1.07,1),2) + IF(rok[[#This Row],[miesiąc]]=5,0.9,0)</f>
        <v>21.67</v>
      </c>
    </row>
    <row r="121" spans="1:8">
      <c r="A121" s="1">
        <f>pomiary[[#This Row],[data]]</f>
        <v>42588</v>
      </c>
      <c r="B121" s="2">
        <f>pomiary[[#This Row],[godzina]]</f>
        <v>0.38263888888888892</v>
      </c>
      <c r="C121">
        <f t="shared" si="2"/>
        <v>6</v>
      </c>
      <c r="D121">
        <f t="shared" si="3"/>
        <v>8</v>
      </c>
      <c r="E121" s="4">
        <f>pomiary[[#This Row],[czujnik1]] - IF(AND(rok[[#This Row],[dzień]]&gt;=5,rok[[#This Row],[dzień]]&lt;=10),1.2,0) + IF(rok[[#This Row],[miesiąc]]=5,0.9,0)</f>
        <v>23.330000000000002</v>
      </c>
      <c r="F121" s="4">
        <f>pomiary[[#This Row],[czujnik2]] - IF(AND(rok[[#This Row],[dzień]]&gt;=5,rok[[#This Row],[dzień]]&lt;=10),1.2,0) + IF(rok[[#This Row],[miesiąc]]=5,0.9,0)</f>
        <v>19.03</v>
      </c>
      <c r="G121" s="4">
        <f>ROUND(pomiary[[#This Row],[czujnik8]] * IF(OR(rok[[#This Row],[miesiąc]]=7,rok[[#This Row],[miesiąc]]=8),1.07,1),2) + IF(rok[[#This Row],[miesiąc]]=5,0.9,0)</f>
        <v>23.79</v>
      </c>
      <c r="H121" s="4">
        <f>ROUND(pomiary[[#This Row],[czujnik9]] * IF(OR(rok[[#This Row],[miesiąc]]=7,rok[[#This Row],[miesiąc]]=8),1.07,1),2) + IF(rok[[#This Row],[miesiąc]]=5,0.9,0)</f>
        <v>25.29</v>
      </c>
    </row>
    <row r="122" spans="1:8">
      <c r="A122" s="1">
        <f>pomiary[[#This Row],[data]]</f>
        <v>42590</v>
      </c>
      <c r="B122" s="2">
        <f>pomiary[[#This Row],[godzina]]</f>
        <v>8.8888888888888892E-2</v>
      </c>
      <c r="C122">
        <f t="shared" si="2"/>
        <v>8</v>
      </c>
      <c r="D122">
        <f t="shared" si="3"/>
        <v>8</v>
      </c>
      <c r="E122" s="4">
        <f>pomiary[[#This Row],[czujnik1]] - IF(AND(rok[[#This Row],[dzień]]&gt;=5,rok[[#This Row],[dzień]]&lt;=10),1.2,0) + IF(rok[[#This Row],[miesiąc]]=5,0.9,0)</f>
        <v>21.73</v>
      </c>
      <c r="F122" s="4">
        <f>pomiary[[#This Row],[czujnik2]] - IF(AND(rok[[#This Row],[dzień]]&gt;=5,rok[[#This Row],[dzień]]&lt;=10),1.2,0) + IF(rok[[#This Row],[miesiąc]]=5,0.9,0)</f>
        <v>20.63</v>
      </c>
      <c r="G122" s="4">
        <f>ROUND(pomiary[[#This Row],[czujnik8]] * IF(OR(rok[[#This Row],[miesiąc]]=7,rok[[#This Row],[miesiąc]]=8),1.07,1),2) + IF(rok[[#This Row],[miesiąc]]=5,0.9,0)</f>
        <v>25.9</v>
      </c>
      <c r="H122" s="4">
        <f>ROUND(pomiary[[#This Row],[czujnik9]] * IF(OR(rok[[#This Row],[miesiąc]]=7,rok[[#This Row],[miesiąc]]=8),1.07,1),2) + IF(rok[[#This Row],[miesiąc]]=5,0.9,0)</f>
        <v>25.95</v>
      </c>
    </row>
    <row r="123" spans="1:8">
      <c r="A123" s="1">
        <f>pomiary[[#This Row],[data]]</f>
        <v>42591</v>
      </c>
      <c r="B123" s="2">
        <f>pomiary[[#This Row],[godzina]]</f>
        <v>0.42222222222222222</v>
      </c>
      <c r="C123">
        <f t="shared" si="2"/>
        <v>9</v>
      </c>
      <c r="D123">
        <f t="shared" si="3"/>
        <v>8</v>
      </c>
      <c r="E123" s="4">
        <f>pomiary[[#This Row],[czujnik1]] - IF(AND(rok[[#This Row],[dzień]]&gt;=5,rok[[#This Row],[dzień]]&lt;=10),1.2,0) + IF(rok[[#This Row],[miesiąc]]=5,0.9,0)</f>
        <v>22.41</v>
      </c>
      <c r="F123" s="4">
        <f>pomiary[[#This Row],[czujnik2]] - IF(AND(rok[[#This Row],[dzień]]&gt;=5,rok[[#This Row],[dzień]]&lt;=10),1.2,0) + IF(rok[[#This Row],[miesiąc]]=5,0.9,0)</f>
        <v>21.11</v>
      </c>
      <c r="G123" s="4">
        <f>ROUND(pomiary[[#This Row],[czujnik8]] * IF(OR(rok[[#This Row],[miesiąc]]=7,rok[[#This Row],[miesiąc]]=8),1.07,1),2) + IF(rok[[#This Row],[miesiąc]]=5,0.9,0)</f>
        <v>21.71</v>
      </c>
      <c r="H123" s="4">
        <f>ROUND(pomiary[[#This Row],[czujnik9]] * IF(OR(rok[[#This Row],[miesiąc]]=7,rok[[#This Row],[miesiąc]]=8),1.07,1),2) + IF(rok[[#This Row],[miesiąc]]=5,0.9,0)</f>
        <v>26.58</v>
      </c>
    </row>
    <row r="124" spans="1:8">
      <c r="A124" s="1">
        <f>pomiary[[#This Row],[data]]</f>
        <v>42594</v>
      </c>
      <c r="B124" s="2">
        <f>pomiary[[#This Row],[godzina]]</f>
        <v>8.6111111111111124E-2</v>
      </c>
      <c r="C124">
        <f t="shared" si="2"/>
        <v>12</v>
      </c>
      <c r="D124">
        <f t="shared" si="3"/>
        <v>8</v>
      </c>
      <c r="E124" s="4">
        <f>pomiary[[#This Row],[czujnik1]] - IF(AND(rok[[#This Row],[dzień]]&gt;=5,rok[[#This Row],[dzień]]&lt;=10),1.2,0) + IF(rok[[#This Row],[miesiąc]]=5,0.9,0)</f>
        <v>21.99</v>
      </c>
      <c r="F124" s="4">
        <f>pomiary[[#This Row],[czujnik2]] - IF(AND(rok[[#This Row],[dzień]]&gt;=5,rok[[#This Row],[dzień]]&lt;=10),1.2,0) + IF(rok[[#This Row],[miesiąc]]=5,0.9,0)</f>
        <v>21.03</v>
      </c>
      <c r="G124" s="4">
        <f>ROUND(pomiary[[#This Row],[czujnik8]] * IF(OR(rok[[#This Row],[miesiąc]]=7,rok[[#This Row],[miesiąc]]=8),1.07,1),2) + IF(rok[[#This Row],[miesiąc]]=5,0.9,0)</f>
        <v>25.08</v>
      </c>
      <c r="H124" s="4">
        <f>ROUND(pomiary[[#This Row],[czujnik9]] * IF(OR(rok[[#This Row],[miesiąc]]=7,rok[[#This Row],[miesiąc]]=8),1.07,1),2) + IF(rok[[#This Row],[miesiąc]]=5,0.9,0)</f>
        <v>24.98</v>
      </c>
    </row>
    <row r="125" spans="1:8">
      <c r="A125" s="1">
        <f>pomiary[[#This Row],[data]]</f>
        <v>42594</v>
      </c>
      <c r="B125" s="2">
        <f>pomiary[[#This Row],[godzina]]</f>
        <v>0.12708333333333333</v>
      </c>
      <c r="C125">
        <f t="shared" si="2"/>
        <v>12</v>
      </c>
      <c r="D125">
        <f t="shared" si="3"/>
        <v>8</v>
      </c>
      <c r="E125" s="4">
        <f>pomiary[[#This Row],[czujnik1]] - IF(AND(rok[[#This Row],[dzień]]&gt;=5,rok[[#This Row],[dzień]]&lt;=10),1.2,0) + IF(rok[[#This Row],[miesiąc]]=5,0.9,0)</f>
        <v>21.25</v>
      </c>
      <c r="F125" s="4">
        <f>pomiary[[#This Row],[czujnik2]] - IF(AND(rok[[#This Row],[dzień]]&gt;=5,rok[[#This Row],[dzień]]&lt;=10),1.2,0) + IF(rok[[#This Row],[miesiąc]]=5,0.9,0)</f>
        <v>22.63</v>
      </c>
      <c r="G125" s="4">
        <f>ROUND(pomiary[[#This Row],[czujnik8]] * IF(OR(rok[[#This Row],[miesiąc]]=7,rok[[#This Row],[miesiąc]]=8),1.07,1),2) + IF(rok[[#This Row],[miesiąc]]=5,0.9,0)</f>
        <v>22.29</v>
      </c>
      <c r="H125" s="4">
        <f>ROUND(pomiary[[#This Row],[czujnik9]] * IF(OR(rok[[#This Row],[miesiąc]]=7,rok[[#This Row],[miesiąc]]=8),1.07,1),2) + IF(rok[[#This Row],[miesiąc]]=5,0.9,0)</f>
        <v>23.8</v>
      </c>
    </row>
    <row r="126" spans="1:8">
      <c r="A126" s="1">
        <f>pomiary[[#This Row],[data]]</f>
        <v>42596</v>
      </c>
      <c r="B126" s="2">
        <f>pomiary[[#This Row],[godzina]]</f>
        <v>4.3750000000000004E-2</v>
      </c>
      <c r="C126">
        <f t="shared" si="2"/>
        <v>14</v>
      </c>
      <c r="D126">
        <f t="shared" si="3"/>
        <v>8</v>
      </c>
      <c r="E126" s="4">
        <f>pomiary[[#This Row],[czujnik1]] - IF(AND(rok[[#This Row],[dzień]]&gt;=5,rok[[#This Row],[dzień]]&lt;=10),1.2,0) + IF(rok[[#This Row],[miesiąc]]=5,0.9,0)</f>
        <v>22.19</v>
      </c>
      <c r="F126" s="4">
        <f>pomiary[[#This Row],[czujnik2]] - IF(AND(rok[[#This Row],[dzień]]&gt;=5,rok[[#This Row],[dzień]]&lt;=10),1.2,0) + IF(rok[[#This Row],[miesiąc]]=5,0.9,0)</f>
        <v>23.63</v>
      </c>
      <c r="G126" s="4">
        <f>ROUND(pomiary[[#This Row],[czujnik8]] * IF(OR(rok[[#This Row],[miesiąc]]=7,rok[[#This Row],[miesiąc]]=8),1.07,1),2) + IF(rok[[#This Row],[miesiąc]]=5,0.9,0)</f>
        <v>26.24</v>
      </c>
      <c r="H126" s="4">
        <f>ROUND(pomiary[[#This Row],[czujnik9]] * IF(OR(rok[[#This Row],[miesiąc]]=7,rok[[#This Row],[miesiąc]]=8),1.07,1),2) + IF(rok[[#This Row],[miesiąc]]=5,0.9,0)</f>
        <v>22.77</v>
      </c>
    </row>
    <row r="127" spans="1:8">
      <c r="A127" s="1">
        <f>pomiary[[#This Row],[data]]</f>
        <v>42599</v>
      </c>
      <c r="B127" s="2">
        <f>pomiary[[#This Row],[godzina]]</f>
        <v>0.41736111111111113</v>
      </c>
      <c r="C127">
        <f t="shared" si="2"/>
        <v>17</v>
      </c>
      <c r="D127">
        <f t="shared" si="3"/>
        <v>8</v>
      </c>
      <c r="E127" s="4">
        <f>pomiary[[#This Row],[czujnik1]] - IF(AND(rok[[#This Row],[dzień]]&gt;=5,rok[[#This Row],[dzień]]&lt;=10),1.2,0) + IF(rok[[#This Row],[miesiąc]]=5,0.9,0)</f>
        <v>22.74</v>
      </c>
      <c r="F127" s="4">
        <f>pomiary[[#This Row],[czujnik2]] - IF(AND(rok[[#This Row],[dzień]]&gt;=5,rok[[#This Row],[dzień]]&lt;=10),1.2,0) + IF(rok[[#This Row],[miesiąc]]=5,0.9,0)</f>
        <v>20.72</v>
      </c>
      <c r="G127" s="4">
        <f>ROUND(pomiary[[#This Row],[czujnik8]] * IF(OR(rok[[#This Row],[miesiąc]]=7,rok[[#This Row],[miesiąc]]=8),1.07,1),2) + IF(rok[[#This Row],[miesiąc]]=5,0.9,0)</f>
        <v>26.34</v>
      </c>
      <c r="H127" s="4">
        <f>ROUND(pomiary[[#This Row],[czujnik9]] * IF(OR(rok[[#This Row],[miesiąc]]=7,rok[[#This Row],[miesiąc]]=8),1.07,1),2) + IF(rok[[#This Row],[miesiąc]]=5,0.9,0)</f>
        <v>22.43</v>
      </c>
    </row>
    <row r="128" spans="1:8">
      <c r="A128" s="1">
        <f>pomiary[[#This Row],[data]]</f>
        <v>42601</v>
      </c>
      <c r="B128" s="2">
        <f>pomiary[[#This Row],[godzina]]</f>
        <v>0.21388888888888891</v>
      </c>
      <c r="C128">
        <f t="shared" si="2"/>
        <v>19</v>
      </c>
      <c r="D128">
        <f t="shared" si="3"/>
        <v>8</v>
      </c>
      <c r="E128" s="4">
        <f>pomiary[[#This Row],[czujnik1]] - IF(AND(rok[[#This Row],[dzień]]&gt;=5,rok[[#This Row],[dzień]]&lt;=10),1.2,0) + IF(rok[[#This Row],[miesiąc]]=5,0.9,0)</f>
        <v>24.25</v>
      </c>
      <c r="F128" s="4">
        <f>pomiary[[#This Row],[czujnik2]] - IF(AND(rok[[#This Row],[dzień]]&gt;=5,rok[[#This Row],[dzień]]&lt;=10),1.2,0) + IF(rok[[#This Row],[miesiąc]]=5,0.9,0)</f>
        <v>21.83</v>
      </c>
      <c r="G128" s="4">
        <f>ROUND(pomiary[[#This Row],[czujnik8]] * IF(OR(rok[[#This Row],[miesiąc]]=7,rok[[#This Row],[miesiąc]]=8),1.07,1),2) + IF(rok[[#This Row],[miesiąc]]=5,0.9,0)</f>
        <v>23.72</v>
      </c>
      <c r="H128" s="4">
        <f>ROUND(pomiary[[#This Row],[czujnik9]] * IF(OR(rok[[#This Row],[miesiąc]]=7,rok[[#This Row],[miesiąc]]=8),1.07,1),2) + IF(rok[[#This Row],[miesiąc]]=5,0.9,0)</f>
        <v>23.88</v>
      </c>
    </row>
    <row r="129" spans="1:8">
      <c r="A129" s="1">
        <f>pomiary[[#This Row],[data]]</f>
        <v>42601</v>
      </c>
      <c r="B129" s="2">
        <f>pomiary[[#This Row],[godzina]]</f>
        <v>0.29791666666666666</v>
      </c>
      <c r="C129">
        <f t="shared" si="2"/>
        <v>19</v>
      </c>
      <c r="D129">
        <f t="shared" si="3"/>
        <v>8</v>
      </c>
      <c r="E129" s="4">
        <f>pomiary[[#This Row],[czujnik1]] - IF(AND(rok[[#This Row],[dzień]]&gt;=5,rok[[#This Row],[dzień]]&lt;=10),1.2,0) + IF(rok[[#This Row],[miesiąc]]=5,0.9,0)</f>
        <v>22.33</v>
      </c>
      <c r="F129" s="4">
        <f>pomiary[[#This Row],[czujnik2]] - IF(AND(rok[[#This Row],[dzień]]&gt;=5,rok[[#This Row],[dzień]]&lt;=10),1.2,0) + IF(rok[[#This Row],[miesiąc]]=5,0.9,0)</f>
        <v>20</v>
      </c>
      <c r="G129" s="4">
        <f>ROUND(pomiary[[#This Row],[czujnik8]] * IF(OR(rok[[#This Row],[miesiąc]]=7,rok[[#This Row],[miesiąc]]=8),1.07,1),2) + IF(rok[[#This Row],[miesiąc]]=5,0.9,0)</f>
        <v>23.59</v>
      </c>
      <c r="H129" s="4">
        <f>ROUND(pomiary[[#This Row],[czujnik9]] * IF(OR(rok[[#This Row],[miesiąc]]=7,rok[[#This Row],[miesiąc]]=8),1.07,1),2) + IF(rok[[#This Row],[miesiąc]]=5,0.9,0)</f>
        <v>22.8</v>
      </c>
    </row>
    <row r="130" spans="1:8">
      <c r="A130" s="1">
        <f>pomiary[[#This Row],[data]]</f>
        <v>42601</v>
      </c>
      <c r="B130" s="2">
        <f>pomiary[[#This Row],[godzina]]</f>
        <v>0.42291666666666666</v>
      </c>
      <c r="C130">
        <f t="shared" si="2"/>
        <v>19</v>
      </c>
      <c r="D130">
        <f t="shared" si="3"/>
        <v>8</v>
      </c>
      <c r="E130" s="4">
        <f>pomiary[[#This Row],[czujnik1]] - IF(AND(rok[[#This Row],[dzień]]&gt;=5,rok[[#This Row],[dzień]]&lt;=10),1.2,0) + IF(rok[[#This Row],[miesiąc]]=5,0.9,0)</f>
        <v>20.89</v>
      </c>
      <c r="F130" s="4">
        <f>pomiary[[#This Row],[czujnik2]] - IF(AND(rok[[#This Row],[dzień]]&gt;=5,rok[[#This Row],[dzień]]&lt;=10),1.2,0) + IF(rok[[#This Row],[miesiąc]]=5,0.9,0)</f>
        <v>20.28</v>
      </c>
      <c r="G130" s="4">
        <f>ROUND(pomiary[[#This Row],[czujnik8]] * IF(OR(rok[[#This Row],[miesiąc]]=7,rok[[#This Row],[miesiąc]]=8),1.07,1),2) + IF(rok[[#This Row],[miesiąc]]=5,0.9,0)</f>
        <v>23.11</v>
      </c>
      <c r="H130" s="4">
        <f>ROUND(pomiary[[#This Row],[czujnik9]] * IF(OR(rok[[#This Row],[miesiąc]]=7,rok[[#This Row],[miesiąc]]=8),1.07,1),2) + IF(rok[[#This Row],[miesiąc]]=5,0.9,0)</f>
        <v>24.61</v>
      </c>
    </row>
    <row r="131" spans="1:8">
      <c r="A131" s="1">
        <f>pomiary[[#This Row],[data]]</f>
        <v>42603</v>
      </c>
      <c r="B131" s="2">
        <f>pomiary[[#This Row],[godzina]]</f>
        <v>3.472222222222222E-3</v>
      </c>
      <c r="C131">
        <f t="shared" ref="C131:C194" si="4">DAY(A131)</f>
        <v>21</v>
      </c>
      <c r="D131">
        <f t="shared" ref="D131:D194" si="5">MONTH(A131)</f>
        <v>8</v>
      </c>
      <c r="E131" s="4">
        <f>pomiary[[#This Row],[czujnik1]] - IF(AND(rok[[#This Row],[dzień]]&gt;=5,rok[[#This Row],[dzień]]&lt;=10),1.2,0) + IF(rok[[#This Row],[miesiąc]]=5,0.9,0)</f>
        <v>21.25</v>
      </c>
      <c r="F131" s="4">
        <f>pomiary[[#This Row],[czujnik2]] - IF(AND(rok[[#This Row],[dzień]]&gt;=5,rok[[#This Row],[dzień]]&lt;=10),1.2,0) + IF(rok[[#This Row],[miesiąc]]=5,0.9,0)</f>
        <v>22.01</v>
      </c>
      <c r="G131" s="4">
        <f>ROUND(pomiary[[#This Row],[czujnik8]] * IF(OR(rok[[#This Row],[miesiąc]]=7,rok[[#This Row],[miesiąc]]=8),1.07,1),2) + IF(rok[[#This Row],[miesiąc]]=5,0.9,0)</f>
        <v>26.02</v>
      </c>
      <c r="H131" s="4">
        <f>ROUND(pomiary[[#This Row],[czujnik9]] * IF(OR(rok[[#This Row],[miesiąc]]=7,rok[[#This Row],[miesiąc]]=8),1.07,1),2) + IF(rok[[#This Row],[miesiąc]]=5,0.9,0)</f>
        <v>22.35</v>
      </c>
    </row>
    <row r="132" spans="1:8">
      <c r="A132" s="1">
        <f>pomiary[[#This Row],[data]]</f>
        <v>42603</v>
      </c>
      <c r="B132" s="2">
        <f>pomiary[[#This Row],[godzina]]</f>
        <v>0.12847222222222224</v>
      </c>
      <c r="C132">
        <f t="shared" si="4"/>
        <v>21</v>
      </c>
      <c r="D132">
        <f t="shared" si="5"/>
        <v>8</v>
      </c>
      <c r="E132" s="4">
        <f>pomiary[[#This Row],[czujnik1]] - IF(AND(rok[[#This Row],[dzień]]&gt;=5,rok[[#This Row],[dzień]]&lt;=10),1.2,0) + IF(rok[[#This Row],[miesiąc]]=5,0.9,0)</f>
        <v>23.52</v>
      </c>
      <c r="F132" s="4">
        <f>pomiary[[#This Row],[czujnik2]] - IF(AND(rok[[#This Row],[dzień]]&gt;=5,rok[[#This Row],[dzień]]&lt;=10),1.2,0) + IF(rok[[#This Row],[miesiąc]]=5,0.9,0)</f>
        <v>21.62</v>
      </c>
      <c r="G132" s="4">
        <f>ROUND(pomiary[[#This Row],[czujnik8]] * IF(OR(rok[[#This Row],[miesiąc]]=7,rok[[#This Row],[miesiąc]]=8),1.07,1),2) + IF(rok[[#This Row],[miesiąc]]=5,0.9,0)</f>
        <v>21.97</v>
      </c>
      <c r="H132" s="4">
        <f>ROUND(pomiary[[#This Row],[czujnik9]] * IF(OR(rok[[#This Row],[miesiąc]]=7,rok[[#This Row],[miesiąc]]=8),1.07,1),2) + IF(rok[[#This Row],[miesiąc]]=5,0.9,0)</f>
        <v>25.16</v>
      </c>
    </row>
    <row r="133" spans="1:8">
      <c r="A133" s="1">
        <f>pomiary[[#This Row],[data]]</f>
        <v>42605</v>
      </c>
      <c r="B133" s="2">
        <f>pomiary[[#This Row],[godzina]]</f>
        <v>0.46597222222222223</v>
      </c>
      <c r="C133">
        <f t="shared" si="4"/>
        <v>23</v>
      </c>
      <c r="D133">
        <f t="shared" si="5"/>
        <v>8</v>
      </c>
      <c r="E133" s="4">
        <f>pomiary[[#This Row],[czujnik1]] - IF(AND(rok[[#This Row],[dzień]]&gt;=5,rok[[#This Row],[dzień]]&lt;=10),1.2,0) + IF(rok[[#This Row],[miesiąc]]=5,0.9,0)</f>
        <v>20.11</v>
      </c>
      <c r="F133" s="4">
        <f>pomiary[[#This Row],[czujnik2]] - IF(AND(rok[[#This Row],[dzień]]&gt;=5,rok[[#This Row],[dzień]]&lt;=10),1.2,0) + IF(rok[[#This Row],[miesiąc]]=5,0.9,0)</f>
        <v>23.11</v>
      </c>
      <c r="G133" s="4">
        <f>ROUND(pomiary[[#This Row],[czujnik8]] * IF(OR(rok[[#This Row],[miesiąc]]=7,rok[[#This Row],[miesiąc]]=8),1.07,1),2) + IF(rok[[#This Row],[miesiąc]]=5,0.9,0)</f>
        <v>26.63</v>
      </c>
      <c r="H133" s="4">
        <f>ROUND(pomiary[[#This Row],[czujnik9]] * IF(OR(rok[[#This Row],[miesiąc]]=7,rok[[#This Row],[miesiąc]]=8),1.07,1),2) + IF(rok[[#This Row],[miesiąc]]=5,0.9,0)</f>
        <v>21.53</v>
      </c>
    </row>
    <row r="134" spans="1:8">
      <c r="A134" s="1">
        <f>pomiary[[#This Row],[data]]</f>
        <v>42606</v>
      </c>
      <c r="B134" s="2">
        <f>pomiary[[#This Row],[godzina]]</f>
        <v>4.7222222222222221E-2</v>
      </c>
      <c r="C134">
        <f t="shared" si="4"/>
        <v>24</v>
      </c>
      <c r="D134">
        <f t="shared" si="5"/>
        <v>8</v>
      </c>
      <c r="E134" s="4">
        <f>pomiary[[#This Row],[czujnik1]] - IF(AND(rok[[#This Row],[dzień]]&gt;=5,rok[[#This Row],[dzień]]&lt;=10),1.2,0) + IF(rok[[#This Row],[miesiąc]]=5,0.9,0)</f>
        <v>22.99</v>
      </c>
      <c r="F134" s="4">
        <f>pomiary[[#This Row],[czujnik2]] - IF(AND(rok[[#This Row],[dzień]]&gt;=5,rok[[#This Row],[dzień]]&lt;=10),1.2,0) + IF(rok[[#This Row],[miesiąc]]=5,0.9,0)</f>
        <v>21.77</v>
      </c>
      <c r="G134" s="4">
        <f>ROUND(pomiary[[#This Row],[czujnik8]] * IF(OR(rok[[#This Row],[miesiąc]]=7,rok[[#This Row],[miesiąc]]=8),1.07,1),2) + IF(rok[[#This Row],[miesiąc]]=5,0.9,0)</f>
        <v>24.63</v>
      </c>
      <c r="H134" s="4">
        <f>ROUND(pomiary[[#This Row],[czujnik9]] * IF(OR(rok[[#This Row],[miesiąc]]=7,rok[[#This Row],[miesiąc]]=8),1.07,1),2) + IF(rok[[#This Row],[miesiąc]]=5,0.9,0)</f>
        <v>26.31</v>
      </c>
    </row>
    <row r="135" spans="1:8">
      <c r="A135" s="1">
        <f>pomiary[[#This Row],[data]]</f>
        <v>42606</v>
      </c>
      <c r="B135" s="2">
        <f>pomiary[[#This Row],[godzina]]</f>
        <v>0.25208333333333333</v>
      </c>
      <c r="C135">
        <f t="shared" si="4"/>
        <v>24</v>
      </c>
      <c r="D135">
        <f t="shared" si="5"/>
        <v>8</v>
      </c>
      <c r="E135" s="4">
        <f>pomiary[[#This Row],[czujnik1]] - IF(AND(rok[[#This Row],[dzień]]&gt;=5,rok[[#This Row],[dzień]]&lt;=10),1.2,0) + IF(rok[[#This Row],[miesiąc]]=5,0.9,0)</f>
        <v>22.09</v>
      </c>
      <c r="F135" s="4">
        <f>pomiary[[#This Row],[czujnik2]] - IF(AND(rok[[#This Row],[dzień]]&gt;=5,rok[[#This Row],[dzień]]&lt;=10),1.2,0) + IF(rok[[#This Row],[miesiąc]]=5,0.9,0)</f>
        <v>22.11</v>
      </c>
      <c r="G135" s="4">
        <f>ROUND(pomiary[[#This Row],[czujnik8]] * IF(OR(rok[[#This Row],[miesiąc]]=7,rok[[#This Row],[miesiąc]]=8),1.07,1),2) + IF(rok[[#This Row],[miesiąc]]=5,0.9,0)</f>
        <v>23.17</v>
      </c>
      <c r="H135" s="4">
        <f>ROUND(pomiary[[#This Row],[czujnik9]] * IF(OR(rok[[#This Row],[miesiąc]]=7,rok[[#This Row],[miesiąc]]=8),1.07,1),2) + IF(rok[[#This Row],[miesiąc]]=5,0.9,0)</f>
        <v>26.64</v>
      </c>
    </row>
    <row r="136" spans="1:8">
      <c r="A136" s="1">
        <f>pomiary[[#This Row],[data]]</f>
        <v>42607</v>
      </c>
      <c r="B136" s="2">
        <f>pomiary[[#This Row],[godzina]]</f>
        <v>0.46249999999999997</v>
      </c>
      <c r="C136">
        <f t="shared" si="4"/>
        <v>25</v>
      </c>
      <c r="D136">
        <f t="shared" si="5"/>
        <v>8</v>
      </c>
      <c r="E136" s="4">
        <f>pomiary[[#This Row],[czujnik1]] - IF(AND(rok[[#This Row],[dzień]]&gt;=5,rok[[#This Row],[dzień]]&lt;=10),1.2,0) + IF(rok[[#This Row],[miesiąc]]=5,0.9,0)</f>
        <v>22.15</v>
      </c>
      <c r="F136" s="4">
        <f>pomiary[[#This Row],[czujnik2]] - IF(AND(rok[[#This Row],[dzień]]&gt;=5,rok[[#This Row],[dzień]]&lt;=10),1.2,0) + IF(rok[[#This Row],[miesiąc]]=5,0.9,0)</f>
        <v>20.68</v>
      </c>
      <c r="G136" s="4">
        <f>ROUND(pomiary[[#This Row],[czujnik8]] * IF(OR(rok[[#This Row],[miesiąc]]=7,rok[[#This Row],[miesiąc]]=8),1.07,1),2) + IF(rok[[#This Row],[miesiąc]]=5,0.9,0)</f>
        <v>22.56</v>
      </c>
      <c r="H136" s="4">
        <f>ROUND(pomiary[[#This Row],[czujnik9]] * IF(OR(rok[[#This Row],[miesiąc]]=7,rok[[#This Row],[miesiąc]]=8),1.07,1),2) + IF(rok[[#This Row],[miesiąc]]=5,0.9,0)</f>
        <v>24.1</v>
      </c>
    </row>
    <row r="137" spans="1:8">
      <c r="A137" s="1">
        <f>pomiary[[#This Row],[data]]</f>
        <v>42609</v>
      </c>
      <c r="B137" s="2">
        <f>pomiary[[#This Row],[godzina]]</f>
        <v>6.2499999999999995E-3</v>
      </c>
      <c r="C137">
        <f t="shared" si="4"/>
        <v>27</v>
      </c>
      <c r="D137">
        <f t="shared" si="5"/>
        <v>8</v>
      </c>
      <c r="E137" s="4">
        <f>pomiary[[#This Row],[czujnik1]] - IF(AND(rok[[#This Row],[dzień]]&gt;=5,rok[[#This Row],[dzień]]&lt;=10),1.2,0) + IF(rok[[#This Row],[miesiąc]]=5,0.9,0)</f>
        <v>20.149999999999999</v>
      </c>
      <c r="F137" s="4">
        <f>pomiary[[#This Row],[czujnik2]] - IF(AND(rok[[#This Row],[dzień]]&gt;=5,rok[[#This Row],[dzień]]&lt;=10),1.2,0) + IF(rok[[#This Row],[miesiąc]]=5,0.9,0)</f>
        <v>21.69</v>
      </c>
      <c r="G137" s="4">
        <f>ROUND(pomiary[[#This Row],[czujnik8]] * IF(OR(rok[[#This Row],[miesiąc]]=7,rok[[#This Row],[miesiąc]]=8),1.07,1),2) + IF(rok[[#This Row],[miesiąc]]=5,0.9,0)</f>
        <v>24.77</v>
      </c>
      <c r="H137" s="4">
        <f>ROUND(pomiary[[#This Row],[czujnik9]] * IF(OR(rok[[#This Row],[miesiąc]]=7,rok[[#This Row],[miesiąc]]=8),1.07,1),2) + IF(rok[[#This Row],[miesiąc]]=5,0.9,0)</f>
        <v>23.33</v>
      </c>
    </row>
    <row r="138" spans="1:8">
      <c r="A138" s="1">
        <f>pomiary[[#This Row],[data]]</f>
        <v>42609</v>
      </c>
      <c r="B138" s="2">
        <f>pomiary[[#This Row],[godzina]]</f>
        <v>0.1673611111111111</v>
      </c>
      <c r="C138">
        <f t="shared" si="4"/>
        <v>27</v>
      </c>
      <c r="D138">
        <f t="shared" si="5"/>
        <v>8</v>
      </c>
      <c r="E138" s="4">
        <f>pomiary[[#This Row],[czujnik1]] - IF(AND(rok[[#This Row],[dzień]]&gt;=5,rok[[#This Row],[dzień]]&lt;=10),1.2,0) + IF(rok[[#This Row],[miesiąc]]=5,0.9,0)</f>
        <v>21.66</v>
      </c>
      <c r="F138" s="4">
        <f>pomiary[[#This Row],[czujnik2]] - IF(AND(rok[[#This Row],[dzień]]&gt;=5,rok[[#This Row],[dzień]]&lt;=10),1.2,0) + IF(rok[[#This Row],[miesiąc]]=5,0.9,0)</f>
        <v>23.29</v>
      </c>
      <c r="G138" s="4">
        <f>ROUND(pomiary[[#This Row],[czujnik8]] * IF(OR(rok[[#This Row],[miesiąc]]=7,rok[[#This Row],[miesiąc]]=8),1.07,1),2) + IF(rok[[#This Row],[miesiąc]]=5,0.9,0)</f>
        <v>25.09</v>
      </c>
      <c r="H138" s="4">
        <f>ROUND(pomiary[[#This Row],[czujnik9]] * IF(OR(rok[[#This Row],[miesiąc]]=7,rok[[#This Row],[miesiąc]]=8),1.07,1),2) + IF(rok[[#This Row],[miesiąc]]=5,0.9,0)</f>
        <v>25</v>
      </c>
    </row>
    <row r="139" spans="1:8">
      <c r="A139" s="1">
        <f>pomiary[[#This Row],[data]]</f>
        <v>42610</v>
      </c>
      <c r="B139" s="2">
        <f>pomiary[[#This Row],[godzina]]</f>
        <v>0.42291666666666666</v>
      </c>
      <c r="C139">
        <f t="shared" si="4"/>
        <v>28</v>
      </c>
      <c r="D139">
        <f t="shared" si="5"/>
        <v>8</v>
      </c>
      <c r="E139" s="4">
        <f>pomiary[[#This Row],[czujnik1]] - IF(AND(rok[[#This Row],[dzień]]&gt;=5,rok[[#This Row],[dzień]]&lt;=10),1.2,0) + IF(rok[[#This Row],[miesiąc]]=5,0.9,0)</f>
        <v>20.57</v>
      </c>
      <c r="F139" s="4">
        <f>pomiary[[#This Row],[czujnik2]] - IF(AND(rok[[#This Row],[dzień]]&gt;=5,rok[[#This Row],[dzień]]&lt;=10),1.2,0) + IF(rok[[#This Row],[miesiąc]]=5,0.9,0)</f>
        <v>21.99</v>
      </c>
      <c r="G139" s="4">
        <f>ROUND(pomiary[[#This Row],[czujnik8]] * IF(OR(rok[[#This Row],[miesiąc]]=7,rok[[#This Row],[miesiąc]]=8),1.07,1),2) + IF(rok[[#This Row],[miesiąc]]=5,0.9,0)</f>
        <v>21.97</v>
      </c>
      <c r="H139" s="4">
        <f>ROUND(pomiary[[#This Row],[czujnik9]] * IF(OR(rok[[#This Row],[miesiąc]]=7,rok[[#This Row],[miesiąc]]=8),1.07,1),2) + IF(rok[[#This Row],[miesiąc]]=5,0.9,0)</f>
        <v>24.28</v>
      </c>
    </row>
    <row r="140" spans="1:8">
      <c r="A140" s="1">
        <f>pomiary[[#This Row],[data]]</f>
        <v>42611</v>
      </c>
      <c r="B140" s="2">
        <f>pomiary[[#This Row],[godzina]]</f>
        <v>7.6388888888888886E-3</v>
      </c>
      <c r="C140">
        <f t="shared" si="4"/>
        <v>29</v>
      </c>
      <c r="D140">
        <f t="shared" si="5"/>
        <v>8</v>
      </c>
      <c r="E140" s="4">
        <f>pomiary[[#This Row],[czujnik1]] - IF(AND(rok[[#This Row],[dzień]]&gt;=5,rok[[#This Row],[dzień]]&lt;=10),1.2,0) + IF(rok[[#This Row],[miesiąc]]=5,0.9,0)</f>
        <v>21.59</v>
      </c>
      <c r="F140" s="4">
        <f>pomiary[[#This Row],[czujnik2]] - IF(AND(rok[[#This Row],[dzień]]&gt;=5,rok[[#This Row],[dzień]]&lt;=10),1.2,0) + IF(rok[[#This Row],[miesiąc]]=5,0.9,0)</f>
        <v>23.58</v>
      </c>
      <c r="G140" s="4">
        <f>ROUND(pomiary[[#This Row],[czujnik8]] * IF(OR(rok[[#This Row],[miesiąc]]=7,rok[[#This Row],[miesiąc]]=8),1.07,1),2) + IF(rok[[#This Row],[miesiąc]]=5,0.9,0)</f>
        <v>21.84</v>
      </c>
      <c r="H140" s="4">
        <f>ROUND(pomiary[[#This Row],[czujnik9]] * IF(OR(rok[[#This Row],[miesiąc]]=7,rok[[#This Row],[miesiąc]]=8),1.07,1),2) + IF(rok[[#This Row],[miesiąc]]=5,0.9,0)</f>
        <v>21.82</v>
      </c>
    </row>
    <row r="141" spans="1:8">
      <c r="A141" s="1">
        <f>pomiary[[#This Row],[data]]</f>
        <v>42611</v>
      </c>
      <c r="B141" s="2">
        <f>pomiary[[#This Row],[godzina]]</f>
        <v>0.21527777777777779</v>
      </c>
      <c r="C141">
        <f t="shared" si="4"/>
        <v>29</v>
      </c>
      <c r="D141">
        <f t="shared" si="5"/>
        <v>8</v>
      </c>
      <c r="E141" s="4">
        <f>pomiary[[#This Row],[czujnik1]] - IF(AND(rok[[#This Row],[dzień]]&gt;=5,rok[[#This Row],[dzień]]&lt;=10),1.2,0) + IF(rok[[#This Row],[miesiąc]]=5,0.9,0)</f>
        <v>20.93</v>
      </c>
      <c r="F141" s="4">
        <f>pomiary[[#This Row],[czujnik2]] - IF(AND(rok[[#This Row],[dzień]]&gt;=5,rok[[#This Row],[dzień]]&lt;=10),1.2,0) + IF(rok[[#This Row],[miesiąc]]=5,0.9,0)</f>
        <v>20.239999999999998</v>
      </c>
      <c r="G141" s="4">
        <f>ROUND(pomiary[[#This Row],[czujnik8]] * IF(OR(rok[[#This Row],[miesiąc]]=7,rok[[#This Row],[miesiąc]]=8),1.07,1),2) + IF(rok[[#This Row],[miesiąc]]=5,0.9,0)</f>
        <v>22.42</v>
      </c>
      <c r="H141" s="4">
        <f>ROUND(pomiary[[#This Row],[czujnik9]] * IF(OR(rok[[#This Row],[miesiąc]]=7,rok[[#This Row],[miesiąc]]=8),1.07,1),2) + IF(rok[[#This Row],[miesiąc]]=5,0.9,0)</f>
        <v>23.21</v>
      </c>
    </row>
    <row r="142" spans="1:8">
      <c r="A142" s="1">
        <f>pomiary[[#This Row],[data]]</f>
        <v>42616</v>
      </c>
      <c r="B142" s="2">
        <f>pomiary[[#This Row],[godzina]]</f>
        <v>0.33611111111111108</v>
      </c>
      <c r="C142">
        <f t="shared" si="4"/>
        <v>3</v>
      </c>
      <c r="D142">
        <f t="shared" si="5"/>
        <v>9</v>
      </c>
      <c r="E142" s="4">
        <f>pomiary[[#This Row],[czujnik1]] - IF(AND(rok[[#This Row],[dzień]]&gt;=5,rok[[#This Row],[dzień]]&lt;=10),1.2,0) + IF(rok[[#This Row],[miesiąc]]=5,0.9,0)</f>
        <v>16.41</v>
      </c>
      <c r="F142" s="4">
        <f>pomiary[[#This Row],[czujnik2]] - IF(AND(rok[[#This Row],[dzień]]&gt;=5,rok[[#This Row],[dzień]]&lt;=10),1.2,0) + IF(rok[[#This Row],[miesiąc]]=5,0.9,0)</f>
        <v>15.29</v>
      </c>
      <c r="G142" s="4">
        <f>ROUND(pomiary[[#This Row],[czujnik8]] * IF(OR(rok[[#This Row],[miesiąc]]=7,rok[[#This Row],[miesiąc]]=8),1.07,1),2) + IF(rok[[#This Row],[miesiąc]]=5,0.9,0)</f>
        <v>15.18</v>
      </c>
      <c r="H142" s="4">
        <f>ROUND(pomiary[[#This Row],[czujnik9]] * IF(OR(rok[[#This Row],[miesiąc]]=7,rok[[#This Row],[miesiąc]]=8),1.07,1),2) + IF(rok[[#This Row],[miesiąc]]=5,0.9,0)</f>
        <v>12.67</v>
      </c>
    </row>
    <row r="143" spans="1:8">
      <c r="A143" s="1">
        <f>pomiary[[#This Row],[data]]</f>
        <v>42616</v>
      </c>
      <c r="B143" s="2">
        <f>pomiary[[#This Row],[godzina]]</f>
        <v>0.34027777777777773</v>
      </c>
      <c r="C143">
        <f t="shared" si="4"/>
        <v>3</v>
      </c>
      <c r="D143">
        <f t="shared" si="5"/>
        <v>9</v>
      </c>
      <c r="E143" s="4">
        <f>pomiary[[#This Row],[czujnik1]] - IF(AND(rok[[#This Row],[dzień]]&gt;=5,rok[[#This Row],[dzień]]&lt;=10),1.2,0) + IF(rok[[#This Row],[miesiąc]]=5,0.9,0)</f>
        <v>16.52</v>
      </c>
      <c r="F143" s="4">
        <f>pomiary[[#This Row],[czujnik2]] - IF(AND(rok[[#This Row],[dzień]]&gt;=5,rok[[#This Row],[dzień]]&lt;=10),1.2,0) + IF(rok[[#This Row],[miesiąc]]=5,0.9,0)</f>
        <v>12.24</v>
      </c>
      <c r="G143" s="4">
        <f>ROUND(pomiary[[#This Row],[czujnik8]] * IF(OR(rok[[#This Row],[miesiąc]]=7,rok[[#This Row],[miesiąc]]=8),1.07,1),2) + IF(rok[[#This Row],[miesiąc]]=5,0.9,0)</f>
        <v>17.579999999999998</v>
      </c>
      <c r="H143" s="4">
        <f>ROUND(pomiary[[#This Row],[czujnik9]] * IF(OR(rok[[#This Row],[miesiąc]]=7,rok[[#This Row],[miesiąc]]=8),1.07,1),2) + IF(rok[[#This Row],[miesiąc]]=5,0.9,0)</f>
        <v>14.73</v>
      </c>
    </row>
    <row r="144" spans="1:8">
      <c r="A144" s="1">
        <f>pomiary[[#This Row],[data]]</f>
        <v>42617</v>
      </c>
      <c r="B144" s="2">
        <f>pomiary[[#This Row],[godzina]]</f>
        <v>0.46458333333333335</v>
      </c>
      <c r="C144">
        <f t="shared" si="4"/>
        <v>4</v>
      </c>
      <c r="D144">
        <f t="shared" si="5"/>
        <v>9</v>
      </c>
      <c r="E144" s="4">
        <f>pomiary[[#This Row],[czujnik1]] - IF(AND(rok[[#This Row],[dzień]]&gt;=5,rok[[#This Row],[dzień]]&lt;=10),1.2,0) + IF(rok[[#This Row],[miesiąc]]=5,0.9,0)</f>
        <v>13.93</v>
      </c>
      <c r="F144" s="4">
        <f>pomiary[[#This Row],[czujnik2]] - IF(AND(rok[[#This Row],[dzień]]&gt;=5,rok[[#This Row],[dzień]]&lt;=10),1.2,0) + IF(rok[[#This Row],[miesiąc]]=5,0.9,0)</f>
        <v>15.26</v>
      </c>
      <c r="G144" s="4">
        <f>ROUND(pomiary[[#This Row],[czujnik8]] * IF(OR(rok[[#This Row],[miesiąc]]=7,rok[[#This Row],[miesiąc]]=8),1.07,1),2) + IF(rok[[#This Row],[miesiąc]]=5,0.9,0)</f>
        <v>14.27</v>
      </c>
      <c r="H144" s="4">
        <f>ROUND(pomiary[[#This Row],[czujnik9]] * IF(OR(rok[[#This Row],[miesiąc]]=7,rok[[#This Row],[miesiąc]]=8),1.07,1),2) + IF(rok[[#This Row],[miesiąc]]=5,0.9,0)</f>
        <v>12.07</v>
      </c>
    </row>
    <row r="145" spans="1:8">
      <c r="A145" s="1">
        <f>pomiary[[#This Row],[data]]</f>
        <v>42619</v>
      </c>
      <c r="B145" s="2">
        <f>pomiary[[#This Row],[godzina]]</f>
        <v>0.3347222222222222</v>
      </c>
      <c r="C145">
        <f t="shared" si="4"/>
        <v>6</v>
      </c>
      <c r="D145">
        <f t="shared" si="5"/>
        <v>9</v>
      </c>
      <c r="E145" s="4">
        <f>pomiary[[#This Row],[czujnik1]] - IF(AND(rok[[#This Row],[dzień]]&gt;=5,rok[[#This Row],[dzień]]&lt;=10),1.2,0) + IF(rok[[#This Row],[miesiąc]]=5,0.9,0)</f>
        <v>9.0400000000000009</v>
      </c>
      <c r="F145" s="4">
        <f>pomiary[[#This Row],[czujnik2]] - IF(AND(rok[[#This Row],[dzień]]&gt;=5,rok[[#This Row],[dzień]]&lt;=10),1.2,0) + IF(rok[[#This Row],[miesiąc]]=5,0.9,0)</f>
        <v>16.810000000000002</v>
      </c>
      <c r="G145" s="4">
        <f>ROUND(pomiary[[#This Row],[czujnik8]] * IF(OR(rok[[#This Row],[miesiąc]]=7,rok[[#This Row],[miesiąc]]=8),1.07,1),2) + IF(rok[[#This Row],[miesiąc]]=5,0.9,0)</f>
        <v>17.36</v>
      </c>
      <c r="H145" s="4">
        <f>ROUND(pomiary[[#This Row],[czujnik9]] * IF(OR(rok[[#This Row],[miesiąc]]=7,rok[[#This Row],[miesiąc]]=8),1.07,1),2) + IF(rok[[#This Row],[miesiąc]]=5,0.9,0)</f>
        <v>16.77</v>
      </c>
    </row>
    <row r="146" spans="1:8">
      <c r="A146" s="1">
        <f>pomiary[[#This Row],[data]]</f>
        <v>42619</v>
      </c>
      <c r="B146" s="2">
        <f>pomiary[[#This Row],[godzina]]</f>
        <v>0.42222222222222222</v>
      </c>
      <c r="C146">
        <f t="shared" si="4"/>
        <v>6</v>
      </c>
      <c r="D146">
        <f t="shared" si="5"/>
        <v>9</v>
      </c>
      <c r="E146" s="4">
        <f>pomiary[[#This Row],[czujnik1]] - IF(AND(rok[[#This Row],[dzień]]&gt;=5,rok[[#This Row],[dzień]]&lt;=10),1.2,0) + IF(rok[[#This Row],[miesiąc]]=5,0.9,0)</f>
        <v>16.36</v>
      </c>
      <c r="F146" s="4">
        <f>pomiary[[#This Row],[czujnik2]] - IF(AND(rok[[#This Row],[dzień]]&gt;=5,rok[[#This Row],[dzień]]&lt;=10),1.2,0) + IF(rok[[#This Row],[miesiąc]]=5,0.9,0)</f>
        <v>13.620000000000001</v>
      </c>
      <c r="G146" s="4">
        <f>ROUND(pomiary[[#This Row],[czujnik8]] * IF(OR(rok[[#This Row],[miesiąc]]=7,rok[[#This Row],[miesiąc]]=8),1.07,1),2) + IF(rok[[#This Row],[miesiąc]]=5,0.9,0)</f>
        <v>18.66</v>
      </c>
      <c r="H146" s="4">
        <f>ROUND(pomiary[[#This Row],[czujnik9]] * IF(OR(rok[[#This Row],[miesiąc]]=7,rok[[#This Row],[miesiąc]]=8),1.07,1),2) + IF(rok[[#This Row],[miesiąc]]=5,0.9,0)</f>
        <v>14.11</v>
      </c>
    </row>
    <row r="147" spans="1:8">
      <c r="A147" s="1">
        <f>pomiary[[#This Row],[data]]</f>
        <v>42626</v>
      </c>
      <c r="B147" s="2">
        <f>pomiary[[#This Row],[godzina]]</f>
        <v>0.42291666666666666</v>
      </c>
      <c r="C147">
        <f t="shared" si="4"/>
        <v>13</v>
      </c>
      <c r="D147">
        <f t="shared" si="5"/>
        <v>9</v>
      </c>
      <c r="E147" s="4">
        <f>pomiary[[#This Row],[czujnik1]] - IF(AND(rok[[#This Row],[dzień]]&gt;=5,rok[[#This Row],[dzień]]&lt;=10),1.2,0) + IF(rok[[#This Row],[miesiąc]]=5,0.9,0)</f>
        <v>13.59</v>
      </c>
      <c r="F147" s="4">
        <f>pomiary[[#This Row],[czujnik2]] - IF(AND(rok[[#This Row],[dzień]]&gt;=5,rok[[#This Row],[dzień]]&lt;=10),1.2,0) + IF(rok[[#This Row],[miesiąc]]=5,0.9,0)</f>
        <v>11.82</v>
      </c>
      <c r="G147" s="4">
        <f>ROUND(pomiary[[#This Row],[czujnik8]] * IF(OR(rok[[#This Row],[miesiąc]]=7,rok[[#This Row],[miesiąc]]=8),1.07,1),2) + IF(rok[[#This Row],[miesiąc]]=5,0.9,0)</f>
        <v>13.05</v>
      </c>
      <c r="H147" s="4">
        <f>ROUND(pomiary[[#This Row],[czujnik9]] * IF(OR(rok[[#This Row],[miesiąc]]=7,rok[[#This Row],[miesiąc]]=8),1.07,1),2) + IF(rok[[#This Row],[miesiąc]]=5,0.9,0)</f>
        <v>13.95</v>
      </c>
    </row>
    <row r="148" spans="1:8">
      <c r="A148" s="1">
        <f>pomiary[[#This Row],[data]]</f>
        <v>42627</v>
      </c>
      <c r="B148" s="2">
        <f>pomiary[[#This Row],[godzina]]</f>
        <v>0.1673611111111111</v>
      </c>
      <c r="C148">
        <f t="shared" si="4"/>
        <v>14</v>
      </c>
      <c r="D148">
        <f t="shared" si="5"/>
        <v>9</v>
      </c>
      <c r="E148" s="4">
        <f>pomiary[[#This Row],[czujnik1]] - IF(AND(rok[[#This Row],[dzień]]&gt;=5,rok[[#This Row],[dzień]]&lt;=10),1.2,0) + IF(rok[[#This Row],[miesiąc]]=5,0.9,0)</f>
        <v>12.35</v>
      </c>
      <c r="F148" s="4">
        <f>pomiary[[#This Row],[czujnik2]] - IF(AND(rok[[#This Row],[dzień]]&gt;=5,rok[[#This Row],[dzień]]&lt;=10),1.2,0) + IF(rok[[#This Row],[miesiąc]]=5,0.9,0)</f>
        <v>18.39</v>
      </c>
      <c r="G148" s="4">
        <f>ROUND(pomiary[[#This Row],[czujnik8]] * IF(OR(rok[[#This Row],[miesiąc]]=7,rok[[#This Row],[miesiąc]]=8),1.07,1),2) + IF(rok[[#This Row],[miesiąc]]=5,0.9,0)</f>
        <v>19.899999999999999</v>
      </c>
      <c r="H148" s="4">
        <f>ROUND(pomiary[[#This Row],[czujnik9]] * IF(OR(rok[[#This Row],[miesiąc]]=7,rok[[#This Row],[miesiąc]]=8),1.07,1),2) + IF(rok[[#This Row],[miesiąc]]=5,0.9,0)</f>
        <v>10.16</v>
      </c>
    </row>
    <row r="149" spans="1:8">
      <c r="A149" s="1">
        <f>pomiary[[#This Row],[data]]</f>
        <v>42628</v>
      </c>
      <c r="B149" s="2">
        <f>pomiary[[#This Row],[godzina]]</f>
        <v>0.25486111111111109</v>
      </c>
      <c r="C149">
        <f t="shared" si="4"/>
        <v>15</v>
      </c>
      <c r="D149">
        <f t="shared" si="5"/>
        <v>9</v>
      </c>
      <c r="E149" s="4">
        <f>pomiary[[#This Row],[czujnik1]] - IF(AND(rok[[#This Row],[dzień]]&gt;=5,rok[[#This Row],[dzień]]&lt;=10),1.2,0) + IF(rok[[#This Row],[miesiąc]]=5,0.9,0)</f>
        <v>14.18</v>
      </c>
      <c r="F149" s="4">
        <f>pomiary[[#This Row],[czujnik2]] - IF(AND(rok[[#This Row],[dzień]]&gt;=5,rok[[#This Row],[dzień]]&lt;=10),1.2,0) + IF(rok[[#This Row],[miesiąc]]=5,0.9,0)</f>
        <v>18.43</v>
      </c>
      <c r="G149" s="4">
        <f>ROUND(pomiary[[#This Row],[czujnik8]] * IF(OR(rok[[#This Row],[miesiąc]]=7,rok[[#This Row],[miesiąc]]=8),1.07,1),2) + IF(rok[[#This Row],[miesiąc]]=5,0.9,0)</f>
        <v>13.4</v>
      </c>
      <c r="H149" s="4">
        <f>ROUND(pomiary[[#This Row],[czujnik9]] * IF(OR(rok[[#This Row],[miesiąc]]=7,rok[[#This Row],[miesiąc]]=8),1.07,1),2) + IF(rok[[#This Row],[miesiąc]]=5,0.9,0)</f>
        <v>15.05</v>
      </c>
    </row>
    <row r="150" spans="1:8">
      <c r="A150" s="1">
        <f>pomiary[[#This Row],[data]]</f>
        <v>42631</v>
      </c>
      <c r="B150" s="2">
        <f>pomiary[[#This Row],[godzina]]</f>
        <v>0.29791666666666666</v>
      </c>
      <c r="C150">
        <f t="shared" si="4"/>
        <v>18</v>
      </c>
      <c r="D150">
        <f t="shared" si="5"/>
        <v>9</v>
      </c>
      <c r="E150" s="4">
        <f>pomiary[[#This Row],[czujnik1]] - IF(AND(rok[[#This Row],[dzień]]&gt;=5,rok[[#This Row],[dzień]]&lt;=10),1.2,0) + IF(rok[[#This Row],[miesiąc]]=5,0.9,0)</f>
        <v>14.63</v>
      </c>
      <c r="F150" s="4">
        <f>pomiary[[#This Row],[czujnik2]] - IF(AND(rok[[#This Row],[dzień]]&gt;=5,rok[[#This Row],[dzień]]&lt;=10),1.2,0) + IF(rok[[#This Row],[miesiąc]]=5,0.9,0)</f>
        <v>10.26</v>
      </c>
      <c r="G150" s="4">
        <f>ROUND(pomiary[[#This Row],[czujnik8]] * IF(OR(rok[[#This Row],[miesiąc]]=7,rok[[#This Row],[miesiąc]]=8),1.07,1),2) + IF(rok[[#This Row],[miesiąc]]=5,0.9,0)</f>
        <v>15.2</v>
      </c>
      <c r="H150" s="4">
        <f>ROUND(pomiary[[#This Row],[czujnik9]] * IF(OR(rok[[#This Row],[miesiąc]]=7,rok[[#This Row],[miesiąc]]=8),1.07,1),2) + IF(rok[[#This Row],[miesiąc]]=5,0.9,0)</f>
        <v>16.13</v>
      </c>
    </row>
    <row r="151" spans="1:8">
      <c r="A151" s="1">
        <f>pomiary[[#This Row],[data]]</f>
        <v>42634</v>
      </c>
      <c r="B151" s="2">
        <f>pomiary[[#This Row],[godzina]]</f>
        <v>0.12916666666666668</v>
      </c>
      <c r="C151">
        <f t="shared" si="4"/>
        <v>21</v>
      </c>
      <c r="D151">
        <f t="shared" si="5"/>
        <v>9</v>
      </c>
      <c r="E151" s="4">
        <f>pomiary[[#This Row],[czujnik1]] - IF(AND(rok[[#This Row],[dzień]]&gt;=5,rok[[#This Row],[dzień]]&lt;=10),1.2,0) + IF(rok[[#This Row],[miesiąc]]=5,0.9,0)</f>
        <v>19.21</v>
      </c>
      <c r="F151" s="4">
        <f>pomiary[[#This Row],[czujnik2]] - IF(AND(rok[[#This Row],[dzień]]&gt;=5,rok[[#This Row],[dzień]]&lt;=10),1.2,0) + IF(rok[[#This Row],[miesiąc]]=5,0.9,0)</f>
        <v>19.71</v>
      </c>
      <c r="G151" s="4">
        <f>ROUND(pomiary[[#This Row],[czujnik8]] * IF(OR(rok[[#This Row],[miesiąc]]=7,rok[[#This Row],[miesiąc]]=8),1.07,1),2) + IF(rok[[#This Row],[miesiąc]]=5,0.9,0)</f>
        <v>13.23</v>
      </c>
      <c r="H151" s="4">
        <f>ROUND(pomiary[[#This Row],[czujnik9]] * IF(OR(rok[[#This Row],[miesiąc]]=7,rok[[#This Row],[miesiąc]]=8),1.07,1),2) + IF(rok[[#This Row],[miesiąc]]=5,0.9,0)</f>
        <v>16.34</v>
      </c>
    </row>
    <row r="152" spans="1:8">
      <c r="A152" s="1">
        <f>pomiary[[#This Row],[data]]</f>
        <v>42635</v>
      </c>
      <c r="B152" s="2">
        <f>pomiary[[#This Row],[godzina]]</f>
        <v>0.33749999999999997</v>
      </c>
      <c r="C152">
        <f t="shared" si="4"/>
        <v>22</v>
      </c>
      <c r="D152">
        <f t="shared" si="5"/>
        <v>9</v>
      </c>
      <c r="E152" s="4">
        <f>pomiary[[#This Row],[czujnik1]] - IF(AND(rok[[#This Row],[dzień]]&gt;=5,rok[[#This Row],[dzień]]&lt;=10),1.2,0) + IF(rok[[#This Row],[miesiąc]]=5,0.9,0)</f>
        <v>15.89</v>
      </c>
      <c r="F152" s="4">
        <f>pomiary[[#This Row],[czujnik2]] - IF(AND(rok[[#This Row],[dzień]]&gt;=5,rok[[#This Row],[dzień]]&lt;=10),1.2,0) + IF(rok[[#This Row],[miesiąc]]=5,0.9,0)</f>
        <v>17.95</v>
      </c>
      <c r="G152" s="4">
        <f>ROUND(pomiary[[#This Row],[czujnik8]] * IF(OR(rok[[#This Row],[miesiąc]]=7,rok[[#This Row],[miesiąc]]=8),1.07,1),2) + IF(rok[[#This Row],[miesiąc]]=5,0.9,0)</f>
        <v>19.399999999999999</v>
      </c>
      <c r="H152" s="4">
        <f>ROUND(pomiary[[#This Row],[czujnik9]] * IF(OR(rok[[#This Row],[miesiąc]]=7,rok[[#This Row],[miesiąc]]=8),1.07,1),2) + IF(rok[[#This Row],[miesiąc]]=5,0.9,0)</f>
        <v>12.84</v>
      </c>
    </row>
    <row r="153" spans="1:8">
      <c r="A153" s="1">
        <f>pomiary[[#This Row],[data]]</f>
        <v>42635</v>
      </c>
      <c r="B153" s="2">
        <f>pomiary[[#This Row],[godzina]]</f>
        <v>0.42083333333333334</v>
      </c>
      <c r="C153">
        <f t="shared" si="4"/>
        <v>22</v>
      </c>
      <c r="D153">
        <f t="shared" si="5"/>
        <v>9</v>
      </c>
      <c r="E153" s="4">
        <f>pomiary[[#This Row],[czujnik1]] - IF(AND(rok[[#This Row],[dzień]]&gt;=5,rok[[#This Row],[dzień]]&lt;=10),1.2,0) + IF(rok[[#This Row],[miesiąc]]=5,0.9,0)</f>
        <v>18.32</v>
      </c>
      <c r="F153" s="4">
        <f>pomiary[[#This Row],[czujnik2]] - IF(AND(rok[[#This Row],[dzień]]&gt;=5,rok[[#This Row],[dzień]]&lt;=10),1.2,0) + IF(rok[[#This Row],[miesiąc]]=5,0.9,0)</f>
        <v>19.73</v>
      </c>
      <c r="G153" s="4">
        <f>ROUND(pomiary[[#This Row],[czujnik8]] * IF(OR(rok[[#This Row],[miesiąc]]=7,rok[[#This Row],[miesiąc]]=8),1.07,1),2) + IF(rok[[#This Row],[miesiąc]]=5,0.9,0)</f>
        <v>18.350000000000001</v>
      </c>
      <c r="H153" s="4">
        <f>ROUND(pomiary[[#This Row],[czujnik9]] * IF(OR(rok[[#This Row],[miesiąc]]=7,rok[[#This Row],[miesiąc]]=8),1.07,1),2) + IF(rok[[#This Row],[miesiąc]]=5,0.9,0)</f>
        <v>12.69</v>
      </c>
    </row>
    <row r="154" spans="1:8">
      <c r="A154" s="1">
        <f>pomiary[[#This Row],[data]]</f>
        <v>42636</v>
      </c>
      <c r="B154" s="2">
        <f>pomiary[[#This Row],[godzina]]</f>
        <v>0.4236111111111111</v>
      </c>
      <c r="C154">
        <f t="shared" si="4"/>
        <v>23</v>
      </c>
      <c r="D154">
        <f t="shared" si="5"/>
        <v>9</v>
      </c>
      <c r="E154" s="4">
        <f>pomiary[[#This Row],[czujnik1]] - IF(AND(rok[[#This Row],[dzień]]&gt;=5,rok[[#This Row],[dzień]]&lt;=10),1.2,0) + IF(rok[[#This Row],[miesiąc]]=5,0.9,0)</f>
        <v>13.6</v>
      </c>
      <c r="F154" s="4">
        <f>pomiary[[#This Row],[czujnik2]] - IF(AND(rok[[#This Row],[dzień]]&gt;=5,rok[[#This Row],[dzień]]&lt;=10),1.2,0) + IF(rok[[#This Row],[miesiąc]]=5,0.9,0)</f>
        <v>12.67</v>
      </c>
      <c r="G154" s="4">
        <f>ROUND(pomiary[[#This Row],[czujnik8]] * IF(OR(rok[[#This Row],[miesiąc]]=7,rok[[#This Row],[miesiąc]]=8),1.07,1),2) + IF(rok[[#This Row],[miesiąc]]=5,0.9,0)</f>
        <v>19.489999999999998</v>
      </c>
      <c r="H154" s="4">
        <f>ROUND(pomiary[[#This Row],[czujnik9]] * IF(OR(rok[[#This Row],[miesiąc]]=7,rok[[#This Row],[miesiąc]]=8),1.07,1),2) + IF(rok[[#This Row],[miesiąc]]=5,0.9,0)</f>
        <v>13.76</v>
      </c>
    </row>
    <row r="155" spans="1:8">
      <c r="A155" s="1">
        <f>pomiary[[#This Row],[data]]</f>
        <v>42639</v>
      </c>
      <c r="B155" s="2">
        <f>pomiary[[#This Row],[godzina]]</f>
        <v>4.5833333333333337E-2</v>
      </c>
      <c r="C155">
        <f t="shared" si="4"/>
        <v>26</v>
      </c>
      <c r="D155">
        <f t="shared" si="5"/>
        <v>9</v>
      </c>
      <c r="E155" s="4">
        <f>pomiary[[#This Row],[czujnik1]] - IF(AND(rok[[#This Row],[dzień]]&gt;=5,rok[[#This Row],[dzień]]&lt;=10),1.2,0) + IF(rok[[#This Row],[miesiąc]]=5,0.9,0)</f>
        <v>10.199999999999999</v>
      </c>
      <c r="F155" s="4">
        <f>pomiary[[#This Row],[czujnik2]] - IF(AND(rok[[#This Row],[dzień]]&gt;=5,rok[[#This Row],[dzień]]&lt;=10),1.2,0) + IF(rok[[#This Row],[miesiąc]]=5,0.9,0)</f>
        <v>14.87</v>
      </c>
      <c r="G155" s="4">
        <f>ROUND(pomiary[[#This Row],[czujnik8]] * IF(OR(rok[[#This Row],[miesiąc]]=7,rok[[#This Row],[miesiąc]]=8),1.07,1),2) + IF(rok[[#This Row],[miesiąc]]=5,0.9,0)</f>
        <v>13.01</v>
      </c>
      <c r="H155" s="4">
        <f>ROUND(pomiary[[#This Row],[czujnik9]] * IF(OR(rok[[#This Row],[miesiąc]]=7,rok[[#This Row],[miesiąc]]=8),1.07,1),2) + IF(rok[[#This Row],[miesiąc]]=5,0.9,0)</f>
        <v>17.21</v>
      </c>
    </row>
    <row r="156" spans="1:8">
      <c r="A156" s="1">
        <f>pomiary[[#This Row],[data]]</f>
        <v>42641</v>
      </c>
      <c r="B156" s="2">
        <f>pomiary[[#This Row],[godzina]]</f>
        <v>0.37708333333333338</v>
      </c>
      <c r="C156">
        <f t="shared" si="4"/>
        <v>28</v>
      </c>
      <c r="D156">
        <f t="shared" si="5"/>
        <v>9</v>
      </c>
      <c r="E156" s="4">
        <f>pomiary[[#This Row],[czujnik1]] - IF(AND(rok[[#This Row],[dzień]]&gt;=5,rok[[#This Row],[dzień]]&lt;=10),1.2,0) + IF(rok[[#This Row],[miesiąc]]=5,0.9,0)</f>
        <v>18.23</v>
      </c>
      <c r="F156" s="4">
        <f>pomiary[[#This Row],[czujnik2]] - IF(AND(rok[[#This Row],[dzień]]&gt;=5,rok[[#This Row],[dzień]]&lt;=10),1.2,0) + IF(rok[[#This Row],[miesiąc]]=5,0.9,0)</f>
        <v>10.62</v>
      </c>
      <c r="G156" s="4">
        <f>ROUND(pomiary[[#This Row],[czujnik8]] * IF(OR(rok[[#This Row],[miesiąc]]=7,rok[[#This Row],[miesiąc]]=8),1.07,1),2) + IF(rok[[#This Row],[miesiąc]]=5,0.9,0)</f>
        <v>17.5</v>
      </c>
      <c r="H156" s="4">
        <f>ROUND(pomiary[[#This Row],[czujnik9]] * IF(OR(rok[[#This Row],[miesiąc]]=7,rok[[#This Row],[miesiąc]]=8),1.07,1),2) + IF(rok[[#This Row],[miesiąc]]=5,0.9,0)</f>
        <v>12.26</v>
      </c>
    </row>
    <row r="157" spans="1:8">
      <c r="A157" s="1">
        <f>pomiary[[#This Row],[data]]</f>
        <v>42645</v>
      </c>
      <c r="B157" s="2">
        <f>pomiary[[#This Row],[godzina]]</f>
        <v>0.33888888888888885</v>
      </c>
      <c r="C157">
        <f t="shared" si="4"/>
        <v>2</v>
      </c>
      <c r="D157">
        <f t="shared" si="5"/>
        <v>10</v>
      </c>
      <c r="E157" s="4">
        <f>pomiary[[#This Row],[czujnik1]] - IF(AND(rok[[#This Row],[dzień]]&gt;=5,rok[[#This Row],[dzień]]&lt;=10),1.2,0) + IF(rok[[#This Row],[miesiąc]]=5,0.9,0)</f>
        <v>10.99</v>
      </c>
      <c r="F157" s="4">
        <f>pomiary[[#This Row],[czujnik2]] - IF(AND(rok[[#This Row],[dzień]]&gt;=5,rok[[#This Row],[dzień]]&lt;=10),1.2,0) + IF(rok[[#This Row],[miesiąc]]=5,0.9,0)</f>
        <v>19.11</v>
      </c>
      <c r="G157" s="4">
        <f>ROUND(pomiary[[#This Row],[czujnik8]] * IF(OR(rok[[#This Row],[miesiąc]]=7,rok[[#This Row],[miesiąc]]=8),1.07,1),2) + IF(rok[[#This Row],[miesiąc]]=5,0.9,0)</f>
        <v>19.72</v>
      </c>
      <c r="H157" s="4">
        <f>ROUND(pomiary[[#This Row],[czujnik9]] * IF(OR(rok[[#This Row],[miesiąc]]=7,rok[[#This Row],[miesiąc]]=8),1.07,1),2) + IF(rok[[#This Row],[miesiąc]]=5,0.9,0)</f>
        <v>15.04</v>
      </c>
    </row>
    <row r="158" spans="1:8">
      <c r="A158" s="1">
        <f>pomiary[[#This Row],[data]]</f>
        <v>42647</v>
      </c>
      <c r="B158" s="2">
        <f>pomiary[[#This Row],[godzina]]</f>
        <v>8.4722222222222213E-2</v>
      </c>
      <c r="C158">
        <f t="shared" si="4"/>
        <v>4</v>
      </c>
      <c r="D158">
        <f t="shared" si="5"/>
        <v>10</v>
      </c>
      <c r="E158" s="4">
        <f>pomiary[[#This Row],[czujnik1]] - IF(AND(rok[[#This Row],[dzień]]&gt;=5,rok[[#This Row],[dzień]]&lt;=10),1.2,0) + IF(rok[[#This Row],[miesiąc]]=5,0.9,0)</f>
        <v>16.5</v>
      </c>
      <c r="F158" s="4">
        <f>pomiary[[#This Row],[czujnik2]] - IF(AND(rok[[#This Row],[dzień]]&gt;=5,rok[[#This Row],[dzień]]&lt;=10),1.2,0) + IF(rok[[#This Row],[miesiąc]]=5,0.9,0)</f>
        <v>18.18</v>
      </c>
      <c r="G158" s="4">
        <f>ROUND(pomiary[[#This Row],[czujnik8]] * IF(OR(rok[[#This Row],[miesiąc]]=7,rok[[#This Row],[miesiąc]]=8),1.07,1),2) + IF(rok[[#This Row],[miesiąc]]=5,0.9,0)</f>
        <v>13.64</v>
      </c>
      <c r="H158" s="4">
        <f>ROUND(pomiary[[#This Row],[czujnik9]] * IF(OR(rok[[#This Row],[miesiąc]]=7,rok[[#This Row],[miesiąc]]=8),1.07,1),2) + IF(rok[[#This Row],[miesiąc]]=5,0.9,0)</f>
        <v>10.43</v>
      </c>
    </row>
    <row r="159" spans="1:8">
      <c r="A159" s="1">
        <f>pomiary[[#This Row],[data]]</f>
        <v>42647</v>
      </c>
      <c r="B159" s="2">
        <f>pomiary[[#This Row],[godzina]]</f>
        <v>0.4201388888888889</v>
      </c>
      <c r="C159">
        <f t="shared" si="4"/>
        <v>4</v>
      </c>
      <c r="D159">
        <f t="shared" si="5"/>
        <v>10</v>
      </c>
      <c r="E159" s="4">
        <f>pomiary[[#This Row],[czujnik1]] - IF(AND(rok[[#This Row],[dzień]]&gt;=5,rok[[#This Row],[dzień]]&lt;=10),1.2,0) + IF(rok[[#This Row],[miesiąc]]=5,0.9,0)</f>
        <v>14.76</v>
      </c>
      <c r="F159" s="4">
        <f>pomiary[[#This Row],[czujnik2]] - IF(AND(rok[[#This Row],[dzień]]&gt;=5,rok[[#This Row],[dzień]]&lt;=10),1.2,0) + IF(rok[[#This Row],[miesiąc]]=5,0.9,0)</f>
        <v>10.74</v>
      </c>
      <c r="G159" s="4">
        <f>ROUND(pomiary[[#This Row],[czujnik8]] * IF(OR(rok[[#This Row],[miesiąc]]=7,rok[[#This Row],[miesiąc]]=8),1.07,1),2) + IF(rok[[#This Row],[miesiąc]]=5,0.9,0)</f>
        <v>12.57</v>
      </c>
      <c r="H159" s="4">
        <f>ROUND(pomiary[[#This Row],[czujnik9]] * IF(OR(rok[[#This Row],[miesiąc]]=7,rok[[#This Row],[miesiąc]]=8),1.07,1),2) + IF(rok[[#This Row],[miesiąc]]=5,0.9,0)</f>
        <v>19.2</v>
      </c>
    </row>
    <row r="160" spans="1:8">
      <c r="A160" s="1">
        <f>pomiary[[#This Row],[data]]</f>
        <v>42650</v>
      </c>
      <c r="B160" s="2">
        <f>pomiary[[#This Row],[godzina]]</f>
        <v>0.17013888888888887</v>
      </c>
      <c r="C160">
        <f t="shared" si="4"/>
        <v>7</v>
      </c>
      <c r="D160">
        <f t="shared" si="5"/>
        <v>10</v>
      </c>
      <c r="E160" s="4">
        <f>pomiary[[#This Row],[czujnik1]] - IF(AND(rok[[#This Row],[dzień]]&gt;=5,rok[[#This Row],[dzień]]&lt;=10),1.2,0) + IF(rok[[#This Row],[miesiąc]]=5,0.9,0)</f>
        <v>17.95</v>
      </c>
      <c r="F160" s="4">
        <f>pomiary[[#This Row],[czujnik2]] - IF(AND(rok[[#This Row],[dzień]]&gt;=5,rok[[#This Row],[dzień]]&lt;=10),1.2,0) + IF(rok[[#This Row],[miesiąc]]=5,0.9,0)</f>
        <v>14.15</v>
      </c>
      <c r="G160" s="4">
        <f>ROUND(pomiary[[#This Row],[czujnik8]] * IF(OR(rok[[#This Row],[miesiąc]]=7,rok[[#This Row],[miesiąc]]=8),1.07,1),2) + IF(rok[[#This Row],[miesiąc]]=5,0.9,0)</f>
        <v>15.96</v>
      </c>
      <c r="H160" s="4">
        <f>ROUND(pomiary[[#This Row],[czujnik9]] * IF(OR(rok[[#This Row],[miesiąc]]=7,rok[[#This Row],[miesiąc]]=8),1.07,1),2) + IF(rok[[#This Row],[miesiąc]]=5,0.9,0)</f>
        <v>11.27</v>
      </c>
    </row>
    <row r="161" spans="1:8">
      <c r="A161" s="1">
        <f>pomiary[[#This Row],[data]]</f>
        <v>42653</v>
      </c>
      <c r="B161" s="2">
        <f>pomiary[[#This Row],[godzina]]</f>
        <v>0.29236111111111113</v>
      </c>
      <c r="C161">
        <f t="shared" si="4"/>
        <v>10</v>
      </c>
      <c r="D161">
        <f t="shared" si="5"/>
        <v>10</v>
      </c>
      <c r="E161" s="4">
        <f>pomiary[[#This Row],[czujnik1]] - IF(AND(rok[[#This Row],[dzień]]&gt;=5,rok[[#This Row],[dzień]]&lt;=10),1.2,0) + IF(rok[[#This Row],[miesiąc]]=5,0.9,0)</f>
        <v>13.32</v>
      </c>
      <c r="F161" s="4">
        <f>pomiary[[#This Row],[czujnik2]] - IF(AND(rok[[#This Row],[dzień]]&gt;=5,rok[[#This Row],[dzień]]&lt;=10),1.2,0) + IF(rok[[#This Row],[miesiąc]]=5,0.9,0)</f>
        <v>14.16</v>
      </c>
      <c r="G161" s="4">
        <f>ROUND(pomiary[[#This Row],[czujnik8]] * IF(OR(rok[[#This Row],[miesiąc]]=7,rok[[#This Row],[miesiąc]]=8),1.07,1),2) + IF(rok[[#This Row],[miesiąc]]=5,0.9,0)</f>
        <v>11.83</v>
      </c>
      <c r="H161" s="4">
        <f>ROUND(pomiary[[#This Row],[czujnik9]] * IF(OR(rok[[#This Row],[miesiąc]]=7,rok[[#This Row],[miesiąc]]=8),1.07,1),2) + IF(rok[[#This Row],[miesiąc]]=5,0.9,0)</f>
        <v>15.26</v>
      </c>
    </row>
    <row r="162" spans="1:8">
      <c r="A162" s="1">
        <f>pomiary[[#This Row],[data]]</f>
        <v>42654</v>
      </c>
      <c r="B162" s="2">
        <f>pomiary[[#This Row],[godzina]]</f>
        <v>4.9305555555555554E-2</v>
      </c>
      <c r="C162">
        <f t="shared" si="4"/>
        <v>11</v>
      </c>
      <c r="D162">
        <f t="shared" si="5"/>
        <v>10</v>
      </c>
      <c r="E162" s="4">
        <f>pomiary[[#This Row],[czujnik1]] - IF(AND(rok[[#This Row],[dzień]]&gt;=5,rok[[#This Row],[dzień]]&lt;=10),1.2,0) + IF(rok[[#This Row],[miesiąc]]=5,0.9,0)</f>
        <v>14.04</v>
      </c>
      <c r="F162" s="4">
        <f>pomiary[[#This Row],[czujnik2]] - IF(AND(rok[[#This Row],[dzień]]&gt;=5,rok[[#This Row],[dzień]]&lt;=10),1.2,0) + IF(rok[[#This Row],[miesiąc]]=5,0.9,0)</f>
        <v>12.39</v>
      </c>
      <c r="G162" s="4">
        <f>ROUND(pomiary[[#This Row],[czujnik8]] * IF(OR(rok[[#This Row],[miesiąc]]=7,rok[[#This Row],[miesiąc]]=8),1.07,1),2) + IF(rok[[#This Row],[miesiąc]]=5,0.9,0)</f>
        <v>19.96</v>
      </c>
      <c r="H162" s="4">
        <f>ROUND(pomiary[[#This Row],[czujnik9]] * IF(OR(rok[[#This Row],[miesiąc]]=7,rok[[#This Row],[miesiąc]]=8),1.07,1),2) + IF(rok[[#This Row],[miesiąc]]=5,0.9,0)</f>
        <v>19.989999999999998</v>
      </c>
    </row>
    <row r="163" spans="1:8">
      <c r="A163" s="1">
        <f>pomiary[[#This Row],[data]]</f>
        <v>42654</v>
      </c>
      <c r="B163" s="2">
        <f>pomiary[[#This Row],[godzina]]</f>
        <v>8.4722222222222213E-2</v>
      </c>
      <c r="C163">
        <f t="shared" si="4"/>
        <v>11</v>
      </c>
      <c r="D163">
        <f t="shared" si="5"/>
        <v>10</v>
      </c>
      <c r="E163" s="4">
        <f>pomiary[[#This Row],[czujnik1]] - IF(AND(rok[[#This Row],[dzień]]&gt;=5,rok[[#This Row],[dzień]]&lt;=10),1.2,0) + IF(rok[[#This Row],[miesiąc]]=5,0.9,0)</f>
        <v>15.75</v>
      </c>
      <c r="F163" s="4">
        <f>pomiary[[#This Row],[czujnik2]] - IF(AND(rok[[#This Row],[dzień]]&gt;=5,rok[[#This Row],[dzień]]&lt;=10),1.2,0) + IF(rok[[#This Row],[miesiąc]]=5,0.9,0)</f>
        <v>18.39</v>
      </c>
      <c r="G163" s="4">
        <f>ROUND(pomiary[[#This Row],[czujnik8]] * IF(OR(rok[[#This Row],[miesiąc]]=7,rok[[#This Row],[miesiąc]]=8),1.07,1),2) + IF(rok[[#This Row],[miesiąc]]=5,0.9,0)</f>
        <v>14.66</v>
      </c>
      <c r="H163" s="4">
        <f>ROUND(pomiary[[#This Row],[czujnik9]] * IF(OR(rok[[#This Row],[miesiąc]]=7,rok[[#This Row],[miesiąc]]=8),1.07,1),2) + IF(rok[[#This Row],[miesiąc]]=5,0.9,0)</f>
        <v>19.100000000000001</v>
      </c>
    </row>
    <row r="164" spans="1:8">
      <c r="A164" s="1">
        <f>pomiary[[#This Row],[data]]</f>
        <v>42654</v>
      </c>
      <c r="B164" s="2">
        <f>pomiary[[#This Row],[godzina]]</f>
        <v>0.25625000000000003</v>
      </c>
      <c r="C164">
        <f t="shared" si="4"/>
        <v>11</v>
      </c>
      <c r="D164">
        <f t="shared" si="5"/>
        <v>10</v>
      </c>
      <c r="E164" s="4">
        <f>pomiary[[#This Row],[czujnik1]] - IF(AND(rok[[#This Row],[dzień]]&gt;=5,rok[[#This Row],[dzień]]&lt;=10),1.2,0) + IF(rok[[#This Row],[miesiąc]]=5,0.9,0)</f>
        <v>14.16</v>
      </c>
      <c r="F164" s="4">
        <f>pomiary[[#This Row],[czujnik2]] - IF(AND(rok[[#This Row],[dzień]]&gt;=5,rok[[#This Row],[dzień]]&lt;=10),1.2,0) + IF(rok[[#This Row],[miesiąc]]=5,0.9,0)</f>
        <v>19.989999999999998</v>
      </c>
      <c r="G164" s="4">
        <f>ROUND(pomiary[[#This Row],[czujnik8]] * IF(OR(rok[[#This Row],[miesiąc]]=7,rok[[#This Row],[miesiąc]]=8),1.07,1),2) + IF(rok[[#This Row],[miesiąc]]=5,0.9,0)</f>
        <v>18.84</v>
      </c>
      <c r="H164" s="4">
        <f>ROUND(pomiary[[#This Row],[czujnik9]] * IF(OR(rok[[#This Row],[miesiąc]]=7,rok[[#This Row],[miesiąc]]=8),1.07,1),2) + IF(rok[[#This Row],[miesiąc]]=5,0.9,0)</f>
        <v>10.7</v>
      </c>
    </row>
    <row r="165" spans="1:8">
      <c r="A165" s="1">
        <f>pomiary[[#This Row],[data]]</f>
        <v>42655</v>
      </c>
      <c r="B165" s="2">
        <f>pomiary[[#This Row],[godzina]]</f>
        <v>0.1673611111111111</v>
      </c>
      <c r="C165">
        <f t="shared" si="4"/>
        <v>12</v>
      </c>
      <c r="D165">
        <f t="shared" si="5"/>
        <v>10</v>
      </c>
      <c r="E165" s="4">
        <f>pomiary[[#This Row],[czujnik1]] - IF(AND(rok[[#This Row],[dzień]]&gt;=5,rok[[#This Row],[dzień]]&lt;=10),1.2,0) + IF(rok[[#This Row],[miesiąc]]=5,0.9,0)</f>
        <v>17.32</v>
      </c>
      <c r="F165" s="4">
        <f>pomiary[[#This Row],[czujnik2]] - IF(AND(rok[[#This Row],[dzień]]&gt;=5,rok[[#This Row],[dzień]]&lt;=10),1.2,0) + IF(rok[[#This Row],[miesiąc]]=5,0.9,0)</f>
        <v>10.029999999999999</v>
      </c>
      <c r="G165" s="4">
        <f>ROUND(pomiary[[#This Row],[czujnik8]] * IF(OR(rok[[#This Row],[miesiąc]]=7,rok[[#This Row],[miesiąc]]=8),1.07,1),2) + IF(rok[[#This Row],[miesiąc]]=5,0.9,0)</f>
        <v>18.420000000000002</v>
      </c>
      <c r="H165" s="4">
        <f>ROUND(pomiary[[#This Row],[czujnik9]] * IF(OR(rok[[#This Row],[miesiąc]]=7,rok[[#This Row],[miesiąc]]=8),1.07,1),2) + IF(rok[[#This Row],[miesiąc]]=5,0.9,0)</f>
        <v>14.05</v>
      </c>
    </row>
    <row r="166" spans="1:8">
      <c r="A166" s="1">
        <f>pomiary[[#This Row],[data]]</f>
        <v>42657</v>
      </c>
      <c r="B166" s="2">
        <f>pomiary[[#This Row],[godzina]]</f>
        <v>3.472222222222222E-3</v>
      </c>
      <c r="C166">
        <f t="shared" si="4"/>
        <v>14</v>
      </c>
      <c r="D166">
        <f t="shared" si="5"/>
        <v>10</v>
      </c>
      <c r="E166" s="4">
        <f>pomiary[[#This Row],[czujnik1]] - IF(AND(rok[[#This Row],[dzień]]&gt;=5,rok[[#This Row],[dzień]]&lt;=10),1.2,0) + IF(rok[[#This Row],[miesiąc]]=5,0.9,0)</f>
        <v>17.7</v>
      </c>
      <c r="F166" s="4">
        <f>pomiary[[#This Row],[czujnik2]] - IF(AND(rok[[#This Row],[dzień]]&gt;=5,rok[[#This Row],[dzień]]&lt;=10),1.2,0) + IF(rok[[#This Row],[miesiąc]]=5,0.9,0)</f>
        <v>12.05</v>
      </c>
      <c r="G166" s="4">
        <f>ROUND(pomiary[[#This Row],[czujnik8]] * IF(OR(rok[[#This Row],[miesiąc]]=7,rok[[#This Row],[miesiąc]]=8),1.07,1),2) + IF(rok[[#This Row],[miesiąc]]=5,0.9,0)</f>
        <v>16.41</v>
      </c>
      <c r="H166" s="4">
        <f>ROUND(pomiary[[#This Row],[czujnik9]] * IF(OR(rok[[#This Row],[miesiąc]]=7,rok[[#This Row],[miesiąc]]=8),1.07,1),2) + IF(rok[[#This Row],[miesiąc]]=5,0.9,0)</f>
        <v>18.29</v>
      </c>
    </row>
    <row r="167" spans="1:8">
      <c r="A167" s="1">
        <f>pomiary[[#This Row],[data]]</f>
        <v>42660</v>
      </c>
      <c r="B167" s="2">
        <f>pomiary[[#This Row],[godzina]]</f>
        <v>0.21249999999999999</v>
      </c>
      <c r="C167">
        <f t="shared" si="4"/>
        <v>17</v>
      </c>
      <c r="D167">
        <f t="shared" si="5"/>
        <v>10</v>
      </c>
      <c r="E167" s="4">
        <f>pomiary[[#This Row],[czujnik1]] - IF(AND(rok[[#This Row],[dzień]]&gt;=5,rok[[#This Row],[dzień]]&lt;=10),1.2,0) + IF(rok[[#This Row],[miesiąc]]=5,0.9,0)</f>
        <v>11.01</v>
      </c>
      <c r="F167" s="4">
        <f>pomiary[[#This Row],[czujnik2]] - IF(AND(rok[[#This Row],[dzień]]&gt;=5,rok[[#This Row],[dzień]]&lt;=10),1.2,0) + IF(rok[[#This Row],[miesiąc]]=5,0.9,0)</f>
        <v>14.84</v>
      </c>
      <c r="G167" s="4">
        <f>ROUND(pomiary[[#This Row],[czujnik8]] * IF(OR(rok[[#This Row],[miesiąc]]=7,rok[[#This Row],[miesiąc]]=8),1.07,1),2) + IF(rok[[#This Row],[miesiąc]]=5,0.9,0)</f>
        <v>12.88</v>
      </c>
      <c r="H167" s="4">
        <f>ROUND(pomiary[[#This Row],[czujnik9]] * IF(OR(rok[[#This Row],[miesiąc]]=7,rok[[#This Row],[miesiąc]]=8),1.07,1),2) + IF(rok[[#This Row],[miesiąc]]=5,0.9,0)</f>
        <v>14.01</v>
      </c>
    </row>
    <row r="168" spans="1:8">
      <c r="A168" s="1">
        <f>pomiary[[#This Row],[data]]</f>
        <v>42664</v>
      </c>
      <c r="B168" s="2">
        <f>pomiary[[#This Row],[godzina]]</f>
        <v>0.21388888888888891</v>
      </c>
      <c r="C168">
        <f t="shared" si="4"/>
        <v>21</v>
      </c>
      <c r="D168">
        <f t="shared" si="5"/>
        <v>10</v>
      </c>
      <c r="E168" s="4">
        <f>pomiary[[#This Row],[czujnik1]] - IF(AND(rok[[#This Row],[dzień]]&gt;=5,rok[[#This Row],[dzień]]&lt;=10),1.2,0) + IF(rok[[#This Row],[miesiąc]]=5,0.9,0)</f>
        <v>11.11</v>
      </c>
      <c r="F168" s="4">
        <f>pomiary[[#This Row],[czujnik2]] - IF(AND(rok[[#This Row],[dzień]]&gt;=5,rok[[#This Row],[dzień]]&lt;=10),1.2,0) + IF(rok[[#This Row],[miesiąc]]=5,0.9,0)</f>
        <v>16.350000000000001</v>
      </c>
      <c r="G168" s="4">
        <f>ROUND(pomiary[[#This Row],[czujnik8]] * IF(OR(rok[[#This Row],[miesiąc]]=7,rok[[#This Row],[miesiąc]]=8),1.07,1),2) + IF(rok[[#This Row],[miesiąc]]=5,0.9,0)</f>
        <v>13.25</v>
      </c>
      <c r="H168" s="4">
        <f>ROUND(pomiary[[#This Row],[czujnik9]] * IF(OR(rok[[#This Row],[miesiąc]]=7,rok[[#This Row],[miesiąc]]=8),1.07,1),2) + IF(rok[[#This Row],[miesiąc]]=5,0.9,0)</f>
        <v>10.69</v>
      </c>
    </row>
    <row r="169" spans="1:8">
      <c r="A169" s="1">
        <f>pomiary[[#This Row],[data]]</f>
        <v>42666</v>
      </c>
      <c r="B169" s="2">
        <f>pomiary[[#This Row],[godzina]]</f>
        <v>0.17013888888888887</v>
      </c>
      <c r="C169">
        <f t="shared" si="4"/>
        <v>23</v>
      </c>
      <c r="D169">
        <f t="shared" si="5"/>
        <v>10</v>
      </c>
      <c r="E169" s="4">
        <f>pomiary[[#This Row],[czujnik1]] - IF(AND(rok[[#This Row],[dzień]]&gt;=5,rok[[#This Row],[dzień]]&lt;=10),1.2,0) + IF(rok[[#This Row],[miesiąc]]=5,0.9,0)</f>
        <v>13.09</v>
      </c>
      <c r="F169" s="4">
        <f>pomiary[[#This Row],[czujnik2]] - IF(AND(rok[[#This Row],[dzień]]&gt;=5,rok[[#This Row],[dzień]]&lt;=10),1.2,0) + IF(rok[[#This Row],[miesiąc]]=5,0.9,0)</f>
        <v>15.83</v>
      </c>
      <c r="G169" s="4">
        <f>ROUND(pomiary[[#This Row],[czujnik8]] * IF(OR(rok[[#This Row],[miesiąc]]=7,rok[[#This Row],[miesiąc]]=8),1.07,1),2) + IF(rok[[#This Row],[miesiąc]]=5,0.9,0)</f>
        <v>13.54</v>
      </c>
      <c r="H169" s="4">
        <f>ROUND(pomiary[[#This Row],[czujnik9]] * IF(OR(rok[[#This Row],[miesiąc]]=7,rok[[#This Row],[miesiąc]]=8),1.07,1),2) + IF(rok[[#This Row],[miesiąc]]=5,0.9,0)</f>
        <v>11.35</v>
      </c>
    </row>
    <row r="170" spans="1:8">
      <c r="A170" s="1">
        <f>pomiary[[#This Row],[data]]</f>
        <v>42666</v>
      </c>
      <c r="B170" s="2">
        <f>pomiary[[#This Row],[godzina]]</f>
        <v>0.29791666666666666</v>
      </c>
      <c r="C170">
        <f t="shared" si="4"/>
        <v>23</v>
      </c>
      <c r="D170">
        <f t="shared" si="5"/>
        <v>10</v>
      </c>
      <c r="E170" s="4">
        <f>pomiary[[#This Row],[czujnik1]] - IF(AND(rok[[#This Row],[dzień]]&gt;=5,rok[[#This Row],[dzień]]&lt;=10),1.2,0) + IF(rok[[#This Row],[miesiąc]]=5,0.9,0)</f>
        <v>13.13</v>
      </c>
      <c r="F170" s="4">
        <f>pomiary[[#This Row],[czujnik2]] - IF(AND(rok[[#This Row],[dzień]]&gt;=5,rok[[#This Row],[dzień]]&lt;=10),1.2,0) + IF(rok[[#This Row],[miesiąc]]=5,0.9,0)</f>
        <v>12.77</v>
      </c>
      <c r="G170" s="4">
        <f>ROUND(pomiary[[#This Row],[czujnik8]] * IF(OR(rok[[#This Row],[miesiąc]]=7,rok[[#This Row],[miesiąc]]=8),1.07,1),2) + IF(rok[[#This Row],[miesiąc]]=5,0.9,0)</f>
        <v>18.670000000000002</v>
      </c>
      <c r="H170" s="4">
        <f>ROUND(pomiary[[#This Row],[czujnik9]] * IF(OR(rok[[#This Row],[miesiąc]]=7,rok[[#This Row],[miesiąc]]=8),1.07,1),2) + IF(rok[[#This Row],[miesiąc]]=5,0.9,0)</f>
        <v>14.56</v>
      </c>
    </row>
    <row r="171" spans="1:8">
      <c r="A171" s="1">
        <f>pomiary[[#This Row],[data]]</f>
        <v>42667</v>
      </c>
      <c r="B171" s="2">
        <f>pomiary[[#This Row],[godzina]]</f>
        <v>0.21319444444444444</v>
      </c>
      <c r="C171">
        <f t="shared" si="4"/>
        <v>24</v>
      </c>
      <c r="D171">
        <f t="shared" si="5"/>
        <v>10</v>
      </c>
      <c r="E171" s="4">
        <f>pomiary[[#This Row],[czujnik1]] - IF(AND(rok[[#This Row],[dzień]]&gt;=5,rok[[#This Row],[dzień]]&lt;=10),1.2,0) + IF(rok[[#This Row],[miesiąc]]=5,0.9,0)</f>
        <v>12.13</v>
      </c>
      <c r="F171" s="4">
        <f>pomiary[[#This Row],[czujnik2]] - IF(AND(rok[[#This Row],[dzień]]&gt;=5,rok[[#This Row],[dzień]]&lt;=10),1.2,0) + IF(rok[[#This Row],[miesiąc]]=5,0.9,0)</f>
        <v>13.07</v>
      </c>
      <c r="G171" s="4">
        <f>ROUND(pomiary[[#This Row],[czujnik8]] * IF(OR(rok[[#This Row],[miesiąc]]=7,rok[[#This Row],[miesiąc]]=8),1.07,1),2) + IF(rok[[#This Row],[miesiąc]]=5,0.9,0)</f>
        <v>17.98</v>
      </c>
      <c r="H171" s="4">
        <f>ROUND(pomiary[[#This Row],[czujnik9]] * IF(OR(rok[[#This Row],[miesiąc]]=7,rok[[#This Row],[miesiąc]]=8),1.07,1),2) + IF(rok[[#This Row],[miesiąc]]=5,0.9,0)</f>
        <v>18.2</v>
      </c>
    </row>
    <row r="172" spans="1:8">
      <c r="A172" s="1">
        <f>pomiary[[#This Row],[data]]</f>
        <v>42668</v>
      </c>
      <c r="B172" s="2">
        <f>pomiary[[#This Row],[godzina]]</f>
        <v>8.5416666666666655E-2</v>
      </c>
      <c r="C172">
        <f t="shared" si="4"/>
        <v>25</v>
      </c>
      <c r="D172">
        <f t="shared" si="5"/>
        <v>10</v>
      </c>
      <c r="E172" s="4">
        <f>pomiary[[#This Row],[czujnik1]] - IF(AND(rok[[#This Row],[dzień]]&gt;=5,rok[[#This Row],[dzień]]&lt;=10),1.2,0) + IF(rok[[#This Row],[miesiąc]]=5,0.9,0)</f>
        <v>10.53</v>
      </c>
      <c r="F172" s="4">
        <f>pomiary[[#This Row],[czujnik2]] - IF(AND(rok[[#This Row],[dzień]]&gt;=5,rok[[#This Row],[dzień]]&lt;=10),1.2,0) + IF(rok[[#This Row],[miesiąc]]=5,0.9,0)</f>
        <v>15.53</v>
      </c>
      <c r="G172" s="4">
        <f>ROUND(pomiary[[#This Row],[czujnik8]] * IF(OR(rok[[#This Row],[miesiąc]]=7,rok[[#This Row],[miesiąc]]=8),1.07,1),2) + IF(rok[[#This Row],[miesiąc]]=5,0.9,0)</f>
        <v>11.75</v>
      </c>
      <c r="H172" s="4">
        <f>ROUND(pomiary[[#This Row],[czujnik9]] * IF(OR(rok[[#This Row],[miesiąc]]=7,rok[[#This Row],[miesiąc]]=8),1.07,1),2) + IF(rok[[#This Row],[miesiąc]]=5,0.9,0)</f>
        <v>12.65</v>
      </c>
    </row>
    <row r="173" spans="1:8">
      <c r="A173" s="1">
        <f>pomiary[[#This Row],[data]]</f>
        <v>42668</v>
      </c>
      <c r="B173" s="2">
        <f>pomiary[[#This Row],[godzina]]</f>
        <v>0.25069444444444444</v>
      </c>
      <c r="C173">
        <f t="shared" si="4"/>
        <v>25</v>
      </c>
      <c r="D173">
        <f t="shared" si="5"/>
        <v>10</v>
      </c>
      <c r="E173" s="4">
        <f>pomiary[[#This Row],[czujnik1]] - IF(AND(rok[[#This Row],[dzień]]&gt;=5,rok[[#This Row],[dzień]]&lt;=10),1.2,0) + IF(rok[[#This Row],[miesiąc]]=5,0.9,0)</f>
        <v>11.99</v>
      </c>
      <c r="F173" s="4">
        <f>pomiary[[#This Row],[czujnik2]] - IF(AND(rok[[#This Row],[dzień]]&gt;=5,rok[[#This Row],[dzień]]&lt;=10),1.2,0) + IF(rok[[#This Row],[miesiąc]]=5,0.9,0)</f>
        <v>13.44</v>
      </c>
      <c r="G173" s="4">
        <f>ROUND(pomiary[[#This Row],[czujnik8]] * IF(OR(rok[[#This Row],[miesiąc]]=7,rok[[#This Row],[miesiąc]]=8),1.07,1),2) + IF(rok[[#This Row],[miesiąc]]=5,0.9,0)</f>
        <v>18.72</v>
      </c>
      <c r="H173" s="4">
        <f>ROUND(pomiary[[#This Row],[czujnik9]] * IF(OR(rok[[#This Row],[miesiąc]]=7,rok[[#This Row],[miesiąc]]=8),1.07,1),2) + IF(rok[[#This Row],[miesiąc]]=5,0.9,0)</f>
        <v>11.62</v>
      </c>
    </row>
    <row r="174" spans="1:8">
      <c r="A174" s="1">
        <f>pomiary[[#This Row],[data]]</f>
        <v>42669</v>
      </c>
      <c r="B174" s="2">
        <f>pomiary[[#This Row],[godzina]]</f>
        <v>4.7916666666666663E-2</v>
      </c>
      <c r="C174">
        <f t="shared" si="4"/>
        <v>26</v>
      </c>
      <c r="D174">
        <f t="shared" si="5"/>
        <v>10</v>
      </c>
      <c r="E174" s="4">
        <f>pomiary[[#This Row],[czujnik1]] - IF(AND(rok[[#This Row],[dzień]]&gt;=5,rok[[#This Row],[dzień]]&lt;=10),1.2,0) + IF(rok[[#This Row],[miesiąc]]=5,0.9,0)</f>
        <v>11.42</v>
      </c>
      <c r="F174" s="4">
        <f>pomiary[[#This Row],[czujnik2]] - IF(AND(rok[[#This Row],[dzień]]&gt;=5,rok[[#This Row],[dzień]]&lt;=10),1.2,0) + IF(rok[[#This Row],[miesiąc]]=5,0.9,0)</f>
        <v>18.52</v>
      </c>
      <c r="G174" s="4">
        <f>ROUND(pomiary[[#This Row],[czujnik8]] * IF(OR(rok[[#This Row],[miesiąc]]=7,rok[[#This Row],[miesiąc]]=8),1.07,1),2) + IF(rok[[#This Row],[miesiąc]]=5,0.9,0)</f>
        <v>10.94</v>
      </c>
      <c r="H174" s="4">
        <f>ROUND(pomiary[[#This Row],[czujnik9]] * IF(OR(rok[[#This Row],[miesiąc]]=7,rok[[#This Row],[miesiąc]]=8),1.07,1),2) + IF(rok[[#This Row],[miesiąc]]=5,0.9,0)</f>
        <v>13.13</v>
      </c>
    </row>
    <row r="175" spans="1:8">
      <c r="A175" s="1">
        <f>pomiary[[#This Row],[data]]</f>
        <v>42669</v>
      </c>
      <c r="B175" s="2">
        <f>pomiary[[#This Row],[godzina]]</f>
        <v>0.375</v>
      </c>
      <c r="C175">
        <f t="shared" si="4"/>
        <v>26</v>
      </c>
      <c r="D175">
        <f t="shared" si="5"/>
        <v>10</v>
      </c>
      <c r="E175" s="4">
        <f>pomiary[[#This Row],[czujnik1]] - IF(AND(rok[[#This Row],[dzień]]&gt;=5,rok[[#This Row],[dzień]]&lt;=10),1.2,0) + IF(rok[[#This Row],[miesiąc]]=5,0.9,0)</f>
        <v>13.11</v>
      </c>
      <c r="F175" s="4">
        <f>pomiary[[#This Row],[czujnik2]] - IF(AND(rok[[#This Row],[dzień]]&gt;=5,rok[[#This Row],[dzień]]&lt;=10),1.2,0) + IF(rok[[#This Row],[miesiąc]]=5,0.9,0)</f>
        <v>11.09</v>
      </c>
      <c r="G175" s="4">
        <f>ROUND(pomiary[[#This Row],[czujnik8]] * IF(OR(rok[[#This Row],[miesiąc]]=7,rok[[#This Row],[miesiąc]]=8),1.07,1),2) + IF(rok[[#This Row],[miesiąc]]=5,0.9,0)</f>
        <v>19.899999999999999</v>
      </c>
      <c r="H175" s="4">
        <f>ROUND(pomiary[[#This Row],[czujnik9]] * IF(OR(rok[[#This Row],[miesiąc]]=7,rok[[#This Row],[miesiąc]]=8),1.07,1),2) + IF(rok[[#This Row],[miesiąc]]=5,0.9,0)</f>
        <v>13.54</v>
      </c>
    </row>
    <row r="176" spans="1:8">
      <c r="A176" s="1">
        <f>pomiary[[#This Row],[data]]</f>
        <v>42675</v>
      </c>
      <c r="B176" s="2">
        <f>pomiary[[#This Row],[godzina]]</f>
        <v>0.3354166666666667</v>
      </c>
      <c r="C176">
        <f t="shared" si="4"/>
        <v>1</v>
      </c>
      <c r="D176">
        <f t="shared" si="5"/>
        <v>11</v>
      </c>
      <c r="E176" s="4">
        <f>pomiary[[#This Row],[czujnik1]] - IF(AND(rok[[#This Row],[dzień]]&gt;=5,rok[[#This Row],[dzień]]&lt;=10),1.2,0) + IF(rok[[#This Row],[miesiąc]]=5,0.9,0)</f>
        <v>12.14</v>
      </c>
      <c r="F176" s="4">
        <f>pomiary[[#This Row],[czujnik2]] - IF(AND(rok[[#This Row],[dzień]]&gt;=5,rok[[#This Row],[dzień]]&lt;=10),1.2,0) + IF(rok[[#This Row],[miesiąc]]=5,0.9,0)</f>
        <v>12.99</v>
      </c>
      <c r="G176" s="4">
        <f>ROUND(pomiary[[#This Row],[czujnik8]] * IF(OR(rok[[#This Row],[miesiąc]]=7,rok[[#This Row],[miesiąc]]=8),1.07,1),2) + IF(rok[[#This Row],[miesiąc]]=5,0.9,0)</f>
        <v>12.8</v>
      </c>
      <c r="H176" s="4">
        <f>ROUND(pomiary[[#This Row],[czujnik9]] * IF(OR(rok[[#This Row],[miesiąc]]=7,rok[[#This Row],[miesiąc]]=8),1.07,1),2) + IF(rok[[#This Row],[miesiąc]]=5,0.9,0)</f>
        <v>15.11</v>
      </c>
    </row>
    <row r="177" spans="1:8">
      <c r="A177" s="1">
        <f>pomiary[[#This Row],[data]]</f>
        <v>42675</v>
      </c>
      <c r="B177" s="2">
        <f>pomiary[[#This Row],[godzina]]</f>
        <v>0.34166666666666662</v>
      </c>
      <c r="C177">
        <f t="shared" si="4"/>
        <v>1</v>
      </c>
      <c r="D177">
        <f t="shared" si="5"/>
        <v>11</v>
      </c>
      <c r="E177" s="4">
        <f>pomiary[[#This Row],[czujnik1]] - IF(AND(rok[[#This Row],[dzień]]&gt;=5,rok[[#This Row],[dzień]]&lt;=10),1.2,0) + IF(rok[[#This Row],[miesiąc]]=5,0.9,0)</f>
        <v>16.190000000000001</v>
      </c>
      <c r="F177" s="4">
        <f>pomiary[[#This Row],[czujnik2]] - IF(AND(rok[[#This Row],[dzień]]&gt;=5,rok[[#This Row],[dzień]]&lt;=10),1.2,0) + IF(rok[[#This Row],[miesiąc]]=5,0.9,0)</f>
        <v>12.36</v>
      </c>
      <c r="G177" s="4">
        <f>ROUND(pomiary[[#This Row],[czujnik8]] * IF(OR(rok[[#This Row],[miesiąc]]=7,rok[[#This Row],[miesiąc]]=8),1.07,1),2) + IF(rok[[#This Row],[miesiąc]]=5,0.9,0)</f>
        <v>19.39</v>
      </c>
      <c r="H177" s="4">
        <f>ROUND(pomiary[[#This Row],[czujnik9]] * IF(OR(rok[[#This Row],[miesiąc]]=7,rok[[#This Row],[miesiąc]]=8),1.07,1),2) + IF(rok[[#This Row],[miesiąc]]=5,0.9,0)</f>
        <v>11.01</v>
      </c>
    </row>
    <row r="178" spans="1:8">
      <c r="A178" s="1">
        <f>pomiary[[#This Row],[data]]</f>
        <v>42676</v>
      </c>
      <c r="B178" s="2">
        <f>pomiary[[#This Row],[godzina]]</f>
        <v>0.29791666666666666</v>
      </c>
      <c r="C178">
        <f t="shared" si="4"/>
        <v>2</v>
      </c>
      <c r="D178">
        <f t="shared" si="5"/>
        <v>11</v>
      </c>
      <c r="E178" s="4">
        <f>pomiary[[#This Row],[czujnik1]] - IF(AND(rok[[#This Row],[dzień]]&gt;=5,rok[[#This Row],[dzień]]&lt;=10),1.2,0) + IF(rok[[#This Row],[miesiąc]]=5,0.9,0)</f>
        <v>17.34</v>
      </c>
      <c r="F178" s="4">
        <f>pomiary[[#This Row],[czujnik2]] - IF(AND(rok[[#This Row],[dzień]]&gt;=5,rok[[#This Row],[dzień]]&lt;=10),1.2,0) + IF(rok[[#This Row],[miesiąc]]=5,0.9,0)</f>
        <v>12.39</v>
      </c>
      <c r="G178" s="4">
        <f>ROUND(pomiary[[#This Row],[czujnik8]] * IF(OR(rok[[#This Row],[miesiąc]]=7,rok[[#This Row],[miesiąc]]=8),1.07,1),2) + IF(rok[[#This Row],[miesiąc]]=5,0.9,0)</f>
        <v>16.149999999999999</v>
      </c>
      <c r="H178" s="4">
        <f>ROUND(pomiary[[#This Row],[czujnik9]] * IF(OR(rok[[#This Row],[miesiąc]]=7,rok[[#This Row],[miesiąc]]=8),1.07,1),2) + IF(rok[[#This Row],[miesiąc]]=5,0.9,0)</f>
        <v>15.62</v>
      </c>
    </row>
    <row r="179" spans="1:8">
      <c r="A179" s="1">
        <f>pomiary[[#This Row],[data]]</f>
        <v>42679</v>
      </c>
      <c r="B179" s="2">
        <f>pomiary[[#This Row],[godzina]]</f>
        <v>0.33819444444444446</v>
      </c>
      <c r="C179">
        <f t="shared" si="4"/>
        <v>5</v>
      </c>
      <c r="D179">
        <f t="shared" si="5"/>
        <v>11</v>
      </c>
      <c r="E179" s="4">
        <f>pomiary[[#This Row],[czujnik1]] - IF(AND(rok[[#This Row],[dzień]]&gt;=5,rok[[#This Row],[dzień]]&lt;=10),1.2,0) + IF(rok[[#This Row],[miesiąc]]=5,0.9,0)</f>
        <v>18.260000000000002</v>
      </c>
      <c r="F179" s="4">
        <f>pomiary[[#This Row],[czujnik2]] - IF(AND(rok[[#This Row],[dzień]]&gt;=5,rok[[#This Row],[dzień]]&lt;=10),1.2,0) + IF(rok[[#This Row],[miesiąc]]=5,0.9,0)</f>
        <v>13.65</v>
      </c>
      <c r="G179" s="4">
        <f>ROUND(pomiary[[#This Row],[czujnik8]] * IF(OR(rok[[#This Row],[miesiąc]]=7,rok[[#This Row],[miesiąc]]=8),1.07,1),2) + IF(rok[[#This Row],[miesiąc]]=5,0.9,0)</f>
        <v>18.7</v>
      </c>
      <c r="H179" s="4">
        <f>ROUND(pomiary[[#This Row],[czujnik9]] * IF(OR(rok[[#This Row],[miesiąc]]=7,rok[[#This Row],[miesiąc]]=8),1.07,1),2) + IF(rok[[#This Row],[miesiąc]]=5,0.9,0)</f>
        <v>10.35</v>
      </c>
    </row>
    <row r="180" spans="1:8">
      <c r="A180" s="1">
        <f>pomiary[[#This Row],[data]]</f>
        <v>42682</v>
      </c>
      <c r="B180" s="2">
        <f>pomiary[[#This Row],[godzina]]</f>
        <v>8.4722222222222213E-2</v>
      </c>
      <c r="C180">
        <f t="shared" si="4"/>
        <v>8</v>
      </c>
      <c r="D180">
        <f t="shared" si="5"/>
        <v>11</v>
      </c>
      <c r="E180" s="4">
        <f>pomiary[[#This Row],[czujnik1]] - IF(AND(rok[[#This Row],[dzień]]&gt;=5,rok[[#This Row],[dzień]]&lt;=10),1.2,0) + IF(rok[[#This Row],[miesiąc]]=5,0.9,0)</f>
        <v>13.22</v>
      </c>
      <c r="F180" s="4">
        <f>pomiary[[#This Row],[czujnik2]] - IF(AND(rok[[#This Row],[dzień]]&gt;=5,rok[[#This Row],[dzień]]&lt;=10),1.2,0) + IF(rok[[#This Row],[miesiąc]]=5,0.9,0)</f>
        <v>18.03</v>
      </c>
      <c r="G180" s="4">
        <f>ROUND(pomiary[[#This Row],[czujnik8]] * IF(OR(rok[[#This Row],[miesiąc]]=7,rok[[#This Row],[miesiąc]]=8),1.07,1),2) + IF(rok[[#This Row],[miesiąc]]=5,0.9,0)</f>
        <v>11.65</v>
      </c>
      <c r="H180" s="4">
        <f>ROUND(pomiary[[#This Row],[czujnik9]] * IF(OR(rok[[#This Row],[miesiąc]]=7,rok[[#This Row],[miesiąc]]=8),1.07,1),2) + IF(rok[[#This Row],[miesiąc]]=5,0.9,0)</f>
        <v>10.73</v>
      </c>
    </row>
    <row r="181" spans="1:8">
      <c r="A181" s="1">
        <f>pomiary[[#This Row],[data]]</f>
        <v>42685</v>
      </c>
      <c r="B181" s="2">
        <f>pomiary[[#This Row],[godzina]]</f>
        <v>0.21597222222222223</v>
      </c>
      <c r="C181">
        <f t="shared" si="4"/>
        <v>11</v>
      </c>
      <c r="D181">
        <f t="shared" si="5"/>
        <v>11</v>
      </c>
      <c r="E181" s="4">
        <f>pomiary[[#This Row],[czujnik1]] - IF(AND(rok[[#This Row],[dzień]]&gt;=5,rok[[#This Row],[dzień]]&lt;=10),1.2,0) + IF(rok[[#This Row],[miesiąc]]=5,0.9,0)</f>
        <v>12.2</v>
      </c>
      <c r="F181" s="4">
        <f>pomiary[[#This Row],[czujnik2]] - IF(AND(rok[[#This Row],[dzień]]&gt;=5,rok[[#This Row],[dzień]]&lt;=10),1.2,0) + IF(rok[[#This Row],[miesiąc]]=5,0.9,0)</f>
        <v>14.35</v>
      </c>
      <c r="G181" s="4">
        <f>ROUND(pomiary[[#This Row],[czujnik8]] * IF(OR(rok[[#This Row],[miesiąc]]=7,rok[[#This Row],[miesiąc]]=8),1.07,1),2) + IF(rok[[#This Row],[miesiąc]]=5,0.9,0)</f>
        <v>15.82</v>
      </c>
      <c r="H181" s="4">
        <f>ROUND(pomiary[[#This Row],[czujnik9]] * IF(OR(rok[[#This Row],[miesiąc]]=7,rok[[#This Row],[miesiąc]]=8),1.07,1),2) + IF(rok[[#This Row],[miesiąc]]=5,0.9,0)</f>
        <v>13.79</v>
      </c>
    </row>
    <row r="182" spans="1:8">
      <c r="A182" s="1">
        <f>pomiary[[#This Row],[data]]</f>
        <v>42686</v>
      </c>
      <c r="B182" s="2">
        <f>pomiary[[#This Row],[godzina]]</f>
        <v>4.7222222222222221E-2</v>
      </c>
      <c r="C182">
        <f t="shared" si="4"/>
        <v>12</v>
      </c>
      <c r="D182">
        <f t="shared" si="5"/>
        <v>11</v>
      </c>
      <c r="E182" s="4">
        <f>pomiary[[#This Row],[czujnik1]] - IF(AND(rok[[#This Row],[dzień]]&gt;=5,rok[[#This Row],[dzień]]&lt;=10),1.2,0) + IF(rok[[#This Row],[miesiąc]]=5,0.9,0)</f>
        <v>10.3</v>
      </c>
      <c r="F182" s="4">
        <f>pomiary[[#This Row],[czujnik2]] - IF(AND(rok[[#This Row],[dzień]]&gt;=5,rok[[#This Row],[dzień]]&lt;=10),1.2,0) + IF(rok[[#This Row],[miesiąc]]=5,0.9,0)</f>
        <v>14.81</v>
      </c>
      <c r="G182" s="4">
        <f>ROUND(pomiary[[#This Row],[czujnik8]] * IF(OR(rok[[#This Row],[miesiąc]]=7,rok[[#This Row],[miesiąc]]=8),1.07,1),2) + IF(rok[[#This Row],[miesiąc]]=5,0.9,0)</f>
        <v>17.96</v>
      </c>
      <c r="H182" s="4">
        <f>ROUND(pomiary[[#This Row],[czujnik9]] * IF(OR(rok[[#This Row],[miesiąc]]=7,rok[[#This Row],[miesiąc]]=8),1.07,1),2) + IF(rok[[#This Row],[miesiąc]]=5,0.9,0)</f>
        <v>19.07</v>
      </c>
    </row>
    <row r="183" spans="1:8">
      <c r="A183" s="1">
        <f>pomiary[[#This Row],[data]]</f>
        <v>42687</v>
      </c>
      <c r="B183" s="2">
        <f>pomiary[[#This Row],[godzina]]</f>
        <v>0.13194444444444445</v>
      </c>
      <c r="C183">
        <f t="shared" si="4"/>
        <v>13</v>
      </c>
      <c r="D183">
        <f t="shared" si="5"/>
        <v>11</v>
      </c>
      <c r="E183" s="4">
        <f>pomiary[[#This Row],[czujnik1]] - IF(AND(rok[[#This Row],[dzień]]&gt;=5,rok[[#This Row],[dzień]]&lt;=10),1.2,0) + IF(rok[[#This Row],[miesiąc]]=5,0.9,0)</f>
        <v>10.029999999999999</v>
      </c>
      <c r="F183" s="4">
        <f>pomiary[[#This Row],[czujnik2]] - IF(AND(rok[[#This Row],[dzień]]&gt;=5,rok[[#This Row],[dzień]]&lt;=10),1.2,0) + IF(rok[[#This Row],[miesiąc]]=5,0.9,0)</f>
        <v>14.28</v>
      </c>
      <c r="G183" s="4">
        <f>ROUND(pomiary[[#This Row],[czujnik8]] * IF(OR(rok[[#This Row],[miesiąc]]=7,rok[[#This Row],[miesiąc]]=8),1.07,1),2) + IF(rok[[#This Row],[miesiąc]]=5,0.9,0)</f>
        <v>14.46</v>
      </c>
      <c r="H183" s="4">
        <f>ROUND(pomiary[[#This Row],[czujnik9]] * IF(OR(rok[[#This Row],[miesiąc]]=7,rok[[#This Row],[miesiąc]]=8),1.07,1),2) + IF(rok[[#This Row],[miesiąc]]=5,0.9,0)</f>
        <v>16.48</v>
      </c>
    </row>
    <row r="184" spans="1:8">
      <c r="A184" s="1">
        <f>pomiary[[#This Row],[data]]</f>
        <v>42687</v>
      </c>
      <c r="B184" s="2">
        <f>pomiary[[#This Row],[godzina]]</f>
        <v>0.34166666666666662</v>
      </c>
      <c r="C184">
        <f t="shared" si="4"/>
        <v>13</v>
      </c>
      <c r="D184">
        <f t="shared" si="5"/>
        <v>11</v>
      </c>
      <c r="E184" s="4">
        <f>pomiary[[#This Row],[czujnik1]] - IF(AND(rok[[#This Row],[dzień]]&gt;=5,rok[[#This Row],[dzień]]&lt;=10),1.2,0) + IF(rok[[#This Row],[miesiąc]]=5,0.9,0)</f>
        <v>14</v>
      </c>
      <c r="F184" s="4">
        <f>pomiary[[#This Row],[czujnik2]] - IF(AND(rok[[#This Row],[dzień]]&gt;=5,rok[[#This Row],[dzień]]&lt;=10),1.2,0) + IF(rok[[#This Row],[miesiąc]]=5,0.9,0)</f>
        <v>12.83</v>
      </c>
      <c r="G184" s="4">
        <f>ROUND(pomiary[[#This Row],[czujnik8]] * IF(OR(rok[[#This Row],[miesiąc]]=7,rok[[#This Row],[miesiąc]]=8),1.07,1),2) + IF(rok[[#This Row],[miesiąc]]=5,0.9,0)</f>
        <v>12.81</v>
      </c>
      <c r="H184" s="4">
        <f>ROUND(pomiary[[#This Row],[czujnik9]] * IF(OR(rok[[#This Row],[miesiąc]]=7,rok[[#This Row],[miesiąc]]=8),1.07,1),2) + IF(rok[[#This Row],[miesiąc]]=5,0.9,0)</f>
        <v>14.5</v>
      </c>
    </row>
    <row r="185" spans="1:8">
      <c r="A185" s="1">
        <f>pomiary[[#This Row],[data]]</f>
        <v>42691</v>
      </c>
      <c r="B185" s="2">
        <f>pomiary[[#This Row],[godzina]]</f>
        <v>0.29583333333333334</v>
      </c>
      <c r="C185">
        <f t="shared" si="4"/>
        <v>17</v>
      </c>
      <c r="D185">
        <f t="shared" si="5"/>
        <v>11</v>
      </c>
      <c r="E185" s="4">
        <f>pomiary[[#This Row],[czujnik1]] - IF(AND(rok[[#This Row],[dzień]]&gt;=5,rok[[#This Row],[dzień]]&lt;=10),1.2,0) + IF(rok[[#This Row],[miesiąc]]=5,0.9,0)</f>
        <v>15.42</v>
      </c>
      <c r="F185" s="4">
        <f>pomiary[[#This Row],[czujnik2]] - IF(AND(rok[[#This Row],[dzień]]&gt;=5,rok[[#This Row],[dzień]]&lt;=10),1.2,0) + IF(rok[[#This Row],[miesiąc]]=5,0.9,0)</f>
        <v>10.37</v>
      </c>
      <c r="G185" s="4">
        <f>ROUND(pomiary[[#This Row],[czujnik8]] * IF(OR(rok[[#This Row],[miesiąc]]=7,rok[[#This Row],[miesiąc]]=8),1.07,1),2) + IF(rok[[#This Row],[miesiąc]]=5,0.9,0)</f>
        <v>11.77</v>
      </c>
      <c r="H185" s="4">
        <f>ROUND(pomiary[[#This Row],[czujnik9]] * IF(OR(rok[[#This Row],[miesiąc]]=7,rok[[#This Row],[miesiąc]]=8),1.07,1),2) + IF(rok[[#This Row],[miesiąc]]=5,0.9,0)</f>
        <v>18.57</v>
      </c>
    </row>
    <row r="186" spans="1:8">
      <c r="A186" s="1">
        <f>pomiary[[#This Row],[data]]</f>
        <v>42693</v>
      </c>
      <c r="B186" s="2">
        <f>pomiary[[#This Row],[godzina]]</f>
        <v>0.46319444444444446</v>
      </c>
      <c r="C186">
        <f t="shared" si="4"/>
        <v>19</v>
      </c>
      <c r="D186">
        <f t="shared" si="5"/>
        <v>11</v>
      </c>
      <c r="E186" s="4">
        <f>pomiary[[#This Row],[czujnik1]] - IF(AND(rok[[#This Row],[dzień]]&gt;=5,rok[[#This Row],[dzień]]&lt;=10),1.2,0) + IF(rok[[#This Row],[miesiąc]]=5,0.9,0)</f>
        <v>15.98</v>
      </c>
      <c r="F186" s="4">
        <f>pomiary[[#This Row],[czujnik2]] - IF(AND(rok[[#This Row],[dzień]]&gt;=5,rok[[#This Row],[dzień]]&lt;=10),1.2,0) + IF(rok[[#This Row],[miesiąc]]=5,0.9,0)</f>
        <v>13.48</v>
      </c>
      <c r="G186" s="4">
        <f>ROUND(pomiary[[#This Row],[czujnik8]] * IF(OR(rok[[#This Row],[miesiąc]]=7,rok[[#This Row],[miesiąc]]=8),1.07,1),2) + IF(rok[[#This Row],[miesiąc]]=5,0.9,0)</f>
        <v>10.44</v>
      </c>
      <c r="H186" s="4">
        <f>ROUND(pomiary[[#This Row],[czujnik9]] * IF(OR(rok[[#This Row],[miesiąc]]=7,rok[[#This Row],[miesiąc]]=8),1.07,1),2) + IF(rok[[#This Row],[miesiąc]]=5,0.9,0)</f>
        <v>13.73</v>
      </c>
    </row>
    <row r="187" spans="1:8">
      <c r="A187" s="1">
        <f>pomiary[[#This Row],[data]]</f>
        <v>42695</v>
      </c>
      <c r="B187" s="2">
        <f>pomiary[[#This Row],[godzina]]</f>
        <v>0.21388888888888891</v>
      </c>
      <c r="C187">
        <f t="shared" si="4"/>
        <v>21</v>
      </c>
      <c r="D187">
        <f t="shared" si="5"/>
        <v>11</v>
      </c>
      <c r="E187" s="4">
        <f>pomiary[[#This Row],[czujnik1]] - IF(AND(rok[[#This Row],[dzień]]&gt;=5,rok[[#This Row],[dzień]]&lt;=10),1.2,0) + IF(rok[[#This Row],[miesiąc]]=5,0.9,0)</f>
        <v>10.8</v>
      </c>
      <c r="F187" s="4">
        <f>pomiary[[#This Row],[czujnik2]] - IF(AND(rok[[#This Row],[dzień]]&gt;=5,rok[[#This Row],[dzień]]&lt;=10),1.2,0) + IF(rok[[#This Row],[miesiąc]]=5,0.9,0)</f>
        <v>16.079999999999998</v>
      </c>
      <c r="G187" s="4">
        <f>ROUND(pomiary[[#This Row],[czujnik8]] * IF(OR(rok[[#This Row],[miesiąc]]=7,rok[[#This Row],[miesiąc]]=8),1.07,1),2) + IF(rok[[#This Row],[miesiąc]]=5,0.9,0)</f>
        <v>10.74</v>
      </c>
      <c r="H187" s="4">
        <f>ROUND(pomiary[[#This Row],[czujnik9]] * IF(OR(rok[[#This Row],[miesiąc]]=7,rok[[#This Row],[miesiąc]]=8),1.07,1),2) + IF(rok[[#This Row],[miesiąc]]=5,0.9,0)</f>
        <v>10.5</v>
      </c>
    </row>
    <row r="188" spans="1:8">
      <c r="A188" s="1">
        <f>pomiary[[#This Row],[data]]</f>
        <v>42696</v>
      </c>
      <c r="B188" s="2">
        <f>pomiary[[#This Row],[godzina]]</f>
        <v>0.4597222222222222</v>
      </c>
      <c r="C188">
        <f t="shared" si="4"/>
        <v>22</v>
      </c>
      <c r="D188">
        <f t="shared" si="5"/>
        <v>11</v>
      </c>
      <c r="E188" s="4">
        <f>pomiary[[#This Row],[czujnik1]] - IF(AND(rok[[#This Row],[dzień]]&gt;=5,rok[[#This Row],[dzień]]&lt;=10),1.2,0) + IF(rok[[#This Row],[miesiąc]]=5,0.9,0)</f>
        <v>10.61</v>
      </c>
      <c r="F188" s="4">
        <f>pomiary[[#This Row],[czujnik2]] - IF(AND(rok[[#This Row],[dzień]]&gt;=5,rok[[#This Row],[dzień]]&lt;=10),1.2,0) + IF(rok[[#This Row],[miesiąc]]=5,0.9,0)</f>
        <v>15.59</v>
      </c>
      <c r="G188" s="4">
        <f>ROUND(pomiary[[#This Row],[czujnik8]] * IF(OR(rok[[#This Row],[miesiąc]]=7,rok[[#This Row],[miesiąc]]=8),1.07,1),2) + IF(rok[[#This Row],[miesiąc]]=5,0.9,0)</f>
        <v>18.72</v>
      </c>
      <c r="H188" s="4">
        <f>ROUND(pomiary[[#This Row],[czujnik9]] * IF(OR(rok[[#This Row],[miesiąc]]=7,rok[[#This Row],[miesiąc]]=8),1.07,1),2) + IF(rok[[#This Row],[miesiąc]]=5,0.9,0)</f>
        <v>11.95</v>
      </c>
    </row>
    <row r="189" spans="1:8">
      <c r="A189" s="1">
        <f>pomiary[[#This Row],[data]]</f>
        <v>42698</v>
      </c>
      <c r="B189" s="2">
        <f>pomiary[[#This Row],[godzina]]</f>
        <v>4.3055555555555562E-2</v>
      </c>
      <c r="C189">
        <f t="shared" si="4"/>
        <v>24</v>
      </c>
      <c r="D189">
        <f t="shared" si="5"/>
        <v>11</v>
      </c>
      <c r="E189" s="4">
        <f>pomiary[[#This Row],[czujnik1]] - IF(AND(rok[[#This Row],[dzień]]&gt;=5,rok[[#This Row],[dzień]]&lt;=10),1.2,0) + IF(rok[[#This Row],[miesiąc]]=5,0.9,0)</f>
        <v>17.66</v>
      </c>
      <c r="F189" s="4">
        <f>pomiary[[#This Row],[czujnik2]] - IF(AND(rok[[#This Row],[dzień]]&gt;=5,rok[[#This Row],[dzień]]&lt;=10),1.2,0) + IF(rok[[#This Row],[miesiąc]]=5,0.9,0)</f>
        <v>15.83</v>
      </c>
      <c r="G189" s="4">
        <f>ROUND(pomiary[[#This Row],[czujnik8]] * IF(OR(rok[[#This Row],[miesiąc]]=7,rok[[#This Row],[miesiąc]]=8),1.07,1),2) + IF(rok[[#This Row],[miesiąc]]=5,0.9,0)</f>
        <v>10.47</v>
      </c>
      <c r="H189" s="4">
        <f>ROUND(pomiary[[#This Row],[czujnik9]] * IF(OR(rok[[#This Row],[miesiąc]]=7,rok[[#This Row],[miesiąc]]=8),1.07,1),2) + IF(rok[[#This Row],[miesiąc]]=5,0.9,0)</f>
        <v>17.46</v>
      </c>
    </row>
    <row r="190" spans="1:8">
      <c r="A190" s="1">
        <f>pomiary[[#This Row],[data]]</f>
        <v>42702</v>
      </c>
      <c r="B190" s="2">
        <f>pomiary[[#This Row],[godzina]]</f>
        <v>0.37638888888888888</v>
      </c>
      <c r="C190">
        <f t="shared" si="4"/>
        <v>28</v>
      </c>
      <c r="D190">
        <f t="shared" si="5"/>
        <v>11</v>
      </c>
      <c r="E190" s="4">
        <f>pomiary[[#This Row],[czujnik1]] - IF(AND(rok[[#This Row],[dzień]]&gt;=5,rok[[#This Row],[dzień]]&lt;=10),1.2,0) + IF(rok[[#This Row],[miesiąc]]=5,0.9,0)</f>
        <v>15.3</v>
      </c>
      <c r="F190" s="4">
        <f>pomiary[[#This Row],[czujnik2]] - IF(AND(rok[[#This Row],[dzień]]&gt;=5,rok[[#This Row],[dzień]]&lt;=10),1.2,0) + IF(rok[[#This Row],[miesiąc]]=5,0.9,0)</f>
        <v>13.83</v>
      </c>
      <c r="G190" s="4">
        <f>ROUND(pomiary[[#This Row],[czujnik8]] * IF(OR(rok[[#This Row],[miesiąc]]=7,rok[[#This Row],[miesiąc]]=8),1.07,1),2) + IF(rok[[#This Row],[miesiąc]]=5,0.9,0)</f>
        <v>18.95</v>
      </c>
      <c r="H190" s="4">
        <f>ROUND(pomiary[[#This Row],[czujnik9]] * IF(OR(rok[[#This Row],[miesiąc]]=7,rok[[#This Row],[miesiąc]]=8),1.07,1),2) + IF(rok[[#This Row],[miesiąc]]=5,0.9,0)</f>
        <v>11.79</v>
      </c>
    </row>
    <row r="191" spans="1:8">
      <c r="A191" s="1">
        <f>pomiary[[#This Row],[data]]</f>
        <v>42703</v>
      </c>
      <c r="B191" s="2">
        <f>pomiary[[#This Row],[godzina]]</f>
        <v>0.50277777777777777</v>
      </c>
      <c r="C191">
        <f t="shared" si="4"/>
        <v>29</v>
      </c>
      <c r="D191">
        <f t="shared" si="5"/>
        <v>11</v>
      </c>
      <c r="E191" s="4">
        <f>pomiary[[#This Row],[czujnik1]] - IF(AND(rok[[#This Row],[dzień]]&gt;=5,rok[[#This Row],[dzień]]&lt;=10),1.2,0) + IF(rok[[#This Row],[miesiąc]]=5,0.9,0)</f>
        <v>10.77</v>
      </c>
      <c r="F191" s="4">
        <f>pomiary[[#This Row],[czujnik2]] - IF(AND(rok[[#This Row],[dzień]]&gt;=5,rok[[#This Row],[dzień]]&lt;=10),1.2,0) + IF(rok[[#This Row],[miesiąc]]=5,0.9,0)</f>
        <v>18.07</v>
      </c>
      <c r="G191" s="4">
        <f>ROUND(pomiary[[#This Row],[czujnik8]] * IF(OR(rok[[#This Row],[miesiąc]]=7,rok[[#This Row],[miesiąc]]=8),1.07,1),2) + IF(rok[[#This Row],[miesiąc]]=5,0.9,0)</f>
        <v>16.649999999999999</v>
      </c>
      <c r="H191" s="4">
        <f>ROUND(pomiary[[#This Row],[czujnik9]] * IF(OR(rok[[#This Row],[miesiąc]]=7,rok[[#This Row],[miesiąc]]=8),1.07,1),2) + IF(rok[[#This Row],[miesiąc]]=5,0.9,0)</f>
        <v>11.24</v>
      </c>
    </row>
    <row r="192" spans="1:8">
      <c r="A192" s="1">
        <f>pomiary[[#This Row],[data]]</f>
        <v>42704</v>
      </c>
      <c r="B192" s="2">
        <f>pomiary[[#This Row],[godzina]]</f>
        <v>0.12638888888888888</v>
      </c>
      <c r="C192">
        <f t="shared" si="4"/>
        <v>30</v>
      </c>
      <c r="D192">
        <f t="shared" si="5"/>
        <v>11</v>
      </c>
      <c r="E192" s="4">
        <f>pomiary[[#This Row],[czujnik1]] - IF(AND(rok[[#This Row],[dzień]]&gt;=5,rok[[#This Row],[dzień]]&lt;=10),1.2,0) + IF(rok[[#This Row],[miesiąc]]=5,0.9,0)</f>
        <v>15.81</v>
      </c>
      <c r="F192" s="4">
        <f>pomiary[[#This Row],[czujnik2]] - IF(AND(rok[[#This Row],[dzień]]&gt;=5,rok[[#This Row],[dzień]]&lt;=10),1.2,0) + IF(rok[[#This Row],[miesiąc]]=5,0.9,0)</f>
        <v>14.72</v>
      </c>
      <c r="G192" s="4">
        <f>ROUND(pomiary[[#This Row],[czujnik8]] * IF(OR(rok[[#This Row],[miesiąc]]=7,rok[[#This Row],[miesiąc]]=8),1.07,1),2) + IF(rok[[#This Row],[miesiąc]]=5,0.9,0)</f>
        <v>12.26</v>
      </c>
      <c r="H192" s="4">
        <f>ROUND(pomiary[[#This Row],[czujnik9]] * IF(OR(rok[[#This Row],[miesiąc]]=7,rok[[#This Row],[miesiąc]]=8),1.07,1),2) + IF(rok[[#This Row],[miesiąc]]=5,0.9,0)</f>
        <v>19.34</v>
      </c>
    </row>
    <row r="193" spans="1:8">
      <c r="A193" s="1">
        <f>pomiary[[#This Row],[data]]</f>
        <v>42713</v>
      </c>
      <c r="B193" s="2">
        <f>pomiary[[#This Row],[godzina]]</f>
        <v>0.12638888888888888</v>
      </c>
      <c r="C193">
        <f t="shared" si="4"/>
        <v>9</v>
      </c>
      <c r="D193">
        <f t="shared" si="5"/>
        <v>12</v>
      </c>
      <c r="E193" s="4">
        <f>pomiary[[#This Row],[czujnik1]] - IF(AND(rok[[#This Row],[dzień]]&gt;=5,rok[[#This Row],[dzień]]&lt;=10),1.2,0) + IF(rok[[#This Row],[miesiąc]]=5,0.9,0)</f>
        <v>-2.23</v>
      </c>
      <c r="F193" s="4">
        <f>pomiary[[#This Row],[czujnik2]] - IF(AND(rok[[#This Row],[dzień]]&gt;=5,rok[[#This Row],[dzień]]&lt;=10),1.2,0) + IF(rok[[#This Row],[miesiąc]]=5,0.9,0)</f>
        <v>7.2</v>
      </c>
      <c r="G193" s="4">
        <f>ROUND(pomiary[[#This Row],[czujnik8]] * IF(OR(rok[[#This Row],[miesiąc]]=7,rok[[#This Row],[miesiąc]]=8),1.07,1),2) + IF(rok[[#This Row],[miesiąc]]=5,0.9,0)</f>
        <v>-2.09</v>
      </c>
      <c r="H193" s="4">
        <f>ROUND(pomiary[[#This Row],[czujnik9]] * IF(OR(rok[[#This Row],[miesiąc]]=7,rok[[#This Row],[miesiąc]]=8),1.07,1),2) + IF(rok[[#This Row],[miesiąc]]=5,0.9,0)</f>
        <v>-2.0299999999999998</v>
      </c>
    </row>
    <row r="194" spans="1:8">
      <c r="A194" s="1">
        <f>pomiary[[#This Row],[data]]</f>
        <v>42715</v>
      </c>
      <c r="B194" s="2">
        <f>pomiary[[#This Row],[godzina]]</f>
        <v>8.3333333333333332E-3</v>
      </c>
      <c r="C194">
        <f t="shared" si="4"/>
        <v>11</v>
      </c>
      <c r="D194">
        <f t="shared" si="5"/>
        <v>12</v>
      </c>
      <c r="E194" s="4">
        <f>pomiary[[#This Row],[czujnik1]] - IF(AND(rok[[#This Row],[dzień]]&gt;=5,rok[[#This Row],[dzień]]&lt;=10),1.2,0) + IF(rok[[#This Row],[miesiąc]]=5,0.9,0)</f>
        <v>-0.64</v>
      </c>
      <c r="F194" s="4">
        <f>pomiary[[#This Row],[czujnik2]] - IF(AND(rok[[#This Row],[dzień]]&gt;=5,rok[[#This Row],[dzień]]&lt;=10),1.2,0) + IF(rok[[#This Row],[miesiąc]]=5,0.9,0)</f>
        <v>-3.46</v>
      </c>
      <c r="G194" s="4">
        <f>ROUND(pomiary[[#This Row],[czujnik8]] * IF(OR(rok[[#This Row],[miesiąc]]=7,rok[[#This Row],[miesiąc]]=8),1.07,1),2) + IF(rok[[#This Row],[miesiąc]]=5,0.9,0)</f>
        <v>-5.76</v>
      </c>
      <c r="H194" s="4">
        <f>ROUND(pomiary[[#This Row],[czujnik9]] * IF(OR(rok[[#This Row],[miesiąc]]=7,rok[[#This Row],[miesiąc]]=8),1.07,1),2) + IF(rok[[#This Row],[miesiąc]]=5,0.9,0)</f>
        <v>-2.0499999999999998</v>
      </c>
    </row>
    <row r="195" spans="1:8">
      <c r="A195" s="1">
        <f>pomiary[[#This Row],[data]]</f>
        <v>42716</v>
      </c>
      <c r="B195" s="2">
        <f>pomiary[[#This Row],[godzina]]</f>
        <v>0.29930555555555555</v>
      </c>
      <c r="C195">
        <f t="shared" ref="C195:C201" si="6">DAY(A195)</f>
        <v>12</v>
      </c>
      <c r="D195">
        <f t="shared" ref="D195:D201" si="7">MONTH(A195)</f>
        <v>12</v>
      </c>
      <c r="E195" s="4">
        <f>pomiary[[#This Row],[czujnik1]] - IF(AND(rok[[#This Row],[dzień]]&gt;=5,rok[[#This Row],[dzień]]&lt;=10),1.2,0) + IF(rok[[#This Row],[miesiąc]]=5,0.9,0)</f>
        <v>-4.66</v>
      </c>
      <c r="F195" s="4">
        <f>pomiary[[#This Row],[czujnik2]] - IF(AND(rok[[#This Row],[dzień]]&gt;=5,rok[[#This Row],[dzień]]&lt;=10),1.2,0) + IF(rok[[#This Row],[miesiąc]]=5,0.9,0)</f>
        <v>7.8</v>
      </c>
      <c r="G195" s="4">
        <f>ROUND(pomiary[[#This Row],[czujnik8]] * IF(OR(rok[[#This Row],[miesiąc]]=7,rok[[#This Row],[miesiąc]]=8),1.07,1),2) + IF(rok[[#This Row],[miesiąc]]=5,0.9,0)</f>
        <v>7.27</v>
      </c>
      <c r="H195" s="4">
        <f>ROUND(pomiary[[#This Row],[czujnik9]] * IF(OR(rok[[#This Row],[miesiąc]]=7,rok[[#This Row],[miesiąc]]=8),1.07,1),2) + IF(rok[[#This Row],[miesiąc]]=5,0.9,0)</f>
        <v>0</v>
      </c>
    </row>
    <row r="196" spans="1:8">
      <c r="A196" s="1">
        <f>pomiary[[#This Row],[data]]</f>
        <v>42720</v>
      </c>
      <c r="B196" s="2">
        <f>pomiary[[#This Row],[godzina]]</f>
        <v>4.1666666666666664E-2</v>
      </c>
      <c r="C196">
        <f t="shared" si="6"/>
        <v>16</v>
      </c>
      <c r="D196">
        <f t="shared" si="7"/>
        <v>12</v>
      </c>
      <c r="E196" s="4">
        <f>pomiary[[#This Row],[czujnik1]] - IF(AND(rok[[#This Row],[dzień]]&gt;=5,rok[[#This Row],[dzień]]&lt;=10),1.2,0) + IF(rok[[#This Row],[miesiąc]]=5,0.9,0)</f>
        <v>5.58</v>
      </c>
      <c r="F196" s="4">
        <f>pomiary[[#This Row],[czujnik2]] - IF(AND(rok[[#This Row],[dzień]]&gt;=5,rok[[#This Row],[dzień]]&lt;=10),1.2,0) + IF(rok[[#This Row],[miesiąc]]=5,0.9,0)</f>
        <v>-4.47</v>
      </c>
      <c r="G196" s="4">
        <f>ROUND(pomiary[[#This Row],[czujnik8]] * IF(OR(rok[[#This Row],[miesiąc]]=7,rok[[#This Row],[miesiąc]]=8),1.07,1),2) + IF(rok[[#This Row],[miesiąc]]=5,0.9,0)</f>
        <v>0.7</v>
      </c>
      <c r="H196" s="4">
        <f>ROUND(pomiary[[#This Row],[czujnik9]] * IF(OR(rok[[#This Row],[miesiąc]]=7,rok[[#This Row],[miesiąc]]=8),1.07,1),2) + IF(rok[[#This Row],[miesiąc]]=5,0.9,0)</f>
        <v>-6.74</v>
      </c>
    </row>
    <row r="197" spans="1:8">
      <c r="A197" s="1">
        <f>pomiary[[#This Row],[data]]</f>
        <v>42722</v>
      </c>
      <c r="B197" s="2">
        <f>pomiary[[#This Row],[godzina]]</f>
        <v>0.37638888888888888</v>
      </c>
      <c r="C197">
        <f t="shared" si="6"/>
        <v>18</v>
      </c>
      <c r="D197">
        <f t="shared" si="7"/>
        <v>12</v>
      </c>
      <c r="E197" s="4">
        <f>pomiary[[#This Row],[czujnik1]] - IF(AND(rok[[#This Row],[dzień]]&gt;=5,rok[[#This Row],[dzień]]&lt;=10),1.2,0) + IF(rok[[#This Row],[miesiąc]]=5,0.9,0)</f>
        <v>3.23</v>
      </c>
      <c r="F197" s="4">
        <f>pomiary[[#This Row],[czujnik2]] - IF(AND(rok[[#This Row],[dzień]]&gt;=5,rok[[#This Row],[dzień]]&lt;=10),1.2,0) + IF(rok[[#This Row],[miesiąc]]=5,0.9,0)</f>
        <v>3.29</v>
      </c>
      <c r="G197" s="4">
        <f>ROUND(pomiary[[#This Row],[czujnik8]] * IF(OR(rok[[#This Row],[miesiąc]]=7,rok[[#This Row],[miesiąc]]=8),1.07,1),2) + IF(rok[[#This Row],[miesiąc]]=5,0.9,0)</f>
        <v>-3.33</v>
      </c>
      <c r="H197" s="4">
        <f>ROUND(pomiary[[#This Row],[czujnik9]] * IF(OR(rok[[#This Row],[miesiąc]]=7,rok[[#This Row],[miesiąc]]=8),1.07,1),2) + IF(rok[[#This Row],[miesiąc]]=5,0.9,0)</f>
        <v>-7.14</v>
      </c>
    </row>
    <row r="198" spans="1:8">
      <c r="A198" s="1">
        <f>pomiary[[#This Row],[data]]</f>
        <v>42727</v>
      </c>
      <c r="B198" s="2">
        <f>pomiary[[#This Row],[godzina]]</f>
        <v>0.16944444444444443</v>
      </c>
      <c r="C198">
        <f t="shared" si="6"/>
        <v>23</v>
      </c>
      <c r="D198">
        <f t="shared" si="7"/>
        <v>12</v>
      </c>
      <c r="E198" s="4">
        <f>pomiary[[#This Row],[czujnik1]] - IF(AND(rok[[#This Row],[dzień]]&gt;=5,rok[[#This Row],[dzień]]&lt;=10),1.2,0) + IF(rok[[#This Row],[miesiąc]]=5,0.9,0)</f>
        <v>-1.46</v>
      </c>
      <c r="F198" s="4">
        <f>pomiary[[#This Row],[czujnik2]] - IF(AND(rok[[#This Row],[dzień]]&gt;=5,rok[[#This Row],[dzień]]&lt;=10),1.2,0) + IF(rok[[#This Row],[miesiąc]]=5,0.9,0)</f>
        <v>-7.76</v>
      </c>
      <c r="G198" s="4">
        <f>ROUND(pomiary[[#This Row],[czujnik8]] * IF(OR(rok[[#This Row],[miesiąc]]=7,rok[[#This Row],[miesiąc]]=8),1.07,1),2) + IF(rok[[#This Row],[miesiąc]]=5,0.9,0)</f>
        <v>0.16</v>
      </c>
      <c r="H198" s="4">
        <f>ROUND(pomiary[[#This Row],[czujnik9]] * IF(OR(rok[[#This Row],[miesiąc]]=7,rok[[#This Row],[miesiąc]]=8),1.07,1),2) + IF(rok[[#This Row],[miesiąc]]=5,0.9,0)</f>
        <v>3.83</v>
      </c>
    </row>
    <row r="199" spans="1:8">
      <c r="A199" s="1">
        <f>pomiary[[#This Row],[data]]</f>
        <v>42728</v>
      </c>
      <c r="B199" s="2">
        <f>pomiary[[#This Row],[godzina]]</f>
        <v>0.29583333333333334</v>
      </c>
      <c r="C199">
        <f t="shared" si="6"/>
        <v>24</v>
      </c>
      <c r="D199">
        <f t="shared" si="7"/>
        <v>12</v>
      </c>
      <c r="E199" s="4">
        <f>pomiary[[#This Row],[czujnik1]] - IF(AND(rok[[#This Row],[dzień]]&gt;=5,rok[[#This Row],[dzień]]&lt;=10),1.2,0) + IF(rok[[#This Row],[miesiąc]]=5,0.9,0)</f>
        <v>-7.3</v>
      </c>
      <c r="F199" s="4">
        <f>pomiary[[#This Row],[czujnik2]] - IF(AND(rok[[#This Row],[dzień]]&gt;=5,rok[[#This Row],[dzień]]&lt;=10),1.2,0) + IF(rok[[#This Row],[miesiąc]]=5,0.9,0)</f>
        <v>-4.8600000000000003</v>
      </c>
      <c r="G199" s="4">
        <f>ROUND(pomiary[[#This Row],[czujnik8]] * IF(OR(rok[[#This Row],[miesiąc]]=7,rok[[#This Row],[miesiąc]]=8),1.07,1),2) + IF(rok[[#This Row],[miesiąc]]=5,0.9,0)</f>
        <v>-6.38</v>
      </c>
      <c r="H199" s="4">
        <f>ROUND(pomiary[[#This Row],[czujnik9]] * IF(OR(rok[[#This Row],[miesiąc]]=7,rok[[#This Row],[miesiąc]]=8),1.07,1),2) + IF(rok[[#This Row],[miesiąc]]=5,0.9,0)</f>
        <v>8.1</v>
      </c>
    </row>
    <row r="200" spans="1:8">
      <c r="A200" s="1">
        <f>pomiary[[#This Row],[data]]</f>
        <v>42731</v>
      </c>
      <c r="B200" s="2">
        <f>pomiary[[#This Row],[godzina]]</f>
        <v>4.4444444444444446E-2</v>
      </c>
      <c r="C200">
        <f t="shared" si="6"/>
        <v>27</v>
      </c>
      <c r="D200">
        <f t="shared" si="7"/>
        <v>12</v>
      </c>
      <c r="E200" s="4">
        <f>pomiary[[#This Row],[czujnik1]] - IF(AND(rok[[#This Row],[dzień]]&gt;=5,rok[[#This Row],[dzień]]&lt;=10),1.2,0) + IF(rok[[#This Row],[miesiąc]]=5,0.9,0)</f>
        <v>-2.37</v>
      </c>
      <c r="F200" s="4">
        <f>pomiary[[#This Row],[czujnik2]] - IF(AND(rok[[#This Row],[dzień]]&gt;=5,rok[[#This Row],[dzień]]&lt;=10),1.2,0) + IF(rok[[#This Row],[miesiąc]]=5,0.9,0)</f>
        <v>4.95</v>
      </c>
      <c r="G200" s="4">
        <f>ROUND(pomiary[[#This Row],[czujnik8]] * IF(OR(rok[[#This Row],[miesiąc]]=7,rok[[#This Row],[miesiąc]]=8),1.07,1),2) + IF(rok[[#This Row],[miesiąc]]=5,0.9,0)</f>
        <v>-7.17</v>
      </c>
      <c r="H200" s="4">
        <f>ROUND(pomiary[[#This Row],[czujnik9]] * IF(OR(rok[[#This Row],[miesiąc]]=7,rok[[#This Row],[miesiąc]]=8),1.07,1),2) + IF(rok[[#This Row],[miesiąc]]=5,0.9,0)</f>
        <v>2.2599999999999998</v>
      </c>
    </row>
    <row r="201" spans="1:8">
      <c r="A201" s="1">
        <f>pomiary[[#This Row],[data]]</f>
        <v>42732</v>
      </c>
      <c r="B201" s="2">
        <f>pomiary[[#This Row],[godzina]]</f>
        <v>4.3750000000000004E-2</v>
      </c>
      <c r="C201">
        <f t="shared" si="6"/>
        <v>28</v>
      </c>
      <c r="D201">
        <f t="shared" si="7"/>
        <v>12</v>
      </c>
      <c r="E201" s="4">
        <f>pomiary[[#This Row],[czujnik1]] - IF(AND(rok[[#This Row],[dzień]]&gt;=5,rok[[#This Row],[dzień]]&lt;=10),1.2,0) + IF(rok[[#This Row],[miesiąc]]=5,0.9,0)</f>
        <v>-6.44</v>
      </c>
      <c r="F201" s="4">
        <f>pomiary[[#This Row],[czujnik2]] - IF(AND(rok[[#This Row],[dzień]]&gt;=5,rok[[#This Row],[dzień]]&lt;=10),1.2,0) + IF(rok[[#This Row],[miesiąc]]=5,0.9,0)</f>
        <v>6.45</v>
      </c>
      <c r="G201" s="4">
        <f>ROUND(pomiary[[#This Row],[czujnik8]] * IF(OR(rok[[#This Row],[miesiąc]]=7,rok[[#This Row],[miesiąc]]=8),1.07,1),2) + IF(rok[[#This Row],[miesiąc]]=5,0.9,0)</f>
        <v>3.14</v>
      </c>
      <c r="H201" s="4">
        <f>ROUND(pomiary[[#This Row],[czujnik9]] * IF(OR(rok[[#This Row],[miesiąc]]=7,rok[[#This Row],[miesiąc]]=8),1.07,1),2) + IF(rok[[#This Row],[miesiąc]]=5,0.9,0)</f>
        <v>-6.82</v>
      </c>
    </row>
    <row r="202" spans="1:8">
      <c r="A20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2"/>
  <dimension ref="A4:C363"/>
  <sheetViews>
    <sheetView workbookViewId="0">
      <selection activeCell="C5" sqref="C5"/>
    </sheetView>
  </sheetViews>
  <sheetFormatPr defaultRowHeight="14.4"/>
  <cols>
    <col min="1" max="1" width="16.6640625" customWidth="1"/>
    <col min="2" max="2" width="14.44140625" customWidth="1"/>
    <col min="3" max="3" width="9.44140625" bestFit="1" customWidth="1"/>
  </cols>
  <sheetData>
    <row r="4" spans="1:3">
      <c r="A4" s="3" t="s">
        <v>12</v>
      </c>
      <c r="B4" t="s">
        <v>14</v>
      </c>
    </row>
    <row r="5" spans="1:3">
      <c r="A5" s="17">
        <v>42374</v>
      </c>
      <c r="B5" s="4">
        <v>-2.8</v>
      </c>
      <c r="C5" s="5">
        <f>AVERAGE(B5:B362)</f>
        <v>14.281955307262558</v>
      </c>
    </row>
    <row r="6" spans="1:3">
      <c r="A6" s="16">
        <v>0.46597222222222223</v>
      </c>
      <c r="B6" s="4">
        <v>-2.8</v>
      </c>
    </row>
    <row r="7" spans="1:3">
      <c r="A7" s="17">
        <v>42377</v>
      </c>
      <c r="B7" s="4">
        <v>-5.78</v>
      </c>
    </row>
    <row r="8" spans="1:3">
      <c r="A8" s="16">
        <v>0.29166666666666669</v>
      </c>
      <c r="B8" s="4">
        <v>-5.78</v>
      </c>
    </row>
    <row r="9" spans="1:3">
      <c r="A9" s="17">
        <v>42387</v>
      </c>
      <c r="B9" s="4">
        <v>3.87</v>
      </c>
    </row>
    <row r="10" spans="1:3">
      <c r="A10" s="16">
        <v>0.42499999999999999</v>
      </c>
      <c r="B10" s="4">
        <v>3.87</v>
      </c>
    </row>
    <row r="11" spans="1:3">
      <c r="A11" s="17">
        <v>42389</v>
      </c>
      <c r="B11" s="4">
        <v>6.46</v>
      </c>
    </row>
    <row r="12" spans="1:3">
      <c r="A12" s="16">
        <v>5.5555555555555558E-3</v>
      </c>
      <c r="B12" s="4">
        <v>6.46</v>
      </c>
    </row>
    <row r="13" spans="1:3">
      <c r="A13" s="17">
        <v>42390</v>
      </c>
      <c r="B13" s="4">
        <v>8.14</v>
      </c>
    </row>
    <row r="14" spans="1:3">
      <c r="A14" s="16">
        <v>0.41805555555555557</v>
      </c>
      <c r="B14" s="4">
        <v>8.14</v>
      </c>
    </row>
    <row r="15" spans="1:3">
      <c r="A15" s="17">
        <v>42391</v>
      </c>
      <c r="B15" s="4">
        <v>3.55</v>
      </c>
    </row>
    <row r="16" spans="1:3">
      <c r="A16" s="16">
        <v>0.13263888888888889</v>
      </c>
      <c r="B16" s="4">
        <v>3.55</v>
      </c>
    </row>
    <row r="17" spans="1:2">
      <c r="A17" s="17">
        <v>42399</v>
      </c>
      <c r="B17" s="4">
        <v>2.64</v>
      </c>
    </row>
    <row r="18" spans="1:2">
      <c r="A18" s="16">
        <v>4.5833333333333337E-2</v>
      </c>
      <c r="B18" s="4">
        <v>2.64</v>
      </c>
    </row>
    <row r="19" spans="1:2">
      <c r="A19" s="17">
        <v>42405</v>
      </c>
      <c r="B19" s="4">
        <v>6.44</v>
      </c>
    </row>
    <row r="20" spans="1:2">
      <c r="A20" s="16">
        <v>0.12638888888888888</v>
      </c>
      <c r="B20" s="4">
        <v>6.44</v>
      </c>
    </row>
    <row r="21" spans="1:2">
      <c r="A21" s="17">
        <v>42406</v>
      </c>
      <c r="B21" s="4">
        <v>10.93</v>
      </c>
    </row>
    <row r="22" spans="1:2">
      <c r="A22" s="16">
        <v>8.7500000000000008E-2</v>
      </c>
      <c r="B22" s="4">
        <v>2.11</v>
      </c>
    </row>
    <row r="23" spans="1:2">
      <c r="A23" s="16">
        <v>0.21111111111111111</v>
      </c>
      <c r="B23" s="4">
        <v>8.82</v>
      </c>
    </row>
    <row r="24" spans="1:2">
      <c r="A24" s="17">
        <v>42409</v>
      </c>
      <c r="B24" s="4">
        <v>-3.87</v>
      </c>
    </row>
    <row r="25" spans="1:2">
      <c r="A25" s="16">
        <v>0.3354166666666667</v>
      </c>
      <c r="B25" s="4">
        <v>-3.87</v>
      </c>
    </row>
    <row r="26" spans="1:2">
      <c r="A26" s="17">
        <v>42410</v>
      </c>
      <c r="B26" s="4">
        <v>15.78</v>
      </c>
    </row>
    <row r="27" spans="1:2">
      <c r="A27" s="16">
        <v>0.25486111111111109</v>
      </c>
      <c r="B27" s="4">
        <v>7.35</v>
      </c>
    </row>
    <row r="28" spans="1:2">
      <c r="A28" s="16">
        <v>0.33819444444444446</v>
      </c>
      <c r="B28" s="4">
        <v>8.43</v>
      </c>
    </row>
    <row r="29" spans="1:2">
      <c r="A29" s="17">
        <v>42413</v>
      </c>
      <c r="B29" s="4">
        <v>6.6</v>
      </c>
    </row>
    <row r="30" spans="1:2">
      <c r="A30" s="16">
        <v>1.3888888888888889E-3</v>
      </c>
      <c r="B30" s="4">
        <v>6.6</v>
      </c>
    </row>
    <row r="31" spans="1:2">
      <c r="A31" s="17">
        <v>42415</v>
      </c>
      <c r="B31" s="4">
        <v>-14</v>
      </c>
    </row>
    <row r="32" spans="1:2">
      <c r="A32" s="16">
        <v>0.17083333333333331</v>
      </c>
      <c r="B32" s="4">
        <v>-7.25</v>
      </c>
    </row>
    <row r="33" spans="1:2">
      <c r="A33" s="16">
        <v>0.29305555555555557</v>
      </c>
      <c r="B33" s="4">
        <v>-6.75</v>
      </c>
    </row>
    <row r="34" spans="1:2">
      <c r="A34" s="17">
        <v>42418</v>
      </c>
      <c r="B34" s="4">
        <v>10.9</v>
      </c>
    </row>
    <row r="35" spans="1:2">
      <c r="A35" s="16">
        <v>0.17083333333333331</v>
      </c>
      <c r="B35" s="4">
        <v>3.66</v>
      </c>
    </row>
    <row r="36" spans="1:2">
      <c r="A36" s="16">
        <v>0.29166666666666669</v>
      </c>
      <c r="B36" s="4">
        <v>1.63</v>
      </c>
    </row>
    <row r="37" spans="1:2">
      <c r="A37" s="16">
        <v>0.46180555555555558</v>
      </c>
      <c r="B37" s="4">
        <v>5.61</v>
      </c>
    </row>
    <row r="38" spans="1:2">
      <c r="A38" s="17">
        <v>42420</v>
      </c>
      <c r="B38" s="4">
        <v>1.06</v>
      </c>
    </row>
    <row r="39" spans="1:2">
      <c r="A39" s="16">
        <v>0.21041666666666667</v>
      </c>
      <c r="B39" s="4">
        <v>1.06</v>
      </c>
    </row>
    <row r="40" spans="1:2">
      <c r="A40" s="17">
        <v>42421</v>
      </c>
      <c r="B40" s="4">
        <v>-2.92</v>
      </c>
    </row>
    <row r="41" spans="1:2">
      <c r="A41" s="16">
        <v>0.46319444444444446</v>
      </c>
      <c r="B41" s="4">
        <v>-2.92</v>
      </c>
    </row>
    <row r="42" spans="1:2">
      <c r="A42" s="17">
        <v>42424</v>
      </c>
      <c r="B42" s="4">
        <v>-3.48</v>
      </c>
    </row>
    <row r="43" spans="1:2">
      <c r="A43" s="16">
        <v>0.17083333333333331</v>
      </c>
      <c r="B43" s="4">
        <v>-3.48</v>
      </c>
    </row>
    <row r="44" spans="1:2">
      <c r="A44" s="17">
        <v>42430</v>
      </c>
      <c r="B44" s="4">
        <v>1.89</v>
      </c>
    </row>
    <row r="45" spans="1:2">
      <c r="A45" s="16">
        <v>0</v>
      </c>
      <c r="B45" s="4">
        <v>1.89</v>
      </c>
    </row>
    <row r="46" spans="1:2">
      <c r="A46" s="17">
        <v>42431</v>
      </c>
      <c r="B46" s="4">
        <v>-4.1900000000000004</v>
      </c>
    </row>
    <row r="47" spans="1:2">
      <c r="A47" s="16">
        <v>0.16874999999999998</v>
      </c>
      <c r="B47" s="4">
        <v>-4.1900000000000004</v>
      </c>
    </row>
    <row r="48" spans="1:2">
      <c r="A48" s="17">
        <v>42433</v>
      </c>
      <c r="B48" s="4">
        <v>-1.0900000000000001</v>
      </c>
    </row>
    <row r="49" spans="1:2">
      <c r="A49" s="16">
        <v>0.29166666666666669</v>
      </c>
      <c r="B49" s="4">
        <v>-1.0900000000000001</v>
      </c>
    </row>
    <row r="50" spans="1:2">
      <c r="A50" s="17">
        <v>42435</v>
      </c>
      <c r="B50" s="4">
        <v>-1.99</v>
      </c>
    </row>
    <row r="51" spans="1:2">
      <c r="A51" s="16">
        <v>0.33958333333333335</v>
      </c>
      <c r="B51" s="4">
        <v>-1.99</v>
      </c>
    </row>
    <row r="52" spans="1:2">
      <c r="A52" s="17">
        <v>42436</v>
      </c>
      <c r="B52" s="4">
        <v>-3.83</v>
      </c>
    </row>
    <row r="53" spans="1:2">
      <c r="A53" s="16">
        <v>0.4604166666666667</v>
      </c>
      <c r="B53" s="4">
        <v>-3.83</v>
      </c>
    </row>
    <row r="54" spans="1:2">
      <c r="A54" s="17">
        <v>42439</v>
      </c>
      <c r="B54" s="4">
        <v>-3.8</v>
      </c>
    </row>
    <row r="55" spans="1:2">
      <c r="A55" s="16">
        <v>0.50277777777777777</v>
      </c>
      <c r="B55" s="4">
        <v>-3.8</v>
      </c>
    </row>
    <row r="56" spans="1:2">
      <c r="A56" s="17">
        <v>42441</v>
      </c>
      <c r="B56" s="4">
        <v>-7.58</v>
      </c>
    </row>
    <row r="57" spans="1:2">
      <c r="A57" s="16">
        <v>0.21388888888888891</v>
      </c>
      <c r="B57" s="4">
        <v>-7.58</v>
      </c>
    </row>
    <row r="58" spans="1:2">
      <c r="A58" s="17">
        <v>42444</v>
      </c>
      <c r="B58" s="4">
        <v>-2.5</v>
      </c>
    </row>
    <row r="59" spans="1:2">
      <c r="A59" s="16">
        <v>0.12638888888888888</v>
      </c>
      <c r="B59" s="4">
        <v>-2.5</v>
      </c>
    </row>
    <row r="60" spans="1:2">
      <c r="A60" s="17">
        <v>42447</v>
      </c>
      <c r="B60" s="4">
        <v>4.62</v>
      </c>
    </row>
    <row r="61" spans="1:2">
      <c r="A61" s="16">
        <v>8.3333333333333332E-3</v>
      </c>
      <c r="B61" s="4">
        <v>4.62</v>
      </c>
    </row>
    <row r="62" spans="1:2">
      <c r="A62" s="17">
        <v>42450</v>
      </c>
      <c r="B62" s="4">
        <v>-7.0000000000000007E-2</v>
      </c>
    </row>
    <row r="63" spans="1:2">
      <c r="A63" s="16">
        <v>0.12569444444444444</v>
      </c>
      <c r="B63" s="4">
        <v>-7.0000000000000007E-2</v>
      </c>
    </row>
    <row r="64" spans="1:2">
      <c r="A64" s="17">
        <v>42451</v>
      </c>
      <c r="B64" s="4">
        <v>4.26</v>
      </c>
    </row>
    <row r="65" spans="1:2">
      <c r="A65" s="16">
        <v>0.50694444444444442</v>
      </c>
      <c r="B65" s="4">
        <v>4.26</v>
      </c>
    </row>
    <row r="66" spans="1:2">
      <c r="A66" s="17">
        <v>42452</v>
      </c>
      <c r="B66" s="4">
        <v>3.5900000000000003</v>
      </c>
    </row>
    <row r="67" spans="1:2">
      <c r="A67" s="16">
        <v>0.16874999999999998</v>
      </c>
      <c r="B67" s="4">
        <v>-0.56000000000000005</v>
      </c>
    </row>
    <row r="68" spans="1:2">
      <c r="A68" s="16">
        <v>0.25138888888888888</v>
      </c>
      <c r="B68" s="4">
        <v>4.1500000000000004</v>
      </c>
    </row>
    <row r="69" spans="1:2">
      <c r="A69" s="17">
        <v>42454</v>
      </c>
      <c r="B69" s="4">
        <v>1.19</v>
      </c>
    </row>
    <row r="70" spans="1:2">
      <c r="A70" s="16">
        <v>0.12986111111111112</v>
      </c>
      <c r="B70" s="4">
        <v>1.19</v>
      </c>
    </row>
    <row r="71" spans="1:2">
      <c r="A71" s="17">
        <v>42455</v>
      </c>
      <c r="B71" s="4">
        <v>11.32</v>
      </c>
    </row>
    <row r="72" spans="1:2">
      <c r="A72" s="16">
        <v>0.33888888888888885</v>
      </c>
      <c r="B72" s="4">
        <v>7.27</v>
      </c>
    </row>
    <row r="73" spans="1:2">
      <c r="A73" s="16">
        <v>0.37847222222222227</v>
      </c>
      <c r="B73" s="4">
        <v>4.05</v>
      </c>
    </row>
    <row r="74" spans="1:2">
      <c r="A74" s="17">
        <v>42456</v>
      </c>
      <c r="B74" s="4">
        <v>6.37</v>
      </c>
    </row>
    <row r="75" spans="1:2">
      <c r="A75" s="16">
        <v>0.21388888888888891</v>
      </c>
      <c r="B75" s="4">
        <v>6.37</v>
      </c>
    </row>
    <row r="76" spans="1:2">
      <c r="A76" s="17">
        <v>42457</v>
      </c>
      <c r="B76" s="4">
        <v>7.46</v>
      </c>
    </row>
    <row r="77" spans="1:2">
      <c r="A77" s="16">
        <v>0.17222222222222225</v>
      </c>
      <c r="B77" s="4">
        <v>7.46</v>
      </c>
    </row>
    <row r="78" spans="1:2">
      <c r="A78" s="17">
        <v>42458</v>
      </c>
      <c r="B78" s="4">
        <v>3.19</v>
      </c>
    </row>
    <row r="79" spans="1:2">
      <c r="A79" s="16">
        <v>0.29791666666666666</v>
      </c>
      <c r="B79" s="4">
        <v>3.19</v>
      </c>
    </row>
    <row r="80" spans="1:2">
      <c r="A80" s="17">
        <v>42468</v>
      </c>
      <c r="B80" s="4">
        <v>10.67</v>
      </c>
    </row>
    <row r="81" spans="1:2">
      <c r="A81" s="16">
        <v>0.21180555555555555</v>
      </c>
      <c r="B81" s="4">
        <v>10.67</v>
      </c>
    </row>
    <row r="82" spans="1:2">
      <c r="A82" s="17">
        <v>42470</v>
      </c>
      <c r="B82" s="4">
        <v>13.18</v>
      </c>
    </row>
    <row r="83" spans="1:2">
      <c r="A83" s="16">
        <v>0.38055555555555554</v>
      </c>
      <c r="B83" s="4">
        <v>13.18</v>
      </c>
    </row>
    <row r="84" spans="1:2">
      <c r="A84" s="17">
        <v>42472</v>
      </c>
      <c r="B84" s="4">
        <v>15.09</v>
      </c>
    </row>
    <row r="85" spans="1:2">
      <c r="A85" s="16">
        <v>4.5138888888888888E-2</v>
      </c>
      <c r="B85" s="4">
        <v>15.09</v>
      </c>
    </row>
    <row r="86" spans="1:2">
      <c r="A86" s="17">
        <v>42475</v>
      </c>
      <c r="B86" s="4">
        <v>15.76</v>
      </c>
    </row>
    <row r="87" spans="1:2">
      <c r="A87" s="16">
        <v>0.41944444444444445</v>
      </c>
      <c r="B87" s="4">
        <v>15.76</v>
      </c>
    </row>
    <row r="88" spans="1:2">
      <c r="A88" s="17">
        <v>42478</v>
      </c>
      <c r="B88" s="4">
        <v>15.57</v>
      </c>
    </row>
    <row r="89" spans="1:2">
      <c r="A89" s="16">
        <v>0.2951388888888889</v>
      </c>
      <c r="B89" s="4">
        <v>15.57</v>
      </c>
    </row>
    <row r="90" spans="1:2">
      <c r="A90" s="17">
        <v>42479</v>
      </c>
      <c r="B90" s="4">
        <v>12.47</v>
      </c>
    </row>
    <row r="91" spans="1:2">
      <c r="A91" s="16">
        <v>2.0833333333333333E-3</v>
      </c>
      <c r="B91" s="4">
        <v>12.47</v>
      </c>
    </row>
    <row r="92" spans="1:2">
      <c r="A92" s="17">
        <v>42480</v>
      </c>
      <c r="B92" s="4">
        <v>22.259999999999998</v>
      </c>
    </row>
    <row r="93" spans="1:2">
      <c r="A93" s="16">
        <v>0.38125000000000003</v>
      </c>
      <c r="B93" s="4">
        <v>10.08</v>
      </c>
    </row>
    <row r="94" spans="1:2">
      <c r="A94" s="16">
        <v>0.45902777777777781</v>
      </c>
      <c r="B94" s="4">
        <v>12.18</v>
      </c>
    </row>
    <row r="95" spans="1:2">
      <c r="A95" s="17">
        <v>42484</v>
      </c>
      <c r="B95" s="4">
        <v>11.07</v>
      </c>
    </row>
    <row r="96" spans="1:2">
      <c r="A96" s="16">
        <v>0.25416666666666665</v>
      </c>
      <c r="B96" s="4">
        <v>11.07</v>
      </c>
    </row>
    <row r="97" spans="1:2">
      <c r="A97" s="17">
        <v>42485</v>
      </c>
      <c r="B97" s="4">
        <v>22.240000000000002</v>
      </c>
    </row>
    <row r="98" spans="1:2">
      <c r="A98" s="16">
        <v>8.4027777777777771E-2</v>
      </c>
      <c r="B98" s="4">
        <v>10.59</v>
      </c>
    </row>
    <row r="99" spans="1:2">
      <c r="A99" s="16">
        <v>8.4722222222222213E-2</v>
      </c>
      <c r="B99" s="4">
        <v>11.65</v>
      </c>
    </row>
    <row r="100" spans="1:2">
      <c r="A100" s="17">
        <v>42487</v>
      </c>
      <c r="B100" s="4">
        <v>13.4</v>
      </c>
    </row>
    <row r="101" spans="1:2">
      <c r="A101" s="16">
        <v>0.42152777777777778</v>
      </c>
      <c r="B101" s="4">
        <v>13.4</v>
      </c>
    </row>
    <row r="102" spans="1:2">
      <c r="A102" s="17">
        <v>42489</v>
      </c>
      <c r="B102" s="4">
        <v>10.89</v>
      </c>
    </row>
    <row r="103" spans="1:2">
      <c r="A103" s="16">
        <v>0.33333333333333331</v>
      </c>
      <c r="B103" s="4">
        <v>10.89</v>
      </c>
    </row>
    <row r="104" spans="1:2">
      <c r="A104" s="17">
        <v>42492</v>
      </c>
      <c r="B104" s="4">
        <v>14.3</v>
      </c>
    </row>
    <row r="105" spans="1:2">
      <c r="A105" s="16">
        <v>0.41944444444444445</v>
      </c>
      <c r="B105" s="4">
        <v>14.3</v>
      </c>
    </row>
    <row r="106" spans="1:2">
      <c r="A106" s="17">
        <v>42493</v>
      </c>
      <c r="B106" s="4">
        <v>10.82</v>
      </c>
    </row>
    <row r="107" spans="1:2">
      <c r="A107" s="16">
        <v>0.3354166666666667</v>
      </c>
      <c r="B107" s="4">
        <v>10.82</v>
      </c>
    </row>
    <row r="108" spans="1:2">
      <c r="A108" s="17">
        <v>42495</v>
      </c>
      <c r="B108" s="4">
        <v>36.590000000000003</v>
      </c>
    </row>
    <row r="109" spans="1:2">
      <c r="A109" s="16">
        <v>0.2951388888888889</v>
      </c>
      <c r="B109" s="4">
        <v>11.47</v>
      </c>
    </row>
    <row r="110" spans="1:2">
      <c r="A110" s="16">
        <v>0.42152777777777778</v>
      </c>
      <c r="B110" s="4">
        <v>15.02</v>
      </c>
    </row>
    <row r="111" spans="1:2">
      <c r="A111" s="16">
        <v>0.46527777777777773</v>
      </c>
      <c r="B111" s="4">
        <v>10.1</v>
      </c>
    </row>
    <row r="112" spans="1:2">
      <c r="A112" s="17">
        <v>42496</v>
      </c>
      <c r="B112" s="4">
        <v>11.29</v>
      </c>
    </row>
    <row r="113" spans="1:2">
      <c r="A113" s="16">
        <v>0.42083333333333334</v>
      </c>
      <c r="B113" s="4">
        <v>11.29</v>
      </c>
    </row>
    <row r="114" spans="1:2">
      <c r="A114" s="17">
        <v>42498</v>
      </c>
      <c r="B114" s="4">
        <v>25.22</v>
      </c>
    </row>
    <row r="115" spans="1:2">
      <c r="A115" s="16">
        <v>0.12916666666666668</v>
      </c>
      <c r="B115" s="4">
        <v>13.23</v>
      </c>
    </row>
    <row r="116" spans="1:2">
      <c r="A116" s="16">
        <v>0.21180555555555555</v>
      </c>
      <c r="B116" s="4">
        <v>11.99</v>
      </c>
    </row>
    <row r="117" spans="1:2">
      <c r="A117" s="17">
        <v>42499</v>
      </c>
      <c r="B117" s="4">
        <v>15.72</v>
      </c>
    </row>
    <row r="118" spans="1:2">
      <c r="A118" s="16">
        <v>0.21180555555555555</v>
      </c>
      <c r="B118" s="4">
        <v>15.72</v>
      </c>
    </row>
    <row r="119" spans="1:2">
      <c r="A119" s="17">
        <v>42500</v>
      </c>
      <c r="B119" s="4">
        <v>12.33</v>
      </c>
    </row>
    <row r="120" spans="1:2">
      <c r="A120" s="16">
        <v>0.33611111111111108</v>
      </c>
      <c r="B120" s="4">
        <v>12.33</v>
      </c>
    </row>
    <row r="121" spans="1:2">
      <c r="A121" s="17">
        <v>42501</v>
      </c>
      <c r="B121" s="4">
        <v>14.2</v>
      </c>
    </row>
    <row r="122" spans="1:2">
      <c r="A122" s="16">
        <v>0.29166666666666669</v>
      </c>
      <c r="B122" s="4">
        <v>14.2</v>
      </c>
    </row>
    <row r="123" spans="1:2">
      <c r="A123" s="17">
        <v>42502</v>
      </c>
      <c r="B123" s="4">
        <v>14.26</v>
      </c>
    </row>
    <row r="124" spans="1:2">
      <c r="A124" s="16">
        <v>0.21249999999999999</v>
      </c>
      <c r="B124" s="4">
        <v>14.26</v>
      </c>
    </row>
    <row r="125" spans="1:2">
      <c r="A125" s="17">
        <v>42504</v>
      </c>
      <c r="B125" s="4">
        <v>15.06</v>
      </c>
    </row>
    <row r="126" spans="1:2">
      <c r="A126" s="16">
        <v>0.25277777777777777</v>
      </c>
      <c r="B126" s="4">
        <v>15.06</v>
      </c>
    </row>
    <row r="127" spans="1:2">
      <c r="A127" s="17">
        <v>42505</v>
      </c>
      <c r="B127" s="4">
        <v>11.65</v>
      </c>
    </row>
    <row r="128" spans="1:2">
      <c r="A128" s="16">
        <v>0.21666666666666667</v>
      </c>
      <c r="B128" s="4">
        <v>11.65</v>
      </c>
    </row>
    <row r="129" spans="1:2">
      <c r="A129" s="17">
        <v>42508</v>
      </c>
      <c r="B129" s="4">
        <v>13.12</v>
      </c>
    </row>
    <row r="130" spans="1:2">
      <c r="A130" s="16">
        <v>0.42152777777777778</v>
      </c>
      <c r="B130" s="4">
        <v>13.12</v>
      </c>
    </row>
    <row r="131" spans="1:2">
      <c r="A131" s="17">
        <v>42511</v>
      </c>
      <c r="B131" s="4">
        <v>10.56</v>
      </c>
    </row>
    <row r="132" spans="1:2">
      <c r="A132" s="16">
        <v>0.1673611111111111</v>
      </c>
      <c r="B132" s="4">
        <v>10.56</v>
      </c>
    </row>
    <row r="133" spans="1:2">
      <c r="A133" s="17">
        <v>42512</v>
      </c>
      <c r="B133" s="4">
        <v>11.48</v>
      </c>
    </row>
    <row r="134" spans="1:2">
      <c r="A134" s="16">
        <v>0.29722222222222222</v>
      </c>
      <c r="B134" s="4">
        <v>11.48</v>
      </c>
    </row>
    <row r="135" spans="1:2">
      <c r="A135" s="17">
        <v>42517</v>
      </c>
      <c r="B135" s="4">
        <v>10.78</v>
      </c>
    </row>
    <row r="136" spans="1:2">
      <c r="A136" s="16">
        <v>0.38055555555555554</v>
      </c>
      <c r="B136" s="4">
        <v>10.78</v>
      </c>
    </row>
    <row r="137" spans="1:2">
      <c r="A137" s="17">
        <v>42518</v>
      </c>
      <c r="B137" s="4">
        <v>15.48</v>
      </c>
    </row>
    <row r="138" spans="1:2">
      <c r="A138" s="16">
        <v>8.9583333333333334E-2</v>
      </c>
      <c r="B138" s="4">
        <v>15.48</v>
      </c>
    </row>
    <row r="139" spans="1:2">
      <c r="A139" s="17">
        <v>42523</v>
      </c>
      <c r="B139" s="4">
        <v>15.35</v>
      </c>
    </row>
    <row r="140" spans="1:2">
      <c r="A140" s="16">
        <v>0.4201388888888889</v>
      </c>
      <c r="B140" s="4">
        <v>15.35</v>
      </c>
    </row>
    <row r="141" spans="1:2">
      <c r="A141" s="17">
        <v>42526</v>
      </c>
      <c r="B141" s="4">
        <v>18.100000000000001</v>
      </c>
    </row>
    <row r="142" spans="1:2">
      <c r="A142" s="16">
        <v>8.5416666666666655E-2</v>
      </c>
      <c r="B142" s="4">
        <v>18.100000000000001</v>
      </c>
    </row>
    <row r="143" spans="1:2">
      <c r="A143" s="17">
        <v>42529</v>
      </c>
      <c r="B143" s="4">
        <v>10.9</v>
      </c>
    </row>
    <row r="144" spans="1:2">
      <c r="A144" s="16">
        <v>0.12638888888888888</v>
      </c>
      <c r="B144" s="4">
        <v>10.9</v>
      </c>
    </row>
    <row r="145" spans="1:2">
      <c r="A145" s="17">
        <v>42530</v>
      </c>
      <c r="B145" s="4">
        <v>10.87</v>
      </c>
    </row>
    <row r="146" spans="1:2">
      <c r="A146" s="16">
        <v>4.5138888888888888E-2</v>
      </c>
      <c r="B146" s="4">
        <v>10.87</v>
      </c>
    </row>
    <row r="147" spans="1:2">
      <c r="A147" s="17">
        <v>42532</v>
      </c>
      <c r="B147" s="4">
        <v>32.489999999999995</v>
      </c>
    </row>
    <row r="148" spans="1:2">
      <c r="A148" s="16">
        <v>0.17222222222222225</v>
      </c>
      <c r="B148" s="4">
        <v>16.18</v>
      </c>
    </row>
    <row r="149" spans="1:2">
      <c r="A149" s="16">
        <v>0.41875000000000001</v>
      </c>
      <c r="B149" s="4">
        <v>16.309999999999999</v>
      </c>
    </row>
    <row r="150" spans="1:2">
      <c r="A150" s="17">
        <v>42534</v>
      </c>
      <c r="B150" s="4">
        <v>29.400000000000002</v>
      </c>
    </row>
    <row r="151" spans="1:2">
      <c r="A151" s="16">
        <v>0.17291666666666669</v>
      </c>
      <c r="B151" s="4">
        <v>12.21</v>
      </c>
    </row>
    <row r="152" spans="1:2">
      <c r="A152" s="16">
        <v>0.45833333333333331</v>
      </c>
      <c r="B152" s="4">
        <v>17.190000000000001</v>
      </c>
    </row>
    <row r="153" spans="1:2">
      <c r="A153" s="17">
        <v>42536</v>
      </c>
      <c r="B153" s="4">
        <v>35.06</v>
      </c>
    </row>
    <row r="154" spans="1:2">
      <c r="A154" s="16">
        <v>0.25625000000000003</v>
      </c>
      <c r="B154" s="4">
        <v>17.61</v>
      </c>
    </row>
    <row r="155" spans="1:2">
      <c r="A155" s="16">
        <v>0.46111111111111108</v>
      </c>
      <c r="B155" s="4">
        <v>17.45</v>
      </c>
    </row>
    <row r="156" spans="1:2">
      <c r="A156" s="17">
        <v>42537</v>
      </c>
      <c r="B156" s="4">
        <v>19.93</v>
      </c>
    </row>
    <row r="157" spans="1:2">
      <c r="A157" s="16">
        <v>8.9583333333333334E-2</v>
      </c>
      <c r="B157" s="4">
        <v>19.93</v>
      </c>
    </row>
    <row r="158" spans="1:2">
      <c r="A158" s="17">
        <v>42540</v>
      </c>
      <c r="B158" s="4">
        <v>30.810000000000002</v>
      </c>
    </row>
    <row r="159" spans="1:2">
      <c r="A159" s="16">
        <v>0.37708333333333338</v>
      </c>
      <c r="B159" s="4">
        <v>11.3</v>
      </c>
    </row>
    <row r="160" spans="1:2">
      <c r="A160" s="16">
        <v>0.46527777777777773</v>
      </c>
      <c r="B160" s="4">
        <v>19.510000000000002</v>
      </c>
    </row>
    <row r="161" spans="1:2">
      <c r="A161" s="17">
        <v>42541</v>
      </c>
      <c r="B161" s="4">
        <v>13.96</v>
      </c>
    </row>
    <row r="162" spans="1:2">
      <c r="A162" s="16">
        <v>2.0833333333333333E-3</v>
      </c>
      <c r="B162" s="4">
        <v>13.96</v>
      </c>
    </row>
    <row r="163" spans="1:2">
      <c r="A163" s="17">
        <v>42542</v>
      </c>
      <c r="B163" s="4">
        <v>16.440000000000001</v>
      </c>
    </row>
    <row r="164" spans="1:2">
      <c r="A164" s="16">
        <v>0.17013888888888887</v>
      </c>
      <c r="B164" s="4">
        <v>16.440000000000001</v>
      </c>
    </row>
    <row r="165" spans="1:2">
      <c r="A165" s="17">
        <v>42545</v>
      </c>
      <c r="B165" s="4">
        <v>23.810000000000002</v>
      </c>
    </row>
    <row r="166" spans="1:2">
      <c r="A166" s="16">
        <v>0.2986111111111111</v>
      </c>
      <c r="B166" s="4">
        <v>10.98</v>
      </c>
    </row>
    <row r="167" spans="1:2">
      <c r="A167" s="16">
        <v>0.37777777777777777</v>
      </c>
      <c r="B167" s="4">
        <v>12.83</v>
      </c>
    </row>
    <row r="168" spans="1:2">
      <c r="A168" s="17">
        <v>42546</v>
      </c>
      <c r="B168" s="4">
        <v>17.54</v>
      </c>
    </row>
    <row r="169" spans="1:2">
      <c r="A169" s="16">
        <v>0.25347222222222221</v>
      </c>
      <c r="B169" s="4">
        <v>17.54</v>
      </c>
    </row>
    <row r="170" spans="1:2">
      <c r="A170" s="17">
        <v>42547</v>
      </c>
      <c r="B170" s="4">
        <v>46.870000000000005</v>
      </c>
    </row>
    <row r="171" spans="1:2">
      <c r="A171" s="16">
        <v>8.4722222222222213E-2</v>
      </c>
      <c r="B171" s="4">
        <v>15.34</v>
      </c>
    </row>
    <row r="172" spans="1:2">
      <c r="A172" s="16">
        <v>0.16874999999999998</v>
      </c>
      <c r="B172" s="4">
        <v>13.33</v>
      </c>
    </row>
    <row r="173" spans="1:2">
      <c r="A173" s="16">
        <v>0.34166666666666662</v>
      </c>
      <c r="B173" s="4">
        <v>18.2</v>
      </c>
    </row>
    <row r="174" spans="1:2">
      <c r="A174" s="17">
        <v>42548</v>
      </c>
      <c r="B174" s="4">
        <v>11.63</v>
      </c>
    </row>
    <row r="175" spans="1:2">
      <c r="A175" s="16">
        <v>0.3354166666666667</v>
      </c>
      <c r="B175" s="4">
        <v>11.63</v>
      </c>
    </row>
    <row r="176" spans="1:2">
      <c r="A176" s="17">
        <v>42549</v>
      </c>
      <c r="B176" s="4">
        <v>16.27</v>
      </c>
    </row>
    <row r="177" spans="1:2">
      <c r="A177" s="16">
        <v>0.50624999999999998</v>
      </c>
      <c r="B177" s="4">
        <v>16.27</v>
      </c>
    </row>
    <row r="178" spans="1:2">
      <c r="A178" s="17">
        <v>42551</v>
      </c>
      <c r="B178" s="4">
        <v>13.52</v>
      </c>
    </row>
    <row r="179" spans="1:2">
      <c r="A179" s="16">
        <v>4.5833333333333337E-2</v>
      </c>
      <c r="B179" s="4">
        <v>13.52</v>
      </c>
    </row>
    <row r="180" spans="1:2">
      <c r="A180" s="17">
        <v>42553</v>
      </c>
      <c r="B180" s="4">
        <v>22.95</v>
      </c>
    </row>
    <row r="181" spans="1:2">
      <c r="A181" s="16">
        <v>0.21597222222222223</v>
      </c>
      <c r="B181" s="4">
        <v>22.95</v>
      </c>
    </row>
    <row r="182" spans="1:2">
      <c r="A182" s="17">
        <v>42554</v>
      </c>
      <c r="B182" s="4">
        <v>24.18</v>
      </c>
    </row>
    <row r="183" spans="1:2">
      <c r="A183" s="16">
        <v>4.1666666666666666E-3</v>
      </c>
      <c r="B183" s="4">
        <v>24.18</v>
      </c>
    </row>
    <row r="184" spans="1:2">
      <c r="A184" s="17">
        <v>42556</v>
      </c>
      <c r="B184" s="4">
        <v>21.27</v>
      </c>
    </row>
    <row r="185" spans="1:2">
      <c r="A185" s="16">
        <v>8.6805555555555566E-2</v>
      </c>
      <c r="B185" s="4">
        <v>21.27</v>
      </c>
    </row>
    <row r="186" spans="1:2">
      <c r="A186" s="17">
        <v>42557</v>
      </c>
      <c r="B186" s="4">
        <v>46.92</v>
      </c>
    </row>
    <row r="187" spans="1:2">
      <c r="A187" s="16">
        <v>4.7222222222222221E-2</v>
      </c>
      <c r="B187" s="4">
        <v>23.33</v>
      </c>
    </row>
    <row r="188" spans="1:2">
      <c r="A188" s="16">
        <v>0.4604166666666667</v>
      </c>
      <c r="B188" s="4">
        <v>23.59</v>
      </c>
    </row>
    <row r="189" spans="1:2">
      <c r="A189" s="17">
        <v>42558</v>
      </c>
      <c r="B189" s="4">
        <v>86.88</v>
      </c>
    </row>
    <row r="190" spans="1:2">
      <c r="A190" s="16">
        <v>2.7777777777777779E-3</v>
      </c>
      <c r="B190" s="4">
        <v>21.85</v>
      </c>
    </row>
    <row r="191" spans="1:2">
      <c r="A191" s="16">
        <v>5.5555555555555558E-3</v>
      </c>
      <c r="B191" s="4">
        <v>20.56</v>
      </c>
    </row>
    <row r="192" spans="1:2">
      <c r="A192" s="16">
        <v>4.5138888888888888E-2</v>
      </c>
      <c r="B192" s="4">
        <v>20.16</v>
      </c>
    </row>
    <row r="193" spans="1:2">
      <c r="A193" s="16">
        <v>0.46597222222222223</v>
      </c>
      <c r="B193" s="4">
        <v>24.31</v>
      </c>
    </row>
    <row r="194" spans="1:2">
      <c r="A194" s="17">
        <v>42561</v>
      </c>
      <c r="B194" s="4">
        <v>20.260000000000002</v>
      </c>
    </row>
    <row r="195" spans="1:2">
      <c r="A195" s="16">
        <v>0.42152777777777778</v>
      </c>
      <c r="B195" s="4">
        <v>20.260000000000002</v>
      </c>
    </row>
    <row r="196" spans="1:2">
      <c r="A196" s="17">
        <v>42565</v>
      </c>
      <c r="B196" s="4">
        <v>20.25</v>
      </c>
    </row>
    <row r="197" spans="1:2">
      <c r="A197" s="16">
        <v>4.1666666666666664E-2</v>
      </c>
      <c r="B197" s="4">
        <v>20.25</v>
      </c>
    </row>
    <row r="198" spans="1:2">
      <c r="A198" s="17">
        <v>42567</v>
      </c>
      <c r="B198" s="4">
        <v>21.08</v>
      </c>
    </row>
    <row r="199" spans="1:2">
      <c r="A199" s="16">
        <v>0.38055555555555554</v>
      </c>
      <c r="B199" s="4">
        <v>21.08</v>
      </c>
    </row>
    <row r="200" spans="1:2">
      <c r="A200" s="17">
        <v>42568</v>
      </c>
      <c r="B200" s="4">
        <v>23.6</v>
      </c>
    </row>
    <row r="201" spans="1:2">
      <c r="A201" s="16">
        <v>4.6527777777777779E-2</v>
      </c>
      <c r="B201" s="4">
        <v>23.6</v>
      </c>
    </row>
    <row r="202" spans="1:2">
      <c r="A202" s="17">
        <v>42571</v>
      </c>
      <c r="B202" s="4">
        <v>45.98</v>
      </c>
    </row>
    <row r="203" spans="1:2">
      <c r="A203" s="16">
        <v>4.5138888888888888E-2</v>
      </c>
      <c r="B203" s="4">
        <v>22.4</v>
      </c>
    </row>
    <row r="204" spans="1:2">
      <c r="A204" s="16">
        <v>4.6527777777777779E-2</v>
      </c>
      <c r="B204" s="4">
        <v>23.58</v>
      </c>
    </row>
    <row r="205" spans="1:2">
      <c r="A205" s="17">
        <v>42572</v>
      </c>
      <c r="B205" s="4">
        <v>24.33</v>
      </c>
    </row>
    <row r="206" spans="1:2">
      <c r="A206" s="16">
        <v>0.16805555555555554</v>
      </c>
      <c r="B206" s="4">
        <v>24.33</v>
      </c>
    </row>
    <row r="207" spans="1:2">
      <c r="A207" s="17">
        <v>42573</v>
      </c>
      <c r="B207" s="4">
        <v>22.22</v>
      </c>
    </row>
    <row r="208" spans="1:2">
      <c r="A208" s="16">
        <v>0.25138888888888888</v>
      </c>
      <c r="B208" s="4">
        <v>22.22</v>
      </c>
    </row>
    <row r="209" spans="1:2">
      <c r="A209" s="17">
        <v>42576</v>
      </c>
      <c r="B209" s="4">
        <v>24.59</v>
      </c>
    </row>
    <row r="210" spans="1:2">
      <c r="A210" s="16">
        <v>0.17430555555555557</v>
      </c>
      <c r="B210" s="4">
        <v>24.59</v>
      </c>
    </row>
    <row r="211" spans="1:2">
      <c r="A211" s="17">
        <v>42581</v>
      </c>
      <c r="B211" s="4">
        <v>23.14</v>
      </c>
    </row>
    <row r="212" spans="1:2">
      <c r="A212" s="16">
        <v>2.0833333333333333E-3</v>
      </c>
      <c r="B212" s="4">
        <v>23.14</v>
      </c>
    </row>
    <row r="213" spans="1:2">
      <c r="A213" s="17">
        <v>42583</v>
      </c>
      <c r="B213" s="4">
        <v>21.06</v>
      </c>
    </row>
    <row r="214" spans="1:2">
      <c r="A214" s="16">
        <v>9.1666666666666674E-2</v>
      </c>
      <c r="B214" s="4">
        <v>21.06</v>
      </c>
    </row>
    <row r="215" spans="1:2">
      <c r="A215" s="17">
        <v>42585</v>
      </c>
      <c r="B215" s="4">
        <v>23.27</v>
      </c>
    </row>
    <row r="216" spans="1:2">
      <c r="A216" s="16">
        <v>0.17083333333333331</v>
      </c>
      <c r="B216" s="4">
        <v>23.27</v>
      </c>
    </row>
    <row r="217" spans="1:2">
      <c r="A217" s="17">
        <v>42587</v>
      </c>
      <c r="B217" s="4">
        <v>20.75</v>
      </c>
    </row>
    <row r="218" spans="1:2">
      <c r="A218" s="16">
        <v>0.42083333333333334</v>
      </c>
      <c r="B218" s="4">
        <v>20.75</v>
      </c>
    </row>
    <row r="219" spans="1:2">
      <c r="A219" s="17">
        <v>42588</v>
      </c>
      <c r="B219" s="4">
        <v>22.16</v>
      </c>
    </row>
    <row r="220" spans="1:2">
      <c r="A220" s="16">
        <v>0.38263888888888892</v>
      </c>
      <c r="B220" s="4">
        <v>22.16</v>
      </c>
    </row>
    <row r="221" spans="1:2">
      <c r="A221" s="17">
        <v>42590</v>
      </c>
      <c r="B221" s="4">
        <v>21.05</v>
      </c>
    </row>
    <row r="222" spans="1:2">
      <c r="A222" s="16">
        <v>8.8888888888888892E-2</v>
      </c>
      <c r="B222" s="4">
        <v>21.05</v>
      </c>
    </row>
    <row r="223" spans="1:2">
      <c r="A223" s="17">
        <v>42591</v>
      </c>
      <c r="B223" s="4">
        <v>24.34</v>
      </c>
    </row>
    <row r="224" spans="1:2">
      <c r="A224" s="16">
        <v>0.42222222222222222</v>
      </c>
      <c r="B224" s="4">
        <v>24.34</v>
      </c>
    </row>
    <row r="225" spans="1:2">
      <c r="A225" s="17">
        <v>42594</v>
      </c>
      <c r="B225" s="4">
        <v>44.8</v>
      </c>
    </row>
    <row r="226" spans="1:2">
      <c r="A226" s="16">
        <v>8.6111111111111124E-2</v>
      </c>
      <c r="B226" s="4">
        <v>22.25</v>
      </c>
    </row>
    <row r="227" spans="1:2">
      <c r="A227" s="16">
        <v>0.12708333333333333</v>
      </c>
      <c r="B227" s="4">
        <v>22.55</v>
      </c>
    </row>
    <row r="228" spans="1:2">
      <c r="A228" s="17">
        <v>42596</v>
      </c>
      <c r="B228" s="4">
        <v>24.22</v>
      </c>
    </row>
    <row r="229" spans="1:2">
      <c r="A229" s="16">
        <v>4.3750000000000004E-2</v>
      </c>
      <c r="B229" s="4">
        <v>24.22</v>
      </c>
    </row>
    <row r="230" spans="1:2">
      <c r="A230" s="17">
        <v>42599</v>
      </c>
      <c r="B230" s="4">
        <v>22.07</v>
      </c>
    </row>
    <row r="231" spans="1:2">
      <c r="A231" s="16">
        <v>0.41736111111111113</v>
      </c>
      <c r="B231" s="4">
        <v>22.07</v>
      </c>
    </row>
    <row r="232" spans="1:2">
      <c r="A232" s="17">
        <v>42601</v>
      </c>
      <c r="B232" s="4">
        <v>64.509999999999991</v>
      </c>
    </row>
    <row r="233" spans="1:2">
      <c r="A233" s="16">
        <v>0.21388888888888891</v>
      </c>
      <c r="B233" s="4">
        <v>21.36</v>
      </c>
    </row>
    <row r="234" spans="1:2">
      <c r="A234" s="16">
        <v>0.29791666666666666</v>
      </c>
      <c r="B234" s="4">
        <v>23.02</v>
      </c>
    </row>
    <row r="235" spans="1:2">
      <c r="A235" s="16">
        <v>0.42291666666666666</v>
      </c>
      <c r="B235" s="4">
        <v>20.13</v>
      </c>
    </row>
    <row r="236" spans="1:2">
      <c r="A236" s="17">
        <v>42603</v>
      </c>
      <c r="B236" s="4">
        <v>46.39</v>
      </c>
    </row>
    <row r="237" spans="1:2">
      <c r="A237" s="16">
        <v>3.472222222222222E-3</v>
      </c>
      <c r="B237" s="4">
        <v>24.61</v>
      </c>
    </row>
    <row r="238" spans="1:2">
      <c r="A238" s="16">
        <v>0.12847222222222224</v>
      </c>
      <c r="B238" s="4">
        <v>21.78</v>
      </c>
    </row>
    <row r="239" spans="1:2">
      <c r="A239" s="17">
        <v>42605</v>
      </c>
      <c r="B239" s="4">
        <v>22.23</v>
      </c>
    </row>
    <row r="240" spans="1:2">
      <c r="A240" s="16">
        <v>0.46597222222222223</v>
      </c>
      <c r="B240" s="4">
        <v>22.23</v>
      </c>
    </row>
    <row r="241" spans="1:2">
      <c r="A241" s="17">
        <v>42606</v>
      </c>
      <c r="B241" s="4">
        <v>44.94</v>
      </c>
    </row>
    <row r="242" spans="1:2">
      <c r="A242" s="16">
        <v>4.7222222222222221E-2</v>
      </c>
      <c r="B242" s="4">
        <v>21.52</v>
      </c>
    </row>
    <row r="243" spans="1:2">
      <c r="A243" s="16">
        <v>0.25208333333333333</v>
      </c>
      <c r="B243" s="4">
        <v>23.42</v>
      </c>
    </row>
    <row r="244" spans="1:2">
      <c r="A244" s="17">
        <v>42607</v>
      </c>
      <c r="B244" s="4">
        <v>22.45</v>
      </c>
    </row>
    <row r="245" spans="1:2">
      <c r="A245" s="16">
        <v>0.46249999999999997</v>
      </c>
      <c r="B245" s="4">
        <v>22.45</v>
      </c>
    </row>
    <row r="246" spans="1:2">
      <c r="A246" s="17">
        <v>42609</v>
      </c>
      <c r="B246" s="4">
        <v>45.15</v>
      </c>
    </row>
    <row r="247" spans="1:2">
      <c r="A247" s="16">
        <v>6.2499999999999995E-3</v>
      </c>
      <c r="B247" s="4">
        <v>22.32</v>
      </c>
    </row>
    <row r="248" spans="1:2">
      <c r="A248" s="16">
        <v>0.1673611111111111</v>
      </c>
      <c r="B248" s="4">
        <v>22.83</v>
      </c>
    </row>
    <row r="249" spans="1:2">
      <c r="A249" s="17">
        <v>42610</v>
      </c>
      <c r="B249" s="4">
        <v>23.35</v>
      </c>
    </row>
    <row r="250" spans="1:2">
      <c r="A250" s="16">
        <v>0.42291666666666666</v>
      </c>
      <c r="B250" s="4">
        <v>23.35</v>
      </c>
    </row>
    <row r="251" spans="1:2">
      <c r="A251" s="17">
        <v>42611</v>
      </c>
      <c r="B251" s="4">
        <v>46.07</v>
      </c>
    </row>
    <row r="252" spans="1:2">
      <c r="A252" s="16">
        <v>7.6388888888888886E-3</v>
      </c>
      <c r="B252" s="4">
        <v>23</v>
      </c>
    </row>
    <row r="253" spans="1:2">
      <c r="A253" s="16">
        <v>0.21527777777777779</v>
      </c>
      <c r="B253" s="4">
        <v>23.07</v>
      </c>
    </row>
    <row r="254" spans="1:2">
      <c r="A254" s="17">
        <v>42616</v>
      </c>
      <c r="B254" s="4">
        <v>36.379999999999995</v>
      </c>
    </row>
    <row r="255" spans="1:2">
      <c r="A255" s="16">
        <v>0.33611111111111108</v>
      </c>
      <c r="B255" s="4">
        <v>19.38</v>
      </c>
    </row>
    <row r="256" spans="1:2">
      <c r="A256" s="16">
        <v>0.34027777777777773</v>
      </c>
      <c r="B256" s="4">
        <v>17</v>
      </c>
    </row>
    <row r="257" spans="1:2">
      <c r="A257" s="17">
        <v>42617</v>
      </c>
      <c r="B257" s="4">
        <v>16.059999999999999</v>
      </c>
    </row>
    <row r="258" spans="1:2">
      <c r="A258" s="16">
        <v>0.46458333333333335</v>
      </c>
      <c r="B258" s="4">
        <v>16.059999999999999</v>
      </c>
    </row>
    <row r="259" spans="1:2">
      <c r="A259" s="17">
        <v>42619</v>
      </c>
      <c r="B259" s="4">
        <v>25.71</v>
      </c>
    </row>
    <row r="260" spans="1:2">
      <c r="A260" s="16">
        <v>0.3347222222222222</v>
      </c>
      <c r="B260" s="4">
        <v>10.85</v>
      </c>
    </row>
    <row r="261" spans="1:2">
      <c r="A261" s="16">
        <v>0.42222222222222222</v>
      </c>
      <c r="B261" s="4">
        <v>14.86</v>
      </c>
    </row>
    <row r="262" spans="1:2">
      <c r="A262" s="17">
        <v>42626</v>
      </c>
      <c r="B262" s="4">
        <v>16.45</v>
      </c>
    </row>
    <row r="263" spans="1:2">
      <c r="A263" s="16">
        <v>0.42291666666666666</v>
      </c>
      <c r="B263" s="4">
        <v>16.45</v>
      </c>
    </row>
    <row r="264" spans="1:2">
      <c r="A264" s="17">
        <v>42627</v>
      </c>
      <c r="B264" s="4">
        <v>18.46</v>
      </c>
    </row>
    <row r="265" spans="1:2">
      <c r="A265" s="16">
        <v>0.1673611111111111</v>
      </c>
      <c r="B265" s="4">
        <v>18.46</v>
      </c>
    </row>
    <row r="266" spans="1:2">
      <c r="A266" s="17">
        <v>42628</v>
      </c>
      <c r="B266" s="4">
        <v>11.14</v>
      </c>
    </row>
    <row r="267" spans="1:2">
      <c r="A267" s="16">
        <v>0.25486111111111109</v>
      </c>
      <c r="B267" s="4">
        <v>11.14</v>
      </c>
    </row>
    <row r="268" spans="1:2">
      <c r="A268" s="17">
        <v>42631</v>
      </c>
      <c r="B268" s="4">
        <v>12.37</v>
      </c>
    </row>
    <row r="269" spans="1:2">
      <c r="A269" s="16">
        <v>0.29791666666666666</v>
      </c>
      <c r="B269" s="4">
        <v>12.37</v>
      </c>
    </row>
    <row r="270" spans="1:2">
      <c r="A270" s="17">
        <v>42634</v>
      </c>
      <c r="B270" s="4">
        <v>18.739999999999998</v>
      </c>
    </row>
    <row r="271" spans="1:2">
      <c r="A271" s="16">
        <v>0.12916666666666668</v>
      </c>
      <c r="B271" s="4">
        <v>18.739999999999998</v>
      </c>
    </row>
    <row r="272" spans="1:2">
      <c r="A272" s="17">
        <v>42635</v>
      </c>
      <c r="B272" s="4">
        <v>30.509999999999998</v>
      </c>
    </row>
    <row r="273" spans="1:2">
      <c r="A273" s="16">
        <v>0.33749999999999997</v>
      </c>
      <c r="B273" s="4">
        <v>12.22</v>
      </c>
    </row>
    <row r="274" spans="1:2">
      <c r="A274" s="16">
        <v>0.42083333333333334</v>
      </c>
      <c r="B274" s="4">
        <v>18.29</v>
      </c>
    </row>
    <row r="275" spans="1:2">
      <c r="A275" s="17">
        <v>42636</v>
      </c>
      <c r="B275" s="4">
        <v>15</v>
      </c>
    </row>
    <row r="276" spans="1:2">
      <c r="A276" s="16">
        <v>0.4236111111111111</v>
      </c>
      <c r="B276" s="4">
        <v>15</v>
      </c>
    </row>
    <row r="277" spans="1:2">
      <c r="A277" s="17">
        <v>42639</v>
      </c>
      <c r="B277" s="4">
        <v>12.5</v>
      </c>
    </row>
    <row r="278" spans="1:2">
      <c r="A278" s="16">
        <v>4.5833333333333337E-2</v>
      </c>
      <c r="B278" s="4">
        <v>12.5</v>
      </c>
    </row>
    <row r="279" spans="1:2">
      <c r="A279" s="17">
        <v>42641</v>
      </c>
      <c r="B279" s="4">
        <v>14.88</v>
      </c>
    </row>
    <row r="280" spans="1:2">
      <c r="A280" s="16">
        <v>0.37708333333333338</v>
      </c>
      <c r="B280" s="4">
        <v>14.88</v>
      </c>
    </row>
    <row r="281" spans="1:2">
      <c r="A281" s="17">
        <v>42645</v>
      </c>
      <c r="B281" s="4">
        <v>11.19</v>
      </c>
    </row>
    <row r="282" spans="1:2">
      <c r="A282" s="16">
        <v>0.33888888888888885</v>
      </c>
      <c r="B282" s="4">
        <v>11.19</v>
      </c>
    </row>
    <row r="283" spans="1:2">
      <c r="A283" s="17">
        <v>42647</v>
      </c>
      <c r="B283" s="4">
        <v>28.64</v>
      </c>
    </row>
    <row r="284" spans="1:2">
      <c r="A284" s="16">
        <v>8.4722222222222213E-2</v>
      </c>
      <c r="B284" s="4">
        <v>17.399999999999999</v>
      </c>
    </row>
    <row r="285" spans="1:2">
      <c r="A285" s="16">
        <v>0.4201388888888889</v>
      </c>
      <c r="B285" s="4">
        <v>11.24</v>
      </c>
    </row>
    <row r="286" spans="1:2">
      <c r="A286" s="17">
        <v>42650</v>
      </c>
      <c r="B286" s="4">
        <v>17.57</v>
      </c>
    </row>
    <row r="287" spans="1:2">
      <c r="A287" s="16">
        <v>0.17013888888888887</v>
      </c>
      <c r="B287" s="4">
        <v>17.57</v>
      </c>
    </row>
    <row r="288" spans="1:2">
      <c r="A288" s="17">
        <v>42653</v>
      </c>
      <c r="B288" s="4">
        <v>11.62</v>
      </c>
    </row>
    <row r="289" spans="1:2">
      <c r="A289" s="16">
        <v>0.29236111111111113</v>
      </c>
      <c r="B289" s="4">
        <v>11.62</v>
      </c>
    </row>
    <row r="290" spans="1:2">
      <c r="A290" s="17">
        <v>42654</v>
      </c>
      <c r="B290" s="4">
        <v>44.08</v>
      </c>
    </row>
    <row r="291" spans="1:2">
      <c r="A291" s="16">
        <v>4.9305555555555554E-2</v>
      </c>
      <c r="B291" s="4">
        <v>10.46</v>
      </c>
    </row>
    <row r="292" spans="1:2">
      <c r="A292" s="16">
        <v>8.4722222222222213E-2</v>
      </c>
      <c r="B292" s="4">
        <v>19.989999999999998</v>
      </c>
    </row>
    <row r="293" spans="1:2">
      <c r="A293" s="16">
        <v>0.25625000000000003</v>
      </c>
      <c r="B293" s="4">
        <v>13.63</v>
      </c>
    </row>
    <row r="294" spans="1:2">
      <c r="A294" s="17">
        <v>42655</v>
      </c>
      <c r="B294" s="4">
        <v>12.08</v>
      </c>
    </row>
    <row r="295" spans="1:2">
      <c r="A295" s="16">
        <v>0.1673611111111111</v>
      </c>
      <c r="B295" s="4">
        <v>12.08</v>
      </c>
    </row>
    <row r="296" spans="1:2">
      <c r="A296" s="17">
        <v>42657</v>
      </c>
      <c r="B296" s="4">
        <v>19.87</v>
      </c>
    </row>
    <row r="297" spans="1:2">
      <c r="A297" s="16">
        <v>3.472222222222222E-3</v>
      </c>
      <c r="B297" s="4">
        <v>19.87</v>
      </c>
    </row>
    <row r="298" spans="1:2">
      <c r="A298" s="17">
        <v>42660</v>
      </c>
      <c r="B298" s="4">
        <v>12.61</v>
      </c>
    </row>
    <row r="299" spans="1:2">
      <c r="A299" s="16">
        <v>0.21249999999999999</v>
      </c>
      <c r="B299" s="4">
        <v>12.61</v>
      </c>
    </row>
    <row r="300" spans="1:2">
      <c r="A300" s="17">
        <v>42664</v>
      </c>
      <c r="B300" s="4">
        <v>18.649999999999999</v>
      </c>
    </row>
    <row r="301" spans="1:2">
      <c r="A301" s="16">
        <v>0.21388888888888891</v>
      </c>
      <c r="B301" s="4">
        <v>18.649999999999999</v>
      </c>
    </row>
    <row r="302" spans="1:2">
      <c r="A302" s="17">
        <v>42666</v>
      </c>
      <c r="B302" s="4">
        <v>35.65</v>
      </c>
    </row>
    <row r="303" spans="1:2">
      <c r="A303" s="16">
        <v>0.17013888888888887</v>
      </c>
      <c r="B303" s="4">
        <v>18.489999999999998</v>
      </c>
    </row>
    <row r="304" spans="1:2">
      <c r="A304" s="16">
        <v>0.29791666666666666</v>
      </c>
      <c r="B304" s="4">
        <v>17.16</v>
      </c>
    </row>
    <row r="305" spans="1:2">
      <c r="A305" s="17">
        <v>42667</v>
      </c>
      <c r="B305" s="4">
        <v>13.41</v>
      </c>
    </row>
    <row r="306" spans="1:2">
      <c r="A306" s="16">
        <v>0.21319444444444444</v>
      </c>
      <c r="B306" s="4">
        <v>13.41</v>
      </c>
    </row>
    <row r="307" spans="1:2">
      <c r="A307" s="17">
        <v>42668</v>
      </c>
      <c r="B307" s="4">
        <v>29.810000000000002</v>
      </c>
    </row>
    <row r="308" spans="1:2">
      <c r="A308" s="16">
        <v>8.5416666666666655E-2</v>
      </c>
      <c r="B308" s="4">
        <v>10.76</v>
      </c>
    </row>
    <row r="309" spans="1:2">
      <c r="A309" s="16">
        <v>0.25069444444444444</v>
      </c>
      <c r="B309" s="4">
        <v>19.05</v>
      </c>
    </row>
    <row r="310" spans="1:2">
      <c r="A310" s="17">
        <v>42669</v>
      </c>
      <c r="B310" s="4">
        <v>27.16</v>
      </c>
    </row>
    <row r="311" spans="1:2">
      <c r="A311" s="16">
        <v>4.7916666666666663E-2</v>
      </c>
      <c r="B311" s="4">
        <v>11.07</v>
      </c>
    </row>
    <row r="312" spans="1:2">
      <c r="A312" s="16">
        <v>0.375</v>
      </c>
      <c r="B312" s="4">
        <v>16.09</v>
      </c>
    </row>
    <row r="313" spans="1:2">
      <c r="A313" s="17">
        <v>42675</v>
      </c>
      <c r="B313" s="4">
        <v>31.67</v>
      </c>
    </row>
    <row r="314" spans="1:2">
      <c r="A314" s="16">
        <v>0.3354166666666667</v>
      </c>
      <c r="B314" s="4">
        <v>13.47</v>
      </c>
    </row>
    <row r="315" spans="1:2">
      <c r="A315" s="16">
        <v>0.34166666666666662</v>
      </c>
      <c r="B315" s="4">
        <v>18.2</v>
      </c>
    </row>
    <row r="316" spans="1:2">
      <c r="A316" s="17">
        <v>42676</v>
      </c>
      <c r="B316" s="4">
        <v>16.13</v>
      </c>
    </row>
    <row r="317" spans="1:2">
      <c r="A317" s="16">
        <v>0.29791666666666666</v>
      </c>
      <c r="B317" s="4">
        <v>16.13</v>
      </c>
    </row>
    <row r="318" spans="1:2">
      <c r="A318" s="17">
        <v>42679</v>
      </c>
      <c r="B318" s="4">
        <v>10.42</v>
      </c>
    </row>
    <row r="319" spans="1:2">
      <c r="A319" s="16">
        <v>0.33819444444444446</v>
      </c>
      <c r="B319" s="4">
        <v>10.42</v>
      </c>
    </row>
    <row r="320" spans="1:2">
      <c r="A320" s="17">
        <v>42682</v>
      </c>
      <c r="B320" s="4">
        <v>11.95</v>
      </c>
    </row>
    <row r="321" spans="1:2">
      <c r="A321" s="16">
        <v>8.4722222222222213E-2</v>
      </c>
      <c r="B321" s="4">
        <v>11.95</v>
      </c>
    </row>
    <row r="322" spans="1:2">
      <c r="A322" s="17">
        <v>42685</v>
      </c>
      <c r="B322" s="4">
        <v>14.32</v>
      </c>
    </row>
    <row r="323" spans="1:2">
      <c r="A323" s="16">
        <v>0.21597222222222223</v>
      </c>
      <c r="B323" s="4">
        <v>14.32</v>
      </c>
    </row>
    <row r="324" spans="1:2">
      <c r="A324" s="17">
        <v>42686</v>
      </c>
      <c r="B324" s="4">
        <v>19</v>
      </c>
    </row>
    <row r="325" spans="1:2">
      <c r="A325" s="16">
        <v>4.7222222222222221E-2</v>
      </c>
      <c r="B325" s="4">
        <v>19</v>
      </c>
    </row>
    <row r="326" spans="1:2">
      <c r="A326" s="17">
        <v>42687</v>
      </c>
      <c r="B326" s="4">
        <v>31.99</v>
      </c>
    </row>
    <row r="327" spans="1:2">
      <c r="A327" s="16">
        <v>0.13194444444444445</v>
      </c>
      <c r="B327" s="4">
        <v>18.2</v>
      </c>
    </row>
    <row r="328" spans="1:2">
      <c r="A328" s="16">
        <v>0.34166666666666662</v>
      </c>
      <c r="B328" s="4">
        <v>13.79</v>
      </c>
    </row>
    <row r="329" spans="1:2">
      <c r="A329" s="17">
        <v>42691</v>
      </c>
      <c r="B329" s="4">
        <v>15.22</v>
      </c>
    </row>
    <row r="330" spans="1:2">
      <c r="A330" s="16">
        <v>0.29583333333333334</v>
      </c>
      <c r="B330" s="4">
        <v>15.22</v>
      </c>
    </row>
    <row r="331" spans="1:2">
      <c r="A331" s="17">
        <v>42693</v>
      </c>
      <c r="B331" s="4">
        <v>14.51</v>
      </c>
    </row>
    <row r="332" spans="1:2">
      <c r="A332" s="16">
        <v>0.46319444444444446</v>
      </c>
      <c r="B332" s="4">
        <v>14.51</v>
      </c>
    </row>
    <row r="333" spans="1:2">
      <c r="A333" s="17">
        <v>42695</v>
      </c>
      <c r="B333" s="4">
        <v>18.579999999999998</v>
      </c>
    </row>
    <row r="334" spans="1:2">
      <c r="A334" s="16">
        <v>0.21388888888888891</v>
      </c>
      <c r="B334" s="4">
        <v>18.579999999999998</v>
      </c>
    </row>
    <row r="335" spans="1:2">
      <c r="A335" s="17">
        <v>42696</v>
      </c>
      <c r="B335" s="4">
        <v>11.33</v>
      </c>
    </row>
    <row r="336" spans="1:2">
      <c r="A336" s="16">
        <v>0.4597222222222222</v>
      </c>
      <c r="B336" s="4">
        <v>11.33</v>
      </c>
    </row>
    <row r="337" spans="1:2">
      <c r="A337" s="17">
        <v>42698</v>
      </c>
      <c r="B337" s="4">
        <v>19.440000000000001</v>
      </c>
    </row>
    <row r="338" spans="1:2">
      <c r="A338" s="16">
        <v>4.3055555555555562E-2</v>
      </c>
      <c r="B338" s="4">
        <v>19.440000000000001</v>
      </c>
    </row>
    <row r="339" spans="1:2">
      <c r="A339" s="17">
        <v>42702</v>
      </c>
      <c r="B339" s="4">
        <v>11.06</v>
      </c>
    </row>
    <row r="340" spans="1:2">
      <c r="A340" s="16">
        <v>0.37638888888888888</v>
      </c>
      <c r="B340" s="4">
        <v>11.06</v>
      </c>
    </row>
    <row r="341" spans="1:2">
      <c r="A341" s="17">
        <v>42703</v>
      </c>
      <c r="B341" s="4">
        <v>19.04</v>
      </c>
    </row>
    <row r="342" spans="1:2">
      <c r="A342" s="16">
        <v>0.50277777777777777</v>
      </c>
      <c r="B342" s="4">
        <v>19.04</v>
      </c>
    </row>
    <row r="343" spans="1:2">
      <c r="A343" s="17">
        <v>42704</v>
      </c>
      <c r="B343" s="4">
        <v>15.14</v>
      </c>
    </row>
    <row r="344" spans="1:2">
      <c r="A344" s="16">
        <v>0.12638888888888888</v>
      </c>
      <c r="B344" s="4">
        <v>15.14</v>
      </c>
    </row>
    <row r="345" spans="1:2">
      <c r="A345" s="17">
        <v>42713</v>
      </c>
      <c r="B345" s="4">
        <v>-1.63</v>
      </c>
    </row>
    <row r="346" spans="1:2">
      <c r="A346" s="16">
        <v>0.12638888888888888</v>
      </c>
      <c r="B346" s="4">
        <v>-1.63</v>
      </c>
    </row>
    <row r="347" spans="1:2">
      <c r="A347" s="17">
        <v>42715</v>
      </c>
      <c r="B347" s="4">
        <v>-1.87</v>
      </c>
    </row>
    <row r="348" spans="1:2">
      <c r="A348" s="16">
        <v>8.3333333333333332E-3</v>
      </c>
      <c r="B348" s="4">
        <v>-1.87</v>
      </c>
    </row>
    <row r="349" spans="1:2">
      <c r="A349" s="17">
        <v>42716</v>
      </c>
      <c r="B349" s="4">
        <v>-1.64</v>
      </c>
    </row>
    <row r="350" spans="1:2">
      <c r="A350" s="16">
        <v>0.29930555555555555</v>
      </c>
      <c r="B350" s="4">
        <v>-1.64</v>
      </c>
    </row>
    <row r="351" spans="1:2">
      <c r="A351" s="17">
        <v>42720</v>
      </c>
      <c r="B351" s="4">
        <v>6.51</v>
      </c>
    </row>
    <row r="352" spans="1:2">
      <c r="A352" s="16">
        <v>4.1666666666666664E-2</v>
      </c>
      <c r="B352" s="4">
        <v>6.51</v>
      </c>
    </row>
    <row r="353" spans="1:2">
      <c r="A353" s="17">
        <v>42722</v>
      </c>
      <c r="B353" s="4">
        <v>-0.68</v>
      </c>
    </row>
    <row r="354" spans="1:2">
      <c r="A354" s="16">
        <v>0.37638888888888888</v>
      </c>
      <c r="B354" s="4">
        <v>-0.68</v>
      </c>
    </row>
    <row r="355" spans="1:2">
      <c r="A355" s="17">
        <v>42727</v>
      </c>
      <c r="B355" s="4">
        <v>-6.83</v>
      </c>
    </row>
    <row r="356" spans="1:2">
      <c r="A356" s="16">
        <v>0.16944444444444443</v>
      </c>
      <c r="B356" s="4">
        <v>-6.83</v>
      </c>
    </row>
    <row r="357" spans="1:2">
      <c r="A357" s="17">
        <v>42728</v>
      </c>
      <c r="B357" s="4">
        <v>-3.3</v>
      </c>
    </row>
    <row r="358" spans="1:2">
      <c r="A358" s="16">
        <v>0.29583333333333334</v>
      </c>
      <c r="B358" s="4">
        <v>-3.3</v>
      </c>
    </row>
    <row r="359" spans="1:2">
      <c r="A359" s="17">
        <v>42731</v>
      </c>
      <c r="B359" s="4">
        <v>1.52</v>
      </c>
    </row>
    <row r="360" spans="1:2">
      <c r="A360" s="16">
        <v>4.4444444444444446E-2</v>
      </c>
      <c r="B360" s="4">
        <v>1.52</v>
      </c>
    </row>
    <row r="361" spans="1:2">
      <c r="A361" s="17">
        <v>42732</v>
      </c>
      <c r="B361" s="4">
        <v>-3.18</v>
      </c>
    </row>
    <row r="362" spans="1:2">
      <c r="A362" s="16">
        <v>4.3750000000000004E-2</v>
      </c>
      <c r="B362" s="4">
        <v>-3.18</v>
      </c>
    </row>
    <row r="363" spans="1:2">
      <c r="A363" s="17" t="s">
        <v>13</v>
      </c>
      <c r="B363" s="4">
        <v>2556.4699999999993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3"/>
  <dimension ref="A1:J36"/>
  <sheetViews>
    <sheetView workbookViewId="0">
      <selection activeCell="K1" sqref="K1"/>
    </sheetView>
  </sheetViews>
  <sheetFormatPr defaultRowHeight="14.4"/>
  <cols>
    <col min="1" max="1" width="14" customWidth="1"/>
    <col min="2" max="2" width="14.88671875" customWidth="1"/>
    <col min="3" max="3" width="14" customWidth="1"/>
    <col min="4" max="4" width="14.88671875" customWidth="1"/>
    <col min="5" max="5" width="14" customWidth="1"/>
    <col min="6" max="6" width="14.88671875" customWidth="1"/>
    <col min="7" max="7" width="14" customWidth="1"/>
    <col min="8" max="8" width="14.88671875" customWidth="1"/>
    <col min="9" max="9" width="16.6640625" customWidth="1"/>
    <col min="10" max="10" width="14.88671875" customWidth="1"/>
  </cols>
  <sheetData>
    <row r="1" spans="1:10">
      <c r="A1" s="3" t="s">
        <v>26</v>
      </c>
      <c r="B1" t="s">
        <v>25</v>
      </c>
      <c r="C1" s="3" t="s">
        <v>27</v>
      </c>
      <c r="D1" t="s">
        <v>25</v>
      </c>
      <c r="E1" s="3" t="s">
        <v>28</v>
      </c>
      <c r="F1" t="s">
        <v>25</v>
      </c>
      <c r="G1" s="3" t="s">
        <v>29</v>
      </c>
      <c r="H1" t="s">
        <v>25</v>
      </c>
      <c r="I1" s="3" t="s">
        <v>12</v>
      </c>
      <c r="J1" t="s">
        <v>25</v>
      </c>
    </row>
    <row r="2" spans="1:10">
      <c r="A2" s="6">
        <v>287</v>
      </c>
      <c r="B2" s="4">
        <v>18</v>
      </c>
      <c r="C2" s="6">
        <v>286</v>
      </c>
      <c r="D2" s="4">
        <v>18</v>
      </c>
      <c r="E2" s="6">
        <v>283</v>
      </c>
      <c r="F2" s="4">
        <v>15</v>
      </c>
      <c r="G2" s="6">
        <v>284</v>
      </c>
      <c r="H2" s="4">
        <v>15</v>
      </c>
      <c r="I2" s="6">
        <v>284</v>
      </c>
      <c r="J2" s="4">
        <v>20</v>
      </c>
    </row>
    <row r="3" spans="1:10">
      <c r="A3" s="6">
        <v>283</v>
      </c>
      <c r="B3" s="4">
        <v>16</v>
      </c>
      <c r="C3" s="6">
        <v>288</v>
      </c>
      <c r="D3" s="4">
        <v>18</v>
      </c>
      <c r="E3" s="6">
        <v>285</v>
      </c>
      <c r="F3" s="4">
        <v>14</v>
      </c>
      <c r="G3" s="6">
        <v>288</v>
      </c>
      <c r="H3" s="4">
        <v>13</v>
      </c>
      <c r="I3" s="6">
        <v>288</v>
      </c>
      <c r="J3" s="4">
        <v>14</v>
      </c>
    </row>
    <row r="4" spans="1:10">
      <c r="A4" s="6">
        <v>284</v>
      </c>
      <c r="B4" s="4">
        <v>14</v>
      </c>
      <c r="C4" s="6">
        <v>285</v>
      </c>
      <c r="D4" s="4">
        <v>16</v>
      </c>
      <c r="E4" s="6">
        <v>284</v>
      </c>
      <c r="F4" s="4">
        <v>14</v>
      </c>
      <c r="G4" s="6">
        <v>285</v>
      </c>
      <c r="H4" s="4">
        <v>12</v>
      </c>
      <c r="I4" s="6">
        <v>285</v>
      </c>
      <c r="J4" s="4">
        <v>12</v>
      </c>
    </row>
    <row r="5" spans="1:10">
      <c r="A5" s="6">
        <v>288</v>
      </c>
      <c r="B5" s="4">
        <v>12</v>
      </c>
      <c r="C5" s="6">
        <v>293</v>
      </c>
      <c r="D5" s="4">
        <v>12</v>
      </c>
      <c r="E5" s="6">
        <v>288</v>
      </c>
      <c r="F5" s="4">
        <v>13</v>
      </c>
      <c r="G5" s="6">
        <v>287</v>
      </c>
      <c r="H5" s="4">
        <v>12</v>
      </c>
      <c r="I5" s="6">
        <v>296</v>
      </c>
      <c r="J5" s="4">
        <v>12</v>
      </c>
    </row>
    <row r="6" spans="1:10">
      <c r="A6" s="6">
        <v>294</v>
      </c>
      <c r="B6" s="4">
        <v>11</v>
      </c>
      <c r="C6" s="6">
        <v>283</v>
      </c>
      <c r="D6" s="4">
        <v>11</v>
      </c>
      <c r="E6" s="6">
        <v>296</v>
      </c>
      <c r="F6" s="4">
        <v>12</v>
      </c>
      <c r="G6" s="6">
        <v>283</v>
      </c>
      <c r="H6" s="4">
        <v>12</v>
      </c>
      <c r="I6" s="6">
        <v>295</v>
      </c>
      <c r="J6" s="4">
        <v>11</v>
      </c>
    </row>
    <row r="7" spans="1:10">
      <c r="A7" s="6">
        <v>285</v>
      </c>
      <c r="B7" s="4">
        <v>11</v>
      </c>
      <c r="C7" s="6">
        <v>295</v>
      </c>
      <c r="D7" s="4">
        <v>11</v>
      </c>
      <c r="E7" s="6">
        <v>286</v>
      </c>
      <c r="F7" s="4">
        <v>11</v>
      </c>
      <c r="G7" s="6">
        <v>291</v>
      </c>
      <c r="H7" s="4">
        <v>11</v>
      </c>
      <c r="I7" s="6">
        <v>283</v>
      </c>
      <c r="J7" s="4">
        <v>10</v>
      </c>
    </row>
    <row r="8" spans="1:10">
      <c r="A8" s="6">
        <v>286</v>
      </c>
      <c r="B8" s="4">
        <v>11</v>
      </c>
      <c r="C8" s="6">
        <v>287</v>
      </c>
      <c r="D8" s="4">
        <v>11</v>
      </c>
      <c r="E8" s="6">
        <v>295</v>
      </c>
      <c r="F8" s="4">
        <v>10</v>
      </c>
      <c r="G8" s="6">
        <v>293</v>
      </c>
      <c r="H8" s="4">
        <v>11</v>
      </c>
      <c r="I8" s="6">
        <v>291</v>
      </c>
      <c r="J8" s="4">
        <v>10</v>
      </c>
    </row>
    <row r="9" spans="1:10">
      <c r="A9" s="6">
        <v>295</v>
      </c>
      <c r="B9" s="4">
        <v>9</v>
      </c>
      <c r="C9" s="6">
        <v>294</v>
      </c>
      <c r="D9" s="4">
        <v>10</v>
      </c>
      <c r="E9" s="6">
        <v>297</v>
      </c>
      <c r="F9" s="4">
        <v>10</v>
      </c>
      <c r="G9" s="6">
        <v>286</v>
      </c>
      <c r="H9" s="4">
        <v>10</v>
      </c>
      <c r="I9" s="6">
        <v>286</v>
      </c>
      <c r="J9" s="4">
        <v>10</v>
      </c>
    </row>
    <row r="10" spans="1:10">
      <c r="A10" s="6">
        <v>289</v>
      </c>
      <c r="B10" s="4">
        <v>9</v>
      </c>
      <c r="C10" s="6">
        <v>291</v>
      </c>
      <c r="D10" s="4">
        <v>10</v>
      </c>
      <c r="E10" s="6">
        <v>291</v>
      </c>
      <c r="F10" s="4">
        <v>9</v>
      </c>
      <c r="G10" s="6">
        <v>294</v>
      </c>
      <c r="H10" s="4">
        <v>10</v>
      </c>
      <c r="I10" s="6">
        <v>293</v>
      </c>
      <c r="J10" s="4">
        <v>9</v>
      </c>
    </row>
    <row r="11" spans="1:10">
      <c r="A11" s="6">
        <v>296</v>
      </c>
      <c r="B11" s="4">
        <v>8</v>
      </c>
      <c r="C11" s="6">
        <v>284</v>
      </c>
      <c r="D11" s="4">
        <v>10</v>
      </c>
      <c r="E11" s="6">
        <v>289</v>
      </c>
      <c r="F11" s="4">
        <v>9</v>
      </c>
      <c r="G11" s="6">
        <v>292</v>
      </c>
      <c r="H11" s="4">
        <v>8</v>
      </c>
      <c r="I11" s="6">
        <v>290</v>
      </c>
      <c r="J11" s="4">
        <v>8</v>
      </c>
    </row>
    <row r="12" spans="1:10">
      <c r="A12" s="6">
        <v>293</v>
      </c>
      <c r="B12" s="4">
        <v>8</v>
      </c>
      <c r="C12" s="6">
        <v>265</v>
      </c>
      <c r="D12" s="4">
        <v>6</v>
      </c>
      <c r="E12" s="6">
        <v>293</v>
      </c>
      <c r="F12" s="4">
        <v>8</v>
      </c>
      <c r="G12" s="6">
        <v>296</v>
      </c>
      <c r="H12" s="4">
        <v>8</v>
      </c>
      <c r="I12" s="6">
        <v>289</v>
      </c>
      <c r="J12" s="4">
        <v>8</v>
      </c>
    </row>
    <row r="13" spans="1:10">
      <c r="A13" s="6">
        <v>290</v>
      </c>
      <c r="B13" s="4">
        <v>8</v>
      </c>
      <c r="C13" s="6">
        <v>268</v>
      </c>
      <c r="D13" s="4">
        <v>5</v>
      </c>
      <c r="E13" s="6">
        <v>292</v>
      </c>
      <c r="F13" s="4">
        <v>8</v>
      </c>
      <c r="G13" s="6">
        <v>295</v>
      </c>
      <c r="H13" s="4">
        <v>8</v>
      </c>
      <c r="I13" s="6">
        <v>294</v>
      </c>
      <c r="J13" s="4">
        <v>7</v>
      </c>
    </row>
    <row r="14" spans="1:10">
      <c r="A14" s="6">
        <v>297</v>
      </c>
      <c r="B14" s="4">
        <v>6</v>
      </c>
      <c r="C14" s="6">
        <v>296</v>
      </c>
      <c r="D14" s="4">
        <v>5</v>
      </c>
      <c r="E14" s="6">
        <v>287</v>
      </c>
      <c r="F14" s="4">
        <v>7</v>
      </c>
      <c r="G14" s="6">
        <v>289</v>
      </c>
      <c r="H14" s="4">
        <v>7</v>
      </c>
      <c r="I14" s="6">
        <v>297</v>
      </c>
      <c r="J14" s="4">
        <v>7</v>
      </c>
    </row>
    <row r="15" spans="1:10">
      <c r="A15" s="6">
        <v>292</v>
      </c>
      <c r="B15" s="4">
        <v>6</v>
      </c>
      <c r="C15" s="6">
        <v>297</v>
      </c>
      <c r="D15" s="4">
        <v>5</v>
      </c>
      <c r="E15" s="6">
        <v>266</v>
      </c>
      <c r="F15" s="4">
        <v>5</v>
      </c>
      <c r="G15" s="6">
        <v>290</v>
      </c>
      <c r="H15" s="4">
        <v>7</v>
      </c>
      <c r="I15" s="6">
        <v>292</v>
      </c>
      <c r="J15" s="4">
        <v>6</v>
      </c>
    </row>
    <row r="16" spans="1:10">
      <c r="A16" s="6">
        <v>268</v>
      </c>
      <c r="B16" s="4">
        <v>6</v>
      </c>
      <c r="C16" s="6">
        <v>292</v>
      </c>
      <c r="D16" s="4">
        <v>5</v>
      </c>
      <c r="E16" s="6">
        <v>290</v>
      </c>
      <c r="F16" s="4">
        <v>5</v>
      </c>
      <c r="G16" s="6">
        <v>267</v>
      </c>
      <c r="H16" s="4">
        <v>7</v>
      </c>
      <c r="I16" s="6">
        <v>269</v>
      </c>
      <c r="J16" s="4">
        <v>6</v>
      </c>
    </row>
    <row r="17" spans="1:10">
      <c r="A17" s="6">
        <v>267</v>
      </c>
      <c r="B17" s="4">
        <v>5</v>
      </c>
      <c r="C17" s="6">
        <v>290</v>
      </c>
      <c r="D17" s="4">
        <v>4</v>
      </c>
      <c r="E17" s="6">
        <v>267</v>
      </c>
      <c r="F17" s="4">
        <v>5</v>
      </c>
      <c r="G17" s="6">
        <v>297</v>
      </c>
      <c r="H17" s="4">
        <v>6</v>
      </c>
      <c r="I17" s="6">
        <v>287</v>
      </c>
      <c r="J17" s="4">
        <v>6</v>
      </c>
    </row>
    <row r="18" spans="1:10">
      <c r="A18" s="6">
        <v>280</v>
      </c>
      <c r="B18" s="4">
        <v>4</v>
      </c>
      <c r="C18" s="6">
        <v>278</v>
      </c>
      <c r="D18" s="4">
        <v>4</v>
      </c>
      <c r="E18" s="6">
        <v>275</v>
      </c>
      <c r="F18" s="4">
        <v>4</v>
      </c>
      <c r="G18" s="6">
        <v>270</v>
      </c>
      <c r="H18" s="4">
        <v>5</v>
      </c>
      <c r="I18" s="6">
        <v>277</v>
      </c>
      <c r="J18" s="4">
        <v>5</v>
      </c>
    </row>
    <row r="19" spans="1:10">
      <c r="A19" s="6">
        <v>270</v>
      </c>
      <c r="B19" s="4">
        <v>4</v>
      </c>
      <c r="C19" s="6">
        <v>271</v>
      </c>
      <c r="D19" s="4">
        <v>4</v>
      </c>
      <c r="E19" s="6">
        <v>269</v>
      </c>
      <c r="F19" s="4">
        <v>4</v>
      </c>
      <c r="G19" s="6">
        <v>271</v>
      </c>
      <c r="H19" s="4">
        <v>5</v>
      </c>
      <c r="I19" s="6">
        <v>279</v>
      </c>
      <c r="J19" s="4">
        <v>5</v>
      </c>
    </row>
    <row r="20" spans="1:10">
      <c r="A20" s="6">
        <v>271</v>
      </c>
      <c r="B20" s="4">
        <v>3</v>
      </c>
      <c r="C20" s="6">
        <v>274</v>
      </c>
      <c r="D20" s="4">
        <v>4</v>
      </c>
      <c r="E20" s="6">
        <v>277</v>
      </c>
      <c r="F20" s="4">
        <v>4</v>
      </c>
      <c r="G20" s="6">
        <v>279</v>
      </c>
      <c r="H20" s="4">
        <v>5</v>
      </c>
      <c r="I20" s="6">
        <v>274</v>
      </c>
      <c r="J20" s="4">
        <v>4</v>
      </c>
    </row>
    <row r="21" spans="1:10">
      <c r="A21" s="6">
        <v>278</v>
      </c>
      <c r="B21" s="4">
        <v>3</v>
      </c>
      <c r="C21" s="6">
        <v>269</v>
      </c>
      <c r="D21" s="4">
        <v>3</v>
      </c>
      <c r="E21" s="6">
        <v>265</v>
      </c>
      <c r="F21" s="4">
        <v>4</v>
      </c>
      <c r="G21" s="6">
        <v>277</v>
      </c>
      <c r="H21" s="4">
        <v>5</v>
      </c>
      <c r="I21" s="6">
        <v>271</v>
      </c>
      <c r="J21" s="4">
        <v>4</v>
      </c>
    </row>
    <row r="22" spans="1:10">
      <c r="A22" s="6">
        <v>276</v>
      </c>
      <c r="B22" s="4">
        <v>3</v>
      </c>
      <c r="C22" s="6">
        <v>280</v>
      </c>
      <c r="D22" s="4">
        <v>3</v>
      </c>
      <c r="E22" s="6">
        <v>272</v>
      </c>
      <c r="F22" s="4">
        <v>4</v>
      </c>
      <c r="G22" s="6">
        <v>281</v>
      </c>
      <c r="H22" s="4">
        <v>3</v>
      </c>
      <c r="I22" s="6">
        <v>270</v>
      </c>
      <c r="J22" s="4">
        <v>3</v>
      </c>
    </row>
    <row r="23" spans="1:10">
      <c r="A23" s="6">
        <v>274</v>
      </c>
      <c r="B23" s="4">
        <v>3</v>
      </c>
      <c r="C23" s="6">
        <v>279</v>
      </c>
      <c r="D23" s="4">
        <v>3</v>
      </c>
      <c r="E23" s="6">
        <v>279</v>
      </c>
      <c r="F23" s="4">
        <v>3</v>
      </c>
      <c r="G23" s="6">
        <v>269</v>
      </c>
      <c r="H23" s="4">
        <v>3</v>
      </c>
      <c r="I23" s="6">
        <v>281</v>
      </c>
      <c r="J23" s="4">
        <v>3</v>
      </c>
    </row>
    <row r="24" spans="1:10">
      <c r="A24" s="6">
        <v>281</v>
      </c>
      <c r="B24" s="4">
        <v>3</v>
      </c>
      <c r="C24" s="6">
        <v>266</v>
      </c>
      <c r="D24" s="4">
        <v>3</v>
      </c>
      <c r="E24" s="6">
        <v>271</v>
      </c>
      <c r="F24" s="4">
        <v>3</v>
      </c>
      <c r="G24" s="6">
        <v>273</v>
      </c>
      <c r="H24" s="4">
        <v>3</v>
      </c>
      <c r="I24" s="6">
        <v>272</v>
      </c>
      <c r="J24" s="4">
        <v>3</v>
      </c>
    </row>
    <row r="25" spans="1:10">
      <c r="A25" s="6">
        <v>272</v>
      </c>
      <c r="B25" s="4">
        <v>2</v>
      </c>
      <c r="C25" s="6">
        <v>289</v>
      </c>
      <c r="D25" s="4">
        <v>3</v>
      </c>
      <c r="E25" s="6">
        <v>280</v>
      </c>
      <c r="F25" s="4">
        <v>3</v>
      </c>
      <c r="G25" s="6">
        <v>278</v>
      </c>
      <c r="H25" s="4">
        <v>3</v>
      </c>
      <c r="I25" s="6">
        <v>275</v>
      </c>
      <c r="J25" s="4">
        <v>3</v>
      </c>
    </row>
    <row r="26" spans="1:10">
      <c r="A26" s="6">
        <v>269</v>
      </c>
      <c r="B26" s="4">
        <v>2</v>
      </c>
      <c r="C26" s="6">
        <v>281</v>
      </c>
      <c r="D26" s="4">
        <v>3</v>
      </c>
      <c r="E26" s="6">
        <v>294</v>
      </c>
      <c r="F26" s="4">
        <v>3</v>
      </c>
      <c r="G26" s="6">
        <v>272</v>
      </c>
      <c r="H26" s="4">
        <v>2</v>
      </c>
      <c r="I26" s="6">
        <v>276</v>
      </c>
      <c r="J26" s="4">
        <v>3</v>
      </c>
    </row>
    <row r="27" spans="1:10">
      <c r="A27" s="6">
        <v>275</v>
      </c>
      <c r="B27" s="4">
        <v>2</v>
      </c>
      <c r="C27" s="6">
        <v>273</v>
      </c>
      <c r="D27" s="4">
        <v>2</v>
      </c>
      <c r="E27" s="6">
        <v>281</v>
      </c>
      <c r="F27" s="4">
        <v>3</v>
      </c>
      <c r="G27" s="6">
        <v>268</v>
      </c>
      <c r="H27" s="4">
        <v>2</v>
      </c>
      <c r="I27" s="6">
        <v>280</v>
      </c>
      <c r="J27" s="4">
        <v>3</v>
      </c>
    </row>
    <row r="28" spans="1:10">
      <c r="A28" s="6">
        <v>265</v>
      </c>
      <c r="B28" s="4">
        <v>2</v>
      </c>
      <c r="C28" s="6">
        <v>275</v>
      </c>
      <c r="D28" s="4">
        <v>2</v>
      </c>
      <c r="E28" s="6">
        <v>273</v>
      </c>
      <c r="F28" s="4">
        <v>2</v>
      </c>
      <c r="G28" s="6">
        <v>265</v>
      </c>
      <c r="H28" s="4">
        <v>2</v>
      </c>
      <c r="I28" s="6">
        <v>266</v>
      </c>
      <c r="J28" s="4">
        <v>2</v>
      </c>
    </row>
    <row r="29" spans="1:10">
      <c r="A29" s="6">
        <v>277</v>
      </c>
      <c r="B29" s="4">
        <v>2</v>
      </c>
      <c r="C29" s="6">
        <v>270</v>
      </c>
      <c r="D29" s="4">
        <v>2</v>
      </c>
      <c r="E29" s="6">
        <v>298</v>
      </c>
      <c r="F29" s="4">
        <v>2</v>
      </c>
      <c r="G29" s="6">
        <v>274</v>
      </c>
      <c r="H29" s="4">
        <v>2</v>
      </c>
      <c r="I29" s="6">
        <v>265</v>
      </c>
      <c r="J29" s="4">
        <v>2</v>
      </c>
    </row>
    <row r="30" spans="1:10">
      <c r="A30" s="6">
        <v>291</v>
      </c>
      <c r="B30" s="4">
        <v>2</v>
      </c>
      <c r="C30" s="6">
        <v>277</v>
      </c>
      <c r="D30" s="4">
        <v>2</v>
      </c>
      <c r="E30" s="6">
        <v>276</v>
      </c>
      <c r="F30" s="4">
        <v>2</v>
      </c>
      <c r="G30" s="6">
        <v>276</v>
      </c>
      <c r="H30" s="4">
        <v>2</v>
      </c>
      <c r="I30" s="6">
        <v>273</v>
      </c>
      <c r="J30" s="4">
        <v>1</v>
      </c>
    </row>
    <row r="31" spans="1:10">
      <c r="A31" s="6">
        <v>279</v>
      </c>
      <c r="B31" s="4">
        <v>2</v>
      </c>
      <c r="C31" s="6">
        <v>267</v>
      </c>
      <c r="D31" s="4">
        <v>2</v>
      </c>
      <c r="E31" s="6">
        <v>268</v>
      </c>
      <c r="F31" s="4">
        <v>1</v>
      </c>
      <c r="G31" s="6">
        <v>275</v>
      </c>
      <c r="H31" s="4">
        <v>1</v>
      </c>
      <c r="I31" s="6">
        <v>278</v>
      </c>
      <c r="J31" s="4">
        <v>1</v>
      </c>
    </row>
    <row r="32" spans="1:10">
      <c r="A32" s="6">
        <v>282</v>
      </c>
      <c r="B32" s="4">
        <v>2</v>
      </c>
      <c r="C32" s="6">
        <v>298</v>
      </c>
      <c r="D32" s="4">
        <v>1</v>
      </c>
      <c r="E32" s="6">
        <v>278</v>
      </c>
      <c r="F32" s="4">
        <v>1</v>
      </c>
      <c r="G32" s="6" t="s">
        <v>13</v>
      </c>
      <c r="H32" s="4">
        <v>200</v>
      </c>
      <c r="I32" s="6">
        <v>267</v>
      </c>
      <c r="J32" s="4">
        <v>1</v>
      </c>
    </row>
    <row r="33" spans="1:10">
      <c r="A33" s="6">
        <v>273</v>
      </c>
      <c r="B33" s="4">
        <v>1</v>
      </c>
      <c r="C33" s="6">
        <v>276</v>
      </c>
      <c r="D33" s="4">
        <v>1</v>
      </c>
      <c r="E33" s="6">
        <v>274</v>
      </c>
      <c r="F33" s="4">
        <v>1</v>
      </c>
      <c r="I33" s="6">
        <v>268</v>
      </c>
      <c r="J33" s="4">
        <v>1</v>
      </c>
    </row>
    <row r="34" spans="1:10">
      <c r="A34" s="6">
        <v>298</v>
      </c>
      <c r="B34" s="4">
        <v>1</v>
      </c>
      <c r="C34" s="6">
        <v>272</v>
      </c>
      <c r="D34" s="4">
        <v>1</v>
      </c>
      <c r="E34" s="6">
        <v>270</v>
      </c>
      <c r="F34" s="4">
        <v>1</v>
      </c>
      <c r="I34" s="6" t="s">
        <v>13</v>
      </c>
      <c r="J34" s="4">
        <v>200</v>
      </c>
    </row>
    <row r="35" spans="1:10">
      <c r="A35" s="6">
        <v>266</v>
      </c>
      <c r="B35" s="4">
        <v>1</v>
      </c>
      <c r="C35" s="6" t="s">
        <v>13</v>
      </c>
      <c r="D35" s="4">
        <v>200</v>
      </c>
      <c r="E35" s="6" t="s">
        <v>13</v>
      </c>
      <c r="F35" s="4">
        <v>200</v>
      </c>
    </row>
    <row r="36" spans="1:10">
      <c r="A36" s="6" t="s">
        <v>13</v>
      </c>
      <c r="B36" s="4">
        <v>200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4"/>
  <dimension ref="A1:B14"/>
  <sheetViews>
    <sheetView zoomScale="115" zoomScaleNormal="115" workbookViewId="0">
      <selection activeCell="L11" sqref="L11"/>
    </sheetView>
  </sheetViews>
  <sheetFormatPr defaultRowHeight="14.4"/>
  <cols>
    <col min="1" max="1" width="16.5546875" bestFit="1" customWidth="1"/>
    <col min="2" max="2" width="17" bestFit="1" customWidth="1"/>
    <col min="3" max="3" width="13.6640625" bestFit="1" customWidth="1"/>
  </cols>
  <sheetData>
    <row r="1" spans="1:2">
      <c r="A1" s="3" t="s">
        <v>31</v>
      </c>
      <c r="B1" t="s">
        <v>32</v>
      </c>
    </row>
    <row r="2" spans="1:2">
      <c r="A2" s="6">
        <v>1</v>
      </c>
      <c r="B2" s="5">
        <v>0.90857142857142859</v>
      </c>
    </row>
    <row r="3" spans="1:2">
      <c r="A3" s="6">
        <v>2</v>
      </c>
      <c r="B3" s="5">
        <v>0.1573333333333333</v>
      </c>
    </row>
    <row r="4" spans="1:2">
      <c r="A4" s="6">
        <v>3</v>
      </c>
      <c r="B4" s="5">
        <v>2.2973684210526319</v>
      </c>
    </row>
    <row r="5" spans="1:2">
      <c r="A5" s="6">
        <v>4</v>
      </c>
      <c r="B5" s="5">
        <v>12.842307692307694</v>
      </c>
    </row>
    <row r="6" spans="1:2">
      <c r="A6" s="6">
        <v>5</v>
      </c>
      <c r="B6" s="5">
        <v>13.564210526315788</v>
      </c>
    </row>
    <row r="7" spans="1:2">
      <c r="A7" s="6">
        <v>6</v>
      </c>
      <c r="B7" s="5">
        <v>14.542499999999997</v>
      </c>
    </row>
    <row r="8" spans="1:2">
      <c r="A8" s="6">
        <v>7</v>
      </c>
      <c r="B8" s="5">
        <v>22.222631578947368</v>
      </c>
    </row>
    <row r="9" spans="1:2">
      <c r="A9" s="6">
        <v>8</v>
      </c>
      <c r="B9" s="5">
        <v>22.228750000000002</v>
      </c>
    </row>
    <row r="10" spans="1:2">
      <c r="A10" s="6">
        <v>9</v>
      </c>
      <c r="B10" s="5">
        <v>16.025333333333332</v>
      </c>
    </row>
    <row r="11" spans="1:2">
      <c r="A11" s="6">
        <v>10</v>
      </c>
      <c r="B11" s="5">
        <v>15.032105263157895</v>
      </c>
    </row>
    <row r="12" spans="1:2">
      <c r="A12" s="6">
        <v>11</v>
      </c>
      <c r="B12" s="5">
        <v>15.53529411764706</v>
      </c>
    </row>
    <row r="13" spans="1:2">
      <c r="A13" s="6">
        <v>12</v>
      </c>
      <c r="B13" s="5">
        <v>0.64777777777777756</v>
      </c>
    </row>
    <row r="14" spans="1:2">
      <c r="A14" s="6" t="s">
        <v>13</v>
      </c>
      <c r="B14" s="4">
        <v>12.888500000000001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95"/>
  <sheetViews>
    <sheetView topLeftCell="A8" workbookViewId="0">
      <selection activeCell="F8" sqref="F8:G8"/>
    </sheetView>
  </sheetViews>
  <sheetFormatPr defaultRowHeight="14.4"/>
  <cols>
    <col min="1" max="1" width="26.21875" customWidth="1"/>
    <col min="2" max="2" width="14.88671875" customWidth="1"/>
    <col min="3" max="3" width="14.44140625" customWidth="1"/>
    <col min="4" max="4" width="26.21875" customWidth="1"/>
    <col min="5" max="5" width="14.88671875" customWidth="1"/>
    <col min="6" max="14" width="14.44140625" customWidth="1"/>
    <col min="15" max="15" width="5.6640625" customWidth="1"/>
    <col min="16" max="16" width="4.6640625" customWidth="1"/>
    <col min="17" max="19" width="5.6640625" customWidth="1"/>
    <col min="20" max="20" width="4.6640625" customWidth="1"/>
    <col min="21" max="29" width="5.6640625" customWidth="1"/>
    <col min="30" max="36" width="5" customWidth="1"/>
    <col min="37" max="37" width="4" customWidth="1"/>
    <col min="38" max="42" width="5" customWidth="1"/>
    <col min="43" max="44" width="4" customWidth="1"/>
    <col min="45" max="51" width="5" customWidth="1"/>
    <col min="52" max="52" width="3" customWidth="1"/>
    <col min="53" max="55" width="6" customWidth="1"/>
    <col min="56" max="56" width="5" customWidth="1"/>
    <col min="57" max="70" width="6" customWidth="1"/>
    <col min="71" max="71" width="5" customWidth="1"/>
    <col min="72" max="72" width="6" customWidth="1"/>
    <col min="73" max="73" width="5" customWidth="1"/>
    <col min="74" max="77" width="6" customWidth="1"/>
    <col min="78" max="78" width="5" customWidth="1"/>
    <col min="79" max="79" width="6" customWidth="1"/>
    <col min="80" max="80" width="5" customWidth="1"/>
    <col min="81" max="90" width="6" customWidth="1"/>
    <col min="91" max="91" width="5" customWidth="1"/>
    <col min="92" max="114" width="6" customWidth="1"/>
    <col min="115" max="115" width="5" customWidth="1"/>
    <col min="116" max="127" width="6" customWidth="1"/>
    <col min="128" max="128" width="5" customWidth="1"/>
    <col min="129" max="133" width="6" customWidth="1"/>
    <col min="134" max="134" width="5" customWidth="1"/>
    <col min="135" max="143" width="6" customWidth="1"/>
    <col min="144" max="144" width="5" customWidth="1"/>
    <col min="145" max="145" width="3" customWidth="1"/>
    <col min="146" max="157" width="6" customWidth="1"/>
    <col min="158" max="158" width="5" customWidth="1"/>
    <col min="159" max="167" width="6" customWidth="1"/>
    <col min="168" max="169" width="5" customWidth="1"/>
    <col min="170" max="173" width="6" customWidth="1"/>
    <col min="174" max="174" width="5" customWidth="1"/>
    <col min="175" max="181" width="6" customWidth="1"/>
    <col min="182" max="182" width="5" customWidth="1"/>
    <col min="183" max="188" width="6" customWidth="1"/>
    <col min="189" max="189" width="5" customWidth="1"/>
    <col min="190" max="191" width="6" customWidth="1"/>
    <col min="192" max="192" width="5" customWidth="1"/>
    <col min="193" max="194" width="6" customWidth="1"/>
    <col min="195" max="195" width="14" bestFit="1" customWidth="1"/>
  </cols>
  <sheetData>
    <row r="1" spans="1:6">
      <c r="A1" s="3" t="s">
        <v>12</v>
      </c>
      <c r="B1" t="s">
        <v>25</v>
      </c>
      <c r="D1" s="3" t="s">
        <v>12</v>
      </c>
      <c r="E1" t="s">
        <v>25</v>
      </c>
    </row>
    <row r="2" spans="1:6">
      <c r="A2" s="6">
        <v>-7.37</v>
      </c>
      <c r="B2" s="4">
        <v>1</v>
      </c>
      <c r="D2" s="6">
        <v>15.26</v>
      </c>
      <c r="E2" s="4">
        <v>1</v>
      </c>
    </row>
    <row r="3" spans="1:6">
      <c r="A3" s="7">
        <v>-4.58</v>
      </c>
      <c r="B3" s="4">
        <v>1</v>
      </c>
      <c r="D3" s="7">
        <v>12.26</v>
      </c>
      <c r="E3" s="4">
        <v>1</v>
      </c>
      <c r="F3" s="4">
        <v>1993</v>
      </c>
    </row>
    <row r="4" spans="1:6">
      <c r="A4" s="8">
        <v>-6.18</v>
      </c>
      <c r="B4" s="4">
        <v>1</v>
      </c>
      <c r="D4" s="8">
        <v>17.5</v>
      </c>
      <c r="E4" s="4">
        <v>1</v>
      </c>
    </row>
    <row r="5" spans="1:6">
      <c r="A5" s="9">
        <v>-0.37</v>
      </c>
      <c r="B5" s="4">
        <v>1</v>
      </c>
      <c r="D5" s="9">
        <v>18.23</v>
      </c>
      <c r="E5" s="4">
        <v>1</v>
      </c>
    </row>
    <row r="6" spans="1:6">
      <c r="A6" s="10">
        <v>3.43</v>
      </c>
      <c r="B6" s="4">
        <v>1</v>
      </c>
      <c r="D6" s="10">
        <v>10.62</v>
      </c>
      <c r="E6" s="4">
        <v>1</v>
      </c>
    </row>
    <row r="7" spans="1:6">
      <c r="A7" s="11">
        <v>0.15</v>
      </c>
      <c r="B7" s="4">
        <v>1</v>
      </c>
      <c r="D7" s="11">
        <v>18.62</v>
      </c>
      <c r="E7" s="4">
        <v>1</v>
      </c>
    </row>
    <row r="8" spans="1:6">
      <c r="A8" s="12">
        <v>2.31</v>
      </c>
      <c r="B8" s="4">
        <v>1</v>
      </c>
      <c r="D8" s="12">
        <v>14.89</v>
      </c>
      <c r="E8" s="4">
        <v>1</v>
      </c>
    </row>
    <row r="9" spans="1:6">
      <c r="A9" s="13">
        <v>0.08</v>
      </c>
      <c r="B9" s="4">
        <v>1</v>
      </c>
      <c r="D9" s="13">
        <v>12.9</v>
      </c>
      <c r="E9" s="4">
        <v>1</v>
      </c>
    </row>
    <row r="10" spans="1:6">
      <c r="A10" s="14">
        <v>-4.1900000000000004</v>
      </c>
      <c r="B10" s="4">
        <v>1</v>
      </c>
      <c r="D10" s="14">
        <v>13.97</v>
      </c>
      <c r="E10" s="4">
        <v>1</v>
      </c>
    </row>
    <row r="11" spans="1:6">
      <c r="A11" s="15">
        <v>-6.75</v>
      </c>
      <c r="B11" s="4">
        <v>1</v>
      </c>
      <c r="D11" s="15">
        <v>14.88</v>
      </c>
      <c r="E11" s="4">
        <v>1</v>
      </c>
    </row>
    <row r="12" spans="1:6">
      <c r="A12" s="6">
        <v>-7.3</v>
      </c>
      <c r="B12" s="4">
        <v>1</v>
      </c>
      <c r="D12" s="6">
        <v>15.34</v>
      </c>
      <c r="E12" s="4">
        <v>1</v>
      </c>
    </row>
    <row r="13" spans="1:6">
      <c r="A13" s="7">
        <v>-6.38</v>
      </c>
      <c r="B13" s="4">
        <v>1</v>
      </c>
      <c r="D13" s="7">
        <v>15.32</v>
      </c>
      <c r="E13" s="4">
        <v>1</v>
      </c>
    </row>
    <row r="14" spans="1:6">
      <c r="A14" s="8">
        <v>8.1</v>
      </c>
      <c r="B14" s="4">
        <v>1</v>
      </c>
      <c r="D14" s="8">
        <v>11.94</v>
      </c>
      <c r="E14" s="4">
        <v>1</v>
      </c>
    </row>
    <row r="15" spans="1:6">
      <c r="A15" s="9">
        <v>6.95</v>
      </c>
      <c r="B15" s="4">
        <v>1</v>
      </c>
      <c r="D15" s="9">
        <v>10.51</v>
      </c>
      <c r="E15" s="4">
        <v>1</v>
      </c>
    </row>
    <row r="16" spans="1:6">
      <c r="A16" s="10">
        <v>8.58</v>
      </c>
      <c r="B16" s="4">
        <v>1</v>
      </c>
      <c r="D16" s="10">
        <v>14.98</v>
      </c>
      <c r="E16" s="4">
        <v>1</v>
      </c>
    </row>
    <row r="17" spans="1:5">
      <c r="A17" s="11">
        <v>-2.1</v>
      </c>
      <c r="B17" s="4">
        <v>1</v>
      </c>
      <c r="D17" s="11">
        <v>11.59</v>
      </c>
      <c r="E17" s="4">
        <v>1</v>
      </c>
    </row>
    <row r="18" spans="1:5">
      <c r="A18" s="12">
        <v>-4.8600000000000003</v>
      </c>
      <c r="B18" s="4">
        <v>1</v>
      </c>
      <c r="D18" s="12">
        <v>11.3</v>
      </c>
      <c r="E18" s="4">
        <v>1</v>
      </c>
    </row>
    <row r="19" spans="1:5">
      <c r="A19" s="13">
        <v>3.44</v>
      </c>
      <c r="B19" s="4">
        <v>1</v>
      </c>
      <c r="D19" s="13">
        <v>12.63</v>
      </c>
      <c r="E19" s="4">
        <v>1</v>
      </c>
    </row>
    <row r="20" spans="1:5">
      <c r="A20" s="14">
        <v>-0.6</v>
      </c>
      <c r="B20" s="4">
        <v>1</v>
      </c>
      <c r="D20" s="14">
        <v>13.92</v>
      </c>
      <c r="E20" s="4">
        <v>1</v>
      </c>
    </row>
    <row r="21" spans="1:5">
      <c r="A21" s="15">
        <v>-3.3</v>
      </c>
      <c r="B21" s="4">
        <v>1</v>
      </c>
      <c r="D21" s="15">
        <v>11.65</v>
      </c>
      <c r="E21" s="4">
        <v>1</v>
      </c>
    </row>
    <row r="22" spans="1:5">
      <c r="A22" s="6">
        <v>-6.44</v>
      </c>
      <c r="B22" s="4">
        <v>1</v>
      </c>
      <c r="D22" s="6">
        <v>15.37</v>
      </c>
      <c r="E22" s="4">
        <v>1</v>
      </c>
    </row>
    <row r="23" spans="1:5">
      <c r="A23" s="7">
        <v>3.14</v>
      </c>
      <c r="B23" s="4">
        <v>1</v>
      </c>
      <c r="D23" s="7">
        <v>13.63</v>
      </c>
      <c r="E23" s="4">
        <v>1</v>
      </c>
    </row>
    <row r="24" spans="1:5">
      <c r="A24" s="8">
        <v>-6.82</v>
      </c>
      <c r="B24" s="4">
        <v>1</v>
      </c>
      <c r="D24" s="8">
        <v>12.58</v>
      </c>
      <c r="E24" s="4">
        <v>1</v>
      </c>
    </row>
    <row r="25" spans="1:5">
      <c r="A25" s="9">
        <v>-6.08</v>
      </c>
      <c r="B25" s="4">
        <v>1</v>
      </c>
      <c r="D25" s="9">
        <v>11.74</v>
      </c>
      <c r="E25" s="4">
        <v>1</v>
      </c>
    </row>
    <row r="26" spans="1:5">
      <c r="A26" s="10">
        <v>6.04</v>
      </c>
      <c r="B26" s="4">
        <v>1</v>
      </c>
      <c r="D26" s="10">
        <v>12.79</v>
      </c>
      <c r="E26" s="4">
        <v>1</v>
      </c>
    </row>
    <row r="27" spans="1:5">
      <c r="A27" s="11">
        <v>-4.45</v>
      </c>
      <c r="B27" s="4">
        <v>1</v>
      </c>
      <c r="D27" s="11">
        <v>11.61</v>
      </c>
      <c r="E27" s="4">
        <v>1</v>
      </c>
    </row>
    <row r="28" spans="1:5">
      <c r="A28" s="12">
        <v>6.45</v>
      </c>
      <c r="B28" s="4">
        <v>1</v>
      </c>
      <c r="D28" s="12">
        <v>11.07</v>
      </c>
      <c r="E28" s="4">
        <v>1</v>
      </c>
    </row>
    <row r="29" spans="1:5">
      <c r="A29" s="13">
        <v>-0.27</v>
      </c>
      <c r="B29" s="4">
        <v>1</v>
      </c>
      <c r="D29" s="13">
        <v>12.88</v>
      </c>
      <c r="E29" s="4">
        <v>1</v>
      </c>
    </row>
    <row r="30" spans="1:5">
      <c r="A30" s="14">
        <v>5.6</v>
      </c>
      <c r="B30" s="4">
        <v>1</v>
      </c>
      <c r="D30" s="14">
        <v>15.77</v>
      </c>
      <c r="E30" s="4">
        <v>1</v>
      </c>
    </row>
    <row r="31" spans="1:5">
      <c r="A31" s="15">
        <v>-3.18</v>
      </c>
      <c r="B31" s="4">
        <v>1</v>
      </c>
      <c r="D31" s="15">
        <v>14.3</v>
      </c>
      <c r="E31" s="4">
        <v>1</v>
      </c>
    </row>
    <row r="32" spans="1:5">
      <c r="A32" s="6">
        <v>-5.82</v>
      </c>
      <c r="B32" s="4">
        <v>1</v>
      </c>
      <c r="D32" s="6">
        <v>15.42</v>
      </c>
      <c r="E32" s="4">
        <v>1</v>
      </c>
    </row>
    <row r="33" spans="1:5">
      <c r="A33" s="7">
        <v>4.29</v>
      </c>
      <c r="B33" s="4">
        <v>1</v>
      </c>
      <c r="D33" s="7">
        <v>12.15</v>
      </c>
      <c r="E33" s="4">
        <v>1</v>
      </c>
    </row>
    <row r="34" spans="1:5">
      <c r="A34" s="8">
        <v>-7.29</v>
      </c>
      <c r="B34" s="4">
        <v>1</v>
      </c>
      <c r="D34" s="8">
        <v>15.31</v>
      </c>
      <c r="E34" s="4">
        <v>1</v>
      </c>
    </row>
    <row r="35" spans="1:5">
      <c r="A35" s="9">
        <v>-2.4700000000000002</v>
      </c>
      <c r="B35" s="4">
        <v>1</v>
      </c>
      <c r="D35" s="9">
        <v>11.68</v>
      </c>
      <c r="E35" s="4">
        <v>1</v>
      </c>
    </row>
    <row r="36" spans="1:5">
      <c r="A36" s="10">
        <v>8.5299999999999994</v>
      </c>
      <c r="B36" s="4">
        <v>1</v>
      </c>
      <c r="D36" s="10">
        <v>11.47</v>
      </c>
      <c r="E36" s="4">
        <v>1</v>
      </c>
    </row>
    <row r="37" spans="1:5">
      <c r="A37" s="11">
        <v>-6.41</v>
      </c>
      <c r="B37" s="4">
        <v>1</v>
      </c>
      <c r="D37" s="11">
        <v>12.81</v>
      </c>
      <c r="E37" s="4">
        <v>1</v>
      </c>
    </row>
    <row r="38" spans="1:5">
      <c r="A38" s="12">
        <v>5.44</v>
      </c>
      <c r="B38" s="4">
        <v>1</v>
      </c>
      <c r="D38" s="12">
        <v>13.02</v>
      </c>
      <c r="E38" s="4">
        <v>1</v>
      </c>
    </row>
    <row r="39" spans="1:5">
      <c r="A39" s="13">
        <v>-7.59</v>
      </c>
      <c r="B39" s="4">
        <v>1</v>
      </c>
      <c r="D39" s="13">
        <v>13.48</v>
      </c>
      <c r="E39" s="4">
        <v>1</v>
      </c>
    </row>
    <row r="40" spans="1:5">
      <c r="A40" s="14">
        <v>-5.69</v>
      </c>
      <c r="B40" s="4">
        <v>1</v>
      </c>
      <c r="D40" s="14">
        <v>15.91</v>
      </c>
      <c r="E40" s="4">
        <v>1</v>
      </c>
    </row>
    <row r="41" spans="1:5">
      <c r="A41" s="15">
        <v>8.43</v>
      </c>
      <c r="B41" s="4">
        <v>1</v>
      </c>
      <c r="D41" s="15">
        <v>15.06</v>
      </c>
      <c r="E41" s="4">
        <v>1</v>
      </c>
    </row>
    <row r="42" spans="1:5">
      <c r="A42" s="6">
        <v>-5.61</v>
      </c>
      <c r="B42" s="4">
        <v>1</v>
      </c>
      <c r="D42" s="6">
        <v>15.46</v>
      </c>
      <c r="E42" s="4">
        <v>2</v>
      </c>
    </row>
    <row r="43" spans="1:5">
      <c r="A43" s="7">
        <v>2.27</v>
      </c>
      <c r="B43" s="4">
        <v>1</v>
      </c>
      <c r="D43" s="7">
        <v>13.76</v>
      </c>
      <c r="E43" s="4">
        <v>1</v>
      </c>
    </row>
    <row r="44" spans="1:5">
      <c r="A44" s="8">
        <v>1.38</v>
      </c>
      <c r="B44" s="4">
        <v>1</v>
      </c>
      <c r="D44" s="8">
        <v>19.489999999999998</v>
      </c>
      <c r="E44" s="4">
        <v>1</v>
      </c>
    </row>
    <row r="45" spans="1:5">
      <c r="A45" s="9">
        <v>0.12</v>
      </c>
      <c r="B45" s="4">
        <v>1</v>
      </c>
      <c r="D45" s="9">
        <v>13.6</v>
      </c>
      <c r="E45" s="4">
        <v>1</v>
      </c>
    </row>
    <row r="46" spans="1:5">
      <c r="A46" s="10">
        <v>8.69</v>
      </c>
      <c r="B46" s="4">
        <v>1</v>
      </c>
      <c r="D46" s="10">
        <v>12.67</v>
      </c>
      <c r="E46" s="4">
        <v>1</v>
      </c>
    </row>
    <row r="47" spans="1:5">
      <c r="A47" s="11">
        <v>-1.1399999999999999</v>
      </c>
      <c r="B47" s="4">
        <v>1</v>
      </c>
      <c r="D47" s="11">
        <v>17.829999999999998</v>
      </c>
      <c r="E47" s="4">
        <v>1</v>
      </c>
    </row>
    <row r="48" spans="1:5">
      <c r="A48" s="12">
        <v>-2.42</v>
      </c>
      <c r="B48" s="4">
        <v>1</v>
      </c>
      <c r="D48" s="12">
        <v>15.96</v>
      </c>
      <c r="E48" s="4">
        <v>1</v>
      </c>
    </row>
    <row r="49" spans="1:5">
      <c r="A49" s="13">
        <v>4.45</v>
      </c>
      <c r="B49" s="4">
        <v>1</v>
      </c>
      <c r="D49" s="13">
        <v>11.56</v>
      </c>
      <c r="E49" s="4">
        <v>1</v>
      </c>
    </row>
    <row r="50" spans="1:5">
      <c r="A50" s="14">
        <v>3.36</v>
      </c>
      <c r="B50" s="4">
        <v>1</v>
      </c>
      <c r="D50" s="14">
        <v>19.79</v>
      </c>
      <c r="E50" s="4">
        <v>1</v>
      </c>
    </row>
    <row r="51" spans="1:5">
      <c r="A51" s="15">
        <v>5.61</v>
      </c>
      <c r="B51" s="4">
        <v>1</v>
      </c>
      <c r="D51" s="15">
        <v>15</v>
      </c>
      <c r="E51" s="4">
        <v>1</v>
      </c>
    </row>
    <row r="52" spans="1:5">
      <c r="A52" s="6">
        <v>-5.59</v>
      </c>
      <c r="B52" s="4">
        <v>1</v>
      </c>
      <c r="D52" s="7">
        <v>17.21</v>
      </c>
      <c r="E52" s="4">
        <v>1</v>
      </c>
    </row>
    <row r="53" spans="1:5">
      <c r="A53" s="7">
        <v>0.74</v>
      </c>
      <c r="B53" s="4">
        <v>1</v>
      </c>
      <c r="D53" s="8">
        <v>13.01</v>
      </c>
      <c r="E53" s="4">
        <v>1</v>
      </c>
    </row>
    <row r="54" spans="1:5">
      <c r="A54" s="8">
        <v>1.7</v>
      </c>
      <c r="B54" s="4">
        <v>1</v>
      </c>
      <c r="D54" s="9">
        <v>10.199999999999999</v>
      </c>
      <c r="E54" s="4">
        <v>1</v>
      </c>
    </row>
    <row r="55" spans="1:5">
      <c r="A55" s="9">
        <v>-6.2</v>
      </c>
      <c r="B55" s="4">
        <v>1</v>
      </c>
      <c r="D55" s="10">
        <v>14.87</v>
      </c>
      <c r="E55" s="4">
        <v>1</v>
      </c>
    </row>
    <row r="56" spans="1:5">
      <c r="A56" s="10">
        <v>-3.25</v>
      </c>
      <c r="B56" s="4">
        <v>1</v>
      </c>
      <c r="D56" s="11">
        <v>15.71</v>
      </c>
      <c r="E56" s="4">
        <v>1</v>
      </c>
    </row>
    <row r="57" spans="1:5">
      <c r="A57" s="11">
        <v>1.55</v>
      </c>
      <c r="B57" s="4">
        <v>1</v>
      </c>
      <c r="D57" s="12">
        <v>17.510000000000002</v>
      </c>
      <c r="E57" s="4">
        <v>1</v>
      </c>
    </row>
    <row r="58" spans="1:5">
      <c r="A58" s="12">
        <v>1.44</v>
      </c>
      <c r="B58" s="4">
        <v>1</v>
      </c>
      <c r="D58" s="13">
        <v>12.15</v>
      </c>
      <c r="E58" s="4">
        <v>1</v>
      </c>
    </row>
    <row r="59" spans="1:5">
      <c r="A59" s="13">
        <v>8.8000000000000007</v>
      </c>
      <c r="B59" s="4">
        <v>1</v>
      </c>
      <c r="D59" s="14">
        <v>17.190000000000001</v>
      </c>
      <c r="E59" s="4">
        <v>1</v>
      </c>
    </row>
    <row r="60" spans="1:5">
      <c r="A60" s="14">
        <v>-5.44</v>
      </c>
      <c r="B60" s="4">
        <v>1</v>
      </c>
      <c r="D60" s="15">
        <v>12.5</v>
      </c>
      <c r="E60" s="4">
        <v>1</v>
      </c>
    </row>
    <row r="61" spans="1:5">
      <c r="A61" s="15">
        <v>1.63</v>
      </c>
      <c r="B61" s="4">
        <v>1</v>
      </c>
      <c r="D61" s="6">
        <v>15.53</v>
      </c>
      <c r="E61" s="4">
        <v>1</v>
      </c>
    </row>
    <row r="62" spans="1:5">
      <c r="A62" s="6">
        <v>-5.39</v>
      </c>
      <c r="B62" s="4">
        <v>1</v>
      </c>
      <c r="D62" s="7">
        <v>11.2</v>
      </c>
      <c r="E62" s="4">
        <v>1</v>
      </c>
    </row>
    <row r="63" spans="1:5">
      <c r="A63" s="7">
        <v>-2.19</v>
      </c>
      <c r="B63" s="4">
        <v>1</v>
      </c>
      <c r="D63" s="8">
        <v>15.81</v>
      </c>
      <c r="E63" s="4">
        <v>1</v>
      </c>
    </row>
    <row r="64" spans="1:5">
      <c r="A64" s="8">
        <v>4.6100000000000003</v>
      </c>
      <c r="B64" s="4">
        <v>1</v>
      </c>
      <c r="D64" s="9">
        <v>14.83</v>
      </c>
      <c r="E64" s="4">
        <v>1</v>
      </c>
    </row>
    <row r="65" spans="1:5">
      <c r="A65" s="9">
        <v>-3.6</v>
      </c>
      <c r="B65" s="4">
        <v>1</v>
      </c>
      <c r="D65" s="10">
        <v>10.01</v>
      </c>
      <c r="E65" s="4">
        <v>1</v>
      </c>
    </row>
    <row r="66" spans="1:5">
      <c r="A66" s="10">
        <v>-5.94</v>
      </c>
      <c r="B66" s="4">
        <v>1</v>
      </c>
      <c r="D66" s="11">
        <v>13.42</v>
      </c>
      <c r="E66" s="4">
        <v>1</v>
      </c>
    </row>
    <row r="67" spans="1:5">
      <c r="A67" s="11">
        <v>-2.33</v>
      </c>
      <c r="B67" s="4">
        <v>1</v>
      </c>
      <c r="D67" s="12">
        <v>15.51</v>
      </c>
      <c r="E67" s="4">
        <v>1</v>
      </c>
    </row>
    <row r="68" spans="1:5">
      <c r="A68" s="12">
        <v>-7.41</v>
      </c>
      <c r="B68" s="4">
        <v>1</v>
      </c>
      <c r="D68" s="13">
        <v>15.92</v>
      </c>
      <c r="E68" s="4">
        <v>1</v>
      </c>
    </row>
    <row r="69" spans="1:5">
      <c r="A69" s="13">
        <v>3.28</v>
      </c>
      <c r="B69" s="4">
        <v>1</v>
      </c>
      <c r="D69" s="14">
        <v>11</v>
      </c>
      <c r="E69" s="4">
        <v>1</v>
      </c>
    </row>
    <row r="70" spans="1:5">
      <c r="A70" s="14">
        <v>0.98</v>
      </c>
      <c r="B70" s="4">
        <v>1</v>
      </c>
      <c r="D70" s="15">
        <v>11.29</v>
      </c>
      <c r="E70" s="4">
        <v>1</v>
      </c>
    </row>
    <row r="71" spans="1:5">
      <c r="A71" s="15">
        <v>-0.56000000000000005</v>
      </c>
      <c r="B71" s="4">
        <v>1</v>
      </c>
      <c r="D71" s="6">
        <v>15.58</v>
      </c>
      <c r="E71" s="4">
        <v>1</v>
      </c>
    </row>
    <row r="72" spans="1:5">
      <c r="A72" s="6">
        <v>-5.38</v>
      </c>
      <c r="B72" s="4">
        <v>1</v>
      </c>
      <c r="D72" s="7">
        <v>11.65</v>
      </c>
      <c r="E72" s="4">
        <v>1</v>
      </c>
    </row>
    <row r="73" spans="1:5">
      <c r="A73" s="7">
        <v>-6.59</v>
      </c>
      <c r="B73" s="4">
        <v>1</v>
      </c>
      <c r="D73" s="8">
        <v>14.52</v>
      </c>
      <c r="E73" s="4">
        <v>1</v>
      </c>
    </row>
    <row r="74" spans="1:5">
      <c r="A74" s="8">
        <v>-7.28</v>
      </c>
      <c r="B74" s="4">
        <v>1</v>
      </c>
      <c r="D74" s="9">
        <v>10.66</v>
      </c>
      <c r="E74" s="4">
        <v>1</v>
      </c>
    </row>
    <row r="75" spans="1:5">
      <c r="A75" s="9">
        <v>-7.57</v>
      </c>
      <c r="B75" s="4">
        <v>1</v>
      </c>
      <c r="D75" s="10">
        <v>10.59</v>
      </c>
      <c r="E75" s="4">
        <v>1</v>
      </c>
    </row>
    <row r="76" spans="1:5">
      <c r="A76" s="10">
        <v>7.83</v>
      </c>
      <c r="B76" s="4">
        <v>1</v>
      </c>
      <c r="D76" s="11">
        <v>14.91</v>
      </c>
      <c r="E76" s="4">
        <v>1</v>
      </c>
    </row>
    <row r="77" spans="1:5">
      <c r="A77" s="11">
        <v>7.75</v>
      </c>
      <c r="B77" s="4">
        <v>1</v>
      </c>
      <c r="D77" s="12">
        <v>15.14</v>
      </c>
      <c r="E77" s="4">
        <v>1</v>
      </c>
    </row>
    <row r="78" spans="1:5">
      <c r="A78" s="12">
        <v>5.93</v>
      </c>
      <c r="B78" s="4">
        <v>1</v>
      </c>
      <c r="D78" s="13">
        <v>14.33</v>
      </c>
      <c r="E78" s="4">
        <v>1</v>
      </c>
    </row>
    <row r="79" spans="1:5">
      <c r="A79" s="13">
        <v>-4.3499999999999996</v>
      </c>
      <c r="B79" s="4">
        <v>1</v>
      </c>
      <c r="D79" s="14">
        <v>12.6</v>
      </c>
      <c r="E79" s="4">
        <v>1</v>
      </c>
    </row>
    <row r="80" spans="1:5">
      <c r="A80" s="14">
        <v>4.72</v>
      </c>
      <c r="B80" s="4">
        <v>1</v>
      </c>
      <c r="D80" s="15">
        <v>11.47</v>
      </c>
      <c r="E80" s="4">
        <v>1</v>
      </c>
    </row>
    <row r="81" spans="1:5">
      <c r="A81" s="15">
        <v>2.64</v>
      </c>
      <c r="B81" s="4">
        <v>1</v>
      </c>
      <c r="D81" s="6">
        <v>15.66</v>
      </c>
      <c r="E81" s="4">
        <v>1</v>
      </c>
    </row>
    <row r="82" spans="1:5">
      <c r="A82" s="6">
        <v>-4.66</v>
      </c>
      <c r="B82" s="4">
        <v>1</v>
      </c>
      <c r="D82" s="7">
        <v>16.48</v>
      </c>
      <c r="E82" s="4">
        <v>1</v>
      </c>
    </row>
    <row r="83" spans="1:5">
      <c r="A83" s="7">
        <v>7.27</v>
      </c>
      <c r="B83" s="4">
        <v>1</v>
      </c>
      <c r="D83" s="8">
        <v>14.46</v>
      </c>
      <c r="E83" s="4">
        <v>1</v>
      </c>
    </row>
    <row r="84" spans="1:5">
      <c r="A84" s="8">
        <v>0</v>
      </c>
      <c r="B84" s="4">
        <v>1</v>
      </c>
      <c r="D84" s="9">
        <v>10.029999999999999</v>
      </c>
      <c r="E84" s="4">
        <v>1</v>
      </c>
    </row>
    <row r="85" spans="1:5">
      <c r="A85" s="9">
        <v>-5.83</v>
      </c>
      <c r="B85" s="4">
        <v>1</v>
      </c>
      <c r="D85" s="10">
        <v>14.28</v>
      </c>
      <c r="E85" s="4">
        <v>1</v>
      </c>
    </row>
    <row r="86" spans="1:5">
      <c r="A86" s="10">
        <v>-1.52</v>
      </c>
      <c r="B86" s="4">
        <v>1</v>
      </c>
      <c r="D86" s="11">
        <v>19.2</v>
      </c>
      <c r="E86" s="4">
        <v>1</v>
      </c>
    </row>
    <row r="87" spans="1:5">
      <c r="A87" s="11">
        <v>2.81</v>
      </c>
      <c r="B87" s="4">
        <v>1</v>
      </c>
      <c r="D87" s="12">
        <v>11.97</v>
      </c>
      <c r="E87" s="4">
        <v>1</v>
      </c>
    </row>
    <row r="88" spans="1:5">
      <c r="A88" s="12">
        <v>7.8</v>
      </c>
      <c r="B88" s="4">
        <v>1</v>
      </c>
      <c r="D88" s="13">
        <v>17.43</v>
      </c>
      <c r="E88" s="4">
        <v>1</v>
      </c>
    </row>
    <row r="89" spans="1:5">
      <c r="A89" s="13">
        <v>5.64</v>
      </c>
      <c r="B89" s="4">
        <v>1</v>
      </c>
      <c r="D89" s="14">
        <v>17.7</v>
      </c>
      <c r="E89" s="4">
        <v>1</v>
      </c>
    </row>
    <row r="90" spans="1:5">
      <c r="A90" s="14">
        <v>8.77</v>
      </c>
      <c r="B90" s="4">
        <v>1</v>
      </c>
      <c r="D90" s="15">
        <v>18.2</v>
      </c>
      <c r="E90" s="4">
        <v>1</v>
      </c>
    </row>
    <row r="91" spans="1:5">
      <c r="A91" s="15">
        <v>-1.64</v>
      </c>
      <c r="B91" s="4">
        <v>1</v>
      </c>
      <c r="D91" s="6">
        <v>15.68</v>
      </c>
      <c r="E91" s="4">
        <v>1</v>
      </c>
    </row>
    <row r="92" spans="1:5">
      <c r="A92" s="6">
        <v>-4.59</v>
      </c>
      <c r="B92" s="4">
        <v>1</v>
      </c>
      <c r="D92" s="7">
        <v>13.62</v>
      </c>
      <c r="E92" s="4">
        <v>1</v>
      </c>
    </row>
    <row r="93" spans="1:5">
      <c r="A93" s="7">
        <v>-6.54</v>
      </c>
      <c r="B93" s="4">
        <v>1</v>
      </c>
      <c r="D93" s="8">
        <v>15.32</v>
      </c>
      <c r="E93" s="4">
        <v>1</v>
      </c>
    </row>
    <row r="94" spans="1:5">
      <c r="A94" s="8">
        <v>-2.4300000000000002</v>
      </c>
      <c r="B94" s="4">
        <v>1</v>
      </c>
      <c r="D94" s="9">
        <v>14.66</v>
      </c>
      <c r="E94" s="4">
        <v>1</v>
      </c>
    </row>
    <row r="95" spans="1:5">
      <c r="A95" s="9">
        <v>-6.21</v>
      </c>
      <c r="B95" s="4">
        <v>1</v>
      </c>
      <c r="D95" s="10">
        <v>12.46</v>
      </c>
      <c r="E95" s="4">
        <v>1</v>
      </c>
    </row>
    <row r="96" spans="1:5">
      <c r="A96" s="10">
        <v>-1.43</v>
      </c>
      <c r="B96" s="4">
        <v>1</v>
      </c>
      <c r="D96" s="11">
        <v>15.29</v>
      </c>
      <c r="E96" s="4">
        <v>1</v>
      </c>
    </row>
    <row r="97" spans="1:5">
      <c r="A97" s="11">
        <v>-7.64</v>
      </c>
      <c r="B97" s="4">
        <v>1</v>
      </c>
      <c r="D97" s="12">
        <v>12.31</v>
      </c>
      <c r="E97" s="4">
        <v>1</v>
      </c>
    </row>
    <row r="98" spans="1:5">
      <c r="A98" s="12">
        <v>5.74</v>
      </c>
      <c r="B98" s="4">
        <v>1</v>
      </c>
      <c r="D98" s="13">
        <v>15.23</v>
      </c>
      <c r="E98" s="4">
        <v>1</v>
      </c>
    </row>
    <row r="99" spans="1:5">
      <c r="A99" s="13">
        <v>-5.73</v>
      </c>
      <c r="B99" s="4">
        <v>1</v>
      </c>
      <c r="D99" s="14">
        <v>10.050000000000001</v>
      </c>
      <c r="E99" s="4">
        <v>1</v>
      </c>
    </row>
    <row r="100" spans="1:5">
      <c r="A100" s="14">
        <v>-3.63</v>
      </c>
      <c r="B100" s="4">
        <v>1</v>
      </c>
      <c r="D100" s="15">
        <v>15.48</v>
      </c>
      <c r="E100" s="4">
        <v>1</v>
      </c>
    </row>
    <row r="101" spans="1:5">
      <c r="A101" s="15">
        <v>7.35</v>
      </c>
      <c r="B101" s="4">
        <v>1</v>
      </c>
      <c r="D101" s="6">
        <v>15.72</v>
      </c>
      <c r="E101" s="4">
        <v>1</v>
      </c>
    </row>
    <row r="102" spans="1:5">
      <c r="A102" s="6">
        <v>-4.5</v>
      </c>
      <c r="B102" s="4">
        <v>1</v>
      </c>
      <c r="D102" s="7">
        <v>10.69</v>
      </c>
      <c r="E102" s="4">
        <v>1</v>
      </c>
    </row>
    <row r="103" spans="1:5">
      <c r="A103" s="7">
        <v>3.31</v>
      </c>
      <c r="B103" s="4">
        <v>1</v>
      </c>
      <c r="D103" s="8">
        <v>12.26</v>
      </c>
      <c r="E103" s="4">
        <v>1</v>
      </c>
    </row>
    <row r="104" spans="1:5">
      <c r="A104" s="8">
        <v>-5.4</v>
      </c>
      <c r="B104" s="4">
        <v>1</v>
      </c>
      <c r="D104" s="9">
        <v>15.87</v>
      </c>
      <c r="E104" s="4">
        <v>1</v>
      </c>
    </row>
    <row r="105" spans="1:5">
      <c r="A105" s="9">
        <v>-5.28</v>
      </c>
      <c r="B105" s="4">
        <v>1</v>
      </c>
      <c r="D105" s="10">
        <v>13.65</v>
      </c>
      <c r="E105" s="4">
        <v>1</v>
      </c>
    </row>
    <row r="106" spans="1:5">
      <c r="A106" s="10">
        <v>0.03</v>
      </c>
      <c r="B106" s="4">
        <v>1</v>
      </c>
      <c r="D106" s="11">
        <v>15.5</v>
      </c>
      <c r="E106" s="4">
        <v>1</v>
      </c>
    </row>
    <row r="107" spans="1:5">
      <c r="A107" s="11">
        <v>-7.56</v>
      </c>
      <c r="B107" s="4">
        <v>1</v>
      </c>
      <c r="D107" s="12">
        <v>11.34</v>
      </c>
      <c r="E107" s="4">
        <v>1</v>
      </c>
    </row>
    <row r="108" spans="1:5">
      <c r="A108" s="12">
        <v>2.56</v>
      </c>
      <c r="B108" s="4">
        <v>1</v>
      </c>
      <c r="D108" s="13">
        <v>15.84</v>
      </c>
      <c r="E108" s="4">
        <v>1</v>
      </c>
    </row>
    <row r="109" spans="1:5">
      <c r="A109" s="13">
        <v>-2.48</v>
      </c>
      <c r="B109" s="4">
        <v>1</v>
      </c>
      <c r="D109" s="14">
        <v>11.16</v>
      </c>
      <c r="E109" s="4">
        <v>1</v>
      </c>
    </row>
    <row r="110" spans="1:5">
      <c r="A110" s="14">
        <v>-6.02</v>
      </c>
      <c r="B110" s="4">
        <v>1</v>
      </c>
      <c r="D110" s="15">
        <v>13.12</v>
      </c>
      <c r="E110" s="4">
        <v>1</v>
      </c>
    </row>
    <row r="111" spans="1:5">
      <c r="A111" s="15">
        <v>-5.78</v>
      </c>
      <c r="B111" s="4">
        <v>1</v>
      </c>
      <c r="D111" s="6">
        <v>15.76</v>
      </c>
      <c r="E111" s="4">
        <v>1</v>
      </c>
    </row>
    <row r="112" spans="1:5">
      <c r="A112" s="6">
        <v>-4.4800000000000004</v>
      </c>
      <c r="B112" s="4">
        <v>1</v>
      </c>
      <c r="D112" s="7">
        <v>18.63</v>
      </c>
      <c r="E112" s="4">
        <v>1</v>
      </c>
    </row>
    <row r="113" spans="1:5">
      <c r="A113" s="7">
        <v>-2.2599999999999998</v>
      </c>
      <c r="B113" s="4">
        <v>1</v>
      </c>
      <c r="D113" s="8">
        <v>17.32</v>
      </c>
      <c r="E113" s="4">
        <v>1</v>
      </c>
    </row>
    <row r="114" spans="1:5">
      <c r="A114" s="8">
        <v>0.23</v>
      </c>
      <c r="B114" s="4">
        <v>1</v>
      </c>
      <c r="D114" s="9">
        <v>13.82</v>
      </c>
      <c r="E114" s="4">
        <v>1</v>
      </c>
    </row>
    <row r="115" spans="1:5">
      <c r="A115" s="9">
        <v>-7.14</v>
      </c>
      <c r="B115" s="4">
        <v>1</v>
      </c>
      <c r="D115" s="10">
        <v>17.8</v>
      </c>
      <c r="E115" s="4">
        <v>1</v>
      </c>
    </row>
    <row r="116" spans="1:5">
      <c r="A116" s="10">
        <v>7.99</v>
      </c>
      <c r="B116" s="4">
        <v>1</v>
      </c>
      <c r="D116" s="11">
        <v>11.15</v>
      </c>
      <c r="E116" s="4">
        <v>1</v>
      </c>
    </row>
    <row r="117" spans="1:5">
      <c r="A117" s="11">
        <v>7.34</v>
      </c>
      <c r="B117" s="4">
        <v>1</v>
      </c>
      <c r="D117" s="12">
        <v>19.18</v>
      </c>
      <c r="E117" s="4">
        <v>1</v>
      </c>
    </row>
    <row r="118" spans="1:5">
      <c r="A118" s="12">
        <v>-2.0499999999999998</v>
      </c>
      <c r="B118" s="4">
        <v>1</v>
      </c>
      <c r="D118" s="13">
        <v>14.03</v>
      </c>
      <c r="E118" s="4">
        <v>1</v>
      </c>
    </row>
    <row r="119" spans="1:5">
      <c r="A119" s="13">
        <v>-4.9000000000000004</v>
      </c>
      <c r="B119" s="4">
        <v>1</v>
      </c>
      <c r="D119" s="14">
        <v>10.64</v>
      </c>
      <c r="E119" s="4">
        <v>1</v>
      </c>
    </row>
    <row r="120" spans="1:5">
      <c r="A120" s="14">
        <v>5.1100000000000003</v>
      </c>
      <c r="B120" s="4">
        <v>1</v>
      </c>
      <c r="D120" s="15">
        <v>11.3</v>
      </c>
      <c r="E120" s="4">
        <v>1</v>
      </c>
    </row>
    <row r="121" spans="1:5">
      <c r="A121" s="15">
        <v>6.37</v>
      </c>
      <c r="B121" s="4">
        <v>1</v>
      </c>
      <c r="D121" s="6">
        <v>15.82</v>
      </c>
      <c r="E121" s="4">
        <v>1</v>
      </c>
    </row>
    <row r="122" spans="1:5">
      <c r="A122" s="6">
        <v>-4.3899999999999997</v>
      </c>
      <c r="B122" s="4">
        <v>1</v>
      </c>
      <c r="D122" s="7">
        <v>14.73</v>
      </c>
      <c r="E122" s="4">
        <v>1</v>
      </c>
    </row>
    <row r="123" spans="1:5">
      <c r="A123" s="7">
        <v>-2.7</v>
      </c>
      <c r="B123" s="4">
        <v>1</v>
      </c>
      <c r="D123" s="8">
        <v>17.579999999999998</v>
      </c>
      <c r="E123" s="4">
        <v>1</v>
      </c>
    </row>
    <row r="124" spans="1:5">
      <c r="A124" s="8">
        <v>5.24</v>
      </c>
      <c r="B124" s="4">
        <v>1</v>
      </c>
      <c r="D124" s="9">
        <v>16.52</v>
      </c>
      <c r="E124" s="4">
        <v>1</v>
      </c>
    </row>
    <row r="125" spans="1:5">
      <c r="A125" s="9">
        <v>-0.97</v>
      </c>
      <c r="B125" s="4">
        <v>1</v>
      </c>
      <c r="D125" s="10">
        <v>12.24</v>
      </c>
      <c r="E125" s="4">
        <v>1</v>
      </c>
    </row>
    <row r="126" spans="1:5">
      <c r="A126" s="10">
        <v>8.8699999999999992</v>
      </c>
      <c r="B126" s="4">
        <v>1</v>
      </c>
      <c r="D126" s="11">
        <v>16.29</v>
      </c>
      <c r="E126" s="4">
        <v>1</v>
      </c>
    </row>
    <row r="127" spans="1:5">
      <c r="A127" s="11">
        <v>1.4</v>
      </c>
      <c r="B127" s="4">
        <v>1</v>
      </c>
      <c r="D127" s="12">
        <v>15.91</v>
      </c>
      <c r="E127" s="4">
        <v>1</v>
      </c>
    </row>
    <row r="128" spans="1:5">
      <c r="A128" s="12">
        <v>-3.86</v>
      </c>
      <c r="B128" s="4">
        <v>1</v>
      </c>
      <c r="D128" s="13">
        <v>10.94</v>
      </c>
      <c r="E128" s="4">
        <v>1</v>
      </c>
    </row>
    <row r="129" spans="1:5">
      <c r="A129" s="13">
        <v>6.56</v>
      </c>
      <c r="B129" s="4">
        <v>1</v>
      </c>
      <c r="D129" s="14">
        <v>15.35</v>
      </c>
      <c r="E129" s="4">
        <v>1</v>
      </c>
    </row>
    <row r="130" spans="1:5">
      <c r="A130" s="14">
        <v>-4.82</v>
      </c>
      <c r="B130" s="4">
        <v>1</v>
      </c>
      <c r="D130" s="15">
        <v>17</v>
      </c>
      <c r="E130" s="4">
        <v>1</v>
      </c>
    </row>
    <row r="131" spans="1:5">
      <c r="A131" s="15">
        <v>-1.0900000000000001</v>
      </c>
      <c r="B131" s="4">
        <v>1</v>
      </c>
      <c r="D131" s="6">
        <v>15.9</v>
      </c>
      <c r="E131" s="4">
        <v>1</v>
      </c>
    </row>
    <row r="132" spans="1:5">
      <c r="A132" s="6">
        <v>-4.32</v>
      </c>
      <c r="B132" s="4">
        <v>1</v>
      </c>
      <c r="D132" s="7">
        <v>14.52</v>
      </c>
      <c r="E132" s="4">
        <v>1</v>
      </c>
    </row>
    <row r="133" spans="1:5">
      <c r="A133" s="7">
        <v>1.75</v>
      </c>
      <c r="B133" s="4">
        <v>1</v>
      </c>
      <c r="D133" s="8">
        <v>18.04</v>
      </c>
      <c r="E133" s="4">
        <v>1</v>
      </c>
    </row>
    <row r="134" spans="1:5">
      <c r="A134" s="8">
        <v>2.57</v>
      </c>
      <c r="B134" s="4">
        <v>1</v>
      </c>
      <c r="D134" s="9">
        <v>16.03</v>
      </c>
      <c r="E134" s="4">
        <v>1</v>
      </c>
    </row>
    <row r="135" spans="1:5">
      <c r="A135" s="9">
        <v>-6.06</v>
      </c>
      <c r="B135" s="4">
        <v>1</v>
      </c>
      <c r="D135" s="10">
        <v>12.49</v>
      </c>
      <c r="E135" s="4">
        <v>1</v>
      </c>
    </row>
    <row r="136" spans="1:5">
      <c r="A136" s="10">
        <v>7.82</v>
      </c>
      <c r="B136" s="4">
        <v>1</v>
      </c>
      <c r="D136" s="11">
        <v>18.190000000000001</v>
      </c>
      <c r="E136" s="4">
        <v>1</v>
      </c>
    </row>
    <row r="137" spans="1:5">
      <c r="A137" s="11">
        <v>-6.11</v>
      </c>
      <c r="B137" s="4">
        <v>1</v>
      </c>
      <c r="D137" s="12">
        <v>18.23</v>
      </c>
      <c r="E137" s="4">
        <v>1</v>
      </c>
    </row>
    <row r="138" spans="1:5">
      <c r="A138" s="12">
        <v>-4.3</v>
      </c>
      <c r="B138" s="4">
        <v>1</v>
      </c>
      <c r="D138" s="13">
        <v>12.2</v>
      </c>
      <c r="E138" s="4">
        <v>1</v>
      </c>
    </row>
    <row r="139" spans="1:5">
      <c r="A139" s="13">
        <v>-7.52</v>
      </c>
      <c r="B139" s="4">
        <v>1</v>
      </c>
      <c r="D139" s="14">
        <v>11.56</v>
      </c>
      <c r="E139" s="4">
        <v>1</v>
      </c>
    </row>
    <row r="140" spans="1:5">
      <c r="A140" s="14">
        <v>0.23</v>
      </c>
      <c r="B140" s="4">
        <v>1</v>
      </c>
      <c r="D140" s="15">
        <v>15.34</v>
      </c>
      <c r="E140" s="4">
        <v>1</v>
      </c>
    </row>
    <row r="141" spans="1:5">
      <c r="A141" s="15">
        <v>-3.83</v>
      </c>
      <c r="B141" s="4">
        <v>1</v>
      </c>
      <c r="D141" s="6">
        <v>15.91</v>
      </c>
      <c r="E141" s="4">
        <v>2</v>
      </c>
    </row>
    <row r="142" spans="1:5">
      <c r="A142" s="6">
        <v>-3.88</v>
      </c>
      <c r="B142" s="4">
        <v>1</v>
      </c>
      <c r="D142" s="7">
        <v>11.94</v>
      </c>
      <c r="E142" s="4">
        <v>1</v>
      </c>
    </row>
    <row r="143" spans="1:5">
      <c r="A143" s="7">
        <v>6.75</v>
      </c>
      <c r="B143" s="4">
        <v>1</v>
      </c>
      <c r="D143" s="8">
        <v>14.87</v>
      </c>
      <c r="E143" s="4">
        <v>1</v>
      </c>
    </row>
    <row r="144" spans="1:5">
      <c r="A144" s="8">
        <v>-0.73</v>
      </c>
      <c r="B144" s="4">
        <v>1</v>
      </c>
      <c r="D144" s="9">
        <v>13.13</v>
      </c>
      <c r="E144" s="4">
        <v>1</v>
      </c>
    </row>
    <row r="145" spans="1:5">
      <c r="A145" s="9">
        <v>8.26</v>
      </c>
      <c r="B145" s="4">
        <v>1</v>
      </c>
      <c r="D145" s="10">
        <v>12.12</v>
      </c>
      <c r="E145" s="4">
        <v>1</v>
      </c>
    </row>
    <row r="146" spans="1:5">
      <c r="A146" s="10">
        <v>7.28</v>
      </c>
      <c r="B146" s="4">
        <v>1</v>
      </c>
      <c r="D146" s="11">
        <v>19.27</v>
      </c>
      <c r="E146" s="4">
        <v>1</v>
      </c>
    </row>
    <row r="147" spans="1:5">
      <c r="A147" s="11">
        <v>-4.3099999999999996</v>
      </c>
      <c r="B147" s="4">
        <v>1</v>
      </c>
      <c r="D147" s="12">
        <v>11.6</v>
      </c>
      <c r="E147" s="4">
        <v>1</v>
      </c>
    </row>
    <row r="148" spans="1:5">
      <c r="A148" s="12">
        <v>-5.21</v>
      </c>
      <c r="B148" s="4">
        <v>1</v>
      </c>
      <c r="D148" s="13">
        <v>17.64</v>
      </c>
      <c r="E148" s="4">
        <v>1</v>
      </c>
    </row>
    <row r="149" spans="1:5">
      <c r="A149" s="13">
        <v>7.8</v>
      </c>
      <c r="B149" s="4">
        <v>1</v>
      </c>
      <c r="D149" s="14">
        <v>11.76</v>
      </c>
      <c r="E149" s="4">
        <v>1</v>
      </c>
    </row>
    <row r="150" spans="1:5">
      <c r="A150" s="14">
        <v>-0.96</v>
      </c>
      <c r="B150" s="4">
        <v>1</v>
      </c>
      <c r="D150" s="15">
        <v>16.309999999999999</v>
      </c>
      <c r="E150" s="4">
        <v>1</v>
      </c>
    </row>
    <row r="151" spans="1:5">
      <c r="A151" s="15">
        <v>4.05</v>
      </c>
      <c r="B151" s="4">
        <v>1</v>
      </c>
      <c r="D151" s="7">
        <v>19.989999999999998</v>
      </c>
      <c r="E151" s="4">
        <v>1</v>
      </c>
    </row>
    <row r="152" spans="1:5">
      <c r="A152" s="6">
        <v>-3.2</v>
      </c>
      <c r="B152" s="4">
        <v>1</v>
      </c>
      <c r="D152" s="8">
        <v>19.96</v>
      </c>
      <c r="E152" s="4">
        <v>1</v>
      </c>
    </row>
    <row r="153" spans="1:5">
      <c r="A153" s="7">
        <v>-3.65</v>
      </c>
      <c r="B153" s="4">
        <v>1</v>
      </c>
      <c r="D153" s="9">
        <v>14.04</v>
      </c>
      <c r="E153" s="4">
        <v>1</v>
      </c>
    </row>
    <row r="154" spans="1:5">
      <c r="A154" s="8">
        <v>-4.0999999999999996</v>
      </c>
      <c r="B154" s="4">
        <v>1</v>
      </c>
      <c r="D154" s="10">
        <v>12.39</v>
      </c>
      <c r="E154" s="4">
        <v>1</v>
      </c>
    </row>
    <row r="155" spans="1:5">
      <c r="A155" s="9">
        <v>2.99</v>
      </c>
      <c r="B155" s="4">
        <v>1</v>
      </c>
      <c r="D155" s="11">
        <v>10.8</v>
      </c>
      <c r="E155" s="4">
        <v>1</v>
      </c>
    </row>
    <row r="156" spans="1:5">
      <c r="A156" s="10">
        <v>-3.09</v>
      </c>
      <c r="B156" s="4">
        <v>1</v>
      </c>
      <c r="D156" s="12">
        <v>16.54</v>
      </c>
      <c r="E156" s="4">
        <v>1</v>
      </c>
    </row>
    <row r="157" spans="1:5">
      <c r="A157" s="11">
        <v>-2.68</v>
      </c>
      <c r="B157" s="4">
        <v>1</v>
      </c>
      <c r="D157" s="13">
        <v>13.25</v>
      </c>
      <c r="E157" s="4">
        <v>1</v>
      </c>
    </row>
    <row r="158" spans="1:5">
      <c r="A158" s="12">
        <v>-4.18</v>
      </c>
      <c r="B158" s="4">
        <v>1</v>
      </c>
      <c r="D158" s="14">
        <v>16.02</v>
      </c>
      <c r="E158" s="4">
        <v>1</v>
      </c>
    </row>
    <row r="159" spans="1:5">
      <c r="A159" s="13">
        <v>0.11</v>
      </c>
      <c r="B159" s="4">
        <v>1</v>
      </c>
      <c r="D159" s="15">
        <v>10.46</v>
      </c>
      <c r="E159" s="4">
        <v>1</v>
      </c>
    </row>
    <row r="160" spans="1:5">
      <c r="A160" s="14">
        <v>0.22</v>
      </c>
      <c r="B160" s="4">
        <v>1</v>
      </c>
      <c r="D160" s="6">
        <v>16.04</v>
      </c>
      <c r="E160" s="4">
        <v>1</v>
      </c>
    </row>
    <row r="161" spans="1:5">
      <c r="A161" s="15">
        <v>-3.48</v>
      </c>
      <c r="B161" s="4">
        <v>1</v>
      </c>
      <c r="D161" s="7">
        <v>13.95</v>
      </c>
      <c r="E161" s="4">
        <v>1</v>
      </c>
    </row>
    <row r="162" spans="1:5">
      <c r="A162" s="6">
        <v>-3.15</v>
      </c>
      <c r="B162" s="4">
        <v>1</v>
      </c>
      <c r="D162" s="8">
        <v>13.05</v>
      </c>
      <c r="E162" s="4">
        <v>1</v>
      </c>
    </row>
    <row r="163" spans="1:5">
      <c r="A163" s="7">
        <v>-2.67</v>
      </c>
      <c r="B163" s="4">
        <v>1</v>
      </c>
      <c r="D163" s="9">
        <v>13.59</v>
      </c>
      <c r="E163" s="4">
        <v>1</v>
      </c>
    </row>
    <row r="164" spans="1:5">
      <c r="A164" s="8">
        <v>6.36</v>
      </c>
      <c r="B164" s="4">
        <v>1</v>
      </c>
      <c r="D164" s="10">
        <v>11.82</v>
      </c>
      <c r="E164" s="4">
        <v>1</v>
      </c>
    </row>
    <row r="165" spans="1:5">
      <c r="A165" s="9">
        <v>-7.5</v>
      </c>
      <c r="B165" s="4">
        <v>1</v>
      </c>
      <c r="D165" s="11">
        <v>13.39</v>
      </c>
      <c r="E165" s="4">
        <v>1</v>
      </c>
    </row>
    <row r="166" spans="1:5">
      <c r="A166" s="10">
        <v>-2.61</v>
      </c>
      <c r="B166" s="4">
        <v>1</v>
      </c>
      <c r="D166" s="12">
        <v>11.56</v>
      </c>
      <c r="E166" s="4">
        <v>1</v>
      </c>
    </row>
    <row r="167" spans="1:5">
      <c r="A167" s="11">
        <v>-7.39</v>
      </c>
      <c r="B167" s="4">
        <v>1</v>
      </c>
      <c r="D167" s="13">
        <v>17.64</v>
      </c>
      <c r="E167" s="4">
        <v>1</v>
      </c>
    </row>
    <row r="168" spans="1:5">
      <c r="A168" s="12">
        <v>-1.58</v>
      </c>
      <c r="B168" s="4">
        <v>1</v>
      </c>
      <c r="D168" s="14">
        <v>19.809999999999999</v>
      </c>
      <c r="E168" s="4">
        <v>1</v>
      </c>
    </row>
    <row r="169" spans="1:5">
      <c r="A169" s="13">
        <v>3.37</v>
      </c>
      <c r="B169" s="4">
        <v>1</v>
      </c>
      <c r="D169" s="15">
        <v>16.45</v>
      </c>
      <c r="E169" s="4">
        <v>1</v>
      </c>
    </row>
    <row r="170" spans="1:5">
      <c r="A170" s="14">
        <v>6.68</v>
      </c>
      <c r="B170" s="4">
        <v>1</v>
      </c>
      <c r="D170" s="6">
        <v>16.170000000000002</v>
      </c>
      <c r="E170" s="4">
        <v>1</v>
      </c>
    </row>
    <row r="171" spans="1:5">
      <c r="A171" s="15">
        <v>-4.1900000000000004</v>
      </c>
      <c r="B171" s="4">
        <v>1</v>
      </c>
      <c r="D171" s="7">
        <v>12.84</v>
      </c>
      <c r="E171" s="4">
        <v>1</v>
      </c>
    </row>
    <row r="172" spans="1:5">
      <c r="A172" s="6">
        <v>-3.04</v>
      </c>
      <c r="B172" s="4">
        <v>1</v>
      </c>
      <c r="D172" s="8">
        <v>19.399999999999999</v>
      </c>
      <c r="E172" s="4">
        <v>1</v>
      </c>
    </row>
    <row r="173" spans="1:5">
      <c r="A173" s="7">
        <v>5.8</v>
      </c>
      <c r="B173" s="4">
        <v>1</v>
      </c>
      <c r="D173" s="9">
        <v>15.89</v>
      </c>
      <c r="E173" s="4">
        <v>1</v>
      </c>
    </row>
    <row r="174" spans="1:5">
      <c r="A174" s="8">
        <v>-7.14</v>
      </c>
      <c r="B174" s="4">
        <v>1</v>
      </c>
      <c r="D174" s="10">
        <v>17.95</v>
      </c>
      <c r="E174" s="4">
        <v>1</v>
      </c>
    </row>
    <row r="175" spans="1:5">
      <c r="A175" s="9">
        <v>2.62</v>
      </c>
      <c r="B175" s="4">
        <v>1</v>
      </c>
      <c r="D175" s="11">
        <v>18.25</v>
      </c>
      <c r="E175" s="4">
        <v>1</v>
      </c>
    </row>
    <row r="176" spans="1:5">
      <c r="A176" s="10">
        <v>6.48</v>
      </c>
      <c r="B176" s="4">
        <v>1</v>
      </c>
      <c r="D176" s="12">
        <v>12.8</v>
      </c>
      <c r="E176" s="4">
        <v>1</v>
      </c>
    </row>
    <row r="177" spans="1:5">
      <c r="A177" s="11">
        <v>0.77</v>
      </c>
      <c r="B177" s="4">
        <v>1</v>
      </c>
      <c r="D177" s="13">
        <v>10.6</v>
      </c>
      <c r="E177" s="4">
        <v>1</v>
      </c>
    </row>
    <row r="178" spans="1:5">
      <c r="A178" s="12">
        <v>-1.24</v>
      </c>
      <c r="B178" s="4">
        <v>1</v>
      </c>
      <c r="D178" s="14">
        <v>15</v>
      </c>
      <c r="E178" s="4">
        <v>1</v>
      </c>
    </row>
    <row r="179" spans="1:5">
      <c r="A179" s="13">
        <v>-0.67</v>
      </c>
      <c r="B179" s="4">
        <v>1</v>
      </c>
      <c r="D179" s="15">
        <v>12.22</v>
      </c>
      <c r="E179" s="4">
        <v>1</v>
      </c>
    </row>
    <row r="180" spans="1:5">
      <c r="A180" s="14">
        <v>4.42</v>
      </c>
      <c r="B180" s="4">
        <v>1</v>
      </c>
      <c r="D180" s="6">
        <v>16.47</v>
      </c>
      <c r="E180" s="4">
        <v>1</v>
      </c>
    </row>
    <row r="181" spans="1:5">
      <c r="A181" s="15">
        <v>7.46</v>
      </c>
      <c r="B181" s="4">
        <v>1</v>
      </c>
      <c r="D181" s="7">
        <v>11.92</v>
      </c>
      <c r="E181" s="4">
        <v>1</v>
      </c>
    </row>
    <row r="182" spans="1:5">
      <c r="A182" s="6">
        <v>-2.84</v>
      </c>
      <c r="B182" s="4">
        <v>1</v>
      </c>
      <c r="D182" s="8">
        <v>18.54</v>
      </c>
      <c r="E182" s="4">
        <v>1</v>
      </c>
    </row>
    <row r="183" spans="1:5">
      <c r="A183" s="7">
        <v>-5.8</v>
      </c>
      <c r="B183" s="4">
        <v>1</v>
      </c>
      <c r="D183" s="9">
        <v>13.07</v>
      </c>
      <c r="E183" s="4">
        <v>1</v>
      </c>
    </row>
    <row r="184" spans="1:5">
      <c r="A184" s="8">
        <v>-7.56</v>
      </c>
      <c r="B184" s="4">
        <v>1</v>
      </c>
      <c r="D184" s="10">
        <v>17.61</v>
      </c>
      <c r="E184" s="4">
        <v>1</v>
      </c>
    </row>
    <row r="185" spans="1:5">
      <c r="A185" s="9">
        <v>4.34</v>
      </c>
      <c r="B185" s="4">
        <v>1</v>
      </c>
      <c r="D185" s="11">
        <v>12.99</v>
      </c>
      <c r="E185" s="4">
        <v>1</v>
      </c>
    </row>
    <row r="186" spans="1:5">
      <c r="A186" s="10">
        <v>-2.5099999999999998</v>
      </c>
      <c r="B186" s="4">
        <v>1</v>
      </c>
      <c r="D186" s="12">
        <v>13.36</v>
      </c>
      <c r="E186" s="4">
        <v>1</v>
      </c>
    </row>
    <row r="187" spans="1:5">
      <c r="A187" s="11">
        <v>8.26</v>
      </c>
      <c r="B187" s="4">
        <v>1</v>
      </c>
      <c r="D187" s="13">
        <v>17.79</v>
      </c>
      <c r="E187" s="4">
        <v>1</v>
      </c>
    </row>
    <row r="188" spans="1:5">
      <c r="A188" s="12">
        <v>-3.79</v>
      </c>
      <c r="B188" s="4">
        <v>1</v>
      </c>
      <c r="D188" s="14">
        <v>19.489999999999998</v>
      </c>
      <c r="E188" s="4">
        <v>1</v>
      </c>
    </row>
    <row r="189" spans="1:5">
      <c r="A189" s="13">
        <v>-6.5</v>
      </c>
      <c r="B189" s="4">
        <v>1</v>
      </c>
      <c r="D189" s="15">
        <v>17.190000000000001</v>
      </c>
      <c r="E189" s="4">
        <v>1</v>
      </c>
    </row>
    <row r="190" spans="1:5">
      <c r="A190" s="14">
        <v>6.3</v>
      </c>
      <c r="B190" s="4">
        <v>1</v>
      </c>
      <c r="D190" s="6">
        <v>16.52</v>
      </c>
      <c r="E190" s="4">
        <v>1</v>
      </c>
    </row>
    <row r="191" spans="1:5">
      <c r="A191" s="15">
        <v>-7.58</v>
      </c>
      <c r="B191" s="4">
        <v>1</v>
      </c>
      <c r="D191" s="7">
        <v>13.13</v>
      </c>
      <c r="E191" s="4">
        <v>1</v>
      </c>
    </row>
    <row r="192" spans="1:5">
      <c r="A192" s="6">
        <v>-2.37</v>
      </c>
      <c r="B192" s="4">
        <v>1</v>
      </c>
      <c r="D192" s="8">
        <v>10.94</v>
      </c>
      <c r="E192" s="4">
        <v>1</v>
      </c>
    </row>
    <row r="193" spans="1:5">
      <c r="A193" s="7">
        <v>-7.17</v>
      </c>
      <c r="B193" s="4">
        <v>1</v>
      </c>
      <c r="D193" s="9">
        <v>11.42</v>
      </c>
      <c r="E193" s="4">
        <v>1</v>
      </c>
    </row>
    <row r="194" spans="1:5">
      <c r="A194" s="8">
        <v>2.2599999999999998</v>
      </c>
      <c r="B194" s="4">
        <v>1</v>
      </c>
      <c r="D194" s="10">
        <v>18.52</v>
      </c>
      <c r="E194" s="4">
        <v>1</v>
      </c>
    </row>
    <row r="195" spans="1:5">
      <c r="A195" s="9">
        <v>2.2200000000000002</v>
      </c>
      <c r="B195" s="4">
        <v>1</v>
      </c>
      <c r="D195" s="11">
        <v>13.24</v>
      </c>
      <c r="E195" s="4">
        <v>1</v>
      </c>
    </row>
    <row r="196" spans="1:5">
      <c r="A196" s="10">
        <v>-0.95</v>
      </c>
      <c r="B196" s="4">
        <v>1</v>
      </c>
      <c r="D196" s="12">
        <v>13.52</v>
      </c>
      <c r="E196" s="4">
        <v>1</v>
      </c>
    </row>
    <row r="197" spans="1:5">
      <c r="A197" s="11">
        <v>-3.35</v>
      </c>
      <c r="B197" s="4">
        <v>1</v>
      </c>
      <c r="D197" s="13">
        <v>16.14</v>
      </c>
      <c r="E197" s="4">
        <v>1</v>
      </c>
    </row>
    <row r="198" spans="1:5">
      <c r="A198" s="12">
        <v>4.95</v>
      </c>
      <c r="B198" s="4">
        <v>1</v>
      </c>
      <c r="D198" s="14">
        <v>18.75</v>
      </c>
      <c r="E198" s="4">
        <v>1</v>
      </c>
    </row>
    <row r="199" spans="1:5">
      <c r="A199" s="13">
        <v>3.59</v>
      </c>
      <c r="B199" s="4">
        <v>1</v>
      </c>
      <c r="D199" s="15">
        <v>11.07</v>
      </c>
      <c r="E199" s="4">
        <v>1</v>
      </c>
    </row>
    <row r="200" spans="1:5">
      <c r="A200" s="14">
        <v>-5.27</v>
      </c>
      <c r="B200" s="4">
        <v>1</v>
      </c>
      <c r="D200" s="6">
        <v>16.760000000000002</v>
      </c>
      <c r="E200" s="4">
        <v>1</v>
      </c>
    </row>
    <row r="201" spans="1:5">
      <c r="A201" s="15">
        <v>1.52</v>
      </c>
      <c r="B201" s="4">
        <v>1</v>
      </c>
      <c r="D201" s="7">
        <v>11.79</v>
      </c>
      <c r="E201" s="4">
        <v>1</v>
      </c>
    </row>
    <row r="202" spans="1:5">
      <c r="A202" s="6">
        <v>-2.12</v>
      </c>
      <c r="B202" s="4">
        <v>1</v>
      </c>
      <c r="D202" s="8">
        <v>18.95</v>
      </c>
      <c r="E202" s="4">
        <v>1</v>
      </c>
    </row>
    <row r="203" spans="1:5">
      <c r="A203" s="7">
        <v>-5.75</v>
      </c>
      <c r="B203" s="4">
        <v>1</v>
      </c>
      <c r="D203" s="9">
        <v>15.3</v>
      </c>
      <c r="E203" s="4">
        <v>1</v>
      </c>
    </row>
    <row r="204" spans="1:5">
      <c r="A204" s="8">
        <v>3.63</v>
      </c>
      <c r="B204" s="4">
        <v>1</v>
      </c>
      <c r="D204" s="10">
        <v>13.83</v>
      </c>
      <c r="E204" s="4">
        <v>1</v>
      </c>
    </row>
    <row r="205" spans="1:5">
      <c r="A205" s="9">
        <v>4.76</v>
      </c>
      <c r="B205" s="4">
        <v>1</v>
      </c>
      <c r="D205" s="11">
        <v>14.22</v>
      </c>
      <c r="E205" s="4">
        <v>1</v>
      </c>
    </row>
    <row r="206" spans="1:5">
      <c r="A206" s="10">
        <v>1.36</v>
      </c>
      <c r="B206" s="4">
        <v>1</v>
      </c>
      <c r="D206" s="12">
        <v>11.97</v>
      </c>
      <c r="E206" s="4">
        <v>1</v>
      </c>
    </row>
    <row r="207" spans="1:5">
      <c r="A207" s="11">
        <v>-2.29</v>
      </c>
      <c r="B207" s="4">
        <v>1</v>
      </c>
      <c r="D207" s="13">
        <v>18.66</v>
      </c>
      <c r="E207" s="4">
        <v>1</v>
      </c>
    </row>
    <row r="208" spans="1:5">
      <c r="A208" s="12">
        <v>-6.19</v>
      </c>
      <c r="B208" s="4">
        <v>1</v>
      </c>
      <c r="D208" s="14">
        <v>15.5</v>
      </c>
      <c r="E208" s="4">
        <v>1</v>
      </c>
    </row>
    <row r="209" spans="1:5">
      <c r="A209" s="13">
        <v>5.0999999999999996</v>
      </c>
      <c r="B209" s="4">
        <v>1</v>
      </c>
      <c r="D209" s="15">
        <v>11.06</v>
      </c>
      <c r="E209" s="4">
        <v>1</v>
      </c>
    </row>
    <row r="210" spans="1:5">
      <c r="A210" s="14">
        <v>4.5599999999999996</v>
      </c>
      <c r="B210" s="4">
        <v>1</v>
      </c>
      <c r="D210" s="6">
        <v>16.95</v>
      </c>
      <c r="E210" s="4">
        <v>1</v>
      </c>
    </row>
    <row r="211" spans="1:5">
      <c r="A211" s="15">
        <v>3.19</v>
      </c>
      <c r="B211" s="4">
        <v>1</v>
      </c>
      <c r="D211" s="7">
        <v>16.34</v>
      </c>
      <c r="E211" s="4">
        <v>1</v>
      </c>
    </row>
    <row r="212" spans="1:5">
      <c r="A212" s="6">
        <v>-2.0099999999999998</v>
      </c>
      <c r="B212" s="4">
        <v>1</v>
      </c>
      <c r="D212" s="8">
        <v>13.23</v>
      </c>
      <c r="E212" s="4">
        <v>1</v>
      </c>
    </row>
    <row r="213" spans="1:5">
      <c r="A213" s="7">
        <v>7.96</v>
      </c>
      <c r="B213" s="4">
        <v>1</v>
      </c>
      <c r="D213" s="9">
        <v>19.21</v>
      </c>
      <c r="E213" s="4">
        <v>1</v>
      </c>
    </row>
    <row r="214" spans="1:5">
      <c r="A214" s="8">
        <v>4.51</v>
      </c>
      <c r="B214" s="4">
        <v>1</v>
      </c>
      <c r="D214" s="10">
        <v>19.71</v>
      </c>
      <c r="E214" s="4">
        <v>1</v>
      </c>
    </row>
    <row r="215" spans="1:5">
      <c r="A215" s="9">
        <v>4.95</v>
      </c>
      <c r="B215" s="4">
        <v>1</v>
      </c>
      <c r="D215" s="11">
        <v>18.8</v>
      </c>
      <c r="E215" s="4">
        <v>1</v>
      </c>
    </row>
    <row r="216" spans="1:5">
      <c r="A216" s="10">
        <v>8.17</v>
      </c>
      <c r="B216" s="4">
        <v>1</v>
      </c>
      <c r="D216" s="12">
        <v>17.29</v>
      </c>
      <c r="E216" s="4">
        <v>1</v>
      </c>
    </row>
    <row r="217" spans="1:5">
      <c r="A217" s="11">
        <v>7.05</v>
      </c>
      <c r="B217" s="4">
        <v>1</v>
      </c>
      <c r="D217" s="13">
        <v>17.55</v>
      </c>
      <c r="E217" s="4">
        <v>1</v>
      </c>
    </row>
    <row r="218" spans="1:5">
      <c r="A218" s="12">
        <v>0.62</v>
      </c>
      <c r="B218" s="4">
        <v>1</v>
      </c>
      <c r="D218" s="14">
        <v>12.07</v>
      </c>
      <c r="E218" s="4">
        <v>1</v>
      </c>
    </row>
    <row r="219" spans="1:5">
      <c r="A219" s="13">
        <v>-7.33</v>
      </c>
      <c r="B219" s="4">
        <v>1</v>
      </c>
      <c r="D219" s="15">
        <v>18.739999999999998</v>
      </c>
      <c r="E219" s="4">
        <v>1</v>
      </c>
    </row>
    <row r="220" spans="1:5">
      <c r="A220" s="14">
        <v>6.62</v>
      </c>
      <c r="B220" s="4">
        <v>1</v>
      </c>
      <c r="D220" s="6">
        <v>17.09</v>
      </c>
      <c r="E220" s="4">
        <v>1</v>
      </c>
    </row>
    <row r="221" spans="1:5">
      <c r="A221" s="15">
        <v>-2.5</v>
      </c>
      <c r="B221" s="4">
        <v>1</v>
      </c>
      <c r="D221" s="7">
        <v>15.62</v>
      </c>
      <c r="E221" s="4">
        <v>1</v>
      </c>
    </row>
    <row r="222" spans="1:5">
      <c r="A222" s="6">
        <v>-1.46</v>
      </c>
      <c r="B222" s="4">
        <v>1</v>
      </c>
      <c r="D222" s="8">
        <v>16.149999999999999</v>
      </c>
      <c r="E222" s="4">
        <v>1</v>
      </c>
    </row>
    <row r="223" spans="1:5">
      <c r="A223" s="7">
        <v>0.16</v>
      </c>
      <c r="B223" s="4">
        <v>1</v>
      </c>
      <c r="D223" s="9">
        <v>17.34</v>
      </c>
      <c r="E223" s="4">
        <v>1</v>
      </c>
    </row>
    <row r="224" spans="1:5">
      <c r="A224" s="8">
        <v>3.83</v>
      </c>
      <c r="B224" s="4">
        <v>1</v>
      </c>
      <c r="D224" s="10">
        <v>12.39</v>
      </c>
      <c r="E224" s="4">
        <v>1</v>
      </c>
    </row>
    <row r="225" spans="1:5">
      <c r="A225" s="9">
        <v>3.7</v>
      </c>
      <c r="B225" s="4">
        <v>1</v>
      </c>
      <c r="D225" s="11">
        <v>11.48</v>
      </c>
      <c r="E225" s="4">
        <v>1</v>
      </c>
    </row>
    <row r="226" spans="1:5">
      <c r="A226" s="10">
        <v>0.14000000000000001</v>
      </c>
      <c r="B226" s="4">
        <v>1</v>
      </c>
      <c r="D226" s="12">
        <v>10.89</v>
      </c>
      <c r="E226" s="4">
        <v>1</v>
      </c>
    </row>
    <row r="227" spans="1:5">
      <c r="A227" s="11">
        <v>7.9</v>
      </c>
      <c r="B227" s="4">
        <v>1</v>
      </c>
      <c r="D227" s="13">
        <v>10.43</v>
      </c>
      <c r="E227" s="4">
        <v>1</v>
      </c>
    </row>
    <row r="228" spans="1:5">
      <c r="A228" s="12">
        <v>-7.76</v>
      </c>
      <c r="B228" s="4">
        <v>1</v>
      </c>
      <c r="D228" s="14">
        <v>11.43</v>
      </c>
      <c r="E228" s="4">
        <v>1</v>
      </c>
    </row>
    <row r="229" spans="1:5">
      <c r="A229" s="13">
        <v>8.35</v>
      </c>
      <c r="B229" s="4">
        <v>1</v>
      </c>
      <c r="D229" s="15">
        <v>16.13</v>
      </c>
      <c r="E229" s="4">
        <v>1</v>
      </c>
    </row>
    <row r="230" spans="1:5">
      <c r="A230" s="14">
        <v>4.9800000000000004</v>
      </c>
      <c r="B230" s="4">
        <v>1</v>
      </c>
      <c r="D230" s="6">
        <v>17.12</v>
      </c>
      <c r="E230" s="4">
        <v>1</v>
      </c>
    </row>
    <row r="231" spans="1:5">
      <c r="A231" s="15">
        <v>-6.83</v>
      </c>
      <c r="B231" s="4">
        <v>1</v>
      </c>
      <c r="D231" s="7">
        <v>19.07</v>
      </c>
      <c r="E231" s="4">
        <v>1</v>
      </c>
    </row>
    <row r="232" spans="1:5">
      <c r="A232" s="6">
        <v>-1.03</v>
      </c>
      <c r="B232" s="4">
        <v>1</v>
      </c>
      <c r="D232" s="8">
        <v>17.96</v>
      </c>
      <c r="E232" s="4">
        <v>1</v>
      </c>
    </row>
    <row r="233" spans="1:5">
      <c r="A233" s="7">
        <v>-2.09</v>
      </c>
      <c r="B233" s="4">
        <v>1</v>
      </c>
      <c r="D233" s="9">
        <v>10.3</v>
      </c>
      <c r="E233" s="4">
        <v>1</v>
      </c>
    </row>
    <row r="234" spans="1:5">
      <c r="A234" s="8">
        <v>-2.0299999999999998</v>
      </c>
      <c r="B234" s="4">
        <v>1</v>
      </c>
      <c r="D234" s="10">
        <v>14.81</v>
      </c>
      <c r="E234" s="4">
        <v>1</v>
      </c>
    </row>
    <row r="235" spans="1:5">
      <c r="A235" s="9">
        <v>7.65</v>
      </c>
      <c r="B235" s="4">
        <v>1</v>
      </c>
      <c r="D235" s="11">
        <v>17.73</v>
      </c>
      <c r="E235" s="4">
        <v>1</v>
      </c>
    </row>
    <row r="236" spans="1:5">
      <c r="A236" s="10">
        <v>-0.74</v>
      </c>
      <c r="B236" s="4">
        <v>1</v>
      </c>
      <c r="D236" s="12">
        <v>12.96</v>
      </c>
      <c r="E236" s="4">
        <v>1</v>
      </c>
    </row>
    <row r="237" spans="1:5">
      <c r="A237" s="11">
        <v>8.16</v>
      </c>
      <c r="B237" s="4">
        <v>1</v>
      </c>
      <c r="D237" s="13">
        <v>12.97</v>
      </c>
      <c r="E237" s="4">
        <v>1</v>
      </c>
    </row>
    <row r="238" spans="1:5">
      <c r="A238" s="12">
        <v>8.4</v>
      </c>
      <c r="B238" s="4">
        <v>1</v>
      </c>
      <c r="D238" s="14">
        <v>12.99</v>
      </c>
      <c r="E238" s="4">
        <v>1</v>
      </c>
    </row>
    <row r="239" spans="1:5">
      <c r="A239" s="13">
        <v>-4.8899999999999997</v>
      </c>
      <c r="B239" s="4">
        <v>1</v>
      </c>
      <c r="D239" s="15">
        <v>19</v>
      </c>
      <c r="E239" s="4">
        <v>1</v>
      </c>
    </row>
    <row r="240" spans="1:5">
      <c r="A240" s="14">
        <v>-1.5</v>
      </c>
      <c r="B240" s="4">
        <v>1</v>
      </c>
      <c r="D240" s="6">
        <v>17.22</v>
      </c>
      <c r="E240" s="4">
        <v>1</v>
      </c>
    </row>
    <row r="241" spans="1:5">
      <c r="A241" s="15">
        <v>-1.63</v>
      </c>
      <c r="B241" s="4">
        <v>1</v>
      </c>
      <c r="D241" s="7">
        <v>10.56</v>
      </c>
      <c r="E241" s="4">
        <v>1</v>
      </c>
    </row>
    <row r="242" spans="1:5">
      <c r="A242" s="6">
        <v>-0.64</v>
      </c>
      <c r="B242" s="4">
        <v>1</v>
      </c>
      <c r="D242" s="8">
        <v>11.2</v>
      </c>
      <c r="E242" s="4">
        <v>1</v>
      </c>
    </row>
    <row r="243" spans="1:5">
      <c r="A243" s="7">
        <v>-5.76</v>
      </c>
      <c r="B243" s="4">
        <v>1</v>
      </c>
      <c r="D243" s="9">
        <v>14.93</v>
      </c>
      <c r="E243" s="4">
        <v>1</v>
      </c>
    </row>
    <row r="244" spans="1:5">
      <c r="A244" s="8">
        <v>-2.0499999999999998</v>
      </c>
      <c r="B244" s="4">
        <v>1</v>
      </c>
      <c r="D244" s="10">
        <v>18.36</v>
      </c>
      <c r="E244" s="4">
        <v>1</v>
      </c>
    </row>
    <row r="245" spans="1:5">
      <c r="A245" s="9">
        <v>-4.01</v>
      </c>
      <c r="B245" s="4">
        <v>1</v>
      </c>
      <c r="D245" s="11">
        <v>16.829999999999998</v>
      </c>
      <c r="E245" s="4">
        <v>1</v>
      </c>
    </row>
    <row r="246" spans="1:5">
      <c r="A246" s="10">
        <v>-4.6100000000000003</v>
      </c>
      <c r="B246" s="4">
        <v>1</v>
      </c>
      <c r="D246" s="12">
        <v>18.34</v>
      </c>
      <c r="E246" s="4">
        <v>1</v>
      </c>
    </row>
    <row r="247" spans="1:5">
      <c r="A247" s="11">
        <v>-5.51</v>
      </c>
      <c r="B247" s="4">
        <v>1</v>
      </c>
      <c r="D247" s="13">
        <v>18.079999999999998</v>
      </c>
      <c r="E247" s="4">
        <v>1</v>
      </c>
    </row>
    <row r="248" spans="1:5">
      <c r="A248" s="12">
        <v>-3.46</v>
      </c>
      <c r="B248" s="4">
        <v>1</v>
      </c>
      <c r="D248" s="14">
        <v>10.06</v>
      </c>
      <c r="E248" s="4">
        <v>1</v>
      </c>
    </row>
    <row r="249" spans="1:5">
      <c r="A249" s="13">
        <v>6.22</v>
      </c>
      <c r="B249" s="4">
        <v>1</v>
      </c>
      <c r="D249" s="15">
        <v>16.440000000000001</v>
      </c>
      <c r="E249" s="4">
        <v>1</v>
      </c>
    </row>
    <row r="250" spans="1:5">
      <c r="A250" s="14">
        <v>8.49</v>
      </c>
      <c r="B250" s="4">
        <v>1</v>
      </c>
      <c r="D250" s="6">
        <v>17.64</v>
      </c>
      <c r="E250" s="4">
        <v>1</v>
      </c>
    </row>
    <row r="251" spans="1:5">
      <c r="A251" s="15">
        <v>-1.87</v>
      </c>
      <c r="B251" s="4">
        <v>1</v>
      </c>
      <c r="D251" s="7">
        <v>16.77</v>
      </c>
      <c r="E251" s="4">
        <v>1</v>
      </c>
    </row>
    <row r="252" spans="1:5">
      <c r="A252" s="6">
        <v>0.61</v>
      </c>
      <c r="B252" s="4">
        <v>1</v>
      </c>
      <c r="D252" s="8">
        <v>17.36</v>
      </c>
      <c r="E252" s="4">
        <v>1</v>
      </c>
    </row>
    <row r="253" spans="1:5">
      <c r="A253" s="7">
        <v>-1.6</v>
      </c>
      <c r="B253" s="4">
        <v>1</v>
      </c>
      <c r="D253" s="9">
        <v>10.24</v>
      </c>
      <c r="E253" s="4">
        <v>1</v>
      </c>
    </row>
    <row r="254" spans="1:5">
      <c r="A254" s="8">
        <v>1.71</v>
      </c>
      <c r="B254" s="4">
        <v>1</v>
      </c>
      <c r="D254" s="10">
        <v>18.010000000000002</v>
      </c>
      <c r="E254" s="4">
        <v>1</v>
      </c>
    </row>
    <row r="255" spans="1:5">
      <c r="A255" s="9">
        <v>-1.56</v>
      </c>
      <c r="B255" s="4">
        <v>1</v>
      </c>
      <c r="D255" s="11">
        <v>16.73</v>
      </c>
      <c r="E255" s="4">
        <v>1</v>
      </c>
    </row>
    <row r="256" spans="1:5">
      <c r="A256" s="10">
        <v>4.53</v>
      </c>
      <c r="B256" s="4">
        <v>1</v>
      </c>
      <c r="D256" s="12">
        <v>15.2</v>
      </c>
      <c r="E256" s="4">
        <v>1</v>
      </c>
    </row>
    <row r="257" spans="1:5">
      <c r="A257" s="11">
        <v>3.39</v>
      </c>
      <c r="B257" s="4">
        <v>1</v>
      </c>
      <c r="D257" s="13">
        <v>19.93</v>
      </c>
      <c r="E257" s="4">
        <v>1</v>
      </c>
    </row>
    <row r="258" spans="1:5">
      <c r="A258" s="12">
        <v>-4.9800000000000004</v>
      </c>
      <c r="B258" s="4">
        <v>1</v>
      </c>
      <c r="D258" s="14">
        <v>14.43</v>
      </c>
      <c r="E258" s="4">
        <v>1</v>
      </c>
    </row>
    <row r="259" spans="1:5">
      <c r="A259" s="13">
        <v>2.81</v>
      </c>
      <c r="B259" s="4">
        <v>1</v>
      </c>
      <c r="D259" s="15">
        <v>10.85</v>
      </c>
      <c r="E259" s="4">
        <v>1</v>
      </c>
    </row>
    <row r="260" spans="1:5">
      <c r="A260" s="14">
        <v>-5.59</v>
      </c>
      <c r="B260" s="4">
        <v>1</v>
      </c>
      <c r="D260" s="6">
        <v>17.690000000000001</v>
      </c>
      <c r="E260" s="4">
        <v>3</v>
      </c>
    </row>
    <row r="261" spans="1:5">
      <c r="A261" s="15">
        <v>-2.8</v>
      </c>
      <c r="B261" s="4">
        <v>1</v>
      </c>
      <c r="D261" s="7">
        <v>10.69</v>
      </c>
      <c r="E261" s="4">
        <v>1</v>
      </c>
    </row>
    <row r="262" spans="1:5">
      <c r="A262" s="6">
        <v>0.98</v>
      </c>
      <c r="B262" s="4">
        <v>1</v>
      </c>
      <c r="D262" s="8">
        <v>13.25</v>
      </c>
      <c r="E262" s="4">
        <v>1</v>
      </c>
    </row>
    <row r="263" spans="1:5">
      <c r="A263" s="7">
        <v>5.65</v>
      </c>
      <c r="B263" s="4">
        <v>1</v>
      </c>
      <c r="D263" s="9">
        <v>11.11</v>
      </c>
      <c r="E263" s="4">
        <v>1</v>
      </c>
    </row>
    <row r="264" spans="1:5">
      <c r="A264" s="8">
        <v>5.0999999999999996</v>
      </c>
      <c r="B264" s="4">
        <v>1</v>
      </c>
      <c r="D264" s="10">
        <v>16.350000000000001</v>
      </c>
      <c r="E264" s="4">
        <v>1</v>
      </c>
    </row>
    <row r="265" spans="1:5">
      <c r="A265" s="9">
        <v>6.1</v>
      </c>
      <c r="B265" s="4">
        <v>1</v>
      </c>
      <c r="D265" s="11">
        <v>14.28</v>
      </c>
      <c r="E265" s="4">
        <v>1</v>
      </c>
    </row>
    <row r="266" spans="1:5">
      <c r="A266" s="10">
        <v>8.25</v>
      </c>
      <c r="B266" s="4">
        <v>1</v>
      </c>
      <c r="D266" s="12">
        <v>13.97</v>
      </c>
      <c r="E266" s="4">
        <v>1</v>
      </c>
    </row>
    <row r="267" spans="1:5">
      <c r="A267" s="11">
        <v>-2.93</v>
      </c>
      <c r="B267" s="4">
        <v>1</v>
      </c>
      <c r="D267" s="13">
        <v>17.690000000000001</v>
      </c>
      <c r="E267" s="4">
        <v>1</v>
      </c>
    </row>
    <row r="268" spans="1:5">
      <c r="A268" s="12">
        <v>7.64</v>
      </c>
      <c r="B268" s="4">
        <v>1</v>
      </c>
      <c r="D268" s="14">
        <v>11.7</v>
      </c>
      <c r="E268" s="4">
        <v>1</v>
      </c>
    </row>
    <row r="269" spans="1:5">
      <c r="A269" s="13">
        <v>-5.81</v>
      </c>
      <c r="B269" s="4">
        <v>1</v>
      </c>
      <c r="D269" s="15">
        <v>18.649999999999999</v>
      </c>
      <c r="E269" s="4">
        <v>1</v>
      </c>
    </row>
    <row r="270" spans="1:5">
      <c r="A270" s="14">
        <v>6.46</v>
      </c>
      <c r="B270" s="4">
        <v>1</v>
      </c>
      <c r="D270" s="7">
        <v>16.13</v>
      </c>
      <c r="E270" s="4">
        <v>1</v>
      </c>
    </row>
    <row r="271" spans="1:5">
      <c r="A271" s="15">
        <v>-7.0000000000000007E-2</v>
      </c>
      <c r="B271" s="4">
        <v>1</v>
      </c>
      <c r="D271" s="8">
        <v>15.2</v>
      </c>
      <c r="E271" s="4">
        <v>1</v>
      </c>
    </row>
    <row r="272" spans="1:5">
      <c r="A272" s="6">
        <v>1.07</v>
      </c>
      <c r="B272" s="4">
        <v>1</v>
      </c>
      <c r="D272" s="9">
        <v>14.63</v>
      </c>
      <c r="E272" s="4">
        <v>1</v>
      </c>
    </row>
    <row r="273" spans="1:5">
      <c r="A273" s="7">
        <v>-0.82</v>
      </c>
      <c r="B273" s="4">
        <v>1</v>
      </c>
      <c r="D273" s="10">
        <v>10.26</v>
      </c>
      <c r="E273" s="4">
        <v>1</v>
      </c>
    </row>
    <row r="274" spans="1:5">
      <c r="A274" s="8">
        <v>1.63</v>
      </c>
      <c r="B274" s="4">
        <v>1</v>
      </c>
      <c r="D274" s="11">
        <v>11.52</v>
      </c>
      <c r="E274" s="4">
        <v>1</v>
      </c>
    </row>
    <row r="275" spans="1:5">
      <c r="A275" s="9">
        <v>4.04</v>
      </c>
      <c r="B275" s="4">
        <v>1</v>
      </c>
      <c r="D275" s="12">
        <v>19.79</v>
      </c>
      <c r="E275" s="4">
        <v>1</v>
      </c>
    </row>
    <row r="276" spans="1:5">
      <c r="A276" s="10">
        <v>-1.1200000000000001</v>
      </c>
      <c r="B276" s="4">
        <v>1</v>
      </c>
      <c r="D276" s="13">
        <v>16.690000000000001</v>
      </c>
      <c r="E276" s="4">
        <v>1</v>
      </c>
    </row>
    <row r="277" spans="1:5">
      <c r="A277" s="11">
        <v>-0.56999999999999995</v>
      </c>
      <c r="B277" s="4">
        <v>1</v>
      </c>
      <c r="D277" s="14">
        <v>10.91</v>
      </c>
      <c r="E277" s="4">
        <v>1</v>
      </c>
    </row>
    <row r="278" spans="1:5">
      <c r="A278" s="12">
        <v>4.49</v>
      </c>
      <c r="B278" s="4">
        <v>1</v>
      </c>
      <c r="D278" s="15">
        <v>12.37</v>
      </c>
      <c r="E278" s="4">
        <v>1</v>
      </c>
    </row>
    <row r="279" spans="1:5">
      <c r="A279" s="13">
        <v>8.09</v>
      </c>
      <c r="B279" s="4">
        <v>1</v>
      </c>
      <c r="D279" s="7">
        <v>17.46</v>
      </c>
      <c r="E279" s="4">
        <v>1</v>
      </c>
    </row>
    <row r="280" spans="1:5">
      <c r="A280" s="14">
        <v>7.86</v>
      </c>
      <c r="B280" s="4">
        <v>1</v>
      </c>
      <c r="D280" s="8">
        <v>10.47</v>
      </c>
      <c r="E280" s="4">
        <v>1</v>
      </c>
    </row>
    <row r="281" spans="1:5">
      <c r="A281" s="15">
        <v>-1.99</v>
      </c>
      <c r="B281" s="4">
        <v>1</v>
      </c>
      <c r="D281" s="9">
        <v>17.66</v>
      </c>
      <c r="E281" s="4">
        <v>1</v>
      </c>
    </row>
    <row r="282" spans="1:5">
      <c r="A282" s="6">
        <v>1.44</v>
      </c>
      <c r="B282" s="4">
        <v>1</v>
      </c>
      <c r="D282" s="10">
        <v>15.83</v>
      </c>
      <c r="E282" s="4">
        <v>1</v>
      </c>
    </row>
    <row r="283" spans="1:5">
      <c r="A283" s="7">
        <v>-6.89</v>
      </c>
      <c r="B283" s="4">
        <v>1</v>
      </c>
      <c r="D283" s="11">
        <v>18.989999999999998</v>
      </c>
      <c r="E283" s="4">
        <v>1</v>
      </c>
    </row>
    <row r="284" spans="1:5">
      <c r="A284" s="8">
        <v>-3.19</v>
      </c>
      <c r="B284" s="4">
        <v>1</v>
      </c>
      <c r="D284" s="12">
        <v>16.350000000000001</v>
      </c>
      <c r="E284" s="4">
        <v>1</v>
      </c>
    </row>
    <row r="285" spans="1:5">
      <c r="A285" s="9">
        <v>-6.65</v>
      </c>
      <c r="B285" s="4">
        <v>1</v>
      </c>
      <c r="D285" s="13">
        <v>10.94</v>
      </c>
      <c r="E285" s="4">
        <v>1</v>
      </c>
    </row>
    <row r="286" spans="1:5">
      <c r="A286" s="10">
        <v>-7.39</v>
      </c>
      <c r="B286" s="4">
        <v>1</v>
      </c>
      <c r="D286" s="14">
        <v>13.72</v>
      </c>
      <c r="E286" s="4">
        <v>1</v>
      </c>
    </row>
    <row r="287" spans="1:5">
      <c r="A287" s="11">
        <v>1.66</v>
      </c>
      <c r="B287" s="4">
        <v>1</v>
      </c>
      <c r="D287" s="15">
        <v>19.440000000000001</v>
      </c>
      <c r="E287" s="4">
        <v>1</v>
      </c>
    </row>
    <row r="288" spans="1:5">
      <c r="A288" s="12">
        <v>-7.21</v>
      </c>
      <c r="B288" s="4">
        <v>1</v>
      </c>
      <c r="D288" s="6">
        <v>17.760000000000002</v>
      </c>
      <c r="E288" s="4">
        <v>1</v>
      </c>
    </row>
    <row r="289" spans="1:5">
      <c r="A289" s="13">
        <v>5.0999999999999996</v>
      </c>
      <c r="B289" s="4">
        <v>1</v>
      </c>
      <c r="D289" s="7">
        <v>19.100000000000001</v>
      </c>
      <c r="E289" s="4">
        <v>1</v>
      </c>
    </row>
    <row r="290" spans="1:5">
      <c r="A290" s="14">
        <v>2.21</v>
      </c>
      <c r="B290" s="4">
        <v>1</v>
      </c>
      <c r="D290" s="8">
        <v>14.66</v>
      </c>
      <c r="E290" s="4">
        <v>1</v>
      </c>
    </row>
    <row r="291" spans="1:5">
      <c r="A291" s="15">
        <v>4.62</v>
      </c>
      <c r="B291" s="4">
        <v>1</v>
      </c>
      <c r="D291" s="9">
        <v>15.75</v>
      </c>
      <c r="E291" s="4">
        <v>1</v>
      </c>
    </row>
    <row r="292" spans="1:5">
      <c r="A292" s="6">
        <v>1.94</v>
      </c>
      <c r="B292" s="4">
        <v>1</v>
      </c>
      <c r="D292" s="10">
        <v>18.39</v>
      </c>
      <c r="E292" s="4">
        <v>1</v>
      </c>
    </row>
    <row r="293" spans="1:5">
      <c r="A293" s="7">
        <v>-7.12</v>
      </c>
      <c r="B293" s="4">
        <v>1</v>
      </c>
      <c r="D293" s="11">
        <v>14.87</v>
      </c>
      <c r="E293" s="4">
        <v>1</v>
      </c>
    </row>
    <row r="294" spans="1:5">
      <c r="A294" s="8">
        <v>2.12</v>
      </c>
      <c r="B294" s="4">
        <v>1</v>
      </c>
      <c r="D294" s="12">
        <v>13.61</v>
      </c>
      <c r="E294" s="4">
        <v>1</v>
      </c>
    </row>
    <row r="295" spans="1:5">
      <c r="A295" s="9">
        <v>-1.91</v>
      </c>
      <c r="B295" s="4">
        <v>1</v>
      </c>
      <c r="D295" s="13">
        <v>14.72</v>
      </c>
      <c r="E295" s="4">
        <v>1</v>
      </c>
    </row>
    <row r="296" spans="1:5">
      <c r="A296" s="10">
        <v>7.35</v>
      </c>
      <c r="B296" s="4">
        <v>1</v>
      </c>
      <c r="D296" s="14">
        <v>10.15</v>
      </c>
      <c r="E296" s="4">
        <v>1</v>
      </c>
    </row>
    <row r="297" spans="1:5">
      <c r="A297" s="11">
        <v>-2.93</v>
      </c>
      <c r="B297" s="4">
        <v>1</v>
      </c>
      <c r="D297" s="15">
        <v>19.989999999999998</v>
      </c>
      <c r="E297" s="4">
        <v>1</v>
      </c>
    </row>
    <row r="298" spans="1:5">
      <c r="A298" s="12">
        <v>1.72</v>
      </c>
      <c r="B298" s="4">
        <v>1</v>
      </c>
      <c r="D298" s="6">
        <v>18.22</v>
      </c>
      <c r="E298" s="4">
        <v>1</v>
      </c>
    </row>
    <row r="299" spans="1:5">
      <c r="A299" s="13">
        <v>-3.28</v>
      </c>
      <c r="B299" s="4">
        <v>1</v>
      </c>
      <c r="D299" s="7">
        <v>18.29</v>
      </c>
      <c r="E299" s="4">
        <v>1</v>
      </c>
    </row>
    <row r="300" spans="1:5">
      <c r="A300" s="14">
        <v>-5.44</v>
      </c>
      <c r="B300" s="4">
        <v>1</v>
      </c>
      <c r="D300" s="8">
        <v>16.41</v>
      </c>
      <c r="E300" s="4">
        <v>1</v>
      </c>
    </row>
    <row r="301" spans="1:5">
      <c r="A301" s="15">
        <v>2.11</v>
      </c>
      <c r="B301" s="4">
        <v>1</v>
      </c>
      <c r="D301" s="9">
        <v>17.7</v>
      </c>
      <c r="E301" s="4">
        <v>1</v>
      </c>
    </row>
    <row r="302" spans="1:5">
      <c r="A302" s="6">
        <v>2.59</v>
      </c>
      <c r="B302" s="4">
        <v>1</v>
      </c>
      <c r="D302" s="10">
        <v>12.05</v>
      </c>
      <c r="E302" s="4">
        <v>1</v>
      </c>
    </row>
    <row r="303" spans="1:5">
      <c r="A303" s="7">
        <v>-4.7699999999999996</v>
      </c>
      <c r="B303" s="4">
        <v>1</v>
      </c>
      <c r="D303" s="11">
        <v>16.72</v>
      </c>
      <c r="E303" s="4">
        <v>1</v>
      </c>
    </row>
    <row r="304" spans="1:5">
      <c r="A304" s="8">
        <v>-3.88</v>
      </c>
      <c r="B304" s="4">
        <v>1</v>
      </c>
      <c r="D304" s="12">
        <v>19.64</v>
      </c>
      <c r="E304" s="4">
        <v>1</v>
      </c>
    </row>
    <row r="305" spans="1:5">
      <c r="A305" s="9">
        <v>1.55</v>
      </c>
      <c r="B305" s="4">
        <v>1</v>
      </c>
      <c r="D305" s="13">
        <v>11.73</v>
      </c>
      <c r="E305" s="4">
        <v>1</v>
      </c>
    </row>
    <row r="306" spans="1:5">
      <c r="A306" s="10">
        <v>-4.25</v>
      </c>
      <c r="B306" s="4">
        <v>1</v>
      </c>
      <c r="D306" s="14">
        <v>15.73</v>
      </c>
      <c r="E306" s="4">
        <v>1</v>
      </c>
    </row>
    <row r="307" spans="1:5">
      <c r="A307" s="11">
        <v>-7.74</v>
      </c>
      <c r="B307" s="4">
        <v>1</v>
      </c>
      <c r="D307" s="15">
        <v>19.87</v>
      </c>
      <c r="E307" s="4">
        <v>1</v>
      </c>
    </row>
    <row r="308" spans="1:5">
      <c r="A308" s="12">
        <v>-7.29</v>
      </c>
      <c r="B308" s="4">
        <v>1</v>
      </c>
      <c r="D308" s="6">
        <v>18.3</v>
      </c>
      <c r="E308" s="4">
        <v>1</v>
      </c>
    </row>
    <row r="309" spans="1:5">
      <c r="A309" s="13">
        <v>4.5199999999999996</v>
      </c>
      <c r="B309" s="4">
        <v>1</v>
      </c>
      <c r="D309" s="7">
        <v>19.34</v>
      </c>
      <c r="E309" s="4">
        <v>1</v>
      </c>
    </row>
    <row r="310" spans="1:5">
      <c r="A310" s="14">
        <v>6.79</v>
      </c>
      <c r="B310" s="4">
        <v>1</v>
      </c>
      <c r="D310" s="8">
        <v>12.26</v>
      </c>
      <c r="E310" s="4">
        <v>1</v>
      </c>
    </row>
    <row r="311" spans="1:5">
      <c r="A311" s="15">
        <v>3.87</v>
      </c>
      <c r="B311" s="4">
        <v>1</v>
      </c>
      <c r="D311" s="9">
        <v>15.81</v>
      </c>
      <c r="E311" s="4">
        <v>1</v>
      </c>
    </row>
    <row r="312" spans="1:5">
      <c r="A312" s="6">
        <v>2.92</v>
      </c>
      <c r="B312" s="4">
        <v>1</v>
      </c>
      <c r="D312" s="10">
        <v>14.72</v>
      </c>
      <c r="E312" s="4">
        <v>1</v>
      </c>
    </row>
    <row r="313" spans="1:5">
      <c r="A313" s="7">
        <v>6.34</v>
      </c>
      <c r="B313" s="4">
        <v>1</v>
      </c>
      <c r="D313" s="11">
        <v>18.850000000000001</v>
      </c>
      <c r="E313" s="4">
        <v>1</v>
      </c>
    </row>
    <row r="314" spans="1:5">
      <c r="A314" s="8">
        <v>-5.17</v>
      </c>
      <c r="B314" s="4">
        <v>1</v>
      </c>
      <c r="D314" s="12">
        <v>18.12</v>
      </c>
      <c r="E314" s="4">
        <v>1</v>
      </c>
    </row>
    <row r="315" spans="1:5">
      <c r="A315" s="9">
        <v>-7.83</v>
      </c>
      <c r="B315" s="4">
        <v>1</v>
      </c>
      <c r="D315" s="13">
        <v>17.940000000000001</v>
      </c>
      <c r="E315" s="4">
        <v>1</v>
      </c>
    </row>
    <row r="316" spans="1:5">
      <c r="A316" s="10">
        <v>1.39</v>
      </c>
      <c r="B316" s="4">
        <v>1</v>
      </c>
      <c r="D316" s="14">
        <v>18.82</v>
      </c>
      <c r="E316" s="4">
        <v>1</v>
      </c>
    </row>
    <row r="317" spans="1:5">
      <c r="A317" s="11">
        <v>5.35</v>
      </c>
      <c r="B317" s="4">
        <v>1</v>
      </c>
      <c r="D317" s="15">
        <v>15.14</v>
      </c>
      <c r="E317" s="4">
        <v>1</v>
      </c>
    </row>
    <row r="318" spans="1:5">
      <c r="A318" s="12">
        <v>0.43</v>
      </c>
      <c r="B318" s="4">
        <v>1</v>
      </c>
      <c r="D318" s="6">
        <v>18.37</v>
      </c>
      <c r="E318" s="4">
        <v>1</v>
      </c>
    </row>
    <row r="319" spans="1:5">
      <c r="A319" s="13">
        <v>-4.1500000000000004</v>
      </c>
      <c r="B319" s="4">
        <v>1</v>
      </c>
      <c r="D319" s="7">
        <v>13.54</v>
      </c>
      <c r="E319" s="4">
        <v>1</v>
      </c>
    </row>
    <row r="320" spans="1:5">
      <c r="A320" s="14">
        <v>-7.67</v>
      </c>
      <c r="B320" s="4">
        <v>1</v>
      </c>
      <c r="D320" s="8">
        <v>19.899999999999999</v>
      </c>
      <c r="E320" s="4">
        <v>1</v>
      </c>
    </row>
    <row r="321" spans="1:5">
      <c r="A321" s="15">
        <v>1.19</v>
      </c>
      <c r="B321" s="4">
        <v>1</v>
      </c>
      <c r="D321" s="9">
        <v>13.11</v>
      </c>
      <c r="E321" s="4">
        <v>1</v>
      </c>
    </row>
    <row r="322" spans="1:5">
      <c r="A322" s="6">
        <v>3.21</v>
      </c>
      <c r="B322" s="4">
        <v>1</v>
      </c>
      <c r="D322" s="10">
        <v>11.09</v>
      </c>
      <c r="E322" s="4">
        <v>1</v>
      </c>
    </row>
    <row r="323" spans="1:5">
      <c r="A323" s="7">
        <v>7.78</v>
      </c>
      <c r="B323" s="4">
        <v>1</v>
      </c>
      <c r="D323" s="11">
        <v>18.420000000000002</v>
      </c>
      <c r="E323" s="4">
        <v>1</v>
      </c>
    </row>
    <row r="324" spans="1:5">
      <c r="A324" s="8">
        <v>2.48</v>
      </c>
      <c r="B324" s="4">
        <v>1</v>
      </c>
      <c r="D324" s="12">
        <v>13.22</v>
      </c>
      <c r="E324" s="4">
        <v>1</v>
      </c>
    </row>
    <row r="325" spans="1:5">
      <c r="A325" s="9">
        <v>-6.63</v>
      </c>
      <c r="B325" s="4">
        <v>1</v>
      </c>
      <c r="D325" s="13">
        <v>12.03</v>
      </c>
      <c r="E325" s="4">
        <v>1</v>
      </c>
    </row>
    <row r="326" spans="1:5">
      <c r="A326" s="10">
        <v>-2.82</v>
      </c>
      <c r="B326" s="4">
        <v>1</v>
      </c>
      <c r="D326" s="14">
        <v>17.07</v>
      </c>
      <c r="E326" s="4">
        <v>1</v>
      </c>
    </row>
    <row r="327" spans="1:5">
      <c r="A327" s="11">
        <v>1.67</v>
      </c>
      <c r="B327" s="4">
        <v>1</v>
      </c>
      <c r="D327" s="15">
        <v>16.09</v>
      </c>
      <c r="E327" s="4">
        <v>1</v>
      </c>
    </row>
    <row r="328" spans="1:5">
      <c r="A328" s="12">
        <v>-7.03</v>
      </c>
      <c r="B328" s="4">
        <v>1</v>
      </c>
      <c r="D328" s="6">
        <v>18.43</v>
      </c>
      <c r="E328" s="4">
        <v>1</v>
      </c>
    </row>
    <row r="329" spans="1:5">
      <c r="A329" s="13">
        <v>7.34</v>
      </c>
      <c r="B329" s="4">
        <v>1</v>
      </c>
      <c r="D329" s="7">
        <v>11.35</v>
      </c>
      <c r="E329" s="4">
        <v>1</v>
      </c>
    </row>
    <row r="330" spans="1:5">
      <c r="A330" s="14">
        <v>-2.59</v>
      </c>
      <c r="B330" s="4">
        <v>1</v>
      </c>
      <c r="D330" s="8">
        <v>13.54</v>
      </c>
      <c r="E330" s="4">
        <v>1</v>
      </c>
    </row>
    <row r="331" spans="1:5">
      <c r="A331" s="15">
        <v>6.44</v>
      </c>
      <c r="B331" s="4">
        <v>1</v>
      </c>
      <c r="D331" s="9">
        <v>13.09</v>
      </c>
      <c r="E331" s="4">
        <v>1</v>
      </c>
    </row>
    <row r="332" spans="1:5">
      <c r="A332" s="6">
        <v>3.23</v>
      </c>
      <c r="B332" s="4">
        <v>1</v>
      </c>
      <c r="D332" s="10">
        <v>15.83</v>
      </c>
      <c r="E332" s="4">
        <v>1</v>
      </c>
    </row>
    <row r="333" spans="1:5">
      <c r="A333" s="7">
        <v>-3.33</v>
      </c>
      <c r="B333" s="4">
        <v>1</v>
      </c>
      <c r="D333" s="11">
        <v>14.59</v>
      </c>
      <c r="E333" s="4">
        <v>1</v>
      </c>
    </row>
    <row r="334" spans="1:5">
      <c r="A334" s="8">
        <v>-7.14</v>
      </c>
      <c r="B334" s="4">
        <v>1</v>
      </c>
      <c r="D334" s="12">
        <v>18.55</v>
      </c>
      <c r="E334" s="4">
        <v>1</v>
      </c>
    </row>
    <row r="335" spans="1:5">
      <c r="A335" s="9">
        <v>-2.15</v>
      </c>
      <c r="B335" s="4">
        <v>1</v>
      </c>
      <c r="D335" s="13">
        <v>19.329999999999998</v>
      </c>
      <c r="E335" s="4">
        <v>1</v>
      </c>
    </row>
    <row r="336" spans="1:5">
      <c r="A336" s="10">
        <v>-5.82</v>
      </c>
      <c r="B336" s="4">
        <v>1</v>
      </c>
      <c r="D336" s="14">
        <v>17.37</v>
      </c>
      <c r="E336" s="4">
        <v>1</v>
      </c>
    </row>
    <row r="337" spans="1:5">
      <c r="A337" s="11">
        <v>-6.8</v>
      </c>
      <c r="B337" s="4">
        <v>1</v>
      </c>
      <c r="D337" s="15">
        <v>18.489999999999998</v>
      </c>
      <c r="E337" s="4">
        <v>1</v>
      </c>
    </row>
    <row r="338" spans="1:5">
      <c r="A338" s="12">
        <v>3.29</v>
      </c>
      <c r="B338" s="4">
        <v>1</v>
      </c>
      <c r="D338" s="6">
        <v>18.489999999999998</v>
      </c>
      <c r="E338" s="4">
        <v>1</v>
      </c>
    </row>
    <row r="339" spans="1:5">
      <c r="A339" s="13">
        <v>6.96</v>
      </c>
      <c r="B339" s="4">
        <v>1</v>
      </c>
      <c r="D339" s="7">
        <v>12.69</v>
      </c>
      <c r="E339" s="4">
        <v>1</v>
      </c>
    </row>
    <row r="340" spans="1:5">
      <c r="A340" s="14">
        <v>-5.53</v>
      </c>
      <c r="B340" s="4">
        <v>1</v>
      </c>
      <c r="D340" s="8">
        <v>18.350000000000001</v>
      </c>
      <c r="E340" s="4">
        <v>1</v>
      </c>
    </row>
    <row r="341" spans="1:5">
      <c r="A341" s="15">
        <v>-0.68</v>
      </c>
      <c r="B341" s="4">
        <v>1</v>
      </c>
      <c r="D341" s="9">
        <v>18.32</v>
      </c>
      <c r="E341" s="4">
        <v>1</v>
      </c>
    </row>
    <row r="342" spans="1:5">
      <c r="A342" s="6">
        <v>4</v>
      </c>
      <c r="B342" s="4">
        <v>1</v>
      </c>
      <c r="D342" s="10">
        <v>19.73</v>
      </c>
      <c r="E342" s="4">
        <v>1</v>
      </c>
    </row>
    <row r="343" spans="1:5">
      <c r="A343" s="7">
        <v>2.88</v>
      </c>
      <c r="B343" s="4">
        <v>1</v>
      </c>
      <c r="D343" s="11">
        <v>14.78</v>
      </c>
      <c r="E343" s="4">
        <v>1</v>
      </c>
    </row>
    <row r="344" spans="1:5">
      <c r="A344" s="8">
        <v>2.58</v>
      </c>
      <c r="B344" s="4">
        <v>1</v>
      </c>
      <c r="D344" s="12">
        <v>15.21</v>
      </c>
      <c r="E344" s="4">
        <v>1</v>
      </c>
    </row>
    <row r="345" spans="1:5">
      <c r="A345" s="9">
        <v>2.4300000000000002</v>
      </c>
      <c r="B345" s="4">
        <v>1</v>
      </c>
      <c r="D345" s="13">
        <v>16.59</v>
      </c>
      <c r="E345" s="4">
        <v>1</v>
      </c>
    </row>
    <row r="346" spans="1:5">
      <c r="A346" s="10">
        <v>-6.66</v>
      </c>
      <c r="B346" s="4">
        <v>1</v>
      </c>
      <c r="D346" s="14">
        <v>17.899999999999999</v>
      </c>
      <c r="E346" s="4">
        <v>1</v>
      </c>
    </row>
    <row r="347" spans="1:5">
      <c r="A347" s="11">
        <v>-3.7</v>
      </c>
      <c r="B347" s="4">
        <v>1</v>
      </c>
      <c r="D347" s="15">
        <v>18.29</v>
      </c>
      <c r="E347" s="4">
        <v>1</v>
      </c>
    </row>
    <row r="348" spans="1:5">
      <c r="A348" s="12">
        <v>-6.72</v>
      </c>
      <c r="B348" s="4">
        <v>1</v>
      </c>
      <c r="D348" s="6">
        <v>18.52</v>
      </c>
      <c r="E348" s="4">
        <v>1</v>
      </c>
    </row>
    <row r="349" spans="1:5">
      <c r="A349" s="13">
        <v>-7.09</v>
      </c>
      <c r="B349" s="4">
        <v>1</v>
      </c>
      <c r="D349" s="7">
        <v>11.07</v>
      </c>
      <c r="E349" s="4">
        <v>1</v>
      </c>
    </row>
    <row r="350" spans="1:5">
      <c r="A350" s="14">
        <v>-2.0299999999999998</v>
      </c>
      <c r="B350" s="4">
        <v>1</v>
      </c>
      <c r="D350" s="8">
        <v>10.31</v>
      </c>
      <c r="E350" s="4">
        <v>1</v>
      </c>
    </row>
    <row r="351" spans="1:5">
      <c r="A351" s="15">
        <v>-3.87</v>
      </c>
      <c r="B351" s="4">
        <v>1</v>
      </c>
      <c r="D351" s="9">
        <v>15.43</v>
      </c>
      <c r="E351" s="4">
        <v>1</v>
      </c>
    </row>
    <row r="352" spans="1:5">
      <c r="A352" s="6">
        <v>4.1100000000000003</v>
      </c>
      <c r="B352" s="4">
        <v>1</v>
      </c>
      <c r="D352" s="10">
        <v>17.52</v>
      </c>
      <c r="E352" s="4">
        <v>1</v>
      </c>
    </row>
    <row r="353" spans="1:5">
      <c r="A353" s="7">
        <v>1.5</v>
      </c>
      <c r="B353" s="4">
        <v>1</v>
      </c>
      <c r="D353" s="11">
        <v>13.39</v>
      </c>
      <c r="E353" s="4">
        <v>1</v>
      </c>
    </row>
    <row r="354" spans="1:5">
      <c r="A354" s="8">
        <v>-3.41</v>
      </c>
      <c r="B354" s="4">
        <v>1</v>
      </c>
      <c r="D354" s="12">
        <v>12.01</v>
      </c>
      <c r="E354" s="4">
        <v>1</v>
      </c>
    </row>
    <row r="355" spans="1:5">
      <c r="A355" s="9">
        <v>-3.78</v>
      </c>
      <c r="B355" s="4">
        <v>1</v>
      </c>
      <c r="D355" s="13">
        <v>11.34</v>
      </c>
      <c r="E355" s="4">
        <v>1</v>
      </c>
    </row>
    <row r="356" spans="1:5">
      <c r="A356" s="10">
        <v>4.67</v>
      </c>
      <c r="B356" s="4">
        <v>1</v>
      </c>
      <c r="D356" s="14">
        <v>10.31</v>
      </c>
      <c r="E356" s="4">
        <v>1</v>
      </c>
    </row>
    <row r="357" spans="1:5">
      <c r="A357" s="11">
        <v>-3.54</v>
      </c>
      <c r="B357" s="4">
        <v>1</v>
      </c>
      <c r="D357" s="15">
        <v>13.52</v>
      </c>
      <c r="E357" s="4">
        <v>1</v>
      </c>
    </row>
    <row r="358" spans="1:5">
      <c r="A358" s="12">
        <v>0.85</v>
      </c>
      <c r="B358" s="4">
        <v>1</v>
      </c>
      <c r="D358" s="6">
        <v>18.690000000000001</v>
      </c>
      <c r="E358" s="4">
        <v>1</v>
      </c>
    </row>
    <row r="359" spans="1:5">
      <c r="A359" s="13">
        <v>-3.92</v>
      </c>
      <c r="B359" s="4">
        <v>1</v>
      </c>
      <c r="D359" s="7">
        <v>15.52</v>
      </c>
      <c r="E359" s="4">
        <v>1</v>
      </c>
    </row>
    <row r="360" spans="1:5">
      <c r="A360" s="14">
        <v>-7.4</v>
      </c>
      <c r="B360" s="4">
        <v>1</v>
      </c>
      <c r="D360" s="8">
        <v>18.78</v>
      </c>
      <c r="E360" s="4">
        <v>1</v>
      </c>
    </row>
    <row r="361" spans="1:5">
      <c r="A361" s="15">
        <v>3.55</v>
      </c>
      <c r="B361" s="4">
        <v>1</v>
      </c>
      <c r="D361" s="9">
        <v>14.55</v>
      </c>
      <c r="E361" s="4">
        <v>1</v>
      </c>
    </row>
    <row r="362" spans="1:5">
      <c r="A362" s="6">
        <v>5.58</v>
      </c>
      <c r="B362" s="4">
        <v>1</v>
      </c>
      <c r="D362" s="10">
        <v>15.16</v>
      </c>
      <c r="E362" s="4">
        <v>1</v>
      </c>
    </row>
    <row r="363" spans="1:5">
      <c r="A363" s="7">
        <v>0.7</v>
      </c>
      <c r="B363" s="4">
        <v>1</v>
      </c>
      <c r="D363" s="11">
        <v>14.03</v>
      </c>
      <c r="E363" s="4">
        <v>1</v>
      </c>
    </row>
    <row r="364" spans="1:5">
      <c r="A364" s="8">
        <v>-6.74</v>
      </c>
      <c r="B364" s="4">
        <v>1</v>
      </c>
      <c r="D364" s="12">
        <v>11.74</v>
      </c>
      <c r="E364" s="4">
        <v>1</v>
      </c>
    </row>
    <row r="365" spans="1:5">
      <c r="A365" s="9">
        <v>-4.4000000000000004</v>
      </c>
      <c r="B365" s="4">
        <v>1</v>
      </c>
      <c r="D365" s="13">
        <v>14.75</v>
      </c>
      <c r="E365" s="4">
        <v>1</v>
      </c>
    </row>
    <row r="366" spans="1:5">
      <c r="A366" s="10">
        <v>4.71</v>
      </c>
      <c r="B366" s="4">
        <v>1</v>
      </c>
      <c r="D366" s="14">
        <v>18.350000000000001</v>
      </c>
      <c r="E366" s="4">
        <v>1</v>
      </c>
    </row>
    <row r="367" spans="1:5">
      <c r="A367" s="11">
        <v>4.99</v>
      </c>
      <c r="B367" s="4">
        <v>1</v>
      </c>
      <c r="D367" s="15">
        <v>10.87</v>
      </c>
      <c r="E367" s="4">
        <v>1</v>
      </c>
    </row>
    <row r="368" spans="1:5">
      <c r="A368" s="12">
        <v>-4.47</v>
      </c>
      <c r="B368" s="4">
        <v>1</v>
      </c>
      <c r="D368" s="6">
        <v>19.149999999999999</v>
      </c>
      <c r="E368" s="4">
        <v>1</v>
      </c>
    </row>
    <row r="369" spans="1:5">
      <c r="A369" s="13">
        <v>-6.3</v>
      </c>
      <c r="B369" s="4">
        <v>1</v>
      </c>
      <c r="D369" s="7">
        <v>10.43</v>
      </c>
      <c r="E369" s="4">
        <v>1</v>
      </c>
    </row>
    <row r="370" spans="1:5">
      <c r="A370" s="14">
        <v>-0.05</v>
      </c>
      <c r="B370" s="4">
        <v>1</v>
      </c>
      <c r="D370" s="8">
        <v>13.64</v>
      </c>
      <c r="E370" s="4">
        <v>1</v>
      </c>
    </row>
    <row r="371" spans="1:5">
      <c r="A371" s="15">
        <v>6.51</v>
      </c>
      <c r="B371" s="4">
        <v>1</v>
      </c>
      <c r="D371" s="9">
        <v>16.5</v>
      </c>
      <c r="E371" s="4">
        <v>1</v>
      </c>
    </row>
    <row r="372" spans="1:5">
      <c r="A372" s="6">
        <v>5.68</v>
      </c>
      <c r="B372" s="4">
        <v>1</v>
      </c>
      <c r="D372" s="10">
        <v>18.18</v>
      </c>
      <c r="E372" s="4">
        <v>1</v>
      </c>
    </row>
    <row r="373" spans="1:5">
      <c r="A373" s="7">
        <v>-6.24</v>
      </c>
      <c r="B373" s="4">
        <v>1</v>
      </c>
      <c r="D373" s="11">
        <v>16.75</v>
      </c>
      <c r="E373" s="4">
        <v>1</v>
      </c>
    </row>
    <row r="374" spans="1:5">
      <c r="A374" s="8">
        <v>-5.52</v>
      </c>
      <c r="B374" s="4">
        <v>1</v>
      </c>
      <c r="D374" s="12">
        <v>15.63</v>
      </c>
      <c r="E374" s="4">
        <v>1</v>
      </c>
    </row>
    <row r="375" spans="1:5">
      <c r="A375" s="9">
        <v>8.6199999999999992</v>
      </c>
      <c r="B375" s="4">
        <v>1</v>
      </c>
      <c r="D375" s="13">
        <v>11.85</v>
      </c>
      <c r="E375" s="4">
        <v>1</v>
      </c>
    </row>
    <row r="376" spans="1:5">
      <c r="A376" s="10">
        <v>-4.67</v>
      </c>
      <c r="B376" s="4">
        <v>1</v>
      </c>
      <c r="D376" s="14">
        <v>11.46</v>
      </c>
      <c r="E376" s="4">
        <v>1</v>
      </c>
    </row>
    <row r="377" spans="1:5">
      <c r="A377" s="11">
        <v>-0.88</v>
      </c>
      <c r="B377" s="4">
        <v>1</v>
      </c>
      <c r="D377" s="15">
        <v>17.399999999999999</v>
      </c>
      <c r="E377" s="4">
        <v>1</v>
      </c>
    </row>
    <row r="378" spans="1:5">
      <c r="A378" s="12">
        <v>-5.18</v>
      </c>
      <c r="B378" s="4">
        <v>1</v>
      </c>
      <c r="D378" s="6">
        <v>19.170000000000002</v>
      </c>
      <c r="E378" s="4">
        <v>1</v>
      </c>
    </row>
    <row r="379" spans="1:5">
      <c r="A379" s="13">
        <v>8.69</v>
      </c>
      <c r="B379" s="4">
        <v>1</v>
      </c>
      <c r="D379" s="7">
        <v>14.56</v>
      </c>
      <c r="E379" s="4">
        <v>1</v>
      </c>
    </row>
    <row r="380" spans="1:5">
      <c r="A380" s="14">
        <v>3.66</v>
      </c>
      <c r="B380" s="4">
        <v>1</v>
      </c>
      <c r="D380" s="8">
        <v>18.670000000000002</v>
      </c>
      <c r="E380" s="4">
        <v>1</v>
      </c>
    </row>
    <row r="381" spans="1:5">
      <c r="A381" s="15">
        <v>7.27</v>
      </c>
      <c r="B381" s="4">
        <v>1</v>
      </c>
      <c r="D381" s="9">
        <v>13.13</v>
      </c>
      <c r="E381" s="4">
        <v>1</v>
      </c>
    </row>
    <row r="382" spans="1:5">
      <c r="A382" s="6">
        <v>5.83</v>
      </c>
      <c r="B382" s="4">
        <v>1</v>
      </c>
      <c r="D382" s="10">
        <v>12.77</v>
      </c>
      <c r="E382" s="4">
        <v>1</v>
      </c>
    </row>
    <row r="383" spans="1:5">
      <c r="A383" s="7">
        <v>-4.8</v>
      </c>
      <c r="B383" s="4">
        <v>1</v>
      </c>
      <c r="D383" s="11">
        <v>16.100000000000001</v>
      </c>
      <c r="E383" s="4">
        <v>1</v>
      </c>
    </row>
    <row r="384" spans="1:5">
      <c r="A384" s="8">
        <v>2.92</v>
      </c>
      <c r="B384" s="4">
        <v>1</v>
      </c>
      <c r="D384" s="12">
        <v>19</v>
      </c>
      <c r="E384" s="4">
        <v>1</v>
      </c>
    </row>
    <row r="385" spans="1:5">
      <c r="A385" s="9">
        <v>-0.19</v>
      </c>
      <c r="B385" s="4">
        <v>1</v>
      </c>
      <c r="D385" s="13">
        <v>11.78</v>
      </c>
      <c r="E385" s="4">
        <v>1</v>
      </c>
    </row>
    <row r="386" spans="1:5">
      <c r="A386" s="10">
        <v>2.69</v>
      </c>
      <c r="B386" s="4">
        <v>1</v>
      </c>
      <c r="D386" s="14">
        <v>10.71</v>
      </c>
      <c r="E386" s="4">
        <v>1</v>
      </c>
    </row>
    <row r="387" spans="1:5">
      <c r="A387" s="11">
        <v>-7.55</v>
      </c>
      <c r="B387" s="4">
        <v>1</v>
      </c>
      <c r="D387" s="15">
        <v>17.16</v>
      </c>
      <c r="E387" s="4">
        <v>1</v>
      </c>
    </row>
    <row r="388" spans="1:5">
      <c r="A388" s="12">
        <v>7.18</v>
      </c>
      <c r="B388" s="4">
        <v>1</v>
      </c>
      <c r="D388" s="6">
        <v>19.25</v>
      </c>
      <c r="E388" s="4">
        <v>1</v>
      </c>
    </row>
    <row r="389" spans="1:5">
      <c r="A389" s="13">
        <v>-6.66</v>
      </c>
      <c r="B389" s="4">
        <v>1</v>
      </c>
      <c r="D389" s="7">
        <v>10.73</v>
      </c>
      <c r="E389" s="4">
        <v>1</v>
      </c>
    </row>
    <row r="390" spans="1:5">
      <c r="A390" s="14">
        <v>-2.12</v>
      </c>
      <c r="B390" s="4">
        <v>1</v>
      </c>
      <c r="D390" s="8">
        <v>11.65</v>
      </c>
      <c r="E390" s="4">
        <v>1</v>
      </c>
    </row>
    <row r="391" spans="1:5">
      <c r="A391" s="15">
        <v>4.26</v>
      </c>
      <c r="B391" s="4">
        <v>1</v>
      </c>
      <c r="D391" s="9">
        <v>14.42</v>
      </c>
      <c r="E391" s="4">
        <v>1</v>
      </c>
    </row>
    <row r="392" spans="1:5">
      <c r="A392" s="6">
        <v>6.18</v>
      </c>
      <c r="B392" s="4">
        <v>1</v>
      </c>
      <c r="D392" s="10">
        <v>19.23</v>
      </c>
      <c r="E392" s="4">
        <v>1</v>
      </c>
    </row>
    <row r="393" spans="1:5">
      <c r="A393" s="7">
        <v>4.6399999999999997</v>
      </c>
      <c r="B393" s="4">
        <v>1</v>
      </c>
      <c r="D393" s="11">
        <v>10.7</v>
      </c>
      <c r="E393" s="4">
        <v>1</v>
      </c>
    </row>
    <row r="394" spans="1:5">
      <c r="A394" s="8">
        <v>-2.96</v>
      </c>
      <c r="B394" s="4">
        <v>1</v>
      </c>
      <c r="D394" s="12">
        <v>19.98</v>
      </c>
      <c r="E394" s="4">
        <v>1</v>
      </c>
    </row>
    <row r="395" spans="1:5">
      <c r="A395" s="9">
        <v>4.24</v>
      </c>
      <c r="B395" s="4">
        <v>1</v>
      </c>
      <c r="D395" s="13">
        <v>13.96</v>
      </c>
      <c r="E395" s="4">
        <v>1</v>
      </c>
    </row>
    <row r="396" spans="1:5">
      <c r="A396" s="10">
        <v>2.82</v>
      </c>
      <c r="B396" s="4">
        <v>1</v>
      </c>
      <c r="D396" s="14">
        <v>11.87</v>
      </c>
      <c r="E396" s="4">
        <v>1</v>
      </c>
    </row>
    <row r="397" spans="1:5">
      <c r="A397" s="11">
        <v>5.0599999999999996</v>
      </c>
      <c r="B397" s="4">
        <v>1</v>
      </c>
      <c r="D397" s="15">
        <v>11.95</v>
      </c>
      <c r="E397" s="4">
        <v>1</v>
      </c>
    </row>
    <row r="398" spans="1:5">
      <c r="A398" s="12">
        <v>6.14</v>
      </c>
      <c r="B398" s="4">
        <v>1</v>
      </c>
      <c r="D398" s="6">
        <v>19.329999999999998</v>
      </c>
      <c r="E398" s="4">
        <v>1</v>
      </c>
    </row>
    <row r="399" spans="1:5">
      <c r="A399" s="13">
        <v>-1.26</v>
      </c>
      <c r="B399" s="4">
        <v>1</v>
      </c>
      <c r="D399" s="7">
        <v>13.03</v>
      </c>
      <c r="E399" s="4">
        <v>1</v>
      </c>
    </row>
    <row r="400" spans="1:5">
      <c r="A400" s="14">
        <v>-4</v>
      </c>
      <c r="B400" s="4">
        <v>1</v>
      </c>
      <c r="D400" s="8">
        <v>12.24</v>
      </c>
      <c r="E400" s="4">
        <v>1</v>
      </c>
    </row>
    <row r="401" spans="1:5">
      <c r="A401" s="15">
        <v>-2.92</v>
      </c>
      <c r="B401" s="4">
        <v>1</v>
      </c>
      <c r="D401" s="9">
        <v>19.510000000000002</v>
      </c>
      <c r="E401" s="4">
        <v>1</v>
      </c>
    </row>
    <row r="402" spans="1:5">
      <c r="A402" s="6">
        <v>6.8</v>
      </c>
      <c r="B402" s="4">
        <v>1</v>
      </c>
      <c r="D402" s="10">
        <v>12.69</v>
      </c>
      <c r="E402" s="4">
        <v>1</v>
      </c>
    </row>
    <row r="403" spans="1:5">
      <c r="A403" s="7">
        <v>7.18</v>
      </c>
      <c r="B403" s="4">
        <v>1</v>
      </c>
      <c r="D403" s="11">
        <v>17.239999999999998</v>
      </c>
      <c r="E403" s="4">
        <v>1</v>
      </c>
    </row>
    <row r="404" spans="1:5">
      <c r="A404" s="8">
        <v>7.33</v>
      </c>
      <c r="B404" s="4">
        <v>1</v>
      </c>
      <c r="D404" s="12">
        <v>11.38</v>
      </c>
      <c r="E404" s="4">
        <v>1</v>
      </c>
    </row>
    <row r="405" spans="1:5">
      <c r="A405" s="9">
        <v>5.9</v>
      </c>
      <c r="B405" s="4">
        <v>1</v>
      </c>
      <c r="D405" s="13">
        <v>12.54</v>
      </c>
      <c r="E405" s="4">
        <v>1</v>
      </c>
    </row>
    <row r="406" spans="1:5">
      <c r="A406" s="10">
        <v>-6.44</v>
      </c>
      <c r="B406" s="4">
        <v>1</v>
      </c>
      <c r="D406" s="14">
        <v>15.99</v>
      </c>
      <c r="E406" s="4">
        <v>1</v>
      </c>
    </row>
    <row r="407" spans="1:5">
      <c r="A407" s="11">
        <v>6.73</v>
      </c>
      <c r="B407" s="4">
        <v>1</v>
      </c>
      <c r="D407" s="15">
        <v>15.35</v>
      </c>
      <c r="E407" s="4">
        <v>1</v>
      </c>
    </row>
    <row r="408" spans="1:5">
      <c r="A408" s="12">
        <v>-2.64</v>
      </c>
      <c r="B408" s="4">
        <v>1</v>
      </c>
      <c r="D408" s="6">
        <v>19.36</v>
      </c>
      <c r="E408" s="4">
        <v>1</v>
      </c>
    </row>
    <row r="409" spans="1:5">
      <c r="A409" s="13">
        <v>-7.96</v>
      </c>
      <c r="B409" s="4">
        <v>1</v>
      </c>
      <c r="D409" s="7">
        <v>13.79</v>
      </c>
      <c r="E409" s="4">
        <v>1</v>
      </c>
    </row>
    <row r="410" spans="1:5">
      <c r="A410" s="14">
        <v>-2.1</v>
      </c>
      <c r="B410" s="4">
        <v>1</v>
      </c>
      <c r="D410" s="8">
        <v>15.82</v>
      </c>
      <c r="E410" s="4">
        <v>1</v>
      </c>
    </row>
    <row r="411" spans="1:5">
      <c r="A411" s="15">
        <v>1.89</v>
      </c>
      <c r="B411" s="4">
        <v>1</v>
      </c>
      <c r="D411" s="9">
        <v>12.2</v>
      </c>
      <c r="E411" s="4">
        <v>1</v>
      </c>
    </row>
    <row r="412" spans="1:5">
      <c r="A412" s="6">
        <v>7.12</v>
      </c>
      <c r="B412" s="4">
        <v>1</v>
      </c>
      <c r="D412" s="10">
        <v>14.35</v>
      </c>
      <c r="E412" s="4">
        <v>1</v>
      </c>
    </row>
    <row r="413" spans="1:5">
      <c r="A413" s="7">
        <v>0.87</v>
      </c>
      <c r="B413" s="4">
        <v>1</v>
      </c>
      <c r="D413" s="11">
        <v>13.34</v>
      </c>
      <c r="E413" s="4">
        <v>1</v>
      </c>
    </row>
    <row r="414" spans="1:5">
      <c r="A414" s="8">
        <v>-5.21</v>
      </c>
      <c r="B414" s="4">
        <v>1</v>
      </c>
      <c r="D414" s="12">
        <v>11.37</v>
      </c>
      <c r="E414" s="4">
        <v>1</v>
      </c>
    </row>
    <row r="415" spans="1:5">
      <c r="A415" s="9">
        <v>-3.67</v>
      </c>
      <c r="B415" s="4">
        <v>1</v>
      </c>
      <c r="D415" s="13">
        <v>18.739999999999998</v>
      </c>
      <c r="E415" s="4">
        <v>1</v>
      </c>
    </row>
    <row r="416" spans="1:5">
      <c r="A416" s="10">
        <v>-3.49</v>
      </c>
      <c r="B416" s="4">
        <v>1</v>
      </c>
      <c r="D416" s="14">
        <v>12.07</v>
      </c>
      <c r="E416" s="4">
        <v>1</v>
      </c>
    </row>
    <row r="417" spans="1:5">
      <c r="A417" s="11">
        <v>-5.31</v>
      </c>
      <c r="B417" s="4">
        <v>1</v>
      </c>
      <c r="D417" s="15">
        <v>14.32</v>
      </c>
      <c r="E417" s="4">
        <v>1</v>
      </c>
    </row>
    <row r="418" spans="1:5">
      <c r="A418" s="12">
        <v>5.13</v>
      </c>
      <c r="B418" s="4">
        <v>1</v>
      </c>
      <c r="D418" s="6">
        <v>19.510000000000002</v>
      </c>
      <c r="E418" s="4">
        <v>1</v>
      </c>
    </row>
    <row r="419" spans="1:5">
      <c r="A419" s="13">
        <v>-0.44</v>
      </c>
      <c r="B419" s="4">
        <v>1</v>
      </c>
      <c r="D419" s="7">
        <v>14.11</v>
      </c>
      <c r="E419" s="4">
        <v>1</v>
      </c>
    </row>
    <row r="420" spans="1:5">
      <c r="A420" s="14">
        <v>-3.5</v>
      </c>
      <c r="B420" s="4">
        <v>1</v>
      </c>
      <c r="D420" s="8">
        <v>18.66</v>
      </c>
      <c r="E420" s="4">
        <v>1</v>
      </c>
    </row>
    <row r="421" spans="1:5">
      <c r="A421" s="15">
        <v>8.14</v>
      </c>
      <c r="B421" s="4">
        <v>1</v>
      </c>
      <c r="D421" s="9">
        <v>17.559999999999999</v>
      </c>
      <c r="E421" s="4">
        <v>1</v>
      </c>
    </row>
    <row r="422" spans="1:5">
      <c r="A422" s="6">
        <v>7.43</v>
      </c>
      <c r="B422" s="4">
        <v>1</v>
      </c>
      <c r="D422" s="10">
        <v>14.82</v>
      </c>
      <c r="E422" s="4">
        <v>1</v>
      </c>
    </row>
    <row r="423" spans="1:5">
      <c r="A423" s="7">
        <v>-4.8499999999999996</v>
      </c>
      <c r="B423" s="4">
        <v>1</v>
      </c>
      <c r="D423" s="11">
        <v>11.11</v>
      </c>
      <c r="E423" s="4">
        <v>1</v>
      </c>
    </row>
    <row r="424" spans="1:5">
      <c r="A424" s="8">
        <v>-4.21</v>
      </c>
      <c r="B424" s="4">
        <v>1</v>
      </c>
      <c r="D424" s="12">
        <v>12.26</v>
      </c>
      <c r="E424" s="4">
        <v>1</v>
      </c>
    </row>
    <row r="425" spans="1:5">
      <c r="A425" s="9">
        <v>-0.11</v>
      </c>
      <c r="B425" s="4">
        <v>1</v>
      </c>
      <c r="D425" s="13">
        <v>16.11</v>
      </c>
      <c r="E425" s="4">
        <v>1</v>
      </c>
    </row>
    <row r="426" spans="1:5">
      <c r="A426" s="10">
        <v>-5.55</v>
      </c>
      <c r="B426" s="4">
        <v>1</v>
      </c>
      <c r="D426" s="14">
        <v>17.920000000000002</v>
      </c>
      <c r="E426" s="4">
        <v>1</v>
      </c>
    </row>
    <row r="427" spans="1:5">
      <c r="A427" s="11">
        <v>7.27</v>
      </c>
      <c r="B427" s="4">
        <v>1</v>
      </c>
      <c r="D427" s="15">
        <v>14.86</v>
      </c>
      <c r="E427" s="4">
        <v>1</v>
      </c>
    </row>
    <row r="428" spans="1:5">
      <c r="A428" s="12">
        <v>7.88</v>
      </c>
      <c r="B428" s="4">
        <v>1</v>
      </c>
      <c r="D428" s="6">
        <v>19.66</v>
      </c>
      <c r="E428" s="4">
        <v>1</v>
      </c>
    </row>
    <row r="429" spans="1:5">
      <c r="A429" s="13">
        <v>-5.15</v>
      </c>
      <c r="B429" s="4">
        <v>1</v>
      </c>
      <c r="D429" s="7">
        <v>13.73</v>
      </c>
      <c r="E429" s="4">
        <v>1</v>
      </c>
    </row>
    <row r="430" spans="1:5">
      <c r="A430" s="14">
        <v>-2.4700000000000002</v>
      </c>
      <c r="B430" s="4">
        <v>1</v>
      </c>
      <c r="D430" s="8">
        <v>10.44</v>
      </c>
      <c r="E430" s="4">
        <v>1</v>
      </c>
    </row>
    <row r="431" spans="1:5">
      <c r="A431" s="15">
        <v>-7.25</v>
      </c>
      <c r="B431" s="4">
        <v>1</v>
      </c>
      <c r="D431" s="9">
        <v>15.98</v>
      </c>
      <c r="E431" s="4">
        <v>1</v>
      </c>
    </row>
    <row r="432" spans="1:5">
      <c r="A432" s="6">
        <v>7.76</v>
      </c>
      <c r="B432" s="4">
        <v>1</v>
      </c>
      <c r="D432" s="10">
        <v>13.48</v>
      </c>
      <c r="E432" s="4">
        <v>1</v>
      </c>
    </row>
    <row r="433" spans="1:5">
      <c r="A433" s="7">
        <v>-2.84</v>
      </c>
      <c r="B433" s="4">
        <v>1</v>
      </c>
      <c r="D433" s="11">
        <v>17.100000000000001</v>
      </c>
      <c r="E433" s="4">
        <v>1</v>
      </c>
    </row>
    <row r="434" spans="1:5">
      <c r="A434" s="8">
        <v>-1.31</v>
      </c>
      <c r="B434" s="4">
        <v>1</v>
      </c>
      <c r="D434" s="12">
        <v>10.69</v>
      </c>
      <c r="E434" s="4">
        <v>1</v>
      </c>
    </row>
    <row r="435" spans="1:5">
      <c r="A435" s="9">
        <v>-0.49</v>
      </c>
      <c r="B435" s="4">
        <v>1</v>
      </c>
      <c r="D435" s="13">
        <v>15.65</v>
      </c>
      <c r="E435" s="4">
        <v>1</v>
      </c>
    </row>
    <row r="436" spans="1:5">
      <c r="A436" s="10">
        <v>-2.96</v>
      </c>
      <c r="B436" s="4">
        <v>1</v>
      </c>
      <c r="D436" s="14">
        <v>15.11</v>
      </c>
      <c r="E436" s="4">
        <v>1</v>
      </c>
    </row>
    <row r="437" spans="1:5">
      <c r="A437" s="11">
        <v>3.09</v>
      </c>
      <c r="B437" s="4">
        <v>1</v>
      </c>
      <c r="D437" s="15">
        <v>14.51</v>
      </c>
      <c r="E437" s="4">
        <v>1</v>
      </c>
    </row>
    <row r="438" spans="1:5">
      <c r="A438" s="12">
        <v>-7.18</v>
      </c>
      <c r="B438" s="4">
        <v>1</v>
      </c>
      <c r="D438" s="6">
        <v>19.73</v>
      </c>
      <c r="E438" s="4">
        <v>1</v>
      </c>
    </row>
    <row r="439" spans="1:5">
      <c r="A439" s="13">
        <v>-0.48</v>
      </c>
      <c r="B439" s="4">
        <v>1</v>
      </c>
      <c r="D439" s="7">
        <v>15.12</v>
      </c>
      <c r="E439" s="4">
        <v>1</v>
      </c>
    </row>
    <row r="440" spans="1:5">
      <c r="A440" s="14">
        <v>-2.23</v>
      </c>
      <c r="B440" s="4">
        <v>1</v>
      </c>
      <c r="D440" s="8">
        <v>14.88</v>
      </c>
      <c r="E440" s="4">
        <v>1</v>
      </c>
    </row>
    <row r="441" spans="1:5">
      <c r="A441" s="15">
        <v>6.46</v>
      </c>
      <c r="B441" s="4">
        <v>1</v>
      </c>
      <c r="D441" s="9">
        <v>17.27</v>
      </c>
      <c r="E441" s="4">
        <v>1</v>
      </c>
    </row>
    <row r="442" spans="1:5">
      <c r="A442" s="6">
        <v>7.78</v>
      </c>
      <c r="B442" s="4">
        <v>1</v>
      </c>
      <c r="D442" s="10">
        <v>13.06</v>
      </c>
      <c r="E442" s="4">
        <v>1</v>
      </c>
    </row>
    <row r="443" spans="1:5">
      <c r="A443" s="7">
        <v>-6.56</v>
      </c>
      <c r="B443" s="4">
        <v>1</v>
      </c>
      <c r="D443" s="11">
        <v>10.029999999999999</v>
      </c>
      <c r="E443" s="4">
        <v>1</v>
      </c>
    </row>
    <row r="444" spans="1:5">
      <c r="A444" s="8">
        <v>-6.35</v>
      </c>
      <c r="B444" s="4">
        <v>1</v>
      </c>
      <c r="D444" s="12">
        <v>16.12</v>
      </c>
      <c r="E444" s="4">
        <v>1</v>
      </c>
    </row>
    <row r="445" spans="1:5">
      <c r="A445" s="9">
        <v>-5.23</v>
      </c>
      <c r="B445" s="4">
        <v>1</v>
      </c>
      <c r="D445" s="13">
        <v>14.22</v>
      </c>
      <c r="E445" s="4">
        <v>1</v>
      </c>
    </row>
    <row r="446" spans="1:5">
      <c r="A446" s="10">
        <v>3.21</v>
      </c>
      <c r="B446" s="4">
        <v>1</v>
      </c>
      <c r="D446" s="14">
        <v>19.010000000000002</v>
      </c>
      <c r="E446" s="4">
        <v>1</v>
      </c>
    </row>
    <row r="447" spans="1:5">
      <c r="A447" s="11">
        <v>-0.8</v>
      </c>
      <c r="B447" s="4">
        <v>1</v>
      </c>
      <c r="D447" s="15">
        <v>13.96</v>
      </c>
      <c r="E447" s="4">
        <v>1</v>
      </c>
    </row>
    <row r="448" spans="1:5">
      <c r="A448" s="12">
        <v>1.59</v>
      </c>
      <c r="B448" s="4">
        <v>1</v>
      </c>
      <c r="D448" s="6">
        <v>19.760000000000002</v>
      </c>
      <c r="E448" s="4">
        <v>1</v>
      </c>
    </row>
    <row r="449" spans="1:5">
      <c r="A449" s="13">
        <v>-2.56</v>
      </c>
      <c r="B449" s="4">
        <v>1</v>
      </c>
      <c r="D449" s="7">
        <v>15.11</v>
      </c>
      <c r="E449" s="4">
        <v>1</v>
      </c>
    </row>
    <row r="450" spans="1:5">
      <c r="A450" s="14">
        <v>-2.54</v>
      </c>
      <c r="B450" s="4">
        <v>1</v>
      </c>
      <c r="D450" s="8">
        <v>12.8</v>
      </c>
      <c r="E450" s="4">
        <v>1</v>
      </c>
    </row>
    <row r="451" spans="1:5">
      <c r="A451" s="15">
        <v>3.66</v>
      </c>
      <c r="B451" s="4">
        <v>1</v>
      </c>
      <c r="D451" s="9">
        <v>12.14</v>
      </c>
      <c r="E451" s="4">
        <v>1</v>
      </c>
    </row>
    <row r="452" spans="1:5">
      <c r="A452" s="6">
        <v>7.98</v>
      </c>
      <c r="B452" s="4">
        <v>1</v>
      </c>
      <c r="D452" s="10">
        <v>12.99</v>
      </c>
      <c r="E452" s="4">
        <v>1</v>
      </c>
    </row>
    <row r="453" spans="1:5">
      <c r="A453" s="7">
        <v>3.23</v>
      </c>
      <c r="B453" s="4">
        <v>1</v>
      </c>
      <c r="D453" s="11">
        <v>18.79</v>
      </c>
      <c r="E453" s="4">
        <v>1</v>
      </c>
    </row>
    <row r="454" spans="1:5">
      <c r="A454" s="8">
        <v>-7.13</v>
      </c>
      <c r="B454" s="4">
        <v>1</v>
      </c>
      <c r="D454" s="12">
        <v>16.260000000000002</v>
      </c>
      <c r="E454" s="4">
        <v>1</v>
      </c>
    </row>
    <row r="455" spans="1:5">
      <c r="A455" s="9">
        <v>7.87</v>
      </c>
      <c r="B455" s="4">
        <v>1</v>
      </c>
      <c r="D455" s="13">
        <v>13.56</v>
      </c>
      <c r="E455" s="4">
        <v>1</v>
      </c>
    </row>
    <row r="456" spans="1:5">
      <c r="A456" s="10">
        <v>7.75</v>
      </c>
      <c r="B456" s="4">
        <v>1</v>
      </c>
      <c r="D456" s="14">
        <v>17.68</v>
      </c>
      <c r="E456" s="4">
        <v>1</v>
      </c>
    </row>
    <row r="457" spans="1:5">
      <c r="A457" s="11">
        <v>-2.5299999999999998</v>
      </c>
      <c r="B457" s="4">
        <v>1</v>
      </c>
      <c r="D457" s="15">
        <v>13.47</v>
      </c>
      <c r="E457" s="4">
        <v>1</v>
      </c>
    </row>
    <row r="458" spans="1:5">
      <c r="A458" s="12">
        <v>4.6100000000000003</v>
      </c>
      <c r="B458" s="4">
        <v>1</v>
      </c>
      <c r="D458" s="6">
        <v>19.96</v>
      </c>
      <c r="E458" s="4">
        <v>1</v>
      </c>
    </row>
    <row r="459" spans="1:5">
      <c r="A459" s="13">
        <v>-5.96</v>
      </c>
      <c r="B459" s="4">
        <v>1</v>
      </c>
      <c r="D459" s="7">
        <v>10.16</v>
      </c>
      <c r="E459" s="4">
        <v>1</v>
      </c>
    </row>
    <row r="460" spans="1:5">
      <c r="A460" s="14">
        <v>-1.44</v>
      </c>
      <c r="B460" s="4">
        <v>1</v>
      </c>
      <c r="D460" s="8">
        <v>19.899999999999999</v>
      </c>
      <c r="E460" s="4">
        <v>1</v>
      </c>
    </row>
    <row r="461" spans="1:5">
      <c r="A461" s="15">
        <v>4.1500000000000004</v>
      </c>
      <c r="B461" s="4">
        <v>1</v>
      </c>
      <c r="D461" s="9">
        <v>12.35</v>
      </c>
      <c r="E461" s="4">
        <v>1</v>
      </c>
    </row>
    <row r="462" spans="1:5">
      <c r="A462" s="6">
        <v>8.26</v>
      </c>
      <c r="B462" s="4">
        <v>1</v>
      </c>
      <c r="D462" s="10">
        <v>18.39</v>
      </c>
      <c r="E462" s="4">
        <v>1</v>
      </c>
    </row>
    <row r="463" spans="1:5">
      <c r="A463" s="7">
        <v>5.46</v>
      </c>
      <c r="B463" s="4">
        <v>1</v>
      </c>
      <c r="D463" s="11">
        <v>19.600000000000001</v>
      </c>
      <c r="E463" s="4">
        <v>1</v>
      </c>
    </row>
    <row r="464" spans="1:5">
      <c r="A464" s="8">
        <v>-4.66</v>
      </c>
      <c r="B464" s="4">
        <v>1</v>
      </c>
      <c r="D464" s="12">
        <v>19.010000000000002</v>
      </c>
      <c r="E464" s="4">
        <v>1</v>
      </c>
    </row>
    <row r="465" spans="1:5">
      <c r="A465" s="9">
        <v>-7.75</v>
      </c>
      <c r="B465" s="4">
        <v>1</v>
      </c>
      <c r="D465" s="13">
        <v>12.16</v>
      </c>
      <c r="E465" s="4">
        <v>1</v>
      </c>
    </row>
    <row r="466" spans="1:5">
      <c r="A466" s="10">
        <v>0.5</v>
      </c>
      <c r="B466" s="4">
        <v>1</v>
      </c>
      <c r="D466" s="14">
        <v>18.13</v>
      </c>
      <c r="E466" s="4">
        <v>1</v>
      </c>
    </row>
    <row r="467" spans="1:5">
      <c r="A467" s="11">
        <v>1.58</v>
      </c>
      <c r="B467" s="4">
        <v>1</v>
      </c>
      <c r="D467" s="15">
        <v>18.46</v>
      </c>
      <c r="E467" s="4">
        <v>1</v>
      </c>
    </row>
    <row r="468" spans="1:5">
      <c r="A468" s="12">
        <v>8.5</v>
      </c>
      <c r="B468" s="4">
        <v>1</v>
      </c>
      <c r="D468" s="6">
        <v>20.04</v>
      </c>
      <c r="E468" s="4">
        <v>1</v>
      </c>
    </row>
    <row r="469" spans="1:5">
      <c r="A469" s="13">
        <v>-3.2</v>
      </c>
      <c r="B469" s="4">
        <v>1</v>
      </c>
      <c r="D469" s="7">
        <v>23.52</v>
      </c>
      <c r="E469" s="4">
        <v>1</v>
      </c>
    </row>
    <row r="470" spans="1:5">
      <c r="A470" s="14">
        <v>-2.67</v>
      </c>
      <c r="B470" s="4">
        <v>1</v>
      </c>
      <c r="D470" s="8">
        <v>20.149999999999999</v>
      </c>
      <c r="E470" s="4">
        <v>1</v>
      </c>
    </row>
    <row r="471" spans="1:5">
      <c r="A471" s="15">
        <v>6.6</v>
      </c>
      <c r="B471" s="4">
        <v>1</v>
      </c>
      <c r="D471" s="9">
        <v>20.62</v>
      </c>
      <c r="E471" s="4">
        <v>1</v>
      </c>
    </row>
    <row r="472" spans="1:5">
      <c r="A472" s="6">
        <v>8.81</v>
      </c>
      <c r="B472" s="4">
        <v>1</v>
      </c>
      <c r="D472" s="10">
        <v>20.23</v>
      </c>
      <c r="E472" s="4">
        <v>1</v>
      </c>
    </row>
    <row r="473" spans="1:5">
      <c r="A473" s="7">
        <v>8.32</v>
      </c>
      <c r="B473" s="4">
        <v>1</v>
      </c>
      <c r="D473" s="11">
        <v>24.99</v>
      </c>
      <c r="E473" s="4">
        <v>1</v>
      </c>
    </row>
    <row r="474" spans="1:5">
      <c r="A474" s="8">
        <v>-6.62</v>
      </c>
      <c r="B474" s="4">
        <v>1</v>
      </c>
      <c r="D474" s="12">
        <v>22.96</v>
      </c>
      <c r="E474" s="4">
        <v>1</v>
      </c>
    </row>
    <row r="475" spans="1:5">
      <c r="A475" s="9">
        <v>2.0099999999999998</v>
      </c>
      <c r="B475" s="4">
        <v>1</v>
      </c>
      <c r="D475" s="13">
        <v>21.26</v>
      </c>
      <c r="E475" s="4">
        <v>1</v>
      </c>
    </row>
    <row r="476" spans="1:5">
      <c r="A476" s="10">
        <v>-7.35</v>
      </c>
      <c r="B476" s="4">
        <v>1</v>
      </c>
      <c r="D476" s="14">
        <v>22.48</v>
      </c>
      <c r="E476" s="4">
        <v>1</v>
      </c>
    </row>
    <row r="477" spans="1:5">
      <c r="A477" s="11">
        <v>4.05</v>
      </c>
      <c r="B477" s="4">
        <v>1</v>
      </c>
      <c r="D477" s="15">
        <v>23.59</v>
      </c>
      <c r="E477" s="4">
        <v>1</v>
      </c>
    </row>
    <row r="478" spans="1:5">
      <c r="A478" s="12">
        <v>-1.66</v>
      </c>
      <c r="B478" s="4">
        <v>1</v>
      </c>
      <c r="D478" s="6">
        <v>20.05</v>
      </c>
      <c r="E478" s="4">
        <v>1</v>
      </c>
    </row>
    <row r="479" spans="1:5">
      <c r="A479" s="13">
        <v>-5.04</v>
      </c>
      <c r="B479" s="4">
        <v>1</v>
      </c>
      <c r="D479" s="7">
        <v>21.28</v>
      </c>
      <c r="E479" s="4">
        <v>1</v>
      </c>
    </row>
    <row r="480" spans="1:5">
      <c r="A480" s="14">
        <v>1.63</v>
      </c>
      <c r="B480" s="4">
        <v>1</v>
      </c>
      <c r="D480" s="8">
        <v>24.52</v>
      </c>
      <c r="E480" s="4">
        <v>1</v>
      </c>
    </row>
    <row r="481" spans="1:5">
      <c r="A481" s="15">
        <v>8.82</v>
      </c>
      <c r="B481" s="4">
        <v>1</v>
      </c>
      <c r="D481" s="9">
        <v>22.19</v>
      </c>
      <c r="E481" s="4">
        <v>1</v>
      </c>
    </row>
    <row r="482" spans="1:5">
      <c r="A482" s="6">
        <v>8.91</v>
      </c>
      <c r="B482" s="4">
        <v>1</v>
      </c>
      <c r="D482" s="10">
        <v>23.63</v>
      </c>
      <c r="E482" s="4">
        <v>1</v>
      </c>
    </row>
    <row r="483" spans="1:5">
      <c r="A483" s="7">
        <v>2.9</v>
      </c>
      <c r="B483" s="4">
        <v>1</v>
      </c>
      <c r="D483" s="11">
        <v>22.01</v>
      </c>
      <c r="E483" s="4">
        <v>1</v>
      </c>
    </row>
    <row r="484" spans="1:5">
      <c r="A484" s="8">
        <v>-2.0099999999999998</v>
      </c>
      <c r="B484" s="4">
        <v>1</v>
      </c>
      <c r="D484" s="12">
        <v>20.6</v>
      </c>
      <c r="E484" s="4">
        <v>1</v>
      </c>
    </row>
    <row r="485" spans="1:5">
      <c r="A485" s="9">
        <v>6.24</v>
      </c>
      <c r="B485" s="4">
        <v>1</v>
      </c>
      <c r="D485" s="13">
        <v>21.12</v>
      </c>
      <c r="E485" s="4">
        <v>1</v>
      </c>
    </row>
    <row r="486" spans="1:5">
      <c r="A486" s="10">
        <v>-2.02</v>
      </c>
      <c r="B486" s="4">
        <v>1</v>
      </c>
      <c r="D486" s="14">
        <v>22.57</v>
      </c>
      <c r="E486" s="4">
        <v>1</v>
      </c>
    </row>
    <row r="487" spans="1:5">
      <c r="A487" s="11">
        <v>-0.73</v>
      </c>
      <c r="B487" s="4">
        <v>1</v>
      </c>
      <c r="D487" s="15">
        <v>24.22</v>
      </c>
      <c r="E487" s="4">
        <v>1</v>
      </c>
    </row>
    <row r="488" spans="1:5">
      <c r="A488" s="12">
        <v>-0.83</v>
      </c>
      <c r="B488" s="4">
        <v>1</v>
      </c>
      <c r="D488" s="6">
        <v>20.260000000000002</v>
      </c>
      <c r="E488" s="4">
        <v>1</v>
      </c>
    </row>
    <row r="489" spans="1:5">
      <c r="A489" s="13">
        <v>4.0199999999999996</v>
      </c>
      <c r="B489" s="4">
        <v>1</v>
      </c>
      <c r="D489" s="7">
        <v>24.9</v>
      </c>
      <c r="E489" s="4">
        <v>1</v>
      </c>
    </row>
    <row r="490" spans="1:5">
      <c r="A490" s="14">
        <v>4.74</v>
      </c>
      <c r="B490" s="4">
        <v>1</v>
      </c>
      <c r="D490" s="8">
        <v>21.65</v>
      </c>
      <c r="E490" s="4">
        <v>1</v>
      </c>
    </row>
    <row r="491" spans="1:5">
      <c r="A491" s="15">
        <v>1.06</v>
      </c>
      <c r="B491" s="4">
        <v>1</v>
      </c>
      <c r="D491" s="9">
        <v>22.09</v>
      </c>
      <c r="E491" s="4">
        <v>1</v>
      </c>
    </row>
    <row r="492" spans="1:5">
      <c r="A492" s="6">
        <v>8.94</v>
      </c>
      <c r="B492" s="4">
        <v>1</v>
      </c>
      <c r="D492" s="10">
        <v>22.11</v>
      </c>
      <c r="E492" s="4">
        <v>1</v>
      </c>
    </row>
    <row r="493" spans="1:5">
      <c r="A493" s="7">
        <v>-3.33</v>
      </c>
      <c r="B493" s="4">
        <v>1</v>
      </c>
      <c r="D493" s="11">
        <v>23.48</v>
      </c>
      <c r="E493" s="4">
        <v>1</v>
      </c>
    </row>
    <row r="494" spans="1:5">
      <c r="A494" s="8">
        <v>3.39</v>
      </c>
      <c r="B494" s="4">
        <v>1</v>
      </c>
      <c r="D494" s="12">
        <v>23.82</v>
      </c>
      <c r="E494" s="4">
        <v>1</v>
      </c>
    </row>
    <row r="495" spans="1:5">
      <c r="A495" s="9">
        <v>7.41</v>
      </c>
      <c r="B495" s="4">
        <v>1</v>
      </c>
      <c r="D495" s="13">
        <v>23.86</v>
      </c>
      <c r="E495" s="4">
        <v>1</v>
      </c>
    </row>
    <row r="496" spans="1:5">
      <c r="A496" s="10">
        <v>6.28</v>
      </c>
      <c r="B496" s="4">
        <v>1</v>
      </c>
      <c r="D496" s="14">
        <v>21.8</v>
      </c>
      <c r="E496" s="4">
        <v>1</v>
      </c>
    </row>
    <row r="497" spans="1:5">
      <c r="A497" s="11">
        <v>-7.71</v>
      </c>
      <c r="B497" s="4">
        <v>1</v>
      </c>
      <c r="D497" s="15">
        <v>23.42</v>
      </c>
      <c r="E497" s="4">
        <v>1</v>
      </c>
    </row>
    <row r="498" spans="1:5">
      <c r="A498" s="12">
        <v>-7.98</v>
      </c>
      <c r="B498" s="4">
        <v>1</v>
      </c>
      <c r="D498" s="6">
        <v>20.36</v>
      </c>
      <c r="E498" s="4">
        <v>1</v>
      </c>
    </row>
    <row r="499" spans="1:5">
      <c r="A499" s="13">
        <v>3.58</v>
      </c>
      <c r="B499" s="4">
        <v>1</v>
      </c>
      <c r="D499" s="7">
        <v>20.89</v>
      </c>
      <c r="E499" s="4">
        <v>1</v>
      </c>
    </row>
    <row r="500" spans="1:5">
      <c r="A500" s="14">
        <v>4.46</v>
      </c>
      <c r="B500" s="4">
        <v>1</v>
      </c>
      <c r="D500" s="8">
        <v>24.32</v>
      </c>
      <c r="E500" s="4">
        <v>1</v>
      </c>
    </row>
    <row r="501" spans="1:5">
      <c r="A501" s="15">
        <v>-3.8</v>
      </c>
      <c r="B501" s="4">
        <v>1</v>
      </c>
      <c r="D501" s="9">
        <v>21.25</v>
      </c>
      <c r="E501" s="4">
        <v>1</v>
      </c>
    </row>
    <row r="502" spans="1:5">
      <c r="A502" s="6">
        <v>10.029999999999999</v>
      </c>
      <c r="B502" s="4">
        <v>1</v>
      </c>
      <c r="D502" s="10">
        <v>22.01</v>
      </c>
      <c r="E502" s="4">
        <v>1</v>
      </c>
    </row>
    <row r="503" spans="1:5">
      <c r="A503" s="7">
        <v>14.46</v>
      </c>
      <c r="B503" s="4">
        <v>1</v>
      </c>
      <c r="D503" s="11">
        <v>24.99</v>
      </c>
      <c r="E503" s="4">
        <v>1</v>
      </c>
    </row>
    <row r="504" spans="1:5">
      <c r="A504" s="8">
        <v>16.48</v>
      </c>
      <c r="B504" s="4">
        <v>1</v>
      </c>
      <c r="D504" s="12">
        <v>20.190000000000001</v>
      </c>
      <c r="E504" s="4">
        <v>1</v>
      </c>
    </row>
    <row r="505" spans="1:5">
      <c r="A505" s="9">
        <v>11.97</v>
      </c>
      <c r="B505" s="4">
        <v>1</v>
      </c>
      <c r="D505" s="13">
        <v>22.55</v>
      </c>
      <c r="E505" s="4">
        <v>1</v>
      </c>
    </row>
    <row r="506" spans="1:5">
      <c r="A506" s="10">
        <v>15.66</v>
      </c>
      <c r="B506" s="4">
        <v>1</v>
      </c>
      <c r="D506" s="14">
        <v>24.36</v>
      </c>
      <c r="E506" s="4">
        <v>1</v>
      </c>
    </row>
    <row r="507" spans="1:5">
      <c r="A507" s="11">
        <v>19.2</v>
      </c>
      <c r="B507" s="4">
        <v>1</v>
      </c>
      <c r="D507" s="15">
        <v>24.61</v>
      </c>
      <c r="E507" s="4">
        <v>1</v>
      </c>
    </row>
    <row r="508" spans="1:5">
      <c r="A508" s="12">
        <v>14.28</v>
      </c>
      <c r="B508" s="4">
        <v>1</v>
      </c>
      <c r="D508" s="6">
        <v>20.49</v>
      </c>
      <c r="E508" s="4">
        <v>1</v>
      </c>
    </row>
    <row r="509" spans="1:5">
      <c r="A509" s="13">
        <v>17.43</v>
      </c>
      <c r="B509" s="4">
        <v>1</v>
      </c>
      <c r="D509" s="7">
        <v>24.08</v>
      </c>
      <c r="E509" s="4">
        <v>1</v>
      </c>
    </row>
    <row r="510" spans="1:5">
      <c r="A510" s="14">
        <v>17.7</v>
      </c>
      <c r="B510" s="4">
        <v>1</v>
      </c>
      <c r="D510" s="8">
        <v>20.55</v>
      </c>
      <c r="E510" s="4">
        <v>1</v>
      </c>
    </row>
    <row r="511" spans="1:5">
      <c r="A511" s="15">
        <v>18.2</v>
      </c>
      <c r="B511" s="4">
        <v>1</v>
      </c>
      <c r="D511" s="9">
        <v>23.53</v>
      </c>
      <c r="E511" s="4">
        <v>1</v>
      </c>
    </row>
    <row r="512" spans="1:5">
      <c r="A512" s="6">
        <v>10.039999999999999</v>
      </c>
      <c r="B512" s="4">
        <v>1</v>
      </c>
      <c r="D512" s="10">
        <v>22.47</v>
      </c>
      <c r="E512" s="4">
        <v>1</v>
      </c>
    </row>
    <row r="513" spans="1:5">
      <c r="A513" s="7">
        <v>11.85</v>
      </c>
      <c r="B513" s="4">
        <v>1</v>
      </c>
      <c r="D513" s="11">
        <v>23.64</v>
      </c>
      <c r="E513" s="4">
        <v>1</v>
      </c>
    </row>
    <row r="514" spans="1:5">
      <c r="A514" s="8">
        <v>12.32</v>
      </c>
      <c r="B514" s="4">
        <v>1</v>
      </c>
      <c r="D514" s="12">
        <v>24.91</v>
      </c>
      <c r="E514" s="4">
        <v>1</v>
      </c>
    </row>
    <row r="515" spans="1:5">
      <c r="A515" s="9">
        <v>19.75</v>
      </c>
      <c r="B515" s="4">
        <v>1</v>
      </c>
      <c r="D515" s="13">
        <v>21</v>
      </c>
      <c r="E515" s="4">
        <v>1</v>
      </c>
    </row>
    <row r="516" spans="1:5">
      <c r="A516" s="10">
        <v>12.94</v>
      </c>
      <c r="B516" s="4">
        <v>1</v>
      </c>
      <c r="D516" s="14">
        <v>22.53</v>
      </c>
      <c r="E516" s="4">
        <v>1</v>
      </c>
    </row>
    <row r="517" spans="1:5">
      <c r="A517" s="11">
        <v>14.37</v>
      </c>
      <c r="B517" s="4">
        <v>1</v>
      </c>
      <c r="D517" s="15">
        <v>20.56</v>
      </c>
      <c r="E517" s="4">
        <v>1</v>
      </c>
    </row>
    <row r="518" spans="1:5">
      <c r="A518" s="12">
        <v>10.19</v>
      </c>
      <c r="B518" s="4">
        <v>1</v>
      </c>
      <c r="D518" s="6">
        <v>20.5</v>
      </c>
      <c r="E518" s="4">
        <v>2</v>
      </c>
    </row>
    <row r="519" spans="1:5">
      <c r="A519" s="13">
        <v>15.28</v>
      </c>
      <c r="B519" s="4">
        <v>1</v>
      </c>
      <c r="D519" s="7">
        <v>21.9</v>
      </c>
      <c r="E519" s="4">
        <v>1</v>
      </c>
    </row>
    <row r="520" spans="1:5">
      <c r="A520" s="14">
        <v>15.2</v>
      </c>
      <c r="B520" s="4">
        <v>1</v>
      </c>
      <c r="D520" s="8">
        <v>24.93</v>
      </c>
      <c r="E520" s="4">
        <v>1</v>
      </c>
    </row>
    <row r="521" spans="1:5">
      <c r="A521" s="15">
        <v>18.100000000000001</v>
      </c>
      <c r="B521" s="4">
        <v>1</v>
      </c>
      <c r="D521" s="9">
        <v>24.62</v>
      </c>
      <c r="E521" s="4">
        <v>1</v>
      </c>
    </row>
    <row r="522" spans="1:5">
      <c r="A522" s="6">
        <v>10.07</v>
      </c>
      <c r="B522" s="4">
        <v>2</v>
      </c>
      <c r="D522" s="10">
        <v>20.59</v>
      </c>
      <c r="E522" s="4">
        <v>1</v>
      </c>
    </row>
    <row r="523" spans="1:5">
      <c r="A523" s="7">
        <v>13.07</v>
      </c>
      <c r="B523" s="4">
        <v>1</v>
      </c>
      <c r="D523" s="11">
        <v>21.12</v>
      </c>
      <c r="E523" s="4">
        <v>1</v>
      </c>
    </row>
    <row r="524" spans="1:5">
      <c r="A524" s="8">
        <v>14.39</v>
      </c>
      <c r="B524" s="4">
        <v>1</v>
      </c>
      <c r="D524" s="12">
        <v>23.7</v>
      </c>
      <c r="E524" s="4">
        <v>1</v>
      </c>
    </row>
    <row r="525" spans="1:5">
      <c r="A525" s="9">
        <v>10.24</v>
      </c>
      <c r="B525" s="4">
        <v>1</v>
      </c>
      <c r="D525" s="13">
        <v>21.24</v>
      </c>
      <c r="E525" s="4">
        <v>1</v>
      </c>
    </row>
    <row r="526" spans="1:5">
      <c r="A526" s="10">
        <v>13.78</v>
      </c>
      <c r="B526" s="4">
        <v>1</v>
      </c>
      <c r="D526" s="14">
        <v>21.55</v>
      </c>
      <c r="E526" s="4">
        <v>1</v>
      </c>
    </row>
    <row r="527" spans="1:5">
      <c r="A527" s="11">
        <v>14.11</v>
      </c>
      <c r="B527" s="4">
        <v>1</v>
      </c>
      <c r="D527" s="15">
        <v>21.85</v>
      </c>
      <c r="E527" s="4">
        <v>1</v>
      </c>
    </row>
    <row r="528" spans="1:5">
      <c r="A528" s="12">
        <v>12.84</v>
      </c>
      <c r="B528" s="4">
        <v>1</v>
      </c>
      <c r="D528" s="7">
        <v>23</v>
      </c>
      <c r="E528" s="4">
        <v>1</v>
      </c>
    </row>
    <row r="529" spans="1:5">
      <c r="A529" s="13">
        <v>15.18</v>
      </c>
      <c r="B529" s="4">
        <v>1</v>
      </c>
      <c r="D529" s="8">
        <v>21.6</v>
      </c>
      <c r="E529" s="4">
        <v>1</v>
      </c>
    </row>
    <row r="530" spans="1:5">
      <c r="A530" s="14">
        <v>13.91</v>
      </c>
      <c r="B530" s="4">
        <v>1</v>
      </c>
      <c r="D530" s="9">
        <v>20.89</v>
      </c>
      <c r="E530" s="4">
        <v>1</v>
      </c>
    </row>
    <row r="531" spans="1:5">
      <c r="A531" s="15">
        <v>10.67</v>
      </c>
      <c r="B531" s="4">
        <v>1</v>
      </c>
      <c r="D531" s="10">
        <v>20.28</v>
      </c>
      <c r="E531" s="4">
        <v>1</v>
      </c>
    </row>
    <row r="532" spans="1:5">
      <c r="A532" s="7">
        <v>13.12</v>
      </c>
      <c r="B532" s="4">
        <v>1</v>
      </c>
      <c r="D532" s="11">
        <v>22.16</v>
      </c>
      <c r="E532" s="4">
        <v>1</v>
      </c>
    </row>
    <row r="533" spans="1:5">
      <c r="A533" s="8">
        <v>14.65</v>
      </c>
      <c r="B533" s="4">
        <v>1</v>
      </c>
      <c r="D533" s="12">
        <v>23.53</v>
      </c>
      <c r="E533" s="4">
        <v>1</v>
      </c>
    </row>
    <row r="534" spans="1:5">
      <c r="A534" s="9">
        <v>10.54</v>
      </c>
      <c r="B534" s="4">
        <v>1</v>
      </c>
      <c r="D534" s="13">
        <v>22.63</v>
      </c>
      <c r="E534" s="4">
        <v>1</v>
      </c>
    </row>
    <row r="535" spans="1:5">
      <c r="A535" s="10">
        <v>14.15</v>
      </c>
      <c r="B535" s="4">
        <v>1</v>
      </c>
      <c r="D535" s="14">
        <v>22.74</v>
      </c>
      <c r="E535" s="4">
        <v>1</v>
      </c>
    </row>
    <row r="536" spans="1:5">
      <c r="A536" s="11">
        <v>15.58</v>
      </c>
      <c r="B536" s="4">
        <v>1</v>
      </c>
      <c r="D536" s="15">
        <v>20.13</v>
      </c>
      <c r="E536" s="4">
        <v>1</v>
      </c>
    </row>
    <row r="537" spans="1:5">
      <c r="A537" s="12">
        <v>14.53</v>
      </c>
      <c r="B537" s="4">
        <v>1</v>
      </c>
      <c r="D537" s="6">
        <v>20.71</v>
      </c>
      <c r="E537" s="4">
        <v>1</v>
      </c>
    </row>
    <row r="538" spans="1:5">
      <c r="A538" s="13">
        <v>14.05</v>
      </c>
      <c r="B538" s="4">
        <v>1</v>
      </c>
      <c r="D538" s="7">
        <v>22.52</v>
      </c>
      <c r="E538" s="4">
        <v>1</v>
      </c>
    </row>
    <row r="539" spans="1:5">
      <c r="A539" s="14">
        <v>13.02</v>
      </c>
      <c r="B539" s="4">
        <v>1</v>
      </c>
      <c r="D539" s="8">
        <v>21.08</v>
      </c>
      <c r="E539" s="4">
        <v>1</v>
      </c>
    </row>
    <row r="540" spans="1:5">
      <c r="A540" s="15">
        <v>10.56</v>
      </c>
      <c r="B540" s="4">
        <v>1</v>
      </c>
      <c r="D540" s="9">
        <v>22.15</v>
      </c>
      <c r="E540" s="4">
        <v>1</v>
      </c>
    </row>
    <row r="541" spans="1:5">
      <c r="A541" s="6">
        <v>10.199999999999999</v>
      </c>
      <c r="B541" s="4">
        <v>1</v>
      </c>
      <c r="D541" s="10">
        <v>20.68</v>
      </c>
      <c r="E541" s="4">
        <v>1</v>
      </c>
    </row>
    <row r="542" spans="1:5">
      <c r="A542" s="7">
        <v>13.01</v>
      </c>
      <c r="B542" s="4">
        <v>1</v>
      </c>
      <c r="D542" s="11">
        <v>22.03</v>
      </c>
      <c r="E542" s="4">
        <v>1</v>
      </c>
    </row>
    <row r="543" spans="1:5">
      <c r="A543" s="8">
        <v>17.21</v>
      </c>
      <c r="B543" s="4">
        <v>1</v>
      </c>
      <c r="D543" s="12">
        <v>22.12</v>
      </c>
      <c r="E543" s="4">
        <v>1</v>
      </c>
    </row>
    <row r="544" spans="1:5">
      <c r="A544" s="9">
        <v>17.510000000000002</v>
      </c>
      <c r="B544" s="4">
        <v>1</v>
      </c>
      <c r="D544" s="13">
        <v>20.58</v>
      </c>
      <c r="E544" s="4">
        <v>1</v>
      </c>
    </row>
    <row r="545" spans="1:5">
      <c r="A545" s="10">
        <v>15.46</v>
      </c>
      <c r="B545" s="4">
        <v>1</v>
      </c>
      <c r="D545" s="14">
        <v>21.59</v>
      </c>
      <c r="E545" s="4">
        <v>1</v>
      </c>
    </row>
    <row r="546" spans="1:5">
      <c r="A546" s="11">
        <v>15.71</v>
      </c>
      <c r="B546" s="4">
        <v>1</v>
      </c>
      <c r="D546" s="15">
        <v>22.45</v>
      </c>
      <c r="E546" s="4">
        <v>1</v>
      </c>
    </row>
    <row r="547" spans="1:5">
      <c r="A547" s="12">
        <v>14.87</v>
      </c>
      <c r="B547" s="4">
        <v>1</v>
      </c>
      <c r="D547" s="6">
        <v>20.73</v>
      </c>
      <c r="E547" s="4">
        <v>1</v>
      </c>
    </row>
    <row r="548" spans="1:5">
      <c r="A548" s="13">
        <v>12.15</v>
      </c>
      <c r="B548" s="4">
        <v>1</v>
      </c>
      <c r="D548" s="7">
        <v>21.04</v>
      </c>
      <c r="E548" s="4">
        <v>1</v>
      </c>
    </row>
    <row r="549" spans="1:5">
      <c r="A549" s="14">
        <v>17.190000000000001</v>
      </c>
      <c r="B549" s="4">
        <v>1</v>
      </c>
      <c r="D549" s="8">
        <v>21.89</v>
      </c>
      <c r="E549" s="4">
        <v>1</v>
      </c>
    </row>
    <row r="550" spans="1:5">
      <c r="A550" s="15">
        <v>12.5</v>
      </c>
      <c r="B550" s="4">
        <v>1</v>
      </c>
      <c r="D550" s="9">
        <v>21.46</v>
      </c>
      <c r="E550" s="4">
        <v>1</v>
      </c>
    </row>
    <row r="551" spans="1:5">
      <c r="A551" s="6">
        <v>10.24</v>
      </c>
      <c r="B551" s="4">
        <v>1</v>
      </c>
      <c r="D551" s="10">
        <v>20.81</v>
      </c>
      <c r="E551" s="4">
        <v>1</v>
      </c>
    </row>
    <row r="552" spans="1:5">
      <c r="A552" s="7">
        <v>17.36</v>
      </c>
      <c r="B552" s="4">
        <v>1</v>
      </c>
      <c r="D552" s="11">
        <v>23.13</v>
      </c>
      <c r="E552" s="4">
        <v>1</v>
      </c>
    </row>
    <row r="553" spans="1:5">
      <c r="A553" s="8">
        <v>16.77</v>
      </c>
      <c r="B553" s="4">
        <v>1</v>
      </c>
      <c r="D553" s="12">
        <v>22.16</v>
      </c>
      <c r="E553" s="4">
        <v>1</v>
      </c>
    </row>
    <row r="554" spans="1:5">
      <c r="A554" s="9">
        <v>15.2</v>
      </c>
      <c r="B554" s="4">
        <v>1</v>
      </c>
      <c r="D554" s="13">
        <v>24.81</v>
      </c>
      <c r="E554" s="4">
        <v>1</v>
      </c>
    </row>
    <row r="555" spans="1:5">
      <c r="A555" s="10">
        <v>17.64</v>
      </c>
      <c r="B555" s="4">
        <v>1</v>
      </c>
      <c r="D555" s="14">
        <v>23.39</v>
      </c>
      <c r="E555" s="4">
        <v>1</v>
      </c>
    </row>
    <row r="556" spans="1:5">
      <c r="A556" s="11">
        <v>16.73</v>
      </c>
      <c r="B556" s="4">
        <v>1</v>
      </c>
      <c r="D556" s="15">
        <v>21.06</v>
      </c>
      <c r="E556" s="4">
        <v>1</v>
      </c>
    </row>
    <row r="557" spans="1:5">
      <c r="A557" s="12">
        <v>18.010000000000002</v>
      </c>
      <c r="B557" s="4">
        <v>1</v>
      </c>
      <c r="D557" s="6">
        <v>20.8</v>
      </c>
      <c r="E557" s="4">
        <v>1</v>
      </c>
    </row>
    <row r="558" spans="1:5">
      <c r="A558" s="13">
        <v>19.93</v>
      </c>
      <c r="B558" s="4">
        <v>1</v>
      </c>
      <c r="D558" s="7">
        <v>20.39</v>
      </c>
      <c r="E558" s="4">
        <v>1</v>
      </c>
    </row>
    <row r="559" spans="1:5">
      <c r="A559" s="14">
        <v>14.43</v>
      </c>
      <c r="B559" s="4">
        <v>1</v>
      </c>
      <c r="D559" s="8">
        <v>20.41</v>
      </c>
      <c r="E559" s="4">
        <v>1</v>
      </c>
    </row>
    <row r="560" spans="1:5">
      <c r="A560" s="15">
        <v>10.85</v>
      </c>
      <c r="B560" s="4">
        <v>1</v>
      </c>
      <c r="D560" s="9">
        <v>21.59</v>
      </c>
      <c r="E560" s="4">
        <v>1</v>
      </c>
    </row>
    <row r="561" spans="1:5">
      <c r="A561" s="6">
        <v>10.3</v>
      </c>
      <c r="B561" s="4">
        <v>1</v>
      </c>
      <c r="D561" s="10">
        <v>23.58</v>
      </c>
      <c r="E561" s="4">
        <v>1</v>
      </c>
    </row>
    <row r="562" spans="1:5">
      <c r="A562" s="7">
        <v>17.96</v>
      </c>
      <c r="B562" s="4">
        <v>1</v>
      </c>
      <c r="D562" s="11">
        <v>24.37</v>
      </c>
      <c r="E562" s="4">
        <v>1</v>
      </c>
    </row>
    <row r="563" spans="1:5">
      <c r="A563" s="8">
        <v>19.07</v>
      </c>
      <c r="B563" s="4">
        <v>1</v>
      </c>
      <c r="D563" s="12">
        <v>20.88</v>
      </c>
      <c r="E563" s="4">
        <v>1</v>
      </c>
    </row>
    <row r="564" spans="1:5">
      <c r="A564" s="9">
        <v>12.96</v>
      </c>
      <c r="B564" s="4">
        <v>1</v>
      </c>
      <c r="D564" s="13">
        <v>23.73</v>
      </c>
      <c r="E564" s="4">
        <v>1</v>
      </c>
    </row>
    <row r="565" spans="1:5">
      <c r="A565" s="10">
        <v>17.12</v>
      </c>
      <c r="B565" s="4">
        <v>1</v>
      </c>
      <c r="D565" s="14">
        <v>23.01</v>
      </c>
      <c r="E565" s="4">
        <v>1</v>
      </c>
    </row>
    <row r="566" spans="1:5">
      <c r="A566" s="11">
        <v>17.73</v>
      </c>
      <c r="B566" s="4">
        <v>1</v>
      </c>
      <c r="D566" s="15">
        <v>23</v>
      </c>
      <c r="E566" s="4">
        <v>1</v>
      </c>
    </row>
    <row r="567" spans="1:5">
      <c r="A567" s="12">
        <v>14.81</v>
      </c>
      <c r="B567" s="4">
        <v>1</v>
      </c>
      <c r="D567" s="6">
        <v>20.98</v>
      </c>
      <c r="E567" s="4">
        <v>1</v>
      </c>
    </row>
    <row r="568" spans="1:5">
      <c r="A568" s="13">
        <v>12.97</v>
      </c>
      <c r="B568" s="4">
        <v>1</v>
      </c>
      <c r="D568" s="7">
        <v>24.25</v>
      </c>
      <c r="E568" s="4">
        <v>1</v>
      </c>
    </row>
    <row r="569" spans="1:5">
      <c r="A569" s="14">
        <v>12.99</v>
      </c>
      <c r="B569" s="4">
        <v>1</v>
      </c>
      <c r="D569" s="8">
        <v>24.21</v>
      </c>
      <c r="E569" s="4">
        <v>1</v>
      </c>
    </row>
    <row r="570" spans="1:5">
      <c r="A570" s="15">
        <v>19</v>
      </c>
      <c r="B570" s="4">
        <v>1</v>
      </c>
      <c r="D570" s="9">
        <v>22.93</v>
      </c>
      <c r="E570" s="4">
        <v>1</v>
      </c>
    </row>
    <row r="571" spans="1:5">
      <c r="A571" s="6">
        <v>10.38</v>
      </c>
      <c r="B571" s="4">
        <v>1</v>
      </c>
      <c r="D571" s="10">
        <v>21.83</v>
      </c>
      <c r="E571" s="4">
        <v>1</v>
      </c>
    </row>
    <row r="572" spans="1:5">
      <c r="A572" s="7">
        <v>13.52</v>
      </c>
      <c r="B572" s="4">
        <v>1</v>
      </c>
      <c r="D572" s="11">
        <v>22.52</v>
      </c>
      <c r="E572" s="4">
        <v>1</v>
      </c>
    </row>
    <row r="573" spans="1:5">
      <c r="A573" s="8">
        <v>15.54</v>
      </c>
      <c r="B573" s="4">
        <v>1</v>
      </c>
      <c r="D573" s="12">
        <v>22.2</v>
      </c>
      <c r="E573" s="4">
        <v>1</v>
      </c>
    </row>
    <row r="574" spans="1:5">
      <c r="A574" s="9">
        <v>11.9</v>
      </c>
      <c r="B574" s="4">
        <v>1</v>
      </c>
      <c r="D574" s="13">
        <v>24.58</v>
      </c>
      <c r="E574" s="4">
        <v>1</v>
      </c>
    </row>
    <row r="575" spans="1:5">
      <c r="A575" s="10">
        <v>13.14</v>
      </c>
      <c r="B575" s="4">
        <v>1</v>
      </c>
      <c r="D575" s="14">
        <v>20.66</v>
      </c>
      <c r="E575" s="4">
        <v>1</v>
      </c>
    </row>
    <row r="576" spans="1:5">
      <c r="A576" s="11">
        <v>14.79</v>
      </c>
      <c r="B576" s="4">
        <v>1</v>
      </c>
      <c r="D576" s="15">
        <v>21.05</v>
      </c>
      <c r="E576" s="4">
        <v>1</v>
      </c>
    </row>
    <row r="577" spans="1:5">
      <c r="A577" s="12">
        <v>13.04</v>
      </c>
      <c r="B577" s="4">
        <v>1</v>
      </c>
      <c r="D577" s="6">
        <v>20.99</v>
      </c>
      <c r="E577" s="4">
        <v>1</v>
      </c>
    </row>
    <row r="578" spans="1:5">
      <c r="A578" s="13">
        <v>13.13</v>
      </c>
      <c r="B578" s="4">
        <v>1</v>
      </c>
      <c r="D578" s="7">
        <v>24.59</v>
      </c>
      <c r="E578" s="4">
        <v>1</v>
      </c>
    </row>
    <row r="579" spans="1:5">
      <c r="A579" s="14">
        <v>10.14</v>
      </c>
      <c r="B579" s="4">
        <v>1</v>
      </c>
      <c r="D579" s="8">
        <v>23.02</v>
      </c>
      <c r="E579" s="4">
        <v>1</v>
      </c>
    </row>
    <row r="580" spans="1:5">
      <c r="A580" s="15">
        <v>12.18</v>
      </c>
      <c r="B580" s="4">
        <v>1</v>
      </c>
      <c r="D580" s="9">
        <v>22.99</v>
      </c>
      <c r="E580" s="4">
        <v>1</v>
      </c>
    </row>
    <row r="581" spans="1:5">
      <c r="A581" s="6">
        <v>10.39</v>
      </c>
      <c r="B581" s="4">
        <v>1</v>
      </c>
      <c r="D581" s="10">
        <v>21.77</v>
      </c>
      <c r="E581" s="4">
        <v>1</v>
      </c>
    </row>
    <row r="582" spans="1:5">
      <c r="A582" s="7">
        <v>14.26</v>
      </c>
      <c r="B582" s="4">
        <v>1</v>
      </c>
      <c r="D582" s="11">
        <v>23.7</v>
      </c>
      <c r="E582" s="4">
        <v>1</v>
      </c>
    </row>
    <row r="583" spans="1:5">
      <c r="A583" s="8">
        <v>10.45</v>
      </c>
      <c r="B583" s="4">
        <v>1</v>
      </c>
      <c r="D583" s="12">
        <v>20.63</v>
      </c>
      <c r="E583" s="4">
        <v>1</v>
      </c>
    </row>
    <row r="584" spans="1:5">
      <c r="A584" s="9">
        <v>11.2</v>
      </c>
      <c r="B584" s="4">
        <v>1</v>
      </c>
      <c r="D584" s="13">
        <v>22.05</v>
      </c>
      <c r="E584" s="4">
        <v>1</v>
      </c>
    </row>
    <row r="585" spans="1:5">
      <c r="A585" s="10">
        <v>11.46</v>
      </c>
      <c r="B585" s="4">
        <v>1</v>
      </c>
      <c r="D585" s="14">
        <v>20.59</v>
      </c>
      <c r="E585" s="4">
        <v>1</v>
      </c>
    </row>
    <row r="586" spans="1:5">
      <c r="A586" s="11">
        <v>16.760000000000002</v>
      </c>
      <c r="B586" s="4">
        <v>1</v>
      </c>
      <c r="D586" s="15">
        <v>21.52</v>
      </c>
      <c r="E586" s="4">
        <v>1</v>
      </c>
    </row>
    <row r="587" spans="1:5">
      <c r="A587" s="12">
        <v>13.61</v>
      </c>
      <c r="B587" s="4">
        <v>1</v>
      </c>
      <c r="D587" s="6">
        <v>21.13</v>
      </c>
      <c r="E587" s="4">
        <v>1</v>
      </c>
    </row>
    <row r="588" spans="1:5">
      <c r="A588" s="13">
        <v>13.09</v>
      </c>
      <c r="B588" s="4">
        <v>1</v>
      </c>
      <c r="D588" s="7">
        <v>24.06</v>
      </c>
      <c r="E588" s="4">
        <v>1</v>
      </c>
    </row>
    <row r="589" spans="1:5">
      <c r="A589" s="14">
        <v>14.79</v>
      </c>
      <c r="B589" s="4">
        <v>1</v>
      </c>
      <c r="D589" s="8">
        <v>20.9</v>
      </c>
      <c r="E589" s="4">
        <v>1</v>
      </c>
    </row>
    <row r="590" spans="1:5">
      <c r="A590" s="15">
        <v>12.21</v>
      </c>
      <c r="B590" s="4">
        <v>1</v>
      </c>
      <c r="D590" s="9">
        <v>20.5</v>
      </c>
      <c r="E590" s="4">
        <v>1</v>
      </c>
    </row>
    <row r="591" spans="1:5">
      <c r="A591" s="6">
        <v>10.51</v>
      </c>
      <c r="B591" s="4">
        <v>1</v>
      </c>
      <c r="D591" s="10">
        <v>21.83</v>
      </c>
      <c r="E591" s="4">
        <v>1</v>
      </c>
    </row>
    <row r="592" spans="1:5">
      <c r="A592" s="7">
        <v>11.94</v>
      </c>
      <c r="B592" s="4">
        <v>1</v>
      </c>
      <c r="D592" s="11">
        <v>23.73</v>
      </c>
      <c r="E592" s="4">
        <v>1</v>
      </c>
    </row>
    <row r="593" spans="1:5">
      <c r="A593" s="8">
        <v>15.32</v>
      </c>
      <c r="B593" s="4">
        <v>1</v>
      </c>
      <c r="D593" s="12">
        <v>21.96</v>
      </c>
      <c r="E593" s="4">
        <v>1</v>
      </c>
    </row>
    <row r="594" spans="1:5">
      <c r="A594" s="9">
        <v>11.3</v>
      </c>
      <c r="B594" s="4">
        <v>1</v>
      </c>
      <c r="D594" s="13">
        <v>23.65</v>
      </c>
      <c r="E594" s="4">
        <v>1</v>
      </c>
    </row>
    <row r="595" spans="1:5">
      <c r="A595" s="10">
        <v>15.34</v>
      </c>
      <c r="B595" s="4">
        <v>1</v>
      </c>
      <c r="D595" s="14">
        <v>20.58</v>
      </c>
      <c r="E595" s="4">
        <v>1</v>
      </c>
    </row>
    <row r="596" spans="1:5">
      <c r="A596" s="11">
        <v>11.59</v>
      </c>
      <c r="B596" s="4">
        <v>1</v>
      </c>
      <c r="D596" s="15">
        <v>23.33</v>
      </c>
      <c r="E596" s="4">
        <v>1</v>
      </c>
    </row>
    <row r="597" spans="1:5">
      <c r="A597" s="12">
        <v>14.98</v>
      </c>
      <c r="B597" s="4">
        <v>1</v>
      </c>
      <c r="D597" s="6">
        <v>21.31</v>
      </c>
      <c r="E597" s="4">
        <v>1</v>
      </c>
    </row>
    <row r="598" spans="1:5">
      <c r="A598" s="13">
        <v>12.63</v>
      </c>
      <c r="B598" s="4">
        <v>1</v>
      </c>
      <c r="D598" s="7">
        <v>22.91</v>
      </c>
      <c r="E598" s="4">
        <v>1</v>
      </c>
    </row>
    <row r="599" spans="1:5">
      <c r="A599" s="14">
        <v>13.92</v>
      </c>
      <c r="B599" s="4">
        <v>1</v>
      </c>
      <c r="D599" s="8">
        <v>24.3</v>
      </c>
      <c r="E599" s="4">
        <v>1</v>
      </c>
    </row>
    <row r="600" spans="1:5">
      <c r="A600" s="15">
        <v>11.65</v>
      </c>
      <c r="B600" s="4">
        <v>1</v>
      </c>
      <c r="D600" s="9">
        <v>22.57</v>
      </c>
      <c r="E600" s="4">
        <v>1</v>
      </c>
    </row>
    <row r="601" spans="1:5">
      <c r="A601" s="6">
        <v>10.53</v>
      </c>
      <c r="B601" s="4">
        <v>1</v>
      </c>
      <c r="D601" s="10">
        <v>24.93</v>
      </c>
      <c r="E601" s="4">
        <v>1</v>
      </c>
    </row>
    <row r="602" spans="1:5">
      <c r="A602" s="7">
        <v>11.75</v>
      </c>
      <c r="B602" s="4">
        <v>1</v>
      </c>
      <c r="D602" s="11">
        <v>20.79</v>
      </c>
      <c r="E602" s="4">
        <v>1</v>
      </c>
    </row>
    <row r="603" spans="1:5">
      <c r="A603" s="8">
        <v>12.65</v>
      </c>
      <c r="B603" s="4">
        <v>1</v>
      </c>
      <c r="D603" s="12">
        <v>23.16</v>
      </c>
      <c r="E603" s="4">
        <v>1</v>
      </c>
    </row>
    <row r="604" spans="1:5">
      <c r="A604" s="9">
        <v>17.63</v>
      </c>
      <c r="B604" s="4">
        <v>1</v>
      </c>
      <c r="D604" s="13">
        <v>23.65</v>
      </c>
      <c r="E604" s="4">
        <v>1</v>
      </c>
    </row>
    <row r="605" spans="1:5">
      <c r="A605" s="10">
        <v>13.57</v>
      </c>
      <c r="B605" s="4">
        <v>1</v>
      </c>
      <c r="D605" s="14">
        <v>21.19</v>
      </c>
      <c r="E605" s="4">
        <v>1</v>
      </c>
    </row>
    <row r="606" spans="1:5">
      <c r="A606" s="11">
        <v>14.15</v>
      </c>
      <c r="B606" s="4">
        <v>1</v>
      </c>
      <c r="D606" s="15">
        <v>22.95</v>
      </c>
      <c r="E606" s="4">
        <v>1</v>
      </c>
    </row>
    <row r="607" spans="1:5">
      <c r="A607" s="12">
        <v>15.53</v>
      </c>
      <c r="B607" s="4">
        <v>1</v>
      </c>
      <c r="D607" s="6">
        <v>21.42</v>
      </c>
      <c r="E607" s="4">
        <v>1</v>
      </c>
    </row>
    <row r="608" spans="1:5">
      <c r="A608" s="13">
        <v>13.54</v>
      </c>
      <c r="B608" s="4">
        <v>1</v>
      </c>
      <c r="D608" s="7">
        <v>23.16</v>
      </c>
      <c r="E608" s="4">
        <v>1</v>
      </c>
    </row>
    <row r="609" spans="1:5">
      <c r="A609" s="14">
        <v>19.84</v>
      </c>
      <c r="B609" s="4">
        <v>1</v>
      </c>
      <c r="D609" s="8">
        <v>23.6</v>
      </c>
      <c r="E609" s="4">
        <v>1</v>
      </c>
    </row>
    <row r="610" spans="1:5">
      <c r="A610" s="15">
        <v>10.76</v>
      </c>
      <c r="B610" s="4">
        <v>1</v>
      </c>
      <c r="D610" s="9">
        <v>20.18</v>
      </c>
      <c r="E610" s="4">
        <v>1</v>
      </c>
    </row>
    <row r="611" spans="1:5">
      <c r="A611" s="6">
        <v>10.61</v>
      </c>
      <c r="B611" s="4">
        <v>1</v>
      </c>
      <c r="D611" s="10">
        <v>24.07</v>
      </c>
      <c r="E611" s="4">
        <v>1</v>
      </c>
    </row>
    <row r="612" spans="1:5">
      <c r="A612" s="7">
        <v>18.72</v>
      </c>
      <c r="B612" s="4">
        <v>1</v>
      </c>
      <c r="D612" s="11">
        <v>22.83</v>
      </c>
      <c r="E612" s="4">
        <v>1</v>
      </c>
    </row>
    <row r="613" spans="1:5">
      <c r="A613" s="8">
        <v>11.95</v>
      </c>
      <c r="B613" s="4">
        <v>1</v>
      </c>
      <c r="D613" s="12">
        <v>24.25</v>
      </c>
      <c r="E613" s="4">
        <v>1</v>
      </c>
    </row>
    <row r="614" spans="1:5">
      <c r="A614" s="9">
        <v>10.52</v>
      </c>
      <c r="B614" s="4">
        <v>1</v>
      </c>
      <c r="D614" s="13">
        <v>23.53</v>
      </c>
      <c r="E614" s="4">
        <v>1</v>
      </c>
    </row>
    <row r="615" spans="1:5">
      <c r="A615" s="10">
        <v>11.84</v>
      </c>
      <c r="B615" s="4">
        <v>1</v>
      </c>
      <c r="D615" s="14">
        <v>20.170000000000002</v>
      </c>
      <c r="E615" s="4">
        <v>1</v>
      </c>
    </row>
    <row r="616" spans="1:5">
      <c r="A616" s="11">
        <v>11.82</v>
      </c>
      <c r="B616" s="4">
        <v>1</v>
      </c>
      <c r="D616" s="15">
        <v>21.08</v>
      </c>
      <c r="E616" s="4">
        <v>1</v>
      </c>
    </row>
    <row r="617" spans="1:5">
      <c r="A617" s="12">
        <v>15.59</v>
      </c>
      <c r="B617" s="4">
        <v>1</v>
      </c>
      <c r="D617" s="6">
        <v>21.43</v>
      </c>
      <c r="E617" s="4">
        <v>1</v>
      </c>
    </row>
    <row r="618" spans="1:5">
      <c r="A618" s="13">
        <v>18.579999999999998</v>
      </c>
      <c r="B618" s="4">
        <v>1</v>
      </c>
      <c r="D618" s="7">
        <v>22.69</v>
      </c>
      <c r="E618" s="4">
        <v>1</v>
      </c>
    </row>
    <row r="619" spans="1:5">
      <c r="A619" s="14">
        <v>18.55</v>
      </c>
      <c r="B619" s="4">
        <v>1</v>
      </c>
      <c r="D619" s="8">
        <v>20.53</v>
      </c>
      <c r="E619" s="4">
        <v>1</v>
      </c>
    </row>
    <row r="620" spans="1:5">
      <c r="A620" s="15">
        <v>11.33</v>
      </c>
      <c r="B620" s="4">
        <v>1</v>
      </c>
      <c r="D620" s="9">
        <v>20.57</v>
      </c>
      <c r="E620" s="4">
        <v>1</v>
      </c>
    </row>
    <row r="621" spans="1:5">
      <c r="A621" s="6">
        <v>10.66</v>
      </c>
      <c r="B621" s="4">
        <v>1</v>
      </c>
      <c r="D621" s="10">
        <v>21.99</v>
      </c>
      <c r="E621" s="4">
        <v>1</v>
      </c>
    </row>
    <row r="622" spans="1:5">
      <c r="A622" s="7">
        <v>14.52</v>
      </c>
      <c r="B622" s="4">
        <v>1</v>
      </c>
      <c r="D622" s="11">
        <v>21.21</v>
      </c>
      <c r="E622" s="4">
        <v>1</v>
      </c>
    </row>
    <row r="623" spans="1:5">
      <c r="A623" s="8">
        <v>11.65</v>
      </c>
      <c r="B623" s="4">
        <v>1</v>
      </c>
      <c r="D623" s="12">
        <v>23.24</v>
      </c>
      <c r="E623" s="4">
        <v>1</v>
      </c>
    </row>
    <row r="624" spans="1:5">
      <c r="A624" s="9">
        <v>15.14</v>
      </c>
      <c r="B624" s="4">
        <v>1</v>
      </c>
      <c r="D624" s="13">
        <v>24.55</v>
      </c>
      <c r="E624" s="4">
        <v>1</v>
      </c>
    </row>
    <row r="625" spans="1:5">
      <c r="A625" s="10">
        <v>15.58</v>
      </c>
      <c r="B625" s="4">
        <v>1</v>
      </c>
      <c r="D625" s="14">
        <v>20.5</v>
      </c>
      <c r="E625" s="4">
        <v>1</v>
      </c>
    </row>
    <row r="626" spans="1:5">
      <c r="A626" s="11">
        <v>14.91</v>
      </c>
      <c r="B626" s="4">
        <v>1</v>
      </c>
      <c r="D626" s="15">
        <v>23.35</v>
      </c>
      <c r="E626" s="4">
        <v>1</v>
      </c>
    </row>
    <row r="627" spans="1:5">
      <c r="A627" s="12">
        <v>10.59</v>
      </c>
      <c r="B627" s="4">
        <v>1</v>
      </c>
      <c r="D627" s="6">
        <v>21.66</v>
      </c>
      <c r="E627" s="4">
        <v>1</v>
      </c>
    </row>
    <row r="628" spans="1:5">
      <c r="A628" s="13">
        <v>14.33</v>
      </c>
      <c r="B628" s="4">
        <v>1</v>
      </c>
      <c r="D628" s="7">
        <v>21.19</v>
      </c>
      <c r="E628" s="4">
        <v>1</v>
      </c>
    </row>
    <row r="629" spans="1:5">
      <c r="A629" s="14">
        <v>12.6</v>
      </c>
      <c r="B629" s="4">
        <v>1</v>
      </c>
      <c r="D629" s="8">
        <v>21.53</v>
      </c>
      <c r="E629" s="4">
        <v>1</v>
      </c>
    </row>
    <row r="630" spans="1:5">
      <c r="A630" s="15">
        <v>11.47</v>
      </c>
      <c r="B630" s="4">
        <v>1</v>
      </c>
      <c r="D630" s="9">
        <v>22.46</v>
      </c>
      <c r="E630" s="4">
        <v>1</v>
      </c>
    </row>
    <row r="631" spans="1:5">
      <c r="A631" s="6">
        <v>10.77</v>
      </c>
      <c r="B631" s="4">
        <v>2</v>
      </c>
      <c r="D631" s="10">
        <v>24.11</v>
      </c>
      <c r="E631" s="4">
        <v>1</v>
      </c>
    </row>
    <row r="632" spans="1:5">
      <c r="A632" s="7">
        <v>16.079999999999998</v>
      </c>
      <c r="B632" s="4">
        <v>1</v>
      </c>
      <c r="D632" s="11">
        <v>24.56</v>
      </c>
      <c r="E632" s="4">
        <v>1</v>
      </c>
    </row>
    <row r="633" spans="1:5">
      <c r="A633" s="8">
        <v>12.3</v>
      </c>
      <c r="B633" s="4">
        <v>1</v>
      </c>
      <c r="D633" s="12">
        <v>22.12</v>
      </c>
      <c r="E633" s="4">
        <v>1</v>
      </c>
    </row>
    <row r="634" spans="1:5">
      <c r="A634" s="9">
        <v>17.600000000000001</v>
      </c>
      <c r="B634" s="4">
        <v>1</v>
      </c>
      <c r="D634" s="13">
        <v>22.95</v>
      </c>
      <c r="E634" s="4">
        <v>1</v>
      </c>
    </row>
    <row r="635" spans="1:5">
      <c r="A635" s="10">
        <v>11.35</v>
      </c>
      <c r="B635" s="4">
        <v>1</v>
      </c>
      <c r="D635" s="14">
        <v>24.08</v>
      </c>
      <c r="E635" s="4">
        <v>1</v>
      </c>
    </row>
    <row r="636" spans="1:5">
      <c r="A636" s="11">
        <v>12.44</v>
      </c>
      <c r="B636" s="4">
        <v>1</v>
      </c>
      <c r="D636" s="15">
        <v>23.14</v>
      </c>
      <c r="E636" s="4">
        <v>1</v>
      </c>
    </row>
    <row r="637" spans="1:5">
      <c r="A637" s="12">
        <v>10.91</v>
      </c>
      <c r="B637" s="4">
        <v>1</v>
      </c>
      <c r="D637" s="6">
        <v>21.9</v>
      </c>
      <c r="E637" s="4">
        <v>1</v>
      </c>
    </row>
    <row r="638" spans="1:5">
      <c r="A638" s="13">
        <v>11.01</v>
      </c>
      <c r="B638" s="4">
        <v>1</v>
      </c>
      <c r="D638" s="7">
        <v>20.18</v>
      </c>
      <c r="E638" s="4">
        <v>1</v>
      </c>
    </row>
    <row r="639" spans="1:5">
      <c r="A639" s="14">
        <v>13.5</v>
      </c>
      <c r="B639" s="4">
        <v>1</v>
      </c>
      <c r="D639" s="8">
        <v>20.079999999999998</v>
      </c>
      <c r="E639" s="4">
        <v>1</v>
      </c>
    </row>
    <row r="640" spans="1:5">
      <c r="A640" s="15">
        <v>16.27</v>
      </c>
      <c r="B640" s="4">
        <v>1</v>
      </c>
      <c r="D640" s="9">
        <v>20.96</v>
      </c>
      <c r="E640" s="4">
        <v>1</v>
      </c>
    </row>
    <row r="641" spans="1:5">
      <c r="A641" s="7">
        <v>16.649999999999999</v>
      </c>
      <c r="B641" s="4">
        <v>1</v>
      </c>
      <c r="D641" s="10">
        <v>22.03</v>
      </c>
      <c r="E641" s="4">
        <v>1</v>
      </c>
    </row>
    <row r="642" spans="1:5">
      <c r="A642" s="8">
        <v>11.24</v>
      </c>
      <c r="B642" s="4">
        <v>1</v>
      </c>
      <c r="D642" s="11">
        <v>24.32</v>
      </c>
      <c r="E642" s="4">
        <v>1</v>
      </c>
    </row>
    <row r="643" spans="1:5">
      <c r="A643" s="9">
        <v>17.87</v>
      </c>
      <c r="B643" s="4">
        <v>1</v>
      </c>
      <c r="D643" s="12">
        <v>20.89</v>
      </c>
      <c r="E643" s="4">
        <v>1</v>
      </c>
    </row>
    <row r="644" spans="1:5">
      <c r="A644" s="10">
        <v>10.19</v>
      </c>
      <c r="B644" s="4">
        <v>1</v>
      </c>
      <c r="D644" s="13">
        <v>22.24</v>
      </c>
      <c r="E644" s="4">
        <v>1</v>
      </c>
    </row>
    <row r="645" spans="1:5">
      <c r="A645" s="11">
        <v>18.55</v>
      </c>
      <c r="B645" s="4">
        <v>1</v>
      </c>
      <c r="D645" s="14">
        <v>24.62</v>
      </c>
      <c r="E645" s="4">
        <v>1</v>
      </c>
    </row>
    <row r="646" spans="1:5">
      <c r="A646" s="12">
        <v>18.07</v>
      </c>
      <c r="B646" s="4">
        <v>1</v>
      </c>
      <c r="D646" s="15">
        <v>22.22</v>
      </c>
      <c r="E646" s="4">
        <v>1</v>
      </c>
    </row>
    <row r="647" spans="1:5">
      <c r="A647" s="13">
        <v>15</v>
      </c>
      <c r="B647" s="4">
        <v>1</v>
      </c>
      <c r="D647" s="6">
        <v>21.93</v>
      </c>
      <c r="E647" s="4">
        <v>1</v>
      </c>
    </row>
    <row r="648" spans="1:5">
      <c r="A648" s="14">
        <v>16.760000000000002</v>
      </c>
      <c r="B648" s="4">
        <v>1</v>
      </c>
      <c r="D648" s="7">
        <v>23.96</v>
      </c>
      <c r="E648" s="4">
        <v>1</v>
      </c>
    </row>
    <row r="649" spans="1:5">
      <c r="A649" s="15">
        <v>19.04</v>
      </c>
      <c r="B649" s="4">
        <v>1</v>
      </c>
      <c r="D649" s="8">
        <v>21.89</v>
      </c>
      <c r="E649" s="4">
        <v>1</v>
      </c>
    </row>
    <row r="650" spans="1:5">
      <c r="A650" s="6">
        <v>10.8</v>
      </c>
      <c r="B650" s="4">
        <v>1</v>
      </c>
      <c r="D650" s="9">
        <v>24.3</v>
      </c>
      <c r="E650" s="4">
        <v>1</v>
      </c>
    </row>
    <row r="651" spans="1:5">
      <c r="A651" s="7">
        <v>10.74</v>
      </c>
      <c r="B651" s="4">
        <v>1</v>
      </c>
      <c r="D651" s="10">
        <v>21.17</v>
      </c>
      <c r="E651" s="4">
        <v>1</v>
      </c>
    </row>
    <row r="652" spans="1:5">
      <c r="A652" s="8">
        <v>10.5</v>
      </c>
      <c r="B652" s="4">
        <v>1</v>
      </c>
      <c r="D652" s="11">
        <v>21.82</v>
      </c>
      <c r="E652" s="4">
        <v>1</v>
      </c>
    </row>
    <row r="653" spans="1:5">
      <c r="A653" s="9">
        <v>16.47</v>
      </c>
      <c r="B653" s="4">
        <v>1</v>
      </c>
      <c r="D653" s="12">
        <v>20.45</v>
      </c>
      <c r="E653" s="4">
        <v>1</v>
      </c>
    </row>
    <row r="654" spans="1:5">
      <c r="A654" s="10">
        <v>10.62</v>
      </c>
      <c r="B654" s="4">
        <v>1</v>
      </c>
      <c r="D654" s="13">
        <v>21.32</v>
      </c>
      <c r="E654" s="4">
        <v>1</v>
      </c>
    </row>
    <row r="655" spans="1:5">
      <c r="A655" s="11">
        <v>13.96</v>
      </c>
      <c r="B655" s="4">
        <v>1</v>
      </c>
      <c r="D655" s="14">
        <v>21.07</v>
      </c>
      <c r="E655" s="4">
        <v>1</v>
      </c>
    </row>
    <row r="656" spans="1:5">
      <c r="A656" s="12">
        <v>16.079999999999998</v>
      </c>
      <c r="B656" s="4">
        <v>1</v>
      </c>
      <c r="D656" s="15">
        <v>23.27</v>
      </c>
      <c r="E656" s="4">
        <v>1</v>
      </c>
    </row>
    <row r="657" spans="1:5">
      <c r="A657" s="13">
        <v>12.92</v>
      </c>
      <c r="B657" s="4">
        <v>1</v>
      </c>
      <c r="D657" s="6">
        <v>22.02</v>
      </c>
      <c r="E657" s="4">
        <v>1</v>
      </c>
    </row>
    <row r="658" spans="1:5">
      <c r="A658" s="14">
        <v>12.88</v>
      </c>
      <c r="B658" s="4">
        <v>1</v>
      </c>
      <c r="D658" s="7">
        <v>22.57</v>
      </c>
      <c r="E658" s="4">
        <v>1</v>
      </c>
    </row>
    <row r="659" spans="1:5">
      <c r="A659" s="15">
        <v>18.579999999999998</v>
      </c>
      <c r="B659" s="4">
        <v>1</v>
      </c>
      <c r="D659" s="8">
        <v>22.37</v>
      </c>
      <c r="E659" s="4">
        <v>1</v>
      </c>
    </row>
    <row r="660" spans="1:5">
      <c r="A660" s="6">
        <v>10.88</v>
      </c>
      <c r="B660" s="4">
        <v>1</v>
      </c>
      <c r="D660" s="9">
        <v>24.97</v>
      </c>
      <c r="E660" s="4">
        <v>1</v>
      </c>
    </row>
    <row r="661" spans="1:5">
      <c r="A661" s="7">
        <v>13.91</v>
      </c>
      <c r="B661" s="4">
        <v>1</v>
      </c>
      <c r="D661" s="10">
        <v>23.55</v>
      </c>
      <c r="E661" s="4">
        <v>1</v>
      </c>
    </row>
    <row r="662" spans="1:5">
      <c r="A662" s="8">
        <v>13.86</v>
      </c>
      <c r="B662" s="4">
        <v>1</v>
      </c>
      <c r="D662" s="11">
        <v>23.03</v>
      </c>
      <c r="E662" s="4">
        <v>1</v>
      </c>
    </row>
    <row r="663" spans="1:5">
      <c r="A663" s="9">
        <v>10.26</v>
      </c>
      <c r="B663" s="4">
        <v>1</v>
      </c>
      <c r="D663" s="12">
        <v>24.91</v>
      </c>
      <c r="E663" s="4">
        <v>1</v>
      </c>
    </row>
    <row r="664" spans="1:5">
      <c r="A664" s="10">
        <v>10.08</v>
      </c>
      <c r="B664" s="4">
        <v>1</v>
      </c>
      <c r="D664" s="13">
        <v>22.25</v>
      </c>
      <c r="E664" s="4">
        <v>1</v>
      </c>
    </row>
    <row r="665" spans="1:5">
      <c r="A665" s="11">
        <v>13.27</v>
      </c>
      <c r="B665" s="4">
        <v>1</v>
      </c>
      <c r="D665" s="14">
        <v>21.77</v>
      </c>
      <c r="E665" s="4">
        <v>1</v>
      </c>
    </row>
    <row r="666" spans="1:5">
      <c r="A666" s="12">
        <v>12.02</v>
      </c>
      <c r="B666" s="4">
        <v>1</v>
      </c>
      <c r="D666" s="15">
        <v>23.58</v>
      </c>
      <c r="E666" s="4">
        <v>1</v>
      </c>
    </row>
    <row r="667" spans="1:5">
      <c r="A667" s="13">
        <v>12.18</v>
      </c>
      <c r="B667" s="4">
        <v>1</v>
      </c>
      <c r="D667" s="6">
        <v>22.09</v>
      </c>
      <c r="E667" s="4">
        <v>1</v>
      </c>
    </row>
    <row r="668" spans="1:5">
      <c r="A668" s="14">
        <v>15.41</v>
      </c>
      <c r="B668" s="4">
        <v>1</v>
      </c>
      <c r="D668" s="7">
        <v>21.42</v>
      </c>
      <c r="E668" s="4">
        <v>1</v>
      </c>
    </row>
    <row r="669" spans="1:5">
      <c r="A669" s="15">
        <v>15.57</v>
      </c>
      <c r="B669" s="4">
        <v>1</v>
      </c>
      <c r="D669" s="8">
        <v>21.6</v>
      </c>
      <c r="E669" s="4">
        <v>1</v>
      </c>
    </row>
    <row r="670" spans="1:5">
      <c r="A670" s="6">
        <v>10.98</v>
      </c>
      <c r="B670" s="4">
        <v>1</v>
      </c>
      <c r="D670" s="9">
        <v>23.01</v>
      </c>
      <c r="E670" s="4">
        <v>1</v>
      </c>
    </row>
    <row r="671" spans="1:5">
      <c r="A671" s="7">
        <v>12.45</v>
      </c>
      <c r="B671" s="4">
        <v>1</v>
      </c>
      <c r="D671" s="10">
        <v>24.6</v>
      </c>
      <c r="E671" s="4">
        <v>1</v>
      </c>
    </row>
    <row r="672" spans="1:5">
      <c r="A672" s="8">
        <v>12.96</v>
      </c>
      <c r="B672" s="4">
        <v>1</v>
      </c>
      <c r="D672" s="11">
        <v>23.65</v>
      </c>
      <c r="E672" s="4">
        <v>1</v>
      </c>
    </row>
    <row r="673" spans="1:5">
      <c r="A673" s="9">
        <v>14.64</v>
      </c>
      <c r="B673" s="4">
        <v>1</v>
      </c>
      <c r="D673" s="12">
        <v>24.7</v>
      </c>
      <c r="E673" s="4">
        <v>1</v>
      </c>
    </row>
    <row r="674" spans="1:5">
      <c r="A674" s="10">
        <v>11.15</v>
      </c>
      <c r="B674" s="4">
        <v>1</v>
      </c>
      <c r="D674" s="13">
        <v>23.52</v>
      </c>
      <c r="E674" s="4">
        <v>1</v>
      </c>
    </row>
    <row r="675" spans="1:5">
      <c r="A675" s="11">
        <v>14.22</v>
      </c>
      <c r="B675" s="4">
        <v>1</v>
      </c>
      <c r="D675" s="14">
        <v>23.45</v>
      </c>
      <c r="E675" s="4">
        <v>1</v>
      </c>
    </row>
    <row r="676" spans="1:5">
      <c r="A676" s="12">
        <v>10.53</v>
      </c>
      <c r="B676" s="4">
        <v>1</v>
      </c>
      <c r="D676" s="15">
        <v>24.59</v>
      </c>
      <c r="E676" s="4">
        <v>1</v>
      </c>
    </row>
    <row r="677" spans="1:5">
      <c r="A677" s="13">
        <v>11.15</v>
      </c>
      <c r="B677" s="4">
        <v>1</v>
      </c>
      <c r="D677" s="6">
        <v>22.3</v>
      </c>
      <c r="E677" s="4">
        <v>1</v>
      </c>
    </row>
    <row r="678" spans="1:5">
      <c r="A678" s="14">
        <v>15.37</v>
      </c>
      <c r="B678" s="4">
        <v>1</v>
      </c>
      <c r="D678" s="7">
        <v>22.89</v>
      </c>
      <c r="E678" s="4">
        <v>1</v>
      </c>
    </row>
    <row r="679" spans="1:5">
      <c r="A679" s="15">
        <v>13.4</v>
      </c>
      <c r="B679" s="4">
        <v>1</v>
      </c>
      <c r="D679" s="8">
        <v>21.9</v>
      </c>
      <c r="E679" s="4">
        <v>1</v>
      </c>
    </row>
    <row r="680" spans="1:5">
      <c r="A680" s="6">
        <v>10.99</v>
      </c>
      <c r="B680" s="4">
        <v>1</v>
      </c>
      <c r="D680" s="9">
        <v>20.62</v>
      </c>
      <c r="E680" s="4">
        <v>1</v>
      </c>
    </row>
    <row r="681" spans="1:5">
      <c r="A681" s="7">
        <v>19.72</v>
      </c>
      <c r="B681" s="4">
        <v>1</v>
      </c>
      <c r="D681" s="10">
        <v>21.57</v>
      </c>
      <c r="E681" s="4">
        <v>1</v>
      </c>
    </row>
    <row r="682" spans="1:5">
      <c r="A682" s="8">
        <v>15.04</v>
      </c>
      <c r="B682" s="4">
        <v>1</v>
      </c>
      <c r="D682" s="11">
        <v>23.83</v>
      </c>
      <c r="E682" s="4">
        <v>1</v>
      </c>
    </row>
    <row r="683" spans="1:5">
      <c r="A683" s="9">
        <v>18.8</v>
      </c>
      <c r="B683" s="4">
        <v>1</v>
      </c>
      <c r="D683" s="12">
        <v>22.99</v>
      </c>
      <c r="E683" s="4">
        <v>1</v>
      </c>
    </row>
    <row r="684" spans="1:5">
      <c r="A684" s="10">
        <v>12.42</v>
      </c>
      <c r="B684" s="4">
        <v>1</v>
      </c>
      <c r="D684" s="13">
        <v>21.63</v>
      </c>
      <c r="E684" s="4">
        <v>1</v>
      </c>
    </row>
    <row r="685" spans="1:5">
      <c r="A685" s="11">
        <v>11.97</v>
      </c>
      <c r="B685" s="4">
        <v>1</v>
      </c>
      <c r="D685" s="14">
        <v>23.14</v>
      </c>
      <c r="E685" s="4">
        <v>1</v>
      </c>
    </row>
    <row r="686" spans="1:5">
      <c r="A686" s="12">
        <v>19.11</v>
      </c>
      <c r="B686" s="4">
        <v>1</v>
      </c>
      <c r="D686" s="15">
        <v>22.4</v>
      </c>
      <c r="E686" s="4">
        <v>1</v>
      </c>
    </row>
    <row r="687" spans="1:5">
      <c r="A687" s="13">
        <v>19.8</v>
      </c>
      <c r="B687" s="4">
        <v>1</v>
      </c>
      <c r="D687" s="6">
        <v>22.32</v>
      </c>
      <c r="E687" s="4">
        <v>1</v>
      </c>
    </row>
    <row r="688" spans="1:5">
      <c r="A688" s="14">
        <v>12.14</v>
      </c>
      <c r="B688" s="4">
        <v>1</v>
      </c>
      <c r="D688" s="7">
        <v>24.75</v>
      </c>
      <c r="E688" s="4">
        <v>1</v>
      </c>
    </row>
    <row r="689" spans="1:5">
      <c r="A689" s="15">
        <v>11.19</v>
      </c>
      <c r="B689" s="4">
        <v>1</v>
      </c>
      <c r="D689" s="8">
        <v>24.77</v>
      </c>
      <c r="E689" s="4">
        <v>1</v>
      </c>
    </row>
    <row r="690" spans="1:5">
      <c r="A690" s="6">
        <v>11.01</v>
      </c>
      <c r="B690" s="4">
        <v>1</v>
      </c>
      <c r="D690" s="9">
        <v>24.46</v>
      </c>
      <c r="E690" s="4">
        <v>1</v>
      </c>
    </row>
    <row r="691" spans="1:5">
      <c r="A691" s="7">
        <v>12.88</v>
      </c>
      <c r="B691" s="4">
        <v>1</v>
      </c>
      <c r="D691" s="10">
        <v>23.9</v>
      </c>
      <c r="E691" s="4">
        <v>1</v>
      </c>
    </row>
    <row r="692" spans="1:5">
      <c r="A692" s="8">
        <v>14.01</v>
      </c>
      <c r="B692" s="4">
        <v>1</v>
      </c>
      <c r="D692" s="11">
        <v>23.67</v>
      </c>
      <c r="E692" s="4">
        <v>1</v>
      </c>
    </row>
    <row r="693" spans="1:5">
      <c r="A693" s="9">
        <v>11.29</v>
      </c>
      <c r="B693" s="4">
        <v>1</v>
      </c>
      <c r="D693" s="12">
        <v>24.19</v>
      </c>
      <c r="E693" s="4">
        <v>1</v>
      </c>
    </row>
    <row r="694" spans="1:5">
      <c r="A694" s="10">
        <v>12.67</v>
      </c>
      <c r="B694" s="4">
        <v>1</v>
      </c>
      <c r="D694" s="13">
        <v>24.85</v>
      </c>
      <c r="E694" s="4">
        <v>1</v>
      </c>
    </row>
    <row r="695" spans="1:5">
      <c r="A695" s="11">
        <v>16.55</v>
      </c>
      <c r="B695" s="4">
        <v>1</v>
      </c>
      <c r="D695" s="14">
        <v>20.14</v>
      </c>
      <c r="E695" s="4">
        <v>1</v>
      </c>
    </row>
    <row r="696" spans="1:5">
      <c r="A696" s="12">
        <v>14.84</v>
      </c>
      <c r="B696" s="4">
        <v>1</v>
      </c>
      <c r="D696" s="15">
        <v>23.6</v>
      </c>
      <c r="E696" s="4">
        <v>1</v>
      </c>
    </row>
    <row r="697" spans="1:5">
      <c r="A697" s="13">
        <v>11.63</v>
      </c>
      <c r="B697" s="4">
        <v>1</v>
      </c>
      <c r="D697" s="6">
        <v>22.41</v>
      </c>
      <c r="E697" s="4">
        <v>1</v>
      </c>
    </row>
    <row r="698" spans="1:5">
      <c r="A698" s="14">
        <v>17.72</v>
      </c>
      <c r="B698" s="4">
        <v>1</v>
      </c>
      <c r="D698" s="7">
        <v>21.69</v>
      </c>
      <c r="E698" s="4">
        <v>1</v>
      </c>
    </row>
    <row r="699" spans="1:5">
      <c r="A699" s="15">
        <v>12.61</v>
      </c>
      <c r="B699" s="4">
        <v>1</v>
      </c>
      <c r="D699" s="8">
        <v>20.95</v>
      </c>
      <c r="E699" s="4">
        <v>1</v>
      </c>
    </row>
    <row r="700" spans="1:5">
      <c r="A700" s="6">
        <v>11.02</v>
      </c>
      <c r="B700" s="4">
        <v>1</v>
      </c>
      <c r="D700" s="9">
        <v>20.93</v>
      </c>
      <c r="E700" s="4">
        <v>1</v>
      </c>
    </row>
    <row r="701" spans="1:5">
      <c r="A701" s="7">
        <v>13.26</v>
      </c>
      <c r="B701" s="4">
        <v>1</v>
      </c>
      <c r="D701" s="10">
        <v>20.239999999999998</v>
      </c>
      <c r="E701" s="4">
        <v>1</v>
      </c>
    </row>
    <row r="702" spans="1:5">
      <c r="A702" s="8">
        <v>12.17</v>
      </c>
      <c r="B702" s="4">
        <v>1</v>
      </c>
      <c r="D702" s="11">
        <v>20.65</v>
      </c>
      <c r="E702" s="4">
        <v>1</v>
      </c>
    </row>
    <row r="703" spans="1:5">
      <c r="A703" s="9">
        <v>12.02</v>
      </c>
      <c r="B703" s="4">
        <v>1</v>
      </c>
      <c r="D703" s="12">
        <v>22.85</v>
      </c>
      <c r="E703" s="4">
        <v>1</v>
      </c>
    </row>
    <row r="704" spans="1:5">
      <c r="A704" s="10">
        <v>14.58</v>
      </c>
      <c r="B704" s="4">
        <v>1</v>
      </c>
      <c r="D704" s="13">
        <v>24.44</v>
      </c>
      <c r="E704" s="4">
        <v>1</v>
      </c>
    </row>
    <row r="705" spans="1:5">
      <c r="A705" s="11">
        <v>18</v>
      </c>
      <c r="B705" s="4">
        <v>1</v>
      </c>
      <c r="D705" s="14">
        <v>21.54</v>
      </c>
      <c r="E705" s="4">
        <v>1</v>
      </c>
    </row>
    <row r="706" spans="1:5">
      <c r="A706" s="12">
        <v>16.95</v>
      </c>
      <c r="B706" s="4">
        <v>1</v>
      </c>
      <c r="D706" s="15">
        <v>23.07</v>
      </c>
      <c r="E706" s="4">
        <v>1</v>
      </c>
    </row>
    <row r="707" spans="1:5">
      <c r="A707" s="13">
        <v>10.19</v>
      </c>
      <c r="B707" s="4">
        <v>1</v>
      </c>
      <c r="D707" s="6">
        <v>22.48</v>
      </c>
      <c r="E707" s="4">
        <v>1</v>
      </c>
    </row>
    <row r="708" spans="1:5">
      <c r="A708" s="14">
        <v>10.31</v>
      </c>
      <c r="B708" s="4">
        <v>1</v>
      </c>
      <c r="D708" s="7">
        <v>23.36</v>
      </c>
      <c r="E708" s="4">
        <v>1</v>
      </c>
    </row>
    <row r="709" spans="1:5">
      <c r="A709" s="15">
        <v>17.45</v>
      </c>
      <c r="B709" s="4">
        <v>1</v>
      </c>
      <c r="D709" s="8">
        <v>23.45</v>
      </c>
      <c r="E709" s="4">
        <v>1</v>
      </c>
    </row>
    <row r="710" spans="1:5">
      <c r="A710" s="6">
        <v>11.09</v>
      </c>
      <c r="B710" s="4">
        <v>1</v>
      </c>
      <c r="D710" s="9">
        <v>21.66</v>
      </c>
      <c r="E710" s="4">
        <v>1</v>
      </c>
    </row>
    <row r="711" spans="1:5">
      <c r="A711" s="7">
        <v>13.94</v>
      </c>
      <c r="B711" s="4">
        <v>1</v>
      </c>
      <c r="D711" s="10">
        <v>23.29</v>
      </c>
      <c r="E711" s="4">
        <v>1</v>
      </c>
    </row>
    <row r="712" spans="1:5">
      <c r="A712" s="8">
        <v>15.76</v>
      </c>
      <c r="B712" s="4">
        <v>1</v>
      </c>
      <c r="D712" s="11">
        <v>23.77</v>
      </c>
      <c r="E712" s="4">
        <v>1</v>
      </c>
    </row>
    <row r="713" spans="1:5">
      <c r="A713" s="9">
        <v>11.14</v>
      </c>
      <c r="B713" s="4">
        <v>1</v>
      </c>
      <c r="D713" s="12">
        <v>23.15</v>
      </c>
      <c r="E713" s="4">
        <v>1</v>
      </c>
    </row>
    <row r="714" spans="1:5">
      <c r="A714" s="10">
        <v>13.03</v>
      </c>
      <c r="B714" s="4">
        <v>1</v>
      </c>
      <c r="D714" s="13">
        <v>23.64</v>
      </c>
      <c r="E714" s="4">
        <v>1</v>
      </c>
    </row>
    <row r="715" spans="1:5">
      <c r="A715" s="11">
        <v>15.95</v>
      </c>
      <c r="B715" s="4">
        <v>1</v>
      </c>
      <c r="D715" s="14">
        <v>21.38</v>
      </c>
      <c r="E715" s="4">
        <v>1</v>
      </c>
    </row>
    <row r="716" spans="1:5">
      <c r="A716" s="12">
        <v>15.36</v>
      </c>
      <c r="B716" s="4">
        <v>1</v>
      </c>
      <c r="D716" s="15">
        <v>22.83</v>
      </c>
      <c r="E716" s="4">
        <v>1</v>
      </c>
    </row>
    <row r="717" spans="1:5">
      <c r="A717" s="13">
        <v>14.45</v>
      </c>
      <c r="B717" s="4">
        <v>1</v>
      </c>
      <c r="D717" s="6">
        <v>22.53</v>
      </c>
      <c r="E717" s="4">
        <v>1</v>
      </c>
    </row>
    <row r="718" spans="1:5">
      <c r="A718" s="14">
        <v>13.51</v>
      </c>
      <c r="B718" s="4">
        <v>1</v>
      </c>
      <c r="D718" s="7">
        <v>23.1</v>
      </c>
      <c r="E718" s="4">
        <v>1</v>
      </c>
    </row>
    <row r="719" spans="1:5">
      <c r="A719" s="15">
        <v>10.08</v>
      </c>
      <c r="B719" s="4">
        <v>1</v>
      </c>
      <c r="D719" s="8">
        <v>21.14</v>
      </c>
      <c r="E719" s="4">
        <v>1</v>
      </c>
    </row>
    <row r="720" spans="1:5">
      <c r="A720" s="6">
        <v>11.1</v>
      </c>
      <c r="B720" s="4">
        <v>1</v>
      </c>
      <c r="D720" s="9">
        <v>23.8</v>
      </c>
      <c r="E720" s="4">
        <v>1</v>
      </c>
    </row>
    <row r="721" spans="1:5">
      <c r="A721" s="7">
        <v>15.27</v>
      </c>
      <c r="B721" s="4">
        <v>1</v>
      </c>
      <c r="D721" s="10">
        <v>20.78</v>
      </c>
      <c r="E721" s="4">
        <v>1</v>
      </c>
    </row>
    <row r="722" spans="1:5">
      <c r="A722" s="8">
        <v>13</v>
      </c>
      <c r="B722" s="4">
        <v>1</v>
      </c>
      <c r="D722" s="11">
        <v>21.68</v>
      </c>
      <c r="E722" s="4">
        <v>1</v>
      </c>
    </row>
    <row r="723" spans="1:5">
      <c r="A723" s="9">
        <v>10.75</v>
      </c>
      <c r="B723" s="4">
        <v>1</v>
      </c>
      <c r="D723" s="12">
        <v>20.56</v>
      </c>
      <c r="E723" s="4">
        <v>1</v>
      </c>
    </row>
    <row r="724" spans="1:5">
      <c r="A724" s="10">
        <v>13.55</v>
      </c>
      <c r="B724" s="4">
        <v>1</v>
      </c>
      <c r="D724" s="13">
        <v>23.86</v>
      </c>
      <c r="E724" s="4">
        <v>1</v>
      </c>
    </row>
    <row r="725" spans="1:5">
      <c r="A725" s="11">
        <v>12.59</v>
      </c>
      <c r="B725" s="4">
        <v>1</v>
      </c>
      <c r="D725" s="14">
        <v>20.5</v>
      </c>
      <c r="E725" s="4">
        <v>1</v>
      </c>
    </row>
    <row r="726" spans="1:5">
      <c r="A726" s="12">
        <v>10.71</v>
      </c>
      <c r="B726" s="4">
        <v>1</v>
      </c>
      <c r="D726" s="15">
        <v>20.16</v>
      </c>
      <c r="E726" s="4">
        <v>1</v>
      </c>
    </row>
    <row r="727" spans="1:5">
      <c r="A727" s="13">
        <v>12.93</v>
      </c>
      <c r="B727" s="4">
        <v>1</v>
      </c>
      <c r="D727" s="6">
        <v>22.54</v>
      </c>
      <c r="E727" s="4">
        <v>1</v>
      </c>
    </row>
    <row r="728" spans="1:5">
      <c r="A728" s="14">
        <v>13.22</v>
      </c>
      <c r="B728" s="4">
        <v>1</v>
      </c>
      <c r="D728" s="7">
        <v>23.35</v>
      </c>
      <c r="E728" s="4">
        <v>1</v>
      </c>
    </row>
    <row r="729" spans="1:5">
      <c r="A729" s="15">
        <v>14.26</v>
      </c>
      <c r="B729" s="4">
        <v>1</v>
      </c>
      <c r="D729" s="8">
        <v>21.12</v>
      </c>
      <c r="E729" s="4">
        <v>1</v>
      </c>
    </row>
    <row r="730" spans="1:5">
      <c r="A730" s="6">
        <v>11.11</v>
      </c>
      <c r="B730" s="4">
        <v>1</v>
      </c>
      <c r="D730" s="9">
        <v>21.04</v>
      </c>
      <c r="E730" s="4">
        <v>1</v>
      </c>
    </row>
    <row r="731" spans="1:5">
      <c r="A731" s="7">
        <v>13.25</v>
      </c>
      <c r="B731" s="4">
        <v>1</v>
      </c>
      <c r="D731" s="10">
        <v>22.45</v>
      </c>
      <c r="E731" s="4">
        <v>1</v>
      </c>
    </row>
    <row r="732" spans="1:5">
      <c r="A732" s="8">
        <v>10.69</v>
      </c>
      <c r="B732" s="4">
        <v>1</v>
      </c>
      <c r="D732" s="11">
        <v>22.72</v>
      </c>
      <c r="E732" s="4">
        <v>1</v>
      </c>
    </row>
    <row r="733" spans="1:5">
      <c r="A733" s="9">
        <v>13.97</v>
      </c>
      <c r="B733" s="4">
        <v>1</v>
      </c>
      <c r="D733" s="12">
        <v>21.06</v>
      </c>
      <c r="E733" s="4">
        <v>1</v>
      </c>
    </row>
    <row r="734" spans="1:5">
      <c r="A734" s="10">
        <v>17.690000000000001</v>
      </c>
      <c r="B734" s="4">
        <v>1</v>
      </c>
      <c r="D734" s="13">
        <v>24.67</v>
      </c>
      <c r="E734" s="4">
        <v>1</v>
      </c>
    </row>
    <row r="735" spans="1:5">
      <c r="A735" s="11">
        <v>14.28</v>
      </c>
      <c r="B735" s="4">
        <v>1</v>
      </c>
      <c r="D735" s="14">
        <v>20.149999999999999</v>
      </c>
      <c r="E735" s="4">
        <v>1</v>
      </c>
    </row>
    <row r="736" spans="1:5">
      <c r="A736" s="12">
        <v>16.350000000000001</v>
      </c>
      <c r="B736" s="4">
        <v>1</v>
      </c>
      <c r="D736" s="15">
        <v>24.31</v>
      </c>
      <c r="E736" s="4">
        <v>1</v>
      </c>
    </row>
    <row r="737" spans="1:5">
      <c r="A737" s="13">
        <v>17.690000000000001</v>
      </c>
      <c r="B737" s="4">
        <v>1</v>
      </c>
      <c r="D737" s="6">
        <v>22.78</v>
      </c>
      <c r="E737" s="4">
        <v>1</v>
      </c>
    </row>
    <row r="738" spans="1:5">
      <c r="A738" s="14">
        <v>11.7</v>
      </c>
      <c r="B738" s="4">
        <v>1</v>
      </c>
      <c r="D738" s="7">
        <v>22.24</v>
      </c>
      <c r="E738" s="4">
        <v>1</v>
      </c>
    </row>
    <row r="739" spans="1:5">
      <c r="A739" s="15">
        <v>18.649999999999999</v>
      </c>
      <c r="B739" s="4">
        <v>1</v>
      </c>
      <c r="D739" s="8">
        <v>20.83</v>
      </c>
      <c r="E739" s="4">
        <v>1</v>
      </c>
    </row>
    <row r="740" spans="1:5">
      <c r="A740" s="6">
        <v>11.12</v>
      </c>
      <c r="B740" s="4">
        <v>1</v>
      </c>
      <c r="D740" s="9">
        <v>21.25</v>
      </c>
      <c r="E740" s="4">
        <v>1</v>
      </c>
    </row>
    <row r="741" spans="1:5">
      <c r="A741" s="7">
        <v>17.149999999999999</v>
      </c>
      <c r="B741" s="4">
        <v>1</v>
      </c>
      <c r="D741" s="10">
        <v>22.63</v>
      </c>
      <c r="E741" s="4">
        <v>1</v>
      </c>
    </row>
    <row r="742" spans="1:5">
      <c r="A742" s="8">
        <v>19.41</v>
      </c>
      <c r="B742" s="4">
        <v>1</v>
      </c>
      <c r="D742" s="11">
        <v>23.75</v>
      </c>
      <c r="E742" s="4">
        <v>1</v>
      </c>
    </row>
    <row r="743" spans="1:5">
      <c r="A743" s="9">
        <v>19.170000000000002</v>
      </c>
      <c r="B743" s="4">
        <v>1</v>
      </c>
      <c r="D743" s="12">
        <v>22.5</v>
      </c>
      <c r="E743" s="4">
        <v>1</v>
      </c>
    </row>
    <row r="744" spans="1:5">
      <c r="A744" s="10">
        <v>12.24</v>
      </c>
      <c r="B744" s="4">
        <v>1</v>
      </c>
      <c r="D744" s="13">
        <v>22.37</v>
      </c>
      <c r="E744" s="4">
        <v>1</v>
      </c>
    </row>
    <row r="745" spans="1:5">
      <c r="A745" s="11">
        <v>10.58</v>
      </c>
      <c r="B745" s="4">
        <v>1</v>
      </c>
      <c r="D745" s="14">
        <v>22.53</v>
      </c>
      <c r="E745" s="4">
        <v>1</v>
      </c>
    </row>
    <row r="746" spans="1:5">
      <c r="A746" s="12">
        <v>15.77</v>
      </c>
      <c r="B746" s="4">
        <v>1</v>
      </c>
      <c r="D746" s="15">
        <v>22.55</v>
      </c>
      <c r="E746" s="4">
        <v>1</v>
      </c>
    </row>
    <row r="747" spans="1:5">
      <c r="A747" s="13">
        <v>16.86</v>
      </c>
      <c r="B747" s="4">
        <v>1</v>
      </c>
      <c r="D747" s="6">
        <v>22.84</v>
      </c>
      <c r="E747" s="4">
        <v>1</v>
      </c>
    </row>
    <row r="748" spans="1:5">
      <c r="A748" s="14">
        <v>10.32</v>
      </c>
      <c r="B748" s="4">
        <v>1</v>
      </c>
      <c r="D748" s="7">
        <v>22.32</v>
      </c>
      <c r="E748" s="4">
        <v>1</v>
      </c>
    </row>
    <row r="749" spans="1:5">
      <c r="A749" s="15">
        <v>10.9</v>
      </c>
      <c r="B749" s="4">
        <v>1</v>
      </c>
      <c r="D749" s="8">
        <v>22.17</v>
      </c>
      <c r="E749" s="4">
        <v>1</v>
      </c>
    </row>
    <row r="750" spans="1:5">
      <c r="A750" s="6">
        <v>11.26</v>
      </c>
      <c r="B750" s="4">
        <v>1</v>
      </c>
      <c r="D750" s="9">
        <v>24.25</v>
      </c>
      <c r="E750" s="4">
        <v>1</v>
      </c>
    </row>
    <row r="751" spans="1:5">
      <c r="A751" s="7">
        <v>11.68</v>
      </c>
      <c r="B751" s="4">
        <v>1</v>
      </c>
      <c r="D751" s="10">
        <v>21.83</v>
      </c>
      <c r="E751" s="4">
        <v>1</v>
      </c>
    </row>
    <row r="752" spans="1:5">
      <c r="A752" s="8">
        <v>14.08</v>
      </c>
      <c r="B752" s="4">
        <v>1</v>
      </c>
      <c r="D752" s="11">
        <v>20.2</v>
      </c>
      <c r="E752" s="4">
        <v>1</v>
      </c>
    </row>
    <row r="753" spans="1:5">
      <c r="A753" s="9">
        <v>12.66</v>
      </c>
      <c r="B753" s="4">
        <v>1</v>
      </c>
      <c r="D753" s="12">
        <v>23.97</v>
      </c>
      <c r="E753" s="4">
        <v>1</v>
      </c>
    </row>
    <row r="754" spans="1:5">
      <c r="A754" s="10">
        <v>13.96</v>
      </c>
      <c r="B754" s="4">
        <v>1</v>
      </c>
      <c r="D754" s="13">
        <v>23.33</v>
      </c>
      <c r="E754" s="4">
        <v>1</v>
      </c>
    </row>
    <row r="755" spans="1:5">
      <c r="A755" s="11">
        <v>19.61</v>
      </c>
      <c r="B755" s="4">
        <v>1</v>
      </c>
      <c r="D755" s="14">
        <v>22.48</v>
      </c>
      <c r="E755" s="4">
        <v>1</v>
      </c>
    </row>
    <row r="756" spans="1:5">
      <c r="A756" s="12">
        <v>11.81</v>
      </c>
      <c r="B756" s="4">
        <v>1</v>
      </c>
      <c r="D756" s="15">
        <v>21.36</v>
      </c>
      <c r="E756" s="4">
        <v>1</v>
      </c>
    </row>
    <row r="757" spans="1:5">
      <c r="A757" s="13">
        <v>12.55</v>
      </c>
      <c r="B757" s="4">
        <v>1</v>
      </c>
      <c r="D757" s="6">
        <v>23.02</v>
      </c>
      <c r="E757" s="4">
        <v>1</v>
      </c>
    </row>
    <row r="758" spans="1:5">
      <c r="A758" s="14">
        <v>16</v>
      </c>
      <c r="B758" s="4">
        <v>1</v>
      </c>
      <c r="D758" s="7">
        <v>21.31</v>
      </c>
      <c r="E758" s="4">
        <v>1</v>
      </c>
    </row>
    <row r="759" spans="1:5">
      <c r="A759" s="15">
        <v>11.63</v>
      </c>
      <c r="B759" s="4">
        <v>1</v>
      </c>
      <c r="D759" s="8">
        <v>22.05</v>
      </c>
      <c r="E759" s="4">
        <v>1</v>
      </c>
    </row>
    <row r="760" spans="1:5">
      <c r="A760" s="6">
        <v>11.42</v>
      </c>
      <c r="B760" s="4">
        <v>1</v>
      </c>
      <c r="D760" s="9">
        <v>22.33</v>
      </c>
      <c r="E760" s="4">
        <v>1</v>
      </c>
    </row>
    <row r="761" spans="1:5">
      <c r="A761" s="7">
        <v>10.94</v>
      </c>
      <c r="B761" s="4">
        <v>1</v>
      </c>
      <c r="D761" s="10">
        <v>20</v>
      </c>
      <c r="E761" s="4">
        <v>1</v>
      </c>
    </row>
    <row r="762" spans="1:5">
      <c r="A762" s="8">
        <v>13.13</v>
      </c>
      <c r="B762" s="4">
        <v>1</v>
      </c>
      <c r="D762" s="11">
        <v>23.75</v>
      </c>
      <c r="E762" s="4">
        <v>1</v>
      </c>
    </row>
    <row r="763" spans="1:5">
      <c r="A763" s="9">
        <v>13.52</v>
      </c>
      <c r="B763" s="4">
        <v>1</v>
      </c>
      <c r="D763" s="12">
        <v>24.04</v>
      </c>
      <c r="E763" s="4">
        <v>1</v>
      </c>
    </row>
    <row r="764" spans="1:5">
      <c r="A764" s="10">
        <v>16.52</v>
      </c>
      <c r="B764" s="4">
        <v>1</v>
      </c>
      <c r="D764" s="13">
        <v>20.46</v>
      </c>
      <c r="E764" s="4">
        <v>1</v>
      </c>
    </row>
    <row r="765" spans="1:5">
      <c r="A765" s="11">
        <v>13.24</v>
      </c>
      <c r="B765" s="4">
        <v>1</v>
      </c>
      <c r="D765" s="14">
        <v>24.76</v>
      </c>
      <c r="E765" s="4">
        <v>1</v>
      </c>
    </row>
    <row r="766" spans="1:5">
      <c r="A766" s="12">
        <v>18.52</v>
      </c>
      <c r="B766" s="4">
        <v>1</v>
      </c>
      <c r="D766" s="15">
        <v>23.02</v>
      </c>
      <c r="E766" s="4">
        <v>1</v>
      </c>
    </row>
    <row r="767" spans="1:5">
      <c r="A767" s="13">
        <v>16.14</v>
      </c>
      <c r="B767" s="4">
        <v>1</v>
      </c>
      <c r="D767" s="6">
        <v>23.03</v>
      </c>
      <c r="E767" s="4">
        <v>1</v>
      </c>
    </row>
    <row r="768" spans="1:5">
      <c r="A768" s="14">
        <v>18.75</v>
      </c>
      <c r="B768" s="4">
        <v>1</v>
      </c>
      <c r="D768" s="7">
        <v>24.47</v>
      </c>
      <c r="E768" s="4">
        <v>1</v>
      </c>
    </row>
    <row r="769" spans="1:5">
      <c r="A769" s="15">
        <v>11.07</v>
      </c>
      <c r="B769" s="4">
        <v>1</v>
      </c>
      <c r="D769" s="8">
        <v>22.27</v>
      </c>
      <c r="E769" s="4">
        <v>1</v>
      </c>
    </row>
    <row r="770" spans="1:5">
      <c r="A770" s="6">
        <v>11.6</v>
      </c>
      <c r="B770" s="4">
        <v>1</v>
      </c>
      <c r="D770" s="9">
        <v>23.49</v>
      </c>
      <c r="E770" s="4">
        <v>1</v>
      </c>
    </row>
    <row r="771" spans="1:5">
      <c r="A771" s="7">
        <v>15.38</v>
      </c>
      <c r="B771" s="4">
        <v>1</v>
      </c>
      <c r="D771" s="10">
        <v>22.55</v>
      </c>
      <c r="E771" s="4">
        <v>1</v>
      </c>
    </row>
    <row r="772" spans="1:5">
      <c r="A772" s="8">
        <v>15.98</v>
      </c>
      <c r="B772" s="4">
        <v>1</v>
      </c>
      <c r="D772" s="11">
        <v>22.27</v>
      </c>
      <c r="E772" s="4">
        <v>1</v>
      </c>
    </row>
    <row r="773" spans="1:5">
      <c r="A773" s="9">
        <v>15.13</v>
      </c>
      <c r="B773" s="4">
        <v>1</v>
      </c>
      <c r="D773" s="12">
        <v>24.66</v>
      </c>
      <c r="E773" s="4">
        <v>1</v>
      </c>
    </row>
    <row r="774" spans="1:5">
      <c r="A774" s="10">
        <v>12.9</v>
      </c>
      <c r="B774" s="4">
        <v>1</v>
      </c>
      <c r="D774" s="13">
        <v>20.440000000000001</v>
      </c>
      <c r="E774" s="4">
        <v>1</v>
      </c>
    </row>
    <row r="775" spans="1:5">
      <c r="A775" s="11">
        <v>15.98</v>
      </c>
      <c r="B775" s="4">
        <v>1</v>
      </c>
      <c r="D775" s="14">
        <v>23.56</v>
      </c>
      <c r="E775" s="4">
        <v>1</v>
      </c>
    </row>
    <row r="776" spans="1:5">
      <c r="A776" s="12">
        <v>13.95</v>
      </c>
      <c r="B776" s="4">
        <v>1</v>
      </c>
      <c r="D776" s="15">
        <v>20.260000000000002</v>
      </c>
      <c r="E776" s="4">
        <v>1</v>
      </c>
    </row>
    <row r="777" spans="1:5">
      <c r="A777" s="13">
        <v>11.74</v>
      </c>
      <c r="B777" s="4">
        <v>1</v>
      </c>
      <c r="D777" s="6">
        <v>23.09</v>
      </c>
      <c r="E777" s="4">
        <v>1</v>
      </c>
    </row>
    <row r="778" spans="1:5">
      <c r="A778" s="14">
        <v>10.73</v>
      </c>
      <c r="B778" s="4">
        <v>1</v>
      </c>
      <c r="D778" s="7">
        <v>23.51</v>
      </c>
      <c r="E778" s="4">
        <v>1</v>
      </c>
    </row>
    <row r="779" spans="1:5">
      <c r="A779" s="15">
        <v>15.09</v>
      </c>
      <c r="B779" s="4">
        <v>1</v>
      </c>
      <c r="D779" s="8">
        <v>20.53</v>
      </c>
      <c r="E779" s="4">
        <v>1</v>
      </c>
    </row>
    <row r="780" spans="1:5">
      <c r="A780" s="6">
        <v>11.68</v>
      </c>
      <c r="B780" s="4">
        <v>1</v>
      </c>
      <c r="D780" s="9">
        <v>23.52</v>
      </c>
      <c r="E780" s="4">
        <v>1</v>
      </c>
    </row>
    <row r="781" spans="1:5">
      <c r="A781" s="7">
        <v>15.31</v>
      </c>
      <c r="B781" s="4">
        <v>1</v>
      </c>
      <c r="D781" s="10">
        <v>21.62</v>
      </c>
      <c r="E781" s="4">
        <v>1</v>
      </c>
    </row>
    <row r="782" spans="1:5">
      <c r="A782" s="8">
        <v>12.15</v>
      </c>
      <c r="B782" s="4">
        <v>1</v>
      </c>
      <c r="D782" s="11">
        <v>24.26</v>
      </c>
      <c r="E782" s="4">
        <v>1</v>
      </c>
    </row>
    <row r="783" spans="1:5">
      <c r="A783" s="9">
        <v>13.02</v>
      </c>
      <c r="B783" s="4">
        <v>1</v>
      </c>
      <c r="D783" s="12">
        <v>22.59</v>
      </c>
      <c r="E783" s="4">
        <v>1</v>
      </c>
    </row>
    <row r="784" spans="1:5">
      <c r="A784" s="10">
        <v>15.42</v>
      </c>
      <c r="B784" s="4">
        <v>1</v>
      </c>
      <c r="D784" s="13">
        <v>24.31</v>
      </c>
      <c r="E784" s="4">
        <v>1</v>
      </c>
    </row>
    <row r="785" spans="1:5">
      <c r="A785" s="11">
        <v>12.81</v>
      </c>
      <c r="B785" s="4">
        <v>1</v>
      </c>
      <c r="D785" s="14">
        <v>22.21</v>
      </c>
      <c r="E785" s="4">
        <v>1</v>
      </c>
    </row>
    <row r="786" spans="1:5">
      <c r="A786" s="12">
        <v>11.47</v>
      </c>
      <c r="B786" s="4">
        <v>1</v>
      </c>
      <c r="D786" s="15">
        <v>21.78</v>
      </c>
      <c r="E786" s="4">
        <v>1</v>
      </c>
    </row>
    <row r="787" spans="1:5">
      <c r="A787" s="13">
        <v>13.48</v>
      </c>
      <c r="B787" s="4">
        <v>1</v>
      </c>
      <c r="D787" s="6">
        <v>23.21</v>
      </c>
      <c r="E787" s="4">
        <v>1</v>
      </c>
    </row>
    <row r="788" spans="1:5">
      <c r="A788" s="14">
        <v>15.91</v>
      </c>
      <c r="B788" s="4">
        <v>1</v>
      </c>
      <c r="D788" s="7">
        <v>23.64</v>
      </c>
      <c r="E788" s="4">
        <v>1</v>
      </c>
    </row>
    <row r="789" spans="1:5">
      <c r="A789" s="15">
        <v>15.06</v>
      </c>
      <c r="B789" s="4">
        <v>1</v>
      </c>
      <c r="D789" s="8">
        <v>22.23</v>
      </c>
      <c r="E789" s="4">
        <v>1</v>
      </c>
    </row>
    <row r="790" spans="1:5">
      <c r="A790" s="6">
        <v>11.74</v>
      </c>
      <c r="B790" s="4">
        <v>1</v>
      </c>
      <c r="D790" s="9">
        <v>24.53</v>
      </c>
      <c r="E790" s="4">
        <v>1</v>
      </c>
    </row>
    <row r="791" spans="1:5">
      <c r="A791" s="7">
        <v>12.58</v>
      </c>
      <c r="B791" s="4">
        <v>1</v>
      </c>
      <c r="D791" s="10">
        <v>20.23</v>
      </c>
      <c r="E791" s="4">
        <v>1</v>
      </c>
    </row>
    <row r="792" spans="1:5">
      <c r="A792" s="8">
        <v>13.63</v>
      </c>
      <c r="B792" s="4">
        <v>1</v>
      </c>
      <c r="D792" s="11">
        <v>23.23</v>
      </c>
      <c r="E792" s="4">
        <v>1</v>
      </c>
    </row>
    <row r="793" spans="1:5">
      <c r="A793" s="9">
        <v>11.07</v>
      </c>
      <c r="B793" s="4">
        <v>1</v>
      </c>
      <c r="D793" s="12">
        <v>23.44</v>
      </c>
      <c r="E793" s="4">
        <v>1</v>
      </c>
    </row>
    <row r="794" spans="1:5">
      <c r="A794" s="10">
        <v>15.37</v>
      </c>
      <c r="B794" s="4">
        <v>1</v>
      </c>
      <c r="D794" s="13">
        <v>24.25</v>
      </c>
      <c r="E794" s="4">
        <v>1</v>
      </c>
    </row>
    <row r="795" spans="1:5">
      <c r="A795" s="11">
        <v>11.61</v>
      </c>
      <c r="B795" s="4">
        <v>1</v>
      </c>
      <c r="D795" s="14">
        <v>21.79</v>
      </c>
      <c r="E795" s="4">
        <v>1</v>
      </c>
    </row>
    <row r="796" spans="1:5">
      <c r="A796" s="12">
        <v>12.79</v>
      </c>
      <c r="B796" s="4">
        <v>1</v>
      </c>
      <c r="D796" s="15">
        <v>22.16</v>
      </c>
      <c r="E796" s="4">
        <v>1</v>
      </c>
    </row>
    <row r="797" spans="1:5">
      <c r="A797" s="13">
        <v>12.88</v>
      </c>
      <c r="B797" s="4">
        <v>1</v>
      </c>
      <c r="D797" s="6">
        <v>23.53</v>
      </c>
      <c r="E797" s="4">
        <v>1</v>
      </c>
    </row>
    <row r="798" spans="1:5">
      <c r="A798" s="14">
        <v>15.77</v>
      </c>
      <c r="B798" s="4">
        <v>1</v>
      </c>
      <c r="D798" s="7">
        <v>20.25</v>
      </c>
      <c r="E798" s="4">
        <v>1</v>
      </c>
    </row>
    <row r="799" spans="1:5">
      <c r="A799" s="15">
        <v>14.3</v>
      </c>
      <c r="B799" s="4">
        <v>1</v>
      </c>
      <c r="D799" s="8">
        <v>20.18</v>
      </c>
      <c r="E799" s="4">
        <v>1</v>
      </c>
    </row>
    <row r="800" spans="1:5">
      <c r="A800" s="6">
        <v>11.94</v>
      </c>
      <c r="B800" s="4">
        <v>1</v>
      </c>
      <c r="D800" s="9">
        <v>20.79</v>
      </c>
      <c r="E800" s="4">
        <v>1</v>
      </c>
    </row>
    <row r="801" spans="1:5">
      <c r="A801" s="7">
        <v>15.81</v>
      </c>
      <c r="B801" s="4">
        <v>1</v>
      </c>
      <c r="D801" s="10">
        <v>20.149999999999999</v>
      </c>
      <c r="E801" s="4">
        <v>1</v>
      </c>
    </row>
    <row r="802" spans="1:5">
      <c r="A802" s="8">
        <v>14</v>
      </c>
      <c r="B802" s="4">
        <v>1</v>
      </c>
      <c r="D802" s="11">
        <v>23.58</v>
      </c>
      <c r="E802" s="4">
        <v>1</v>
      </c>
    </row>
    <row r="803" spans="1:5">
      <c r="A803" s="9">
        <v>10.050000000000001</v>
      </c>
      <c r="B803" s="4">
        <v>1</v>
      </c>
      <c r="D803" s="12">
        <v>24.61</v>
      </c>
      <c r="E803" s="4">
        <v>1</v>
      </c>
    </row>
    <row r="804" spans="1:5">
      <c r="A804" s="10">
        <v>14.16</v>
      </c>
      <c r="B804" s="4">
        <v>1</v>
      </c>
      <c r="D804" s="13">
        <v>24.1</v>
      </c>
      <c r="E804" s="4">
        <v>1</v>
      </c>
    </row>
    <row r="805" spans="1:5">
      <c r="A805" s="11">
        <v>14.12</v>
      </c>
      <c r="B805" s="4">
        <v>1</v>
      </c>
      <c r="D805" s="14">
        <v>21.03</v>
      </c>
      <c r="E805" s="4">
        <v>1</v>
      </c>
    </row>
    <row r="806" spans="1:5">
      <c r="A806" s="12">
        <v>13.57</v>
      </c>
      <c r="B806" s="4">
        <v>1</v>
      </c>
      <c r="D806" s="15">
        <v>20.75</v>
      </c>
      <c r="E806" s="4">
        <v>1</v>
      </c>
    </row>
    <row r="807" spans="1:5">
      <c r="A807" s="13">
        <v>14.27</v>
      </c>
      <c r="B807" s="4">
        <v>1</v>
      </c>
      <c r="D807" s="6">
        <v>23.77</v>
      </c>
      <c r="E807" s="4">
        <v>1</v>
      </c>
    </row>
    <row r="808" spans="1:5">
      <c r="A808" s="14">
        <v>11.85</v>
      </c>
      <c r="B808" s="4">
        <v>1</v>
      </c>
      <c r="D808" s="7">
        <v>24.01</v>
      </c>
      <c r="E808" s="4">
        <v>1</v>
      </c>
    </row>
    <row r="809" spans="1:5">
      <c r="A809" s="15">
        <v>10.59</v>
      </c>
      <c r="B809" s="4">
        <v>1</v>
      </c>
      <c r="D809" s="8">
        <v>23.98</v>
      </c>
      <c r="E809" s="4">
        <v>1</v>
      </c>
    </row>
    <row r="810" spans="1:5">
      <c r="A810" s="6">
        <v>11.99</v>
      </c>
      <c r="B810" s="4">
        <v>1</v>
      </c>
      <c r="D810" s="9">
        <v>22.29</v>
      </c>
      <c r="E810" s="4">
        <v>1</v>
      </c>
    </row>
    <row r="811" spans="1:5">
      <c r="A811" s="7">
        <v>18.72</v>
      </c>
      <c r="B811" s="4">
        <v>1</v>
      </c>
      <c r="D811" s="10">
        <v>22.16</v>
      </c>
      <c r="E811" s="4">
        <v>1</v>
      </c>
    </row>
    <row r="812" spans="1:5">
      <c r="A812" s="8">
        <v>11.62</v>
      </c>
      <c r="B812" s="4">
        <v>1</v>
      </c>
      <c r="D812" s="11">
        <v>21.55</v>
      </c>
      <c r="E812" s="4">
        <v>1</v>
      </c>
    </row>
    <row r="813" spans="1:5">
      <c r="A813" s="9">
        <v>19.18</v>
      </c>
      <c r="B813" s="4">
        <v>1</v>
      </c>
      <c r="D813" s="12">
        <v>22.9</v>
      </c>
      <c r="E813" s="4">
        <v>1</v>
      </c>
    </row>
    <row r="814" spans="1:5">
      <c r="A814" s="10">
        <v>11.08</v>
      </c>
      <c r="B814" s="4">
        <v>1</v>
      </c>
      <c r="D814" s="13">
        <v>21.51</v>
      </c>
      <c r="E814" s="4">
        <v>1</v>
      </c>
    </row>
    <row r="815" spans="1:5">
      <c r="A815" s="11">
        <v>15.07</v>
      </c>
      <c r="B815" s="4">
        <v>1</v>
      </c>
      <c r="D815" s="14">
        <v>20.04</v>
      </c>
      <c r="E815" s="4">
        <v>1</v>
      </c>
    </row>
    <row r="816" spans="1:5">
      <c r="A816" s="12">
        <v>13.44</v>
      </c>
      <c r="B816" s="4">
        <v>1</v>
      </c>
      <c r="D816" s="15">
        <v>21.27</v>
      </c>
      <c r="E816" s="4">
        <v>1</v>
      </c>
    </row>
    <row r="817" spans="1:5">
      <c r="A817" s="13">
        <v>17.510000000000002</v>
      </c>
      <c r="B817" s="4">
        <v>1</v>
      </c>
      <c r="D817" s="6">
        <v>23.78</v>
      </c>
      <c r="E817" s="4">
        <v>1</v>
      </c>
    </row>
    <row r="818" spans="1:5">
      <c r="A818" s="14">
        <v>11.19</v>
      </c>
      <c r="B818" s="4">
        <v>1</v>
      </c>
      <c r="D818" s="7">
        <v>21.8</v>
      </c>
      <c r="E818" s="4">
        <v>1</v>
      </c>
    </row>
    <row r="819" spans="1:5">
      <c r="A819" s="15">
        <v>19.05</v>
      </c>
      <c r="B819" s="4">
        <v>1</v>
      </c>
      <c r="D819" s="8">
        <v>23.15</v>
      </c>
      <c r="E819" s="4">
        <v>1</v>
      </c>
    </row>
    <row r="820" spans="1:5">
      <c r="A820" s="6">
        <v>12.05</v>
      </c>
      <c r="B820" s="4">
        <v>1</v>
      </c>
      <c r="D820" s="9">
        <v>20.149999999999999</v>
      </c>
      <c r="E820" s="4">
        <v>1</v>
      </c>
    </row>
    <row r="821" spans="1:5">
      <c r="A821" s="7">
        <v>14.74</v>
      </c>
      <c r="B821" s="4">
        <v>1</v>
      </c>
      <c r="D821" s="10">
        <v>21.69</v>
      </c>
      <c r="E821" s="4">
        <v>1</v>
      </c>
    </row>
    <row r="822" spans="1:5">
      <c r="A822" s="8">
        <v>15.42</v>
      </c>
      <c r="B822" s="4">
        <v>1</v>
      </c>
      <c r="D822" s="11">
        <v>20.55</v>
      </c>
      <c r="E822" s="4">
        <v>1</v>
      </c>
    </row>
    <row r="823" spans="1:5">
      <c r="A823" s="9">
        <v>12.71</v>
      </c>
      <c r="B823" s="4">
        <v>1</v>
      </c>
      <c r="D823" s="12">
        <v>22.88</v>
      </c>
      <c r="E823" s="4">
        <v>1</v>
      </c>
    </row>
    <row r="824" spans="1:5">
      <c r="A824" s="10">
        <v>12.66</v>
      </c>
      <c r="B824" s="4">
        <v>1</v>
      </c>
      <c r="D824" s="13">
        <v>24.02</v>
      </c>
      <c r="E824" s="4">
        <v>1</v>
      </c>
    </row>
    <row r="825" spans="1:5">
      <c r="A825" s="11">
        <v>19.27</v>
      </c>
      <c r="B825" s="4">
        <v>1</v>
      </c>
      <c r="D825" s="14">
        <v>23.7</v>
      </c>
      <c r="E825" s="4">
        <v>1</v>
      </c>
    </row>
    <row r="826" spans="1:5">
      <c r="A826" s="12">
        <v>13.7</v>
      </c>
      <c r="B826" s="4">
        <v>1</v>
      </c>
      <c r="D826" s="15">
        <v>22.32</v>
      </c>
      <c r="E826" s="4">
        <v>1</v>
      </c>
    </row>
    <row r="827" spans="1:5">
      <c r="A827" s="13">
        <v>11.13</v>
      </c>
      <c r="B827" s="4">
        <v>1</v>
      </c>
      <c r="D827" s="6">
        <v>23.87</v>
      </c>
      <c r="E827" s="4">
        <v>1</v>
      </c>
    </row>
    <row r="828" spans="1:5">
      <c r="A828" s="14">
        <v>15.73</v>
      </c>
      <c r="B828" s="4">
        <v>1</v>
      </c>
      <c r="D828" s="7">
        <v>21.55</v>
      </c>
      <c r="E828" s="4">
        <v>1</v>
      </c>
    </row>
    <row r="829" spans="1:5">
      <c r="A829" s="15">
        <v>19.93</v>
      </c>
      <c r="B829" s="4">
        <v>1</v>
      </c>
      <c r="D829" s="8">
        <v>22.83</v>
      </c>
      <c r="E829" s="4">
        <v>1</v>
      </c>
    </row>
    <row r="830" spans="1:5">
      <c r="A830" s="6">
        <v>12.13</v>
      </c>
      <c r="B830" s="4">
        <v>1</v>
      </c>
      <c r="D830" s="9">
        <v>21.12</v>
      </c>
      <c r="E830" s="4">
        <v>1</v>
      </c>
    </row>
    <row r="831" spans="1:5">
      <c r="A831" s="7">
        <v>17.98</v>
      </c>
      <c r="B831" s="4">
        <v>1</v>
      </c>
      <c r="D831" s="10">
        <v>24.03</v>
      </c>
      <c r="E831" s="4">
        <v>1</v>
      </c>
    </row>
    <row r="832" spans="1:5">
      <c r="A832" s="8">
        <v>18.2</v>
      </c>
      <c r="B832" s="4">
        <v>1</v>
      </c>
      <c r="D832" s="11">
        <v>23.01</v>
      </c>
      <c r="E832" s="4">
        <v>1</v>
      </c>
    </row>
    <row r="833" spans="1:5">
      <c r="A833" s="9">
        <v>15.72</v>
      </c>
      <c r="B833" s="4">
        <v>1</v>
      </c>
      <c r="D833" s="12">
        <v>20.46</v>
      </c>
      <c r="E833" s="4">
        <v>1</v>
      </c>
    </row>
    <row r="834" spans="1:5">
      <c r="A834" s="10">
        <v>13.87</v>
      </c>
      <c r="B834" s="4">
        <v>1</v>
      </c>
      <c r="D834" s="13">
        <v>24.57</v>
      </c>
      <c r="E834" s="4">
        <v>1</v>
      </c>
    </row>
    <row r="835" spans="1:5">
      <c r="A835" s="11">
        <v>13.75</v>
      </c>
      <c r="B835" s="4">
        <v>1</v>
      </c>
      <c r="D835" s="14">
        <v>20.329999999999998</v>
      </c>
      <c r="E835" s="4">
        <v>1</v>
      </c>
    </row>
    <row r="836" spans="1:5">
      <c r="A836" s="12">
        <v>13.07</v>
      </c>
      <c r="B836" s="4">
        <v>1</v>
      </c>
      <c r="D836" s="15">
        <v>24.18</v>
      </c>
      <c r="E836" s="4">
        <v>1</v>
      </c>
    </row>
    <row r="837" spans="1:5">
      <c r="A837" s="13">
        <v>12.79</v>
      </c>
      <c r="B837" s="4">
        <v>1</v>
      </c>
      <c r="D837" s="6">
        <v>24.1</v>
      </c>
      <c r="E837" s="4">
        <v>1</v>
      </c>
    </row>
    <row r="838" spans="1:5">
      <c r="A838" s="14">
        <v>12.27</v>
      </c>
      <c r="B838" s="4">
        <v>1</v>
      </c>
      <c r="D838" s="7">
        <v>20.12</v>
      </c>
      <c r="E838" s="4">
        <v>1</v>
      </c>
    </row>
    <row r="839" spans="1:5">
      <c r="A839" s="15">
        <v>13.41</v>
      </c>
      <c r="B839" s="4">
        <v>1</v>
      </c>
      <c r="D839" s="8">
        <v>24.89</v>
      </c>
      <c r="E839" s="4">
        <v>1</v>
      </c>
    </row>
    <row r="840" spans="1:5">
      <c r="A840" s="6">
        <v>12.14</v>
      </c>
      <c r="B840" s="4">
        <v>1</v>
      </c>
      <c r="D840" s="9">
        <v>20.11</v>
      </c>
      <c r="E840" s="4">
        <v>1</v>
      </c>
    </row>
    <row r="841" spans="1:5">
      <c r="A841" s="7">
        <v>12.8</v>
      </c>
      <c r="B841" s="4">
        <v>1</v>
      </c>
      <c r="D841" s="10">
        <v>23.11</v>
      </c>
      <c r="E841" s="4">
        <v>1</v>
      </c>
    </row>
    <row r="842" spans="1:5">
      <c r="A842" s="8">
        <v>15.11</v>
      </c>
      <c r="B842" s="4">
        <v>1</v>
      </c>
      <c r="D842" s="11">
        <v>23.96</v>
      </c>
      <c r="E842" s="4">
        <v>1</v>
      </c>
    </row>
    <row r="843" spans="1:5">
      <c r="A843" s="9">
        <v>16.260000000000002</v>
      </c>
      <c r="B843" s="4">
        <v>1</v>
      </c>
      <c r="D843" s="12">
        <v>24.5</v>
      </c>
      <c r="E843" s="4">
        <v>1</v>
      </c>
    </row>
    <row r="844" spans="1:5">
      <c r="A844" s="10">
        <v>19.760000000000002</v>
      </c>
      <c r="B844" s="4">
        <v>1</v>
      </c>
      <c r="D844" s="13">
        <v>21.22</v>
      </c>
      <c r="E844" s="4">
        <v>1</v>
      </c>
    </row>
    <row r="845" spans="1:5">
      <c r="A845" s="11">
        <v>18.79</v>
      </c>
      <c r="B845" s="4">
        <v>1</v>
      </c>
      <c r="D845" s="14">
        <v>20.38</v>
      </c>
      <c r="E845" s="4">
        <v>1</v>
      </c>
    </row>
    <row r="846" spans="1:5">
      <c r="A846" s="12">
        <v>12.99</v>
      </c>
      <c r="B846" s="4">
        <v>1</v>
      </c>
      <c r="D846" s="15">
        <v>22.23</v>
      </c>
      <c r="E846" s="4">
        <v>1</v>
      </c>
    </row>
    <row r="847" spans="1:5">
      <c r="A847" s="13">
        <v>13.56</v>
      </c>
      <c r="B847" s="4">
        <v>1</v>
      </c>
      <c r="D847" s="6">
        <v>24.22</v>
      </c>
      <c r="E847" s="4">
        <v>1</v>
      </c>
    </row>
    <row r="848" spans="1:5">
      <c r="A848" s="14">
        <v>17.68</v>
      </c>
      <c r="B848" s="4">
        <v>1</v>
      </c>
      <c r="D848" s="7">
        <v>23.35</v>
      </c>
      <c r="E848" s="4">
        <v>1</v>
      </c>
    </row>
    <row r="849" spans="1:5">
      <c r="A849" s="15">
        <v>13.47</v>
      </c>
      <c r="B849" s="4">
        <v>1</v>
      </c>
      <c r="D849" s="8">
        <v>23.44</v>
      </c>
      <c r="E849" s="4">
        <v>1</v>
      </c>
    </row>
    <row r="850" spans="1:5">
      <c r="A850" s="6">
        <v>12.2</v>
      </c>
      <c r="B850" s="4">
        <v>1</v>
      </c>
      <c r="D850" s="9">
        <v>21.99</v>
      </c>
      <c r="E850" s="4">
        <v>1</v>
      </c>
    </row>
    <row r="851" spans="1:5">
      <c r="A851" s="7">
        <v>15.82</v>
      </c>
      <c r="B851" s="4">
        <v>1</v>
      </c>
      <c r="D851" s="10">
        <v>21.03</v>
      </c>
      <c r="E851" s="4">
        <v>1</v>
      </c>
    </row>
    <row r="852" spans="1:5">
      <c r="A852" s="8">
        <v>13.79</v>
      </c>
      <c r="B852" s="4">
        <v>1</v>
      </c>
      <c r="D852" s="11">
        <v>21.03</v>
      </c>
      <c r="E852" s="4">
        <v>1</v>
      </c>
    </row>
    <row r="853" spans="1:5">
      <c r="A853" s="9">
        <v>11.37</v>
      </c>
      <c r="B853" s="4">
        <v>1</v>
      </c>
      <c r="D853" s="12">
        <v>21.98</v>
      </c>
      <c r="E853" s="4">
        <v>1</v>
      </c>
    </row>
    <row r="854" spans="1:5">
      <c r="A854" s="10">
        <v>19.36</v>
      </c>
      <c r="B854" s="4">
        <v>1</v>
      </c>
      <c r="D854" s="13">
        <v>20.059999999999999</v>
      </c>
      <c r="E854" s="4">
        <v>1</v>
      </c>
    </row>
    <row r="855" spans="1:5">
      <c r="A855" s="11">
        <v>13.34</v>
      </c>
      <c r="B855" s="4">
        <v>1</v>
      </c>
      <c r="D855" s="14">
        <v>24.71</v>
      </c>
      <c r="E855" s="4">
        <v>1</v>
      </c>
    </row>
    <row r="856" spans="1:5">
      <c r="A856" s="12">
        <v>14.35</v>
      </c>
      <c r="B856" s="4">
        <v>1</v>
      </c>
      <c r="D856" s="15">
        <v>22.25</v>
      </c>
      <c r="E856" s="4">
        <v>1</v>
      </c>
    </row>
    <row r="857" spans="1:5">
      <c r="A857" s="13">
        <v>18.739999999999998</v>
      </c>
      <c r="B857" s="4">
        <v>1</v>
      </c>
      <c r="D857" s="6">
        <v>24.51</v>
      </c>
      <c r="E857" s="4">
        <v>1</v>
      </c>
    </row>
    <row r="858" spans="1:5">
      <c r="A858" s="14">
        <v>12.07</v>
      </c>
      <c r="B858" s="4">
        <v>1</v>
      </c>
      <c r="D858" s="7">
        <v>20.45</v>
      </c>
      <c r="E858" s="4">
        <v>1</v>
      </c>
    </row>
    <row r="859" spans="1:5">
      <c r="A859" s="15">
        <v>14.32</v>
      </c>
      <c r="B859" s="4">
        <v>1</v>
      </c>
      <c r="D859" s="8">
        <v>21.37</v>
      </c>
      <c r="E859" s="4">
        <v>1</v>
      </c>
    </row>
    <row r="860" spans="1:5">
      <c r="A860" s="6">
        <v>12.25</v>
      </c>
      <c r="B860" s="4">
        <v>1</v>
      </c>
      <c r="D860" s="9">
        <v>24.04</v>
      </c>
      <c r="E860" s="4">
        <v>1</v>
      </c>
    </row>
    <row r="861" spans="1:5">
      <c r="A861" s="7">
        <v>13.91</v>
      </c>
      <c r="B861" s="4">
        <v>1</v>
      </c>
      <c r="D861" s="10">
        <v>21.89</v>
      </c>
      <c r="E861" s="4">
        <v>1</v>
      </c>
    </row>
    <row r="862" spans="1:5">
      <c r="A862" s="8">
        <v>15.56</v>
      </c>
      <c r="B862" s="4">
        <v>1</v>
      </c>
      <c r="D862" s="11">
        <v>24.38</v>
      </c>
      <c r="E862" s="4">
        <v>1</v>
      </c>
    </row>
    <row r="863" spans="1:5">
      <c r="A863" s="9">
        <v>13.86</v>
      </c>
      <c r="B863" s="4">
        <v>1</v>
      </c>
      <c r="D863" s="12">
        <v>23.85</v>
      </c>
      <c r="E863" s="4">
        <v>1</v>
      </c>
    </row>
    <row r="864" spans="1:5">
      <c r="A864" s="10">
        <v>10.97</v>
      </c>
      <c r="B864" s="4">
        <v>1</v>
      </c>
      <c r="D864" s="13">
        <v>21.95</v>
      </c>
      <c r="E864" s="4">
        <v>1</v>
      </c>
    </row>
    <row r="865" spans="1:5">
      <c r="A865" s="11">
        <v>15.06</v>
      </c>
      <c r="B865" s="4">
        <v>1</v>
      </c>
      <c r="D865" s="14">
        <v>22.87</v>
      </c>
      <c r="E865" s="4">
        <v>1</v>
      </c>
    </row>
    <row r="866" spans="1:5">
      <c r="A866" s="12">
        <v>14.89</v>
      </c>
      <c r="B866" s="4">
        <v>1</v>
      </c>
      <c r="D866" s="15">
        <v>24.33</v>
      </c>
      <c r="E866" s="4">
        <v>1</v>
      </c>
    </row>
    <row r="867" spans="1:5">
      <c r="A867" s="13">
        <v>11.13</v>
      </c>
      <c r="B867" s="4">
        <v>1</v>
      </c>
      <c r="D867" s="6">
        <v>24.53</v>
      </c>
      <c r="E867" s="4">
        <v>1</v>
      </c>
    </row>
    <row r="868" spans="1:5">
      <c r="A868" s="14">
        <v>13.98</v>
      </c>
      <c r="B868" s="4">
        <v>1</v>
      </c>
      <c r="D868" s="7">
        <v>24.84</v>
      </c>
      <c r="E868" s="4">
        <v>1</v>
      </c>
    </row>
    <row r="869" spans="1:5">
      <c r="A869" s="15">
        <v>11.99</v>
      </c>
      <c r="B869" s="4">
        <v>1</v>
      </c>
      <c r="D869" s="8">
        <v>20.29</v>
      </c>
      <c r="E869" s="4">
        <v>1</v>
      </c>
    </row>
    <row r="870" spans="1:5">
      <c r="A870" s="6">
        <v>12.35</v>
      </c>
      <c r="B870" s="4">
        <v>1</v>
      </c>
      <c r="D870" s="9">
        <v>23.61</v>
      </c>
      <c r="E870" s="4">
        <v>1</v>
      </c>
    </row>
    <row r="871" spans="1:5">
      <c r="A871" s="7">
        <v>19.899999999999999</v>
      </c>
      <c r="B871" s="4">
        <v>1</v>
      </c>
      <c r="D871" s="10">
        <v>22.31</v>
      </c>
      <c r="E871" s="4">
        <v>1</v>
      </c>
    </row>
    <row r="872" spans="1:5">
      <c r="A872" s="8">
        <v>10.16</v>
      </c>
      <c r="B872" s="4">
        <v>1</v>
      </c>
      <c r="D872" s="11">
        <v>23.6</v>
      </c>
      <c r="E872" s="4">
        <v>1</v>
      </c>
    </row>
    <row r="873" spans="1:5">
      <c r="A873" s="9">
        <v>19.010000000000002</v>
      </c>
      <c r="B873" s="4">
        <v>1</v>
      </c>
      <c r="D873" s="12">
        <v>22.54</v>
      </c>
      <c r="E873" s="4">
        <v>1</v>
      </c>
    </row>
    <row r="874" spans="1:5">
      <c r="A874" s="10">
        <v>19.96</v>
      </c>
      <c r="B874" s="4">
        <v>1</v>
      </c>
      <c r="D874" s="13">
        <v>20.260000000000002</v>
      </c>
      <c r="E874" s="4">
        <v>1</v>
      </c>
    </row>
    <row r="875" spans="1:5">
      <c r="A875" s="11">
        <v>19.600000000000001</v>
      </c>
      <c r="B875" s="4">
        <v>1</v>
      </c>
      <c r="D875" s="14">
        <v>23.68</v>
      </c>
      <c r="E875" s="4">
        <v>1</v>
      </c>
    </row>
    <row r="876" spans="1:5">
      <c r="A876" s="12">
        <v>18.39</v>
      </c>
      <c r="B876" s="4">
        <v>1</v>
      </c>
      <c r="D876" s="15">
        <v>24.34</v>
      </c>
      <c r="E876" s="4">
        <v>1</v>
      </c>
    </row>
    <row r="877" spans="1:5">
      <c r="A877" s="13">
        <v>12.16</v>
      </c>
      <c r="B877" s="4">
        <v>1</v>
      </c>
      <c r="D877" s="6">
        <v>24.76</v>
      </c>
      <c r="E877" s="4">
        <v>1</v>
      </c>
    </row>
    <row r="878" spans="1:5">
      <c r="A878" s="14">
        <v>18.13</v>
      </c>
      <c r="B878" s="4">
        <v>1</v>
      </c>
      <c r="D878" s="7">
        <v>20.96</v>
      </c>
      <c r="E878" s="4">
        <v>1</v>
      </c>
    </row>
    <row r="879" spans="1:5">
      <c r="A879" s="15">
        <v>18.46</v>
      </c>
      <c r="B879" s="4">
        <v>1</v>
      </c>
      <c r="D879" s="8">
        <v>24.62</v>
      </c>
      <c r="E879" s="4">
        <v>1</v>
      </c>
    </row>
    <row r="880" spans="1:5">
      <c r="A880" s="6">
        <v>12.4</v>
      </c>
      <c r="B880" s="4">
        <v>1</v>
      </c>
      <c r="D880" s="9">
        <v>22.74</v>
      </c>
      <c r="E880" s="4">
        <v>1</v>
      </c>
    </row>
    <row r="881" spans="1:5">
      <c r="A881" s="7">
        <v>11.35</v>
      </c>
      <c r="B881" s="4">
        <v>1</v>
      </c>
      <c r="D881" s="10">
        <v>20.72</v>
      </c>
      <c r="E881" s="4">
        <v>1</v>
      </c>
    </row>
    <row r="882" spans="1:5">
      <c r="A882" s="8">
        <v>13.64</v>
      </c>
      <c r="B882" s="4">
        <v>1</v>
      </c>
      <c r="D882" s="11">
        <v>24.33</v>
      </c>
      <c r="E882" s="4">
        <v>1</v>
      </c>
    </row>
    <row r="883" spans="1:5">
      <c r="A883" s="9">
        <v>12.06</v>
      </c>
      <c r="B883" s="4">
        <v>1</v>
      </c>
      <c r="D883" s="12">
        <v>24.74</v>
      </c>
      <c r="E883" s="4">
        <v>1</v>
      </c>
    </row>
    <row r="884" spans="1:5">
      <c r="A884" s="10">
        <v>10.47</v>
      </c>
      <c r="B884" s="4">
        <v>1</v>
      </c>
      <c r="D884" s="13">
        <v>20.62</v>
      </c>
      <c r="E884" s="4">
        <v>1</v>
      </c>
    </row>
    <row r="885" spans="1:5">
      <c r="A885" s="11">
        <v>15.09</v>
      </c>
      <c r="B885" s="4">
        <v>1</v>
      </c>
      <c r="D885" s="14">
        <v>23.94</v>
      </c>
      <c r="E885" s="4">
        <v>1</v>
      </c>
    </row>
    <row r="886" spans="1:5">
      <c r="A886" s="12">
        <v>11.85</v>
      </c>
      <c r="B886" s="4">
        <v>1</v>
      </c>
      <c r="D886" s="15">
        <v>22.07</v>
      </c>
      <c r="E886" s="4">
        <v>1</v>
      </c>
    </row>
    <row r="887" spans="1:5">
      <c r="A887" s="13">
        <v>12.53</v>
      </c>
      <c r="B887" s="4">
        <v>1</v>
      </c>
      <c r="D887" s="6">
        <v>24.8</v>
      </c>
      <c r="E887" s="4">
        <v>1</v>
      </c>
    </row>
    <row r="888" spans="1:5">
      <c r="A888" s="14">
        <v>14.95</v>
      </c>
      <c r="B888" s="4">
        <v>1</v>
      </c>
      <c r="D888" s="7">
        <v>21.65</v>
      </c>
      <c r="E888" s="4">
        <v>1</v>
      </c>
    </row>
    <row r="889" spans="1:5">
      <c r="A889" s="15">
        <v>15.02</v>
      </c>
      <c r="B889" s="4">
        <v>1</v>
      </c>
      <c r="D889" s="8">
        <v>20.5</v>
      </c>
      <c r="E889" s="4">
        <v>1</v>
      </c>
    </row>
    <row r="890" spans="1:5">
      <c r="A890" s="6">
        <v>12.47</v>
      </c>
      <c r="B890" s="4">
        <v>1</v>
      </c>
      <c r="D890" s="9">
        <v>20.99</v>
      </c>
      <c r="E890" s="4">
        <v>1</v>
      </c>
    </row>
    <row r="891" spans="1:5">
      <c r="A891" s="7">
        <v>14.59</v>
      </c>
      <c r="B891" s="4">
        <v>1</v>
      </c>
      <c r="D891" s="10">
        <v>21.37</v>
      </c>
      <c r="E891" s="4">
        <v>1</v>
      </c>
    </row>
    <row r="892" spans="1:5">
      <c r="A892" s="8">
        <v>10.58</v>
      </c>
      <c r="B892" s="4">
        <v>1</v>
      </c>
      <c r="D892" s="11">
        <v>23.8</v>
      </c>
      <c r="E892" s="4">
        <v>1</v>
      </c>
    </row>
    <row r="893" spans="1:5">
      <c r="A893" s="9">
        <v>15.38</v>
      </c>
      <c r="B893" s="4">
        <v>1</v>
      </c>
      <c r="D893" s="12">
        <v>22.15</v>
      </c>
      <c r="E893" s="4">
        <v>1</v>
      </c>
    </row>
    <row r="894" spans="1:5">
      <c r="A894" s="10">
        <v>13.95</v>
      </c>
      <c r="B894" s="4">
        <v>1</v>
      </c>
      <c r="D894" s="13">
        <v>23.38</v>
      </c>
      <c r="E894" s="4">
        <v>1</v>
      </c>
    </row>
    <row r="895" spans="1:5">
      <c r="A895" s="11">
        <v>14.07</v>
      </c>
      <c r="B895" s="4">
        <v>1</v>
      </c>
      <c r="D895" s="14">
        <v>22.76</v>
      </c>
      <c r="E895" s="4">
        <v>1</v>
      </c>
    </row>
    <row r="896" spans="1:5">
      <c r="A896" s="12">
        <v>14.01</v>
      </c>
      <c r="B896" s="4">
        <v>1</v>
      </c>
      <c r="D896" s="15">
        <v>20.25</v>
      </c>
      <c r="E896" s="4">
        <v>1</v>
      </c>
    </row>
    <row r="897" spans="1:5">
      <c r="A897" s="13">
        <v>11.91</v>
      </c>
      <c r="B897" s="4">
        <v>1</v>
      </c>
      <c r="D897" s="6" t="s">
        <v>13</v>
      </c>
      <c r="E897" s="4">
        <v>90</v>
      </c>
    </row>
    <row r="898" spans="1:5">
      <c r="A898" s="14">
        <v>12.72</v>
      </c>
      <c r="B898" s="4">
        <v>1</v>
      </c>
    </row>
    <row r="899" spans="1:5">
      <c r="A899" s="15">
        <v>12.33</v>
      </c>
      <c r="B899" s="4">
        <v>1</v>
      </c>
    </row>
    <row r="900" spans="1:5">
      <c r="A900" s="6">
        <v>12.83</v>
      </c>
      <c r="B900" s="4">
        <v>1</v>
      </c>
    </row>
    <row r="901" spans="1:5">
      <c r="A901" s="7">
        <v>12.58</v>
      </c>
      <c r="B901" s="4">
        <v>1</v>
      </c>
    </row>
    <row r="902" spans="1:5">
      <c r="A902" s="8">
        <v>12.47</v>
      </c>
      <c r="B902" s="4">
        <v>1</v>
      </c>
    </row>
    <row r="903" spans="1:5">
      <c r="A903" s="9">
        <v>19.86</v>
      </c>
      <c r="B903" s="4">
        <v>1</v>
      </c>
    </row>
    <row r="904" spans="1:5">
      <c r="A904" s="10">
        <v>12.04</v>
      </c>
      <c r="B904" s="4">
        <v>1</v>
      </c>
    </row>
    <row r="905" spans="1:5">
      <c r="A905" s="11">
        <v>14</v>
      </c>
      <c r="B905" s="4">
        <v>1</v>
      </c>
    </row>
    <row r="906" spans="1:5">
      <c r="A906" s="12">
        <v>14.61</v>
      </c>
      <c r="B906" s="4">
        <v>1</v>
      </c>
    </row>
    <row r="907" spans="1:5">
      <c r="A907" s="13">
        <v>17.329999999999998</v>
      </c>
      <c r="B907" s="4">
        <v>1</v>
      </c>
    </row>
    <row r="908" spans="1:5">
      <c r="A908" s="14">
        <v>19.43</v>
      </c>
      <c r="B908" s="4">
        <v>1</v>
      </c>
    </row>
    <row r="909" spans="1:5">
      <c r="A909" s="15">
        <v>12.83</v>
      </c>
      <c r="B909" s="4">
        <v>1</v>
      </c>
    </row>
    <row r="910" spans="1:5">
      <c r="A910" s="6">
        <v>12.88</v>
      </c>
      <c r="B910" s="4">
        <v>1</v>
      </c>
    </row>
    <row r="911" spans="1:5">
      <c r="A911" s="7">
        <v>15.32</v>
      </c>
      <c r="B911" s="4">
        <v>1</v>
      </c>
    </row>
    <row r="912" spans="1:5">
      <c r="A912" s="8">
        <v>12.4</v>
      </c>
      <c r="B912" s="4">
        <v>1</v>
      </c>
    </row>
    <row r="913" spans="1:2">
      <c r="A913" s="9">
        <v>12.97</v>
      </c>
      <c r="B913" s="4">
        <v>1</v>
      </c>
    </row>
    <row r="914" spans="1:2">
      <c r="A914" s="10">
        <v>13.67</v>
      </c>
      <c r="B914" s="4">
        <v>1</v>
      </c>
    </row>
    <row r="915" spans="1:2">
      <c r="A915" s="11">
        <v>10.210000000000001</v>
      </c>
      <c r="B915" s="4">
        <v>1</v>
      </c>
    </row>
    <row r="916" spans="1:2">
      <c r="A916" s="12">
        <v>11.25</v>
      </c>
      <c r="B916" s="4">
        <v>1</v>
      </c>
    </row>
    <row r="917" spans="1:2">
      <c r="A917" s="13">
        <v>11.49</v>
      </c>
      <c r="B917" s="4">
        <v>1</v>
      </c>
    </row>
    <row r="918" spans="1:2">
      <c r="A918" s="14">
        <v>11.16</v>
      </c>
      <c r="B918" s="4">
        <v>1</v>
      </c>
    </row>
    <row r="919" spans="1:2">
      <c r="A919" s="15">
        <v>10.89</v>
      </c>
      <c r="B919" s="4">
        <v>1</v>
      </c>
    </row>
    <row r="920" spans="1:2">
      <c r="A920" s="6">
        <v>13.07</v>
      </c>
      <c r="B920" s="4">
        <v>1</v>
      </c>
    </row>
    <row r="921" spans="1:2">
      <c r="A921" s="7">
        <v>18.54</v>
      </c>
      <c r="B921" s="4">
        <v>1</v>
      </c>
    </row>
    <row r="922" spans="1:2">
      <c r="A922" s="8">
        <v>11.92</v>
      </c>
      <c r="B922" s="4">
        <v>1</v>
      </c>
    </row>
    <row r="923" spans="1:2">
      <c r="A923" s="9">
        <v>13.36</v>
      </c>
      <c r="B923" s="4">
        <v>1</v>
      </c>
    </row>
    <row r="924" spans="1:2">
      <c r="A924" s="10">
        <v>16.47</v>
      </c>
      <c r="B924" s="4">
        <v>1</v>
      </c>
    </row>
    <row r="925" spans="1:2">
      <c r="A925" s="11">
        <v>12.99</v>
      </c>
      <c r="B925" s="4">
        <v>1</v>
      </c>
    </row>
    <row r="926" spans="1:2">
      <c r="A926" s="12">
        <v>17.61</v>
      </c>
      <c r="B926" s="4">
        <v>1</v>
      </c>
    </row>
    <row r="927" spans="1:2">
      <c r="A927" s="13">
        <v>17.79</v>
      </c>
      <c r="B927" s="4">
        <v>1</v>
      </c>
    </row>
    <row r="928" spans="1:2">
      <c r="A928" s="14">
        <v>19.489999999999998</v>
      </c>
      <c r="B928" s="4">
        <v>1</v>
      </c>
    </row>
    <row r="929" spans="1:2">
      <c r="A929" s="15">
        <v>17.190000000000001</v>
      </c>
      <c r="B929" s="4">
        <v>1</v>
      </c>
    </row>
    <row r="930" spans="1:2">
      <c r="A930" s="6">
        <v>13.09</v>
      </c>
      <c r="B930" s="4">
        <v>1</v>
      </c>
    </row>
    <row r="931" spans="1:2">
      <c r="A931" s="7">
        <v>13.54</v>
      </c>
      <c r="B931" s="4">
        <v>1</v>
      </c>
    </row>
    <row r="932" spans="1:2">
      <c r="A932" s="8">
        <v>11.35</v>
      </c>
      <c r="B932" s="4">
        <v>1</v>
      </c>
    </row>
    <row r="933" spans="1:2">
      <c r="A933" s="9">
        <v>18.55</v>
      </c>
      <c r="B933" s="4">
        <v>1</v>
      </c>
    </row>
    <row r="934" spans="1:2">
      <c r="A934" s="10">
        <v>18.43</v>
      </c>
      <c r="B934" s="4">
        <v>1</v>
      </c>
    </row>
    <row r="935" spans="1:2">
      <c r="A935" s="11">
        <v>14.59</v>
      </c>
      <c r="B935" s="4">
        <v>1</v>
      </c>
    </row>
    <row r="936" spans="1:2">
      <c r="A936" s="12">
        <v>15.83</v>
      </c>
      <c r="B936" s="4">
        <v>1</v>
      </c>
    </row>
    <row r="937" spans="1:2">
      <c r="A937" s="13">
        <v>19.329999999999998</v>
      </c>
      <c r="B937" s="4">
        <v>1</v>
      </c>
    </row>
    <row r="938" spans="1:2">
      <c r="A938" s="14">
        <v>17.37</v>
      </c>
      <c r="B938" s="4">
        <v>1</v>
      </c>
    </row>
    <row r="939" spans="1:2">
      <c r="A939" s="15">
        <v>18.489999999999998</v>
      </c>
      <c r="B939" s="4">
        <v>1</v>
      </c>
    </row>
    <row r="940" spans="1:2">
      <c r="A940" s="6">
        <v>13.11</v>
      </c>
      <c r="B940" s="4">
        <v>1</v>
      </c>
    </row>
    <row r="941" spans="1:2">
      <c r="A941" s="7">
        <v>19.899999999999999</v>
      </c>
      <c r="B941" s="4">
        <v>1</v>
      </c>
    </row>
    <row r="942" spans="1:2">
      <c r="A942" s="8">
        <v>13.54</v>
      </c>
      <c r="B942" s="4">
        <v>1</v>
      </c>
    </row>
    <row r="943" spans="1:2">
      <c r="A943" s="9">
        <v>13.22</v>
      </c>
      <c r="B943" s="4">
        <v>1</v>
      </c>
    </row>
    <row r="944" spans="1:2">
      <c r="A944" s="10">
        <v>18.37</v>
      </c>
      <c r="B944" s="4">
        <v>1</v>
      </c>
    </row>
    <row r="945" spans="1:2">
      <c r="A945" s="11">
        <v>18.420000000000002</v>
      </c>
      <c r="B945" s="4">
        <v>1</v>
      </c>
    </row>
    <row r="946" spans="1:2">
      <c r="A946" s="12">
        <v>11.09</v>
      </c>
      <c r="B946" s="4">
        <v>1</v>
      </c>
    </row>
    <row r="947" spans="1:2">
      <c r="A947" s="13">
        <v>12.03</v>
      </c>
      <c r="B947" s="4">
        <v>1</v>
      </c>
    </row>
    <row r="948" spans="1:2">
      <c r="A948" s="14">
        <v>17.07</v>
      </c>
      <c r="B948" s="4">
        <v>1</v>
      </c>
    </row>
    <row r="949" spans="1:2">
      <c r="A949" s="15">
        <v>16.09</v>
      </c>
      <c r="B949" s="4">
        <v>1</v>
      </c>
    </row>
    <row r="950" spans="1:2">
      <c r="A950" s="6">
        <v>13.13</v>
      </c>
      <c r="B950" s="4">
        <v>2</v>
      </c>
    </row>
    <row r="951" spans="1:2">
      <c r="A951" s="7">
        <v>14.87</v>
      </c>
      <c r="B951" s="4">
        <v>1</v>
      </c>
    </row>
    <row r="952" spans="1:2">
      <c r="A952" s="8">
        <v>11.94</v>
      </c>
      <c r="B952" s="4">
        <v>1</v>
      </c>
    </row>
    <row r="953" spans="1:2">
      <c r="A953" s="9">
        <v>11.6</v>
      </c>
      <c r="B953" s="4">
        <v>1</v>
      </c>
    </row>
    <row r="954" spans="1:2">
      <c r="A954" s="10">
        <v>15.91</v>
      </c>
      <c r="B954" s="4">
        <v>1</v>
      </c>
    </row>
    <row r="955" spans="1:2">
      <c r="A955" s="11">
        <v>19.27</v>
      </c>
      <c r="B955" s="4">
        <v>1</v>
      </c>
    </row>
    <row r="956" spans="1:2">
      <c r="A956" s="12">
        <v>12.12</v>
      </c>
      <c r="B956" s="4">
        <v>1</v>
      </c>
    </row>
    <row r="957" spans="1:2">
      <c r="A957" s="13">
        <v>17.64</v>
      </c>
      <c r="B957" s="4">
        <v>1</v>
      </c>
    </row>
    <row r="958" spans="1:2">
      <c r="A958" s="14">
        <v>11.76</v>
      </c>
      <c r="B958" s="4">
        <v>1</v>
      </c>
    </row>
    <row r="959" spans="1:2">
      <c r="A959" s="15">
        <v>16.309999999999999</v>
      </c>
      <c r="B959" s="4">
        <v>1</v>
      </c>
    </row>
    <row r="960" spans="1:2">
      <c r="A960" s="7">
        <v>18.670000000000002</v>
      </c>
      <c r="B960" s="4">
        <v>1</v>
      </c>
    </row>
    <row r="961" spans="1:2">
      <c r="A961" s="8">
        <v>14.56</v>
      </c>
      <c r="B961" s="4">
        <v>1</v>
      </c>
    </row>
    <row r="962" spans="1:2">
      <c r="A962" s="9">
        <v>19</v>
      </c>
      <c r="B962" s="4">
        <v>1</v>
      </c>
    </row>
    <row r="963" spans="1:2">
      <c r="A963" s="10">
        <v>19.170000000000002</v>
      </c>
      <c r="B963" s="4">
        <v>1</v>
      </c>
    </row>
    <row r="964" spans="1:2">
      <c r="A964" s="11">
        <v>16.100000000000001</v>
      </c>
      <c r="B964" s="4">
        <v>1</v>
      </c>
    </row>
    <row r="965" spans="1:2">
      <c r="A965" s="12">
        <v>12.77</v>
      </c>
      <c r="B965" s="4">
        <v>1</v>
      </c>
    </row>
    <row r="966" spans="1:2">
      <c r="A966" s="13">
        <v>11.78</v>
      </c>
      <c r="B966" s="4">
        <v>1</v>
      </c>
    </row>
    <row r="967" spans="1:2">
      <c r="A967" s="14">
        <v>10.71</v>
      </c>
      <c r="B967" s="4">
        <v>1</v>
      </c>
    </row>
    <row r="968" spans="1:2">
      <c r="A968" s="15">
        <v>17.16</v>
      </c>
      <c r="B968" s="4">
        <v>1</v>
      </c>
    </row>
    <row r="969" spans="1:2">
      <c r="A969" s="6">
        <v>13.25</v>
      </c>
      <c r="B969" s="4">
        <v>1</v>
      </c>
    </row>
    <row r="970" spans="1:2">
      <c r="A970" s="7">
        <v>10.88</v>
      </c>
      <c r="B970" s="4">
        <v>1</v>
      </c>
    </row>
    <row r="971" spans="1:2">
      <c r="A971" s="8">
        <v>12.95</v>
      </c>
      <c r="B971" s="4">
        <v>1</v>
      </c>
    </row>
    <row r="972" spans="1:2">
      <c r="A972" s="9">
        <v>14.88</v>
      </c>
      <c r="B972" s="4">
        <v>1</v>
      </c>
    </row>
    <row r="973" spans="1:2">
      <c r="A973" s="10">
        <v>12.52</v>
      </c>
      <c r="B973" s="4">
        <v>1</v>
      </c>
    </row>
    <row r="974" spans="1:2">
      <c r="A974" s="11">
        <v>14.32</v>
      </c>
      <c r="B974" s="4">
        <v>1</v>
      </c>
    </row>
    <row r="975" spans="1:2">
      <c r="A975" s="12">
        <v>14.97</v>
      </c>
      <c r="B975" s="4">
        <v>1</v>
      </c>
    </row>
    <row r="976" spans="1:2">
      <c r="A976" s="13">
        <v>13.72</v>
      </c>
      <c r="B976" s="4">
        <v>1</v>
      </c>
    </row>
    <row r="977" spans="1:2">
      <c r="A977" s="14">
        <v>14.41</v>
      </c>
      <c r="B977" s="4">
        <v>1</v>
      </c>
    </row>
    <row r="978" spans="1:2">
      <c r="A978" s="15">
        <v>10.82</v>
      </c>
      <c r="B978" s="4">
        <v>1</v>
      </c>
    </row>
    <row r="979" spans="1:2">
      <c r="A979" s="6">
        <v>13.59</v>
      </c>
      <c r="B979" s="4">
        <v>1</v>
      </c>
    </row>
    <row r="980" spans="1:2">
      <c r="A980" s="7">
        <v>13.05</v>
      </c>
      <c r="B980" s="4">
        <v>1</v>
      </c>
    </row>
    <row r="981" spans="1:2">
      <c r="A981" s="8">
        <v>13.95</v>
      </c>
      <c r="B981" s="4">
        <v>1</v>
      </c>
    </row>
    <row r="982" spans="1:2">
      <c r="A982" s="9">
        <v>11.56</v>
      </c>
      <c r="B982" s="4">
        <v>1</v>
      </c>
    </row>
    <row r="983" spans="1:2">
      <c r="A983" s="10">
        <v>16.04</v>
      </c>
      <c r="B983" s="4">
        <v>1</v>
      </c>
    </row>
    <row r="984" spans="1:2">
      <c r="A984" s="11">
        <v>13.39</v>
      </c>
      <c r="B984" s="4">
        <v>1</v>
      </c>
    </row>
    <row r="985" spans="1:2">
      <c r="A985" s="12">
        <v>11.82</v>
      </c>
      <c r="B985" s="4">
        <v>1</v>
      </c>
    </row>
    <row r="986" spans="1:2">
      <c r="A986" s="13">
        <v>17.64</v>
      </c>
      <c r="B986" s="4">
        <v>1</v>
      </c>
    </row>
    <row r="987" spans="1:2">
      <c r="A987" s="14">
        <v>19.809999999999999</v>
      </c>
      <c r="B987" s="4">
        <v>1</v>
      </c>
    </row>
    <row r="988" spans="1:2">
      <c r="A988" s="15">
        <v>16.45</v>
      </c>
      <c r="B988" s="4">
        <v>1</v>
      </c>
    </row>
    <row r="989" spans="1:2">
      <c r="A989" s="6">
        <v>13.6</v>
      </c>
      <c r="B989" s="4">
        <v>1</v>
      </c>
    </row>
    <row r="990" spans="1:2">
      <c r="A990" s="7">
        <v>19.489999999999998</v>
      </c>
      <c r="B990" s="4">
        <v>1</v>
      </c>
    </row>
    <row r="991" spans="1:2">
      <c r="A991" s="8">
        <v>13.76</v>
      </c>
      <c r="B991" s="4">
        <v>1</v>
      </c>
    </row>
    <row r="992" spans="1:2">
      <c r="A992" s="9">
        <v>15.96</v>
      </c>
      <c r="B992" s="4">
        <v>1</v>
      </c>
    </row>
    <row r="993" spans="1:2">
      <c r="A993" s="10">
        <v>15.46</v>
      </c>
      <c r="B993" s="4">
        <v>1</v>
      </c>
    </row>
    <row r="994" spans="1:2">
      <c r="A994" s="11">
        <v>17.829999999999998</v>
      </c>
      <c r="B994" s="4">
        <v>1</v>
      </c>
    </row>
    <row r="995" spans="1:2">
      <c r="A995" s="12">
        <v>12.67</v>
      </c>
      <c r="B995" s="4">
        <v>1</v>
      </c>
    </row>
    <row r="996" spans="1:2">
      <c r="A996" s="13">
        <v>11.56</v>
      </c>
      <c r="B996" s="4">
        <v>1</v>
      </c>
    </row>
    <row r="997" spans="1:2">
      <c r="A997" s="14">
        <v>19.79</v>
      </c>
      <c r="B997" s="4">
        <v>1</v>
      </c>
    </row>
    <row r="998" spans="1:2">
      <c r="A998" s="15">
        <v>15</v>
      </c>
      <c r="B998" s="4">
        <v>1</v>
      </c>
    </row>
    <row r="999" spans="1:2">
      <c r="A999" s="6">
        <v>13.62</v>
      </c>
      <c r="B999" s="4">
        <v>1</v>
      </c>
    </row>
    <row r="1000" spans="1:2">
      <c r="A1000" s="7">
        <v>11.12</v>
      </c>
      <c r="B1000" s="4">
        <v>1</v>
      </c>
    </row>
    <row r="1001" spans="1:2">
      <c r="A1001" s="8">
        <v>10.81</v>
      </c>
      <c r="B1001" s="4">
        <v>1</v>
      </c>
    </row>
    <row r="1002" spans="1:2">
      <c r="A1002" s="9">
        <v>12.68</v>
      </c>
      <c r="B1002" s="4">
        <v>1</v>
      </c>
    </row>
    <row r="1003" spans="1:2">
      <c r="A1003" s="10">
        <v>13.61</v>
      </c>
      <c r="B1003" s="4">
        <v>1</v>
      </c>
    </row>
    <row r="1004" spans="1:2">
      <c r="A1004" s="11">
        <v>14.1</v>
      </c>
      <c r="B1004" s="4">
        <v>1</v>
      </c>
    </row>
    <row r="1005" spans="1:2">
      <c r="A1005" s="12">
        <v>13.57</v>
      </c>
      <c r="B1005" s="4">
        <v>1</v>
      </c>
    </row>
    <row r="1006" spans="1:2">
      <c r="A1006" s="13">
        <v>15.41</v>
      </c>
      <c r="B1006" s="4">
        <v>1</v>
      </c>
    </row>
    <row r="1007" spans="1:2">
      <c r="A1007" s="14">
        <v>15.88</v>
      </c>
      <c r="B1007" s="4">
        <v>1</v>
      </c>
    </row>
    <row r="1008" spans="1:2">
      <c r="A1008" s="15">
        <v>13.23</v>
      </c>
      <c r="B1008" s="4">
        <v>1</v>
      </c>
    </row>
    <row r="1009" spans="1:2">
      <c r="A1009" s="6">
        <v>13.82</v>
      </c>
      <c r="B1009" s="4">
        <v>1</v>
      </c>
    </row>
    <row r="1010" spans="1:2">
      <c r="A1010" s="7">
        <v>17.32</v>
      </c>
      <c r="B1010" s="4">
        <v>1</v>
      </c>
    </row>
    <row r="1011" spans="1:2">
      <c r="A1011" s="8">
        <v>18.63</v>
      </c>
      <c r="B1011" s="4">
        <v>1</v>
      </c>
    </row>
    <row r="1012" spans="1:2">
      <c r="A1012" s="9">
        <v>19.18</v>
      </c>
      <c r="B1012" s="4">
        <v>1</v>
      </c>
    </row>
    <row r="1013" spans="1:2">
      <c r="A1013" s="10">
        <v>15.76</v>
      </c>
      <c r="B1013" s="4">
        <v>1</v>
      </c>
    </row>
    <row r="1014" spans="1:2">
      <c r="A1014" s="11">
        <v>11.15</v>
      </c>
      <c r="B1014" s="4">
        <v>1</v>
      </c>
    </row>
    <row r="1015" spans="1:2">
      <c r="A1015" s="12">
        <v>17.8</v>
      </c>
      <c r="B1015" s="4">
        <v>1</v>
      </c>
    </row>
    <row r="1016" spans="1:2">
      <c r="A1016" s="13">
        <v>14.03</v>
      </c>
      <c r="B1016" s="4">
        <v>1</v>
      </c>
    </row>
    <row r="1017" spans="1:2">
      <c r="A1017" s="14">
        <v>10.64</v>
      </c>
      <c r="B1017" s="4">
        <v>1</v>
      </c>
    </row>
    <row r="1018" spans="1:2">
      <c r="A1018" s="15">
        <v>11.3</v>
      </c>
      <c r="B1018" s="4">
        <v>1</v>
      </c>
    </row>
    <row r="1019" spans="1:2">
      <c r="A1019" s="6">
        <v>13.92</v>
      </c>
      <c r="B1019" s="4">
        <v>1</v>
      </c>
    </row>
    <row r="1020" spans="1:2">
      <c r="A1020" s="7">
        <v>12.83</v>
      </c>
      <c r="B1020" s="4">
        <v>1</v>
      </c>
    </row>
    <row r="1021" spans="1:2">
      <c r="A1021" s="8">
        <v>12.25</v>
      </c>
      <c r="B1021" s="4">
        <v>1</v>
      </c>
    </row>
    <row r="1022" spans="1:2">
      <c r="A1022" s="9">
        <v>11.05</v>
      </c>
      <c r="B1022" s="4">
        <v>1</v>
      </c>
    </row>
    <row r="1023" spans="1:2">
      <c r="A1023" s="10">
        <v>14.67</v>
      </c>
      <c r="B1023" s="4">
        <v>1</v>
      </c>
    </row>
    <row r="1024" spans="1:2">
      <c r="A1024" s="11">
        <v>10.45</v>
      </c>
      <c r="B1024" s="4">
        <v>1</v>
      </c>
    </row>
    <row r="1025" spans="1:2">
      <c r="A1025" s="12">
        <v>10.86</v>
      </c>
      <c r="B1025" s="4">
        <v>1</v>
      </c>
    </row>
    <row r="1026" spans="1:2">
      <c r="A1026" s="13">
        <v>14.61</v>
      </c>
      <c r="B1026" s="4">
        <v>1</v>
      </c>
    </row>
    <row r="1027" spans="1:2">
      <c r="A1027" s="14">
        <v>14.16</v>
      </c>
      <c r="B1027" s="4">
        <v>1</v>
      </c>
    </row>
    <row r="1028" spans="1:2">
      <c r="A1028" s="15">
        <v>11.48</v>
      </c>
      <c r="B1028" s="4">
        <v>1</v>
      </c>
    </row>
    <row r="1029" spans="1:2">
      <c r="A1029" s="6">
        <v>13.93</v>
      </c>
      <c r="B1029" s="4">
        <v>1</v>
      </c>
    </row>
    <row r="1030" spans="1:2">
      <c r="A1030" s="7">
        <v>14.27</v>
      </c>
      <c r="B1030" s="4">
        <v>1</v>
      </c>
    </row>
    <row r="1031" spans="1:2">
      <c r="A1031" s="8">
        <v>12.07</v>
      </c>
      <c r="B1031" s="4">
        <v>1</v>
      </c>
    </row>
    <row r="1032" spans="1:2">
      <c r="A1032" s="9">
        <v>13.17</v>
      </c>
      <c r="B1032" s="4">
        <v>1</v>
      </c>
    </row>
    <row r="1033" spans="1:2">
      <c r="A1033" s="10">
        <v>11.12</v>
      </c>
      <c r="B1033" s="4">
        <v>1</v>
      </c>
    </row>
    <row r="1034" spans="1:2">
      <c r="A1034" s="11">
        <v>14.37</v>
      </c>
      <c r="B1034" s="4">
        <v>1</v>
      </c>
    </row>
    <row r="1035" spans="1:2">
      <c r="A1035" s="12">
        <v>15.26</v>
      </c>
      <c r="B1035" s="4">
        <v>1</v>
      </c>
    </row>
    <row r="1036" spans="1:2">
      <c r="A1036" s="13">
        <v>20</v>
      </c>
      <c r="B1036" s="4">
        <v>1</v>
      </c>
    </row>
    <row r="1037" spans="1:2">
      <c r="A1037" s="14">
        <v>15.12</v>
      </c>
      <c r="B1037" s="4">
        <v>1</v>
      </c>
    </row>
    <row r="1038" spans="1:2">
      <c r="A1038" s="15">
        <v>16.059999999999999</v>
      </c>
      <c r="B1038" s="4">
        <v>1</v>
      </c>
    </row>
    <row r="1039" spans="1:2">
      <c r="A1039" s="6">
        <v>14</v>
      </c>
      <c r="B1039" s="4">
        <v>1</v>
      </c>
    </row>
    <row r="1040" spans="1:2">
      <c r="A1040" s="7">
        <v>12.81</v>
      </c>
      <c r="B1040" s="4">
        <v>1</v>
      </c>
    </row>
    <row r="1041" spans="1:2">
      <c r="A1041" s="8">
        <v>14.5</v>
      </c>
      <c r="B1041" s="4">
        <v>1</v>
      </c>
    </row>
    <row r="1042" spans="1:2">
      <c r="A1042" s="9">
        <v>18.72</v>
      </c>
      <c r="B1042" s="4">
        <v>1</v>
      </c>
    </row>
    <row r="1043" spans="1:2">
      <c r="A1043" s="10">
        <v>12.78</v>
      </c>
      <c r="B1043" s="4">
        <v>1</v>
      </c>
    </row>
    <row r="1044" spans="1:2">
      <c r="A1044" s="11">
        <v>18.559999999999999</v>
      </c>
      <c r="B1044" s="4">
        <v>1</v>
      </c>
    </row>
    <row r="1045" spans="1:2">
      <c r="A1045" s="12">
        <v>12.83</v>
      </c>
      <c r="B1045" s="4">
        <v>1</v>
      </c>
    </row>
    <row r="1046" spans="1:2">
      <c r="A1046" s="13">
        <v>11.19</v>
      </c>
      <c r="B1046" s="4">
        <v>1</v>
      </c>
    </row>
    <row r="1047" spans="1:2">
      <c r="A1047" s="14">
        <v>11.22</v>
      </c>
      <c r="B1047" s="4">
        <v>1</v>
      </c>
    </row>
    <row r="1048" spans="1:2">
      <c r="A1048" s="15">
        <v>13.79</v>
      </c>
      <c r="B1048" s="4">
        <v>1</v>
      </c>
    </row>
    <row r="1049" spans="1:2">
      <c r="A1049" s="6">
        <v>14.04</v>
      </c>
      <c r="B1049" s="4">
        <v>1</v>
      </c>
    </row>
    <row r="1050" spans="1:2">
      <c r="A1050" s="7">
        <v>19.96</v>
      </c>
      <c r="B1050" s="4">
        <v>1</v>
      </c>
    </row>
    <row r="1051" spans="1:2">
      <c r="A1051" s="8">
        <v>19.989999999999998</v>
      </c>
      <c r="B1051" s="4">
        <v>1</v>
      </c>
    </row>
    <row r="1052" spans="1:2">
      <c r="A1052" s="9">
        <v>16.54</v>
      </c>
      <c r="B1052" s="4">
        <v>1</v>
      </c>
    </row>
    <row r="1053" spans="1:2">
      <c r="A1053" s="10">
        <v>15.91</v>
      </c>
      <c r="B1053" s="4">
        <v>1</v>
      </c>
    </row>
    <row r="1054" spans="1:2">
      <c r="A1054" s="11">
        <v>10.8</v>
      </c>
      <c r="B1054" s="4">
        <v>1</v>
      </c>
    </row>
    <row r="1055" spans="1:2">
      <c r="A1055" s="12">
        <v>12.39</v>
      </c>
      <c r="B1055" s="4">
        <v>1</v>
      </c>
    </row>
    <row r="1056" spans="1:2">
      <c r="A1056" s="13">
        <v>13.25</v>
      </c>
      <c r="B1056" s="4">
        <v>1</v>
      </c>
    </row>
    <row r="1057" spans="1:2">
      <c r="A1057" s="14">
        <v>16.02</v>
      </c>
      <c r="B1057" s="4">
        <v>1</v>
      </c>
    </row>
    <row r="1058" spans="1:2">
      <c r="A1058" s="15">
        <v>10.46</v>
      </c>
      <c r="B1058" s="4">
        <v>1</v>
      </c>
    </row>
    <row r="1059" spans="1:2">
      <c r="A1059" s="6">
        <v>14.13</v>
      </c>
      <c r="B1059" s="4">
        <v>1</v>
      </c>
    </row>
    <row r="1060" spans="1:2">
      <c r="A1060" s="7">
        <v>12.05</v>
      </c>
      <c r="B1060" s="4">
        <v>1</v>
      </c>
    </row>
    <row r="1061" spans="1:2">
      <c r="A1061" s="8">
        <v>11.87</v>
      </c>
      <c r="B1061" s="4">
        <v>1</v>
      </c>
    </row>
    <row r="1062" spans="1:2">
      <c r="A1062" s="9">
        <v>14.61</v>
      </c>
      <c r="B1062" s="4">
        <v>1</v>
      </c>
    </row>
    <row r="1063" spans="1:2">
      <c r="A1063" s="10">
        <v>12.1</v>
      </c>
      <c r="B1063" s="4">
        <v>1</v>
      </c>
    </row>
    <row r="1064" spans="1:2">
      <c r="A1064" s="11">
        <v>10.85</v>
      </c>
      <c r="B1064" s="4">
        <v>1</v>
      </c>
    </row>
    <row r="1065" spans="1:2">
      <c r="A1065" s="12">
        <v>13.61</v>
      </c>
      <c r="B1065" s="4">
        <v>1</v>
      </c>
    </row>
    <row r="1066" spans="1:2">
      <c r="A1066" s="13">
        <v>12.11</v>
      </c>
      <c r="B1066" s="4">
        <v>1</v>
      </c>
    </row>
    <row r="1067" spans="1:2">
      <c r="A1067" s="14">
        <v>13.88</v>
      </c>
      <c r="B1067" s="4">
        <v>1</v>
      </c>
    </row>
    <row r="1068" spans="1:2">
      <c r="A1068" s="15">
        <v>15.76</v>
      </c>
      <c r="B1068" s="4">
        <v>1</v>
      </c>
    </row>
    <row r="1069" spans="1:2">
      <c r="A1069" s="6">
        <v>14.14</v>
      </c>
      <c r="B1069" s="4">
        <v>1</v>
      </c>
    </row>
    <row r="1070" spans="1:2">
      <c r="A1070" s="7">
        <v>11.66</v>
      </c>
      <c r="B1070" s="4">
        <v>1</v>
      </c>
    </row>
    <row r="1071" spans="1:2">
      <c r="A1071" s="8">
        <v>13</v>
      </c>
      <c r="B1071" s="4">
        <v>1</v>
      </c>
    </row>
    <row r="1072" spans="1:2">
      <c r="A1072" s="9">
        <v>13.07</v>
      </c>
      <c r="B1072" s="4">
        <v>1</v>
      </c>
    </row>
    <row r="1073" spans="1:2">
      <c r="A1073" s="10">
        <v>14.21</v>
      </c>
      <c r="B1073" s="4">
        <v>1</v>
      </c>
    </row>
    <row r="1074" spans="1:2">
      <c r="A1074" s="11">
        <v>12.65</v>
      </c>
      <c r="B1074" s="4">
        <v>1</v>
      </c>
    </row>
    <row r="1075" spans="1:2">
      <c r="A1075" s="12">
        <v>15.33</v>
      </c>
      <c r="B1075" s="4">
        <v>1</v>
      </c>
    </row>
    <row r="1076" spans="1:2">
      <c r="A1076" s="13">
        <v>10.72</v>
      </c>
      <c r="B1076" s="4">
        <v>1</v>
      </c>
    </row>
    <row r="1077" spans="1:2">
      <c r="A1077" s="14">
        <v>12.04</v>
      </c>
      <c r="B1077" s="4">
        <v>1</v>
      </c>
    </row>
    <row r="1078" spans="1:2">
      <c r="A1078" s="15">
        <v>13.18</v>
      </c>
      <c r="B1078" s="4">
        <v>1</v>
      </c>
    </row>
    <row r="1079" spans="1:2">
      <c r="A1079" s="6">
        <v>14.16</v>
      </c>
      <c r="B1079" s="4">
        <v>1</v>
      </c>
    </row>
    <row r="1080" spans="1:2">
      <c r="A1080" s="7">
        <v>18.84</v>
      </c>
      <c r="B1080" s="4">
        <v>1</v>
      </c>
    </row>
    <row r="1081" spans="1:2">
      <c r="A1081" s="8">
        <v>10.7</v>
      </c>
      <c r="B1081" s="4">
        <v>1</v>
      </c>
    </row>
    <row r="1082" spans="1:2">
      <c r="A1082" s="9">
        <v>15.52</v>
      </c>
      <c r="B1082" s="4">
        <v>1</v>
      </c>
    </row>
    <row r="1083" spans="1:2">
      <c r="A1083" s="10">
        <v>13.87</v>
      </c>
      <c r="B1083" s="4">
        <v>1</v>
      </c>
    </row>
    <row r="1084" spans="1:2">
      <c r="A1084" s="11">
        <v>12.92</v>
      </c>
      <c r="B1084" s="4">
        <v>1</v>
      </c>
    </row>
    <row r="1085" spans="1:2">
      <c r="A1085" s="12">
        <v>19.989999999999998</v>
      </c>
      <c r="B1085" s="4">
        <v>1</v>
      </c>
    </row>
    <row r="1086" spans="1:2">
      <c r="A1086" s="13">
        <v>13.18</v>
      </c>
      <c r="B1086" s="4">
        <v>1</v>
      </c>
    </row>
    <row r="1087" spans="1:2">
      <c r="A1087" s="14">
        <v>11.59</v>
      </c>
      <c r="B1087" s="4">
        <v>1</v>
      </c>
    </row>
    <row r="1088" spans="1:2">
      <c r="A1088" s="15">
        <v>13.63</v>
      </c>
      <c r="B1088" s="4">
        <v>1</v>
      </c>
    </row>
    <row r="1089" spans="1:2">
      <c r="A1089" s="6">
        <v>14.18</v>
      </c>
      <c r="B1089" s="4">
        <v>1</v>
      </c>
    </row>
    <row r="1090" spans="1:2">
      <c r="A1090" s="7">
        <v>13.4</v>
      </c>
      <c r="B1090" s="4">
        <v>1</v>
      </c>
    </row>
    <row r="1091" spans="1:2">
      <c r="A1091" s="8">
        <v>15.05</v>
      </c>
      <c r="B1091" s="4">
        <v>1</v>
      </c>
    </row>
    <row r="1092" spans="1:2">
      <c r="A1092" s="9">
        <v>14.71</v>
      </c>
      <c r="B1092" s="4">
        <v>1</v>
      </c>
    </row>
    <row r="1093" spans="1:2">
      <c r="A1093" s="10">
        <v>10.44</v>
      </c>
      <c r="B1093" s="4">
        <v>1</v>
      </c>
    </row>
    <row r="1094" spans="1:2">
      <c r="A1094" s="11">
        <v>17.7</v>
      </c>
      <c r="B1094" s="4">
        <v>1</v>
      </c>
    </row>
    <row r="1095" spans="1:2">
      <c r="A1095" s="12">
        <v>18.43</v>
      </c>
      <c r="B1095" s="4">
        <v>1</v>
      </c>
    </row>
    <row r="1096" spans="1:2">
      <c r="A1096" s="13">
        <v>16.39</v>
      </c>
      <c r="B1096" s="4">
        <v>1</v>
      </c>
    </row>
    <row r="1097" spans="1:2">
      <c r="A1097" s="14">
        <v>13.45</v>
      </c>
      <c r="B1097" s="4">
        <v>1</v>
      </c>
    </row>
    <row r="1098" spans="1:2">
      <c r="A1098" s="15">
        <v>11.14</v>
      </c>
      <c r="B1098" s="4">
        <v>1</v>
      </c>
    </row>
    <row r="1099" spans="1:2">
      <c r="A1099" s="6">
        <v>14.22</v>
      </c>
      <c r="B1099" s="4">
        <v>1</v>
      </c>
    </row>
    <row r="1100" spans="1:2">
      <c r="A1100" s="7">
        <v>15.35</v>
      </c>
      <c r="B1100" s="4">
        <v>1</v>
      </c>
    </row>
    <row r="1101" spans="1:2">
      <c r="A1101" s="8">
        <v>12.14</v>
      </c>
      <c r="B1101" s="4">
        <v>1</v>
      </c>
    </row>
    <row r="1102" spans="1:2">
      <c r="A1102" s="9">
        <v>14.05</v>
      </c>
      <c r="B1102" s="4">
        <v>1</v>
      </c>
    </row>
    <row r="1103" spans="1:2">
      <c r="A1103" s="10">
        <v>11.93</v>
      </c>
      <c r="B1103" s="4">
        <v>1</v>
      </c>
    </row>
    <row r="1104" spans="1:2">
      <c r="A1104" s="11">
        <v>15.84</v>
      </c>
      <c r="B1104" s="4">
        <v>1</v>
      </c>
    </row>
    <row r="1105" spans="1:2">
      <c r="A1105" s="12">
        <v>11.25</v>
      </c>
      <c r="B1105" s="4">
        <v>1</v>
      </c>
    </row>
    <row r="1106" spans="1:2">
      <c r="A1106" s="13">
        <v>12.87</v>
      </c>
      <c r="B1106" s="4">
        <v>1</v>
      </c>
    </row>
    <row r="1107" spans="1:2">
      <c r="A1107" s="14">
        <v>12.08</v>
      </c>
      <c r="B1107" s="4">
        <v>1</v>
      </c>
    </row>
    <row r="1108" spans="1:2">
      <c r="A1108" s="15">
        <v>10.1</v>
      </c>
      <c r="B1108" s="4">
        <v>1</v>
      </c>
    </row>
    <row r="1109" spans="1:2">
      <c r="A1109" s="6">
        <v>14.42</v>
      </c>
      <c r="B1109" s="4">
        <v>1</v>
      </c>
    </row>
    <row r="1110" spans="1:2">
      <c r="A1110" s="7">
        <v>11.65</v>
      </c>
      <c r="B1110" s="4">
        <v>1</v>
      </c>
    </row>
    <row r="1111" spans="1:2">
      <c r="A1111" s="8">
        <v>10.73</v>
      </c>
      <c r="B1111" s="4">
        <v>1</v>
      </c>
    </row>
    <row r="1112" spans="1:2">
      <c r="A1112" s="9">
        <v>19.98</v>
      </c>
      <c r="B1112" s="4">
        <v>1</v>
      </c>
    </row>
    <row r="1113" spans="1:2">
      <c r="A1113" s="10">
        <v>19.25</v>
      </c>
      <c r="B1113" s="4">
        <v>1</v>
      </c>
    </row>
    <row r="1114" spans="1:2">
      <c r="A1114" s="11">
        <v>10.7</v>
      </c>
      <c r="B1114" s="4">
        <v>1</v>
      </c>
    </row>
    <row r="1115" spans="1:2">
      <c r="A1115" s="12">
        <v>19.23</v>
      </c>
      <c r="B1115" s="4">
        <v>1</v>
      </c>
    </row>
    <row r="1116" spans="1:2">
      <c r="A1116" s="13">
        <v>13.96</v>
      </c>
      <c r="B1116" s="4">
        <v>1</v>
      </c>
    </row>
    <row r="1117" spans="1:2">
      <c r="A1117" s="14">
        <v>11.87</v>
      </c>
      <c r="B1117" s="4">
        <v>1</v>
      </c>
    </row>
    <row r="1118" spans="1:2">
      <c r="A1118" s="15">
        <v>11.95</v>
      </c>
      <c r="B1118" s="4">
        <v>1</v>
      </c>
    </row>
    <row r="1119" spans="1:2">
      <c r="A1119" s="6">
        <v>14.52</v>
      </c>
      <c r="B1119" s="4">
        <v>1</v>
      </c>
    </row>
    <row r="1120" spans="1:2">
      <c r="A1120" s="7">
        <v>11.83</v>
      </c>
      <c r="B1120" s="4">
        <v>1</v>
      </c>
    </row>
    <row r="1121" spans="1:2">
      <c r="A1121" s="8">
        <v>15.26</v>
      </c>
      <c r="B1121" s="4">
        <v>1</v>
      </c>
    </row>
    <row r="1122" spans="1:2">
      <c r="A1122" s="9">
        <v>10.01</v>
      </c>
      <c r="B1122" s="4">
        <v>1</v>
      </c>
    </row>
    <row r="1123" spans="1:2">
      <c r="A1123" s="10">
        <v>11.75</v>
      </c>
      <c r="B1123" s="4">
        <v>1</v>
      </c>
    </row>
    <row r="1124" spans="1:2">
      <c r="A1124" s="11">
        <v>17.75</v>
      </c>
      <c r="B1124" s="4">
        <v>1</v>
      </c>
    </row>
    <row r="1125" spans="1:2">
      <c r="A1125" s="12">
        <v>15.36</v>
      </c>
      <c r="B1125" s="4">
        <v>1</v>
      </c>
    </row>
    <row r="1126" spans="1:2">
      <c r="A1126" s="13">
        <v>14.63</v>
      </c>
      <c r="B1126" s="4">
        <v>1</v>
      </c>
    </row>
    <row r="1127" spans="1:2">
      <c r="A1127" s="14">
        <v>19.440000000000001</v>
      </c>
      <c r="B1127" s="4">
        <v>1</v>
      </c>
    </row>
    <row r="1128" spans="1:2">
      <c r="A1128" s="15">
        <v>11.62</v>
      </c>
      <c r="B1128" s="4">
        <v>1</v>
      </c>
    </row>
    <row r="1129" spans="1:2">
      <c r="A1129" s="6">
        <v>14.53</v>
      </c>
      <c r="B1129" s="4">
        <v>1</v>
      </c>
    </row>
    <row r="1130" spans="1:2">
      <c r="A1130" s="7">
        <v>12.75</v>
      </c>
      <c r="B1130" s="4">
        <v>1</v>
      </c>
    </row>
    <row r="1131" spans="1:2">
      <c r="A1131" s="8">
        <v>10.43</v>
      </c>
      <c r="B1131" s="4">
        <v>1</v>
      </c>
    </row>
    <row r="1132" spans="1:2">
      <c r="A1132" s="9">
        <v>10.84</v>
      </c>
      <c r="B1132" s="4">
        <v>1</v>
      </c>
    </row>
    <row r="1133" spans="1:2">
      <c r="A1133" s="10">
        <v>12.8</v>
      </c>
      <c r="B1133" s="4">
        <v>1</v>
      </c>
    </row>
    <row r="1134" spans="1:2">
      <c r="A1134" s="11">
        <v>11.34</v>
      </c>
      <c r="B1134" s="4">
        <v>1</v>
      </c>
    </row>
    <row r="1135" spans="1:2">
      <c r="A1135" s="12">
        <v>13.21</v>
      </c>
      <c r="B1135" s="4">
        <v>1</v>
      </c>
    </row>
    <row r="1136" spans="1:2">
      <c r="A1136" s="13">
        <v>13.76</v>
      </c>
      <c r="B1136" s="4">
        <v>1</v>
      </c>
    </row>
    <row r="1137" spans="1:2">
      <c r="A1137" s="14">
        <v>10.95</v>
      </c>
      <c r="B1137" s="4">
        <v>1</v>
      </c>
    </row>
    <row r="1138" spans="1:2">
      <c r="A1138" s="15">
        <v>11.65</v>
      </c>
      <c r="B1138" s="4">
        <v>1</v>
      </c>
    </row>
    <row r="1139" spans="1:2">
      <c r="A1139" s="6">
        <v>14.55</v>
      </c>
      <c r="B1139" s="4">
        <v>2</v>
      </c>
    </row>
    <row r="1140" spans="1:2">
      <c r="A1140" s="7">
        <v>10.38</v>
      </c>
      <c r="B1140" s="4">
        <v>1</v>
      </c>
    </row>
    <row r="1141" spans="1:2">
      <c r="A1141" s="8">
        <v>18.149999999999999</v>
      </c>
      <c r="B1141" s="4">
        <v>1</v>
      </c>
    </row>
    <row r="1142" spans="1:2">
      <c r="A1142" s="9">
        <v>12.91</v>
      </c>
      <c r="B1142" s="4">
        <v>1</v>
      </c>
    </row>
    <row r="1143" spans="1:2">
      <c r="A1143" s="10">
        <v>14.5</v>
      </c>
      <c r="B1143" s="4">
        <v>1</v>
      </c>
    </row>
    <row r="1144" spans="1:2">
      <c r="A1144" s="11">
        <v>12.03</v>
      </c>
      <c r="B1144" s="4">
        <v>1</v>
      </c>
    </row>
    <row r="1145" spans="1:2">
      <c r="A1145" s="12">
        <v>11.62</v>
      </c>
      <c r="B1145" s="4">
        <v>1</v>
      </c>
    </row>
    <row r="1146" spans="1:2">
      <c r="A1146" s="13">
        <v>16.760000000000002</v>
      </c>
      <c r="B1146" s="4">
        <v>1</v>
      </c>
    </row>
    <row r="1147" spans="1:2">
      <c r="A1147" s="14">
        <v>18.72</v>
      </c>
      <c r="B1147" s="4">
        <v>1</v>
      </c>
    </row>
    <row r="1148" spans="1:2">
      <c r="A1148" s="15">
        <v>18.2</v>
      </c>
      <c r="B1148" s="4">
        <v>1</v>
      </c>
    </row>
    <row r="1149" spans="1:2">
      <c r="A1149" s="7">
        <v>18.78</v>
      </c>
      <c r="B1149" s="4">
        <v>1</v>
      </c>
    </row>
    <row r="1150" spans="1:2">
      <c r="A1150" s="8">
        <v>15.52</v>
      </c>
      <c r="B1150" s="4">
        <v>1</v>
      </c>
    </row>
    <row r="1151" spans="1:2">
      <c r="A1151" s="9">
        <v>11.74</v>
      </c>
      <c r="B1151" s="4">
        <v>1</v>
      </c>
    </row>
    <row r="1152" spans="1:2">
      <c r="A1152" s="10">
        <v>18.690000000000001</v>
      </c>
      <c r="B1152" s="4">
        <v>1</v>
      </c>
    </row>
    <row r="1153" spans="1:2">
      <c r="A1153" s="11">
        <v>14.03</v>
      </c>
      <c r="B1153" s="4">
        <v>1</v>
      </c>
    </row>
    <row r="1154" spans="1:2">
      <c r="A1154" s="12">
        <v>15.16</v>
      </c>
      <c r="B1154" s="4">
        <v>1</v>
      </c>
    </row>
    <row r="1155" spans="1:2">
      <c r="A1155" s="13">
        <v>14.75</v>
      </c>
      <c r="B1155" s="4">
        <v>1</v>
      </c>
    </row>
    <row r="1156" spans="1:2">
      <c r="A1156" s="14">
        <v>18.350000000000001</v>
      </c>
      <c r="B1156" s="4">
        <v>1</v>
      </c>
    </row>
    <row r="1157" spans="1:2">
      <c r="A1157" s="15">
        <v>10.87</v>
      </c>
      <c r="B1157" s="4">
        <v>1</v>
      </c>
    </row>
    <row r="1158" spans="1:2">
      <c r="A1158" s="6">
        <v>14.63</v>
      </c>
      <c r="B1158" s="4">
        <v>1</v>
      </c>
    </row>
    <row r="1159" spans="1:2">
      <c r="A1159" s="7">
        <v>15.2</v>
      </c>
      <c r="B1159" s="4">
        <v>1</v>
      </c>
    </row>
    <row r="1160" spans="1:2">
      <c r="A1160" s="8">
        <v>16.13</v>
      </c>
      <c r="B1160" s="4">
        <v>1</v>
      </c>
    </row>
    <row r="1161" spans="1:2">
      <c r="A1161" s="9">
        <v>19.79</v>
      </c>
      <c r="B1161" s="4">
        <v>1</v>
      </c>
    </row>
    <row r="1162" spans="1:2">
      <c r="A1162" s="10">
        <v>17.690000000000001</v>
      </c>
      <c r="B1162" s="4">
        <v>1</v>
      </c>
    </row>
    <row r="1163" spans="1:2">
      <c r="A1163" s="11">
        <v>11.52</v>
      </c>
      <c r="B1163" s="4">
        <v>1</v>
      </c>
    </row>
    <row r="1164" spans="1:2">
      <c r="A1164" s="12">
        <v>10.26</v>
      </c>
      <c r="B1164" s="4">
        <v>1</v>
      </c>
    </row>
    <row r="1165" spans="1:2">
      <c r="A1165" s="13">
        <v>16.690000000000001</v>
      </c>
      <c r="B1165" s="4">
        <v>1</v>
      </c>
    </row>
    <row r="1166" spans="1:2">
      <c r="A1166" s="14">
        <v>10.91</v>
      </c>
      <c r="B1166" s="4">
        <v>1</v>
      </c>
    </row>
    <row r="1167" spans="1:2">
      <c r="A1167" s="15">
        <v>12.37</v>
      </c>
      <c r="B1167" s="4">
        <v>1</v>
      </c>
    </row>
    <row r="1168" spans="1:2">
      <c r="A1168" s="6">
        <v>14.66</v>
      </c>
      <c r="B1168" s="4">
        <v>1</v>
      </c>
    </row>
    <row r="1169" spans="1:2">
      <c r="A1169" s="7">
        <v>15.32</v>
      </c>
      <c r="B1169" s="4">
        <v>1</v>
      </c>
    </row>
    <row r="1170" spans="1:2">
      <c r="A1170" s="8">
        <v>13.62</v>
      </c>
      <c r="B1170" s="4">
        <v>1</v>
      </c>
    </row>
    <row r="1171" spans="1:2">
      <c r="A1171" s="9">
        <v>12.31</v>
      </c>
      <c r="B1171" s="4">
        <v>1</v>
      </c>
    </row>
    <row r="1172" spans="1:2">
      <c r="A1172" s="10">
        <v>15.68</v>
      </c>
      <c r="B1172" s="4">
        <v>1</v>
      </c>
    </row>
    <row r="1173" spans="1:2">
      <c r="A1173" s="11">
        <v>15.29</v>
      </c>
      <c r="B1173" s="4">
        <v>1</v>
      </c>
    </row>
    <row r="1174" spans="1:2">
      <c r="A1174" s="12">
        <v>12.46</v>
      </c>
      <c r="B1174" s="4">
        <v>1</v>
      </c>
    </row>
    <row r="1175" spans="1:2">
      <c r="A1175" s="13">
        <v>15.23</v>
      </c>
      <c r="B1175" s="4">
        <v>1</v>
      </c>
    </row>
    <row r="1176" spans="1:2">
      <c r="A1176" s="14">
        <v>10.050000000000001</v>
      </c>
      <c r="B1176" s="4">
        <v>1</v>
      </c>
    </row>
    <row r="1177" spans="1:2">
      <c r="A1177" s="15">
        <v>15.48</v>
      </c>
      <c r="B1177" s="4">
        <v>1</v>
      </c>
    </row>
    <row r="1178" spans="1:2">
      <c r="A1178" s="6">
        <v>14.76</v>
      </c>
      <c r="B1178" s="4">
        <v>1</v>
      </c>
    </row>
    <row r="1179" spans="1:2">
      <c r="A1179" s="7">
        <v>12.57</v>
      </c>
      <c r="B1179" s="4">
        <v>1</v>
      </c>
    </row>
    <row r="1180" spans="1:2">
      <c r="A1180" s="8">
        <v>19.2</v>
      </c>
      <c r="B1180" s="4">
        <v>1</v>
      </c>
    </row>
    <row r="1181" spans="1:2">
      <c r="A1181" s="9">
        <v>16.3</v>
      </c>
      <c r="B1181" s="4">
        <v>1</v>
      </c>
    </row>
    <row r="1182" spans="1:2">
      <c r="A1182" s="10">
        <v>10.17</v>
      </c>
      <c r="B1182" s="4">
        <v>1</v>
      </c>
    </row>
    <row r="1183" spans="1:2">
      <c r="A1183" s="11">
        <v>18.98</v>
      </c>
      <c r="B1183" s="4">
        <v>1</v>
      </c>
    </row>
    <row r="1184" spans="1:2">
      <c r="A1184" s="12">
        <v>10.74</v>
      </c>
      <c r="B1184" s="4">
        <v>1</v>
      </c>
    </row>
    <row r="1185" spans="1:2">
      <c r="A1185" s="13">
        <v>15.79</v>
      </c>
      <c r="B1185" s="4">
        <v>1</v>
      </c>
    </row>
    <row r="1186" spans="1:2">
      <c r="A1186" s="14">
        <v>10.39</v>
      </c>
      <c r="B1186" s="4">
        <v>1</v>
      </c>
    </row>
    <row r="1187" spans="1:2">
      <c r="A1187" s="15">
        <v>11.24</v>
      </c>
      <c r="B1187" s="4">
        <v>1</v>
      </c>
    </row>
    <row r="1188" spans="1:2">
      <c r="A1188" s="6">
        <v>14.83</v>
      </c>
      <c r="B1188" s="4">
        <v>1</v>
      </c>
    </row>
    <row r="1189" spans="1:2">
      <c r="A1189" s="7">
        <v>15.81</v>
      </c>
      <c r="B1189" s="4">
        <v>1</v>
      </c>
    </row>
    <row r="1190" spans="1:2">
      <c r="A1190" s="8">
        <v>11.2</v>
      </c>
      <c r="B1190" s="4">
        <v>1</v>
      </c>
    </row>
    <row r="1191" spans="1:2">
      <c r="A1191" s="9">
        <v>15.51</v>
      </c>
      <c r="B1191" s="4">
        <v>1</v>
      </c>
    </row>
    <row r="1192" spans="1:2">
      <c r="A1192" s="10">
        <v>15.53</v>
      </c>
      <c r="B1192" s="4">
        <v>1</v>
      </c>
    </row>
    <row r="1193" spans="1:2">
      <c r="A1193" s="11">
        <v>13.42</v>
      </c>
      <c r="B1193" s="4">
        <v>1</v>
      </c>
    </row>
    <row r="1194" spans="1:2">
      <c r="A1194" s="12">
        <v>10.01</v>
      </c>
      <c r="B1194" s="4">
        <v>1</v>
      </c>
    </row>
    <row r="1195" spans="1:2">
      <c r="A1195" s="13">
        <v>15.92</v>
      </c>
      <c r="B1195" s="4">
        <v>1</v>
      </c>
    </row>
    <row r="1196" spans="1:2">
      <c r="A1196" s="14">
        <v>11</v>
      </c>
      <c r="B1196" s="4">
        <v>1</v>
      </c>
    </row>
    <row r="1197" spans="1:2">
      <c r="A1197" s="15">
        <v>11.29</v>
      </c>
      <c r="B1197" s="4">
        <v>1</v>
      </c>
    </row>
    <row r="1198" spans="1:2">
      <c r="A1198" s="6">
        <v>14.93</v>
      </c>
      <c r="B1198" s="4">
        <v>1</v>
      </c>
    </row>
    <row r="1199" spans="1:2">
      <c r="A1199" s="7">
        <v>11.2</v>
      </c>
      <c r="B1199" s="4">
        <v>1</v>
      </c>
    </row>
    <row r="1200" spans="1:2">
      <c r="A1200" s="8">
        <v>10.56</v>
      </c>
      <c r="B1200" s="4">
        <v>1</v>
      </c>
    </row>
    <row r="1201" spans="1:2">
      <c r="A1201" s="9">
        <v>18.34</v>
      </c>
      <c r="B1201" s="4">
        <v>1</v>
      </c>
    </row>
    <row r="1202" spans="1:2">
      <c r="A1202" s="10">
        <v>17.22</v>
      </c>
      <c r="B1202" s="4">
        <v>1</v>
      </c>
    </row>
    <row r="1203" spans="1:2">
      <c r="A1203" s="11">
        <v>16.829999999999998</v>
      </c>
      <c r="B1203" s="4">
        <v>1</v>
      </c>
    </row>
    <row r="1204" spans="1:2">
      <c r="A1204" s="12">
        <v>18.36</v>
      </c>
      <c r="B1204" s="4">
        <v>1</v>
      </c>
    </row>
    <row r="1205" spans="1:2">
      <c r="A1205" s="13">
        <v>18.079999999999998</v>
      </c>
      <c r="B1205" s="4">
        <v>1</v>
      </c>
    </row>
    <row r="1206" spans="1:2">
      <c r="A1206" s="14">
        <v>10.06</v>
      </c>
      <c r="B1206" s="4">
        <v>1</v>
      </c>
    </row>
    <row r="1207" spans="1:2">
      <c r="A1207" s="15">
        <v>16.440000000000001</v>
      </c>
      <c r="B1207" s="4">
        <v>1</v>
      </c>
    </row>
    <row r="1208" spans="1:2">
      <c r="A1208" s="6">
        <v>15.28</v>
      </c>
      <c r="B1208" s="4">
        <v>1</v>
      </c>
    </row>
    <row r="1209" spans="1:2">
      <c r="A1209" s="7">
        <v>14.58</v>
      </c>
      <c r="B1209" s="4">
        <v>1</v>
      </c>
    </row>
    <row r="1210" spans="1:2">
      <c r="A1210" s="8">
        <v>13.66</v>
      </c>
      <c r="B1210" s="4">
        <v>1</v>
      </c>
    </row>
    <row r="1211" spans="1:2">
      <c r="A1211" s="9">
        <v>12.71</v>
      </c>
      <c r="B1211" s="4">
        <v>1</v>
      </c>
    </row>
    <row r="1212" spans="1:2">
      <c r="A1212" s="10">
        <v>13.6</v>
      </c>
      <c r="B1212" s="4">
        <v>1</v>
      </c>
    </row>
    <row r="1213" spans="1:2">
      <c r="A1213" s="11">
        <v>12.44</v>
      </c>
      <c r="B1213" s="4">
        <v>1</v>
      </c>
    </row>
    <row r="1214" spans="1:2">
      <c r="A1214" s="12">
        <v>13.58</v>
      </c>
      <c r="B1214" s="4">
        <v>1</v>
      </c>
    </row>
    <row r="1215" spans="1:2">
      <c r="A1215" s="13">
        <v>14.64</v>
      </c>
      <c r="B1215" s="4">
        <v>1</v>
      </c>
    </row>
    <row r="1216" spans="1:2">
      <c r="A1216" s="14">
        <v>14.72</v>
      </c>
      <c r="B1216" s="4">
        <v>1</v>
      </c>
    </row>
    <row r="1217" spans="1:2">
      <c r="A1217" s="15">
        <v>12.47</v>
      </c>
      <c r="B1217" s="4">
        <v>1</v>
      </c>
    </row>
    <row r="1218" spans="1:2">
      <c r="A1218" s="6">
        <v>15.3</v>
      </c>
      <c r="B1218" s="4">
        <v>1</v>
      </c>
    </row>
    <row r="1219" spans="1:2">
      <c r="A1219" s="7">
        <v>18.95</v>
      </c>
      <c r="B1219" s="4">
        <v>1</v>
      </c>
    </row>
    <row r="1220" spans="1:2">
      <c r="A1220" s="8">
        <v>11.79</v>
      </c>
      <c r="B1220" s="4">
        <v>1</v>
      </c>
    </row>
    <row r="1221" spans="1:2">
      <c r="A1221" s="9">
        <v>11.97</v>
      </c>
      <c r="B1221" s="4">
        <v>1</v>
      </c>
    </row>
    <row r="1222" spans="1:2">
      <c r="A1222" s="10">
        <v>16.760000000000002</v>
      </c>
      <c r="B1222" s="4">
        <v>1</v>
      </c>
    </row>
    <row r="1223" spans="1:2">
      <c r="A1223" s="11">
        <v>14.22</v>
      </c>
      <c r="B1223" s="4">
        <v>1</v>
      </c>
    </row>
    <row r="1224" spans="1:2">
      <c r="A1224" s="12">
        <v>13.83</v>
      </c>
      <c r="B1224" s="4">
        <v>1</v>
      </c>
    </row>
    <row r="1225" spans="1:2">
      <c r="A1225" s="13">
        <v>18.66</v>
      </c>
      <c r="B1225" s="4">
        <v>1</v>
      </c>
    </row>
    <row r="1226" spans="1:2">
      <c r="A1226" s="14">
        <v>15.5</v>
      </c>
      <c r="B1226" s="4">
        <v>1</v>
      </c>
    </row>
    <row r="1227" spans="1:2">
      <c r="A1227" s="15">
        <v>11.06</v>
      </c>
      <c r="B1227" s="4">
        <v>1</v>
      </c>
    </row>
    <row r="1228" spans="1:2">
      <c r="A1228" s="6">
        <v>15.42</v>
      </c>
      <c r="B1228" s="4">
        <v>1</v>
      </c>
    </row>
    <row r="1229" spans="1:2">
      <c r="A1229" s="7">
        <v>11.77</v>
      </c>
      <c r="B1229" s="4">
        <v>1</v>
      </c>
    </row>
    <row r="1230" spans="1:2">
      <c r="A1230" s="8">
        <v>18.57</v>
      </c>
      <c r="B1230" s="4">
        <v>1</v>
      </c>
    </row>
    <row r="1231" spans="1:2">
      <c r="A1231" s="9">
        <v>18.739999999999998</v>
      </c>
      <c r="B1231" s="4">
        <v>1</v>
      </c>
    </row>
    <row r="1232" spans="1:2">
      <c r="A1232" s="10">
        <v>10.33</v>
      </c>
      <c r="B1232" s="4">
        <v>1</v>
      </c>
    </row>
    <row r="1233" spans="1:2">
      <c r="A1233" s="11">
        <v>12.83</v>
      </c>
      <c r="B1233" s="4">
        <v>1</v>
      </c>
    </row>
    <row r="1234" spans="1:2">
      <c r="A1234" s="12">
        <v>10.37</v>
      </c>
      <c r="B1234" s="4">
        <v>1</v>
      </c>
    </row>
    <row r="1235" spans="1:2">
      <c r="A1235" s="13">
        <v>13.11</v>
      </c>
      <c r="B1235" s="4">
        <v>1</v>
      </c>
    </row>
    <row r="1236" spans="1:2">
      <c r="A1236" s="14">
        <v>18.670000000000002</v>
      </c>
      <c r="B1236" s="4">
        <v>1</v>
      </c>
    </row>
    <row r="1237" spans="1:2">
      <c r="A1237" s="15">
        <v>15.22</v>
      </c>
      <c r="B1237" s="4">
        <v>1</v>
      </c>
    </row>
    <row r="1238" spans="1:2">
      <c r="A1238" s="6">
        <v>15.43</v>
      </c>
      <c r="B1238" s="4">
        <v>1</v>
      </c>
    </row>
    <row r="1239" spans="1:2">
      <c r="A1239" s="7">
        <v>10.31</v>
      </c>
      <c r="B1239" s="4">
        <v>1</v>
      </c>
    </row>
    <row r="1240" spans="1:2">
      <c r="A1240" s="8">
        <v>11.07</v>
      </c>
      <c r="B1240" s="4">
        <v>1</v>
      </c>
    </row>
    <row r="1241" spans="1:2">
      <c r="A1241" s="9">
        <v>12.01</v>
      </c>
      <c r="B1241" s="4">
        <v>1</v>
      </c>
    </row>
    <row r="1242" spans="1:2">
      <c r="A1242" s="10">
        <v>18.52</v>
      </c>
      <c r="B1242" s="4">
        <v>1</v>
      </c>
    </row>
    <row r="1243" spans="1:2">
      <c r="A1243" s="11">
        <v>13.39</v>
      </c>
      <c r="B1243" s="4">
        <v>1</v>
      </c>
    </row>
    <row r="1244" spans="1:2">
      <c r="A1244" s="12">
        <v>17.52</v>
      </c>
      <c r="B1244" s="4">
        <v>1</v>
      </c>
    </row>
    <row r="1245" spans="1:2">
      <c r="A1245" s="13">
        <v>11.34</v>
      </c>
      <c r="B1245" s="4">
        <v>1</v>
      </c>
    </row>
    <row r="1246" spans="1:2">
      <c r="A1246" s="14">
        <v>10.31</v>
      </c>
      <c r="B1246" s="4">
        <v>1</v>
      </c>
    </row>
    <row r="1247" spans="1:2">
      <c r="A1247" s="15">
        <v>13.52</v>
      </c>
      <c r="B1247" s="4">
        <v>1</v>
      </c>
    </row>
    <row r="1248" spans="1:2">
      <c r="A1248" s="6">
        <v>15.51</v>
      </c>
      <c r="B1248" s="4">
        <v>1</v>
      </c>
    </row>
    <row r="1249" spans="1:2">
      <c r="A1249" s="7">
        <v>17.8</v>
      </c>
      <c r="B1249" s="4">
        <v>1</v>
      </c>
    </row>
    <row r="1250" spans="1:2">
      <c r="A1250" s="8">
        <v>14.59</v>
      </c>
      <c r="B1250" s="4">
        <v>1</v>
      </c>
    </row>
    <row r="1251" spans="1:2">
      <c r="A1251" s="9">
        <v>10.02</v>
      </c>
      <c r="B1251" s="4">
        <v>1</v>
      </c>
    </row>
    <row r="1252" spans="1:2">
      <c r="A1252" s="10">
        <v>12.5</v>
      </c>
      <c r="B1252" s="4">
        <v>1</v>
      </c>
    </row>
    <row r="1253" spans="1:2">
      <c r="A1253" s="11">
        <v>17.39</v>
      </c>
      <c r="B1253" s="4">
        <v>1</v>
      </c>
    </row>
    <row r="1254" spans="1:2">
      <c r="A1254" s="12">
        <v>16.440000000000001</v>
      </c>
      <c r="B1254" s="4">
        <v>1</v>
      </c>
    </row>
    <row r="1255" spans="1:2">
      <c r="A1255" s="13">
        <v>13.73</v>
      </c>
      <c r="B1255" s="4">
        <v>1</v>
      </c>
    </row>
    <row r="1256" spans="1:2">
      <c r="A1256" s="14">
        <v>13.71</v>
      </c>
      <c r="B1256" s="4">
        <v>1</v>
      </c>
    </row>
    <row r="1257" spans="1:2">
      <c r="A1257" s="15">
        <v>10.98</v>
      </c>
      <c r="B1257" s="4">
        <v>1</v>
      </c>
    </row>
    <row r="1258" spans="1:2">
      <c r="A1258" s="6">
        <v>15.58</v>
      </c>
      <c r="B1258" s="4">
        <v>1</v>
      </c>
    </row>
    <row r="1259" spans="1:2">
      <c r="A1259" s="7">
        <v>12.88</v>
      </c>
      <c r="B1259" s="4">
        <v>1</v>
      </c>
    </row>
    <row r="1260" spans="1:2">
      <c r="A1260" s="8">
        <v>11.93</v>
      </c>
      <c r="B1260" s="4">
        <v>1</v>
      </c>
    </row>
    <row r="1261" spans="1:2">
      <c r="A1261" s="9">
        <v>15.53</v>
      </c>
      <c r="B1261" s="4">
        <v>1</v>
      </c>
    </row>
    <row r="1262" spans="1:2">
      <c r="A1262" s="10">
        <v>11.17</v>
      </c>
      <c r="B1262" s="4">
        <v>1</v>
      </c>
    </row>
    <row r="1263" spans="1:2">
      <c r="A1263" s="11">
        <v>15.67</v>
      </c>
      <c r="B1263" s="4">
        <v>1</v>
      </c>
    </row>
    <row r="1264" spans="1:2">
      <c r="A1264" s="12">
        <v>13.33</v>
      </c>
      <c r="B1264" s="4">
        <v>1</v>
      </c>
    </row>
    <row r="1265" spans="1:2">
      <c r="A1265" s="13">
        <v>12.74</v>
      </c>
      <c r="B1265" s="4">
        <v>1</v>
      </c>
    </row>
    <row r="1266" spans="1:2">
      <c r="A1266" s="14">
        <v>12.12</v>
      </c>
      <c r="B1266" s="4">
        <v>1</v>
      </c>
    </row>
    <row r="1267" spans="1:2">
      <c r="A1267" s="15">
        <v>10.78</v>
      </c>
      <c r="B1267" s="4">
        <v>1</v>
      </c>
    </row>
    <row r="1268" spans="1:2">
      <c r="A1268" s="6">
        <v>15.66</v>
      </c>
      <c r="B1268" s="4">
        <v>1</v>
      </c>
    </row>
    <row r="1269" spans="1:2">
      <c r="A1269" s="7">
        <v>12.18</v>
      </c>
      <c r="B1269" s="4">
        <v>1</v>
      </c>
    </row>
    <row r="1270" spans="1:2">
      <c r="A1270" s="8">
        <v>12.63</v>
      </c>
      <c r="B1270" s="4">
        <v>1</v>
      </c>
    </row>
    <row r="1271" spans="1:2">
      <c r="A1271" s="9">
        <v>10.1</v>
      </c>
      <c r="B1271" s="4">
        <v>1</v>
      </c>
    </row>
    <row r="1272" spans="1:2">
      <c r="A1272" s="10">
        <v>12.33</v>
      </c>
      <c r="B1272" s="4">
        <v>1</v>
      </c>
    </row>
    <row r="1273" spans="1:2">
      <c r="A1273" s="11">
        <v>11.1</v>
      </c>
      <c r="B1273" s="4">
        <v>1</v>
      </c>
    </row>
    <row r="1274" spans="1:2">
      <c r="A1274" s="12">
        <v>10.97</v>
      </c>
      <c r="B1274" s="4">
        <v>1</v>
      </c>
    </row>
    <row r="1275" spans="1:2">
      <c r="A1275" s="13">
        <v>10.64</v>
      </c>
      <c r="B1275" s="4">
        <v>1</v>
      </c>
    </row>
    <row r="1276" spans="1:2">
      <c r="A1276" s="14">
        <v>12.99</v>
      </c>
      <c r="B1276" s="4">
        <v>1</v>
      </c>
    </row>
    <row r="1277" spans="1:2">
      <c r="A1277" s="15">
        <v>11.07</v>
      </c>
      <c r="B1277" s="4">
        <v>1</v>
      </c>
    </row>
    <row r="1278" spans="1:2">
      <c r="A1278" s="6">
        <v>15.75</v>
      </c>
      <c r="B1278" s="4">
        <v>1</v>
      </c>
    </row>
    <row r="1279" spans="1:2">
      <c r="A1279" s="7">
        <v>14.66</v>
      </c>
      <c r="B1279" s="4">
        <v>1</v>
      </c>
    </row>
    <row r="1280" spans="1:2">
      <c r="A1280" s="8">
        <v>19.100000000000001</v>
      </c>
      <c r="B1280" s="4">
        <v>1</v>
      </c>
    </row>
    <row r="1281" spans="1:2">
      <c r="A1281" s="9">
        <v>13.61</v>
      </c>
      <c r="B1281" s="4">
        <v>1</v>
      </c>
    </row>
    <row r="1282" spans="1:2">
      <c r="A1282" s="10">
        <v>17.760000000000002</v>
      </c>
      <c r="B1282" s="4">
        <v>1</v>
      </c>
    </row>
    <row r="1283" spans="1:2">
      <c r="A1283" s="11">
        <v>14.87</v>
      </c>
      <c r="B1283" s="4">
        <v>1</v>
      </c>
    </row>
    <row r="1284" spans="1:2">
      <c r="A1284" s="12">
        <v>18.39</v>
      </c>
      <c r="B1284" s="4">
        <v>1</v>
      </c>
    </row>
    <row r="1285" spans="1:2">
      <c r="A1285" s="13">
        <v>14.72</v>
      </c>
      <c r="B1285" s="4">
        <v>1</v>
      </c>
    </row>
    <row r="1286" spans="1:2">
      <c r="A1286" s="14">
        <v>10.15</v>
      </c>
      <c r="B1286" s="4">
        <v>1</v>
      </c>
    </row>
    <row r="1287" spans="1:2">
      <c r="A1287" s="15">
        <v>19.989999999999998</v>
      </c>
      <c r="B1287" s="4">
        <v>1</v>
      </c>
    </row>
    <row r="1288" spans="1:2">
      <c r="A1288" s="6">
        <v>15.8</v>
      </c>
      <c r="B1288" s="4">
        <v>1</v>
      </c>
    </row>
    <row r="1289" spans="1:2">
      <c r="A1289" s="7">
        <v>15.02</v>
      </c>
      <c r="B1289" s="4">
        <v>1</v>
      </c>
    </row>
    <row r="1290" spans="1:2">
      <c r="A1290" s="8">
        <v>12.21</v>
      </c>
      <c r="B1290" s="4">
        <v>1</v>
      </c>
    </row>
    <row r="1291" spans="1:2">
      <c r="A1291" s="9">
        <v>13.43</v>
      </c>
      <c r="B1291" s="4">
        <v>1</v>
      </c>
    </row>
    <row r="1292" spans="1:2">
      <c r="A1292" s="10">
        <v>10.54</v>
      </c>
      <c r="B1292" s="4">
        <v>1</v>
      </c>
    </row>
    <row r="1293" spans="1:2">
      <c r="A1293" s="11">
        <v>11.41</v>
      </c>
      <c r="B1293" s="4">
        <v>1</v>
      </c>
    </row>
    <row r="1294" spans="1:2">
      <c r="A1294" s="12">
        <v>13.11</v>
      </c>
      <c r="B1294" s="4">
        <v>1</v>
      </c>
    </row>
    <row r="1295" spans="1:2">
      <c r="A1295" s="13">
        <v>10.69</v>
      </c>
      <c r="B1295" s="4">
        <v>1</v>
      </c>
    </row>
    <row r="1296" spans="1:2">
      <c r="A1296" s="14">
        <v>10.32</v>
      </c>
      <c r="B1296" s="4">
        <v>1</v>
      </c>
    </row>
    <row r="1297" spans="1:2">
      <c r="A1297" s="15">
        <v>14.2</v>
      </c>
      <c r="B1297" s="4">
        <v>1</v>
      </c>
    </row>
    <row r="1298" spans="1:2">
      <c r="A1298" s="6">
        <v>15.81</v>
      </c>
      <c r="B1298" s="4">
        <v>1</v>
      </c>
    </row>
    <row r="1299" spans="1:2">
      <c r="A1299" s="7">
        <v>12.26</v>
      </c>
      <c r="B1299" s="4">
        <v>1</v>
      </c>
    </row>
    <row r="1300" spans="1:2">
      <c r="A1300" s="8">
        <v>19.34</v>
      </c>
      <c r="B1300" s="4">
        <v>1</v>
      </c>
    </row>
    <row r="1301" spans="1:2">
      <c r="A1301" s="9">
        <v>18.12</v>
      </c>
      <c r="B1301" s="4">
        <v>1</v>
      </c>
    </row>
    <row r="1302" spans="1:2">
      <c r="A1302" s="10">
        <v>18.3</v>
      </c>
      <c r="B1302" s="4">
        <v>1</v>
      </c>
    </row>
    <row r="1303" spans="1:2">
      <c r="A1303" s="11">
        <v>18.850000000000001</v>
      </c>
      <c r="B1303" s="4">
        <v>1</v>
      </c>
    </row>
    <row r="1304" spans="1:2">
      <c r="A1304" s="12">
        <v>14.72</v>
      </c>
      <c r="B1304" s="4">
        <v>1</v>
      </c>
    </row>
    <row r="1305" spans="1:2">
      <c r="A1305" s="13">
        <v>17.940000000000001</v>
      </c>
      <c r="B1305" s="4">
        <v>1</v>
      </c>
    </row>
    <row r="1306" spans="1:2">
      <c r="A1306" s="14">
        <v>18.82</v>
      </c>
      <c r="B1306" s="4">
        <v>1</v>
      </c>
    </row>
    <row r="1307" spans="1:2">
      <c r="A1307" s="15">
        <v>15.14</v>
      </c>
      <c r="B1307" s="4">
        <v>1</v>
      </c>
    </row>
    <row r="1308" spans="1:2">
      <c r="A1308" s="6">
        <v>15.82</v>
      </c>
      <c r="B1308" s="4">
        <v>1</v>
      </c>
    </row>
    <row r="1309" spans="1:2">
      <c r="A1309" s="7">
        <v>15.73</v>
      </c>
      <c r="B1309" s="4">
        <v>1</v>
      </c>
    </row>
    <row r="1310" spans="1:2">
      <c r="A1310" s="8">
        <v>15.44</v>
      </c>
      <c r="B1310" s="4">
        <v>1</v>
      </c>
    </row>
    <row r="1311" spans="1:2">
      <c r="A1311" s="9">
        <v>10.41</v>
      </c>
      <c r="B1311" s="4">
        <v>1</v>
      </c>
    </row>
    <row r="1312" spans="1:2">
      <c r="A1312" s="10">
        <v>11.55</v>
      </c>
      <c r="B1312" s="4">
        <v>1</v>
      </c>
    </row>
    <row r="1313" spans="1:2">
      <c r="A1313" s="11">
        <v>11.51</v>
      </c>
      <c r="B1313" s="4">
        <v>1</v>
      </c>
    </row>
    <row r="1314" spans="1:2">
      <c r="A1314" s="12">
        <v>14.33</v>
      </c>
      <c r="B1314" s="4">
        <v>1</v>
      </c>
    </row>
    <row r="1315" spans="1:2">
      <c r="A1315" s="13">
        <v>11.37</v>
      </c>
      <c r="B1315" s="4">
        <v>1</v>
      </c>
    </row>
    <row r="1316" spans="1:2">
      <c r="A1316" s="14">
        <v>11.75</v>
      </c>
      <c r="B1316" s="4">
        <v>1</v>
      </c>
    </row>
    <row r="1317" spans="1:2">
      <c r="A1317" s="15">
        <v>15.72</v>
      </c>
      <c r="B1317" s="4">
        <v>1</v>
      </c>
    </row>
    <row r="1318" spans="1:2">
      <c r="A1318" s="6">
        <v>15.87</v>
      </c>
      <c r="B1318" s="4">
        <v>1</v>
      </c>
    </row>
    <row r="1319" spans="1:2">
      <c r="A1319" s="7">
        <v>12.26</v>
      </c>
      <c r="B1319" s="4">
        <v>1</v>
      </c>
    </row>
    <row r="1320" spans="1:2">
      <c r="A1320" s="8">
        <v>10.69</v>
      </c>
      <c r="B1320" s="4">
        <v>1</v>
      </c>
    </row>
    <row r="1321" spans="1:2">
      <c r="A1321" s="9">
        <v>11.34</v>
      </c>
      <c r="B1321" s="4">
        <v>1</v>
      </c>
    </row>
    <row r="1322" spans="1:2">
      <c r="A1322" s="10">
        <v>15.72</v>
      </c>
      <c r="B1322" s="4">
        <v>1</v>
      </c>
    </row>
    <row r="1323" spans="1:2">
      <c r="A1323" s="11">
        <v>15.5</v>
      </c>
      <c r="B1323" s="4">
        <v>1</v>
      </c>
    </row>
    <row r="1324" spans="1:2">
      <c r="A1324" s="12">
        <v>13.65</v>
      </c>
      <c r="B1324" s="4">
        <v>1</v>
      </c>
    </row>
    <row r="1325" spans="1:2">
      <c r="A1325" s="13">
        <v>15.84</v>
      </c>
      <c r="B1325" s="4">
        <v>1</v>
      </c>
    </row>
    <row r="1326" spans="1:2">
      <c r="A1326" s="14">
        <v>11.16</v>
      </c>
      <c r="B1326" s="4">
        <v>1</v>
      </c>
    </row>
    <row r="1327" spans="1:2">
      <c r="A1327" s="15">
        <v>13.12</v>
      </c>
      <c r="B1327" s="4">
        <v>1</v>
      </c>
    </row>
    <row r="1328" spans="1:2">
      <c r="A1328" s="6">
        <v>15.89</v>
      </c>
      <c r="B1328" s="4">
        <v>1</v>
      </c>
    </row>
    <row r="1329" spans="1:2">
      <c r="A1329" s="7">
        <v>19.399999999999999</v>
      </c>
      <c r="B1329" s="4">
        <v>1</v>
      </c>
    </row>
    <row r="1330" spans="1:2">
      <c r="A1330" s="8">
        <v>12.84</v>
      </c>
      <c r="B1330" s="4">
        <v>1</v>
      </c>
    </row>
    <row r="1331" spans="1:2">
      <c r="A1331" s="9">
        <v>12.8</v>
      </c>
      <c r="B1331" s="4">
        <v>1</v>
      </c>
    </row>
    <row r="1332" spans="1:2">
      <c r="A1332" s="10">
        <v>16.170000000000002</v>
      </c>
      <c r="B1332" s="4">
        <v>1</v>
      </c>
    </row>
    <row r="1333" spans="1:2">
      <c r="A1333" s="11">
        <v>18.25</v>
      </c>
      <c r="B1333" s="4">
        <v>1</v>
      </c>
    </row>
    <row r="1334" spans="1:2">
      <c r="A1334" s="12">
        <v>17.95</v>
      </c>
      <c r="B1334" s="4">
        <v>1</v>
      </c>
    </row>
    <row r="1335" spans="1:2">
      <c r="A1335" s="13">
        <v>10.6</v>
      </c>
      <c r="B1335" s="4">
        <v>1</v>
      </c>
    </row>
    <row r="1336" spans="1:2">
      <c r="A1336" s="14">
        <v>15</v>
      </c>
      <c r="B1336" s="4">
        <v>1</v>
      </c>
    </row>
    <row r="1337" spans="1:2">
      <c r="A1337" s="15">
        <v>12.22</v>
      </c>
      <c r="B1337" s="4">
        <v>1</v>
      </c>
    </row>
    <row r="1338" spans="1:2">
      <c r="A1338" s="6">
        <v>15.98</v>
      </c>
      <c r="B1338" s="4">
        <v>1</v>
      </c>
    </row>
    <row r="1339" spans="1:2">
      <c r="A1339" s="7">
        <v>10.44</v>
      </c>
      <c r="B1339" s="4">
        <v>1</v>
      </c>
    </row>
    <row r="1340" spans="1:2">
      <c r="A1340" s="8">
        <v>13.73</v>
      </c>
      <c r="B1340" s="4">
        <v>1</v>
      </c>
    </row>
    <row r="1341" spans="1:2">
      <c r="A1341" s="9">
        <v>10.69</v>
      </c>
      <c r="B1341" s="4">
        <v>1</v>
      </c>
    </row>
    <row r="1342" spans="1:2">
      <c r="A1342" s="10">
        <v>19.66</v>
      </c>
      <c r="B1342" s="4">
        <v>1</v>
      </c>
    </row>
    <row r="1343" spans="1:2">
      <c r="A1343" s="11">
        <v>17.100000000000001</v>
      </c>
      <c r="B1343" s="4">
        <v>1</v>
      </c>
    </row>
    <row r="1344" spans="1:2">
      <c r="A1344" s="12">
        <v>13.48</v>
      </c>
      <c r="B1344" s="4">
        <v>1</v>
      </c>
    </row>
    <row r="1345" spans="1:2">
      <c r="A1345" s="13">
        <v>15.65</v>
      </c>
      <c r="B1345" s="4">
        <v>1</v>
      </c>
    </row>
    <row r="1346" spans="1:2">
      <c r="A1346" s="14">
        <v>15.11</v>
      </c>
      <c r="B1346" s="4">
        <v>1</v>
      </c>
    </row>
    <row r="1347" spans="1:2">
      <c r="A1347" s="15">
        <v>14.51</v>
      </c>
      <c r="B1347" s="4">
        <v>1</v>
      </c>
    </row>
    <row r="1348" spans="1:2">
      <c r="A1348" s="6">
        <v>16.03</v>
      </c>
      <c r="B1348" s="4">
        <v>1</v>
      </c>
    </row>
    <row r="1349" spans="1:2">
      <c r="A1349" s="7">
        <v>18.04</v>
      </c>
      <c r="B1349" s="4">
        <v>1</v>
      </c>
    </row>
    <row r="1350" spans="1:2">
      <c r="A1350" s="8">
        <v>14.52</v>
      </c>
      <c r="B1350" s="4">
        <v>1</v>
      </c>
    </row>
    <row r="1351" spans="1:2">
      <c r="A1351" s="9">
        <v>18.23</v>
      </c>
      <c r="B1351" s="4">
        <v>1</v>
      </c>
    </row>
    <row r="1352" spans="1:2">
      <c r="A1352" s="10">
        <v>15.9</v>
      </c>
      <c r="B1352" s="4">
        <v>1</v>
      </c>
    </row>
    <row r="1353" spans="1:2">
      <c r="A1353" s="11">
        <v>18.190000000000001</v>
      </c>
      <c r="B1353" s="4">
        <v>1</v>
      </c>
    </row>
    <row r="1354" spans="1:2">
      <c r="A1354" s="12">
        <v>12.49</v>
      </c>
      <c r="B1354" s="4">
        <v>1</v>
      </c>
    </row>
    <row r="1355" spans="1:2">
      <c r="A1355" s="13">
        <v>12.2</v>
      </c>
      <c r="B1355" s="4">
        <v>1</v>
      </c>
    </row>
    <row r="1356" spans="1:2">
      <c r="A1356" s="14">
        <v>11.56</v>
      </c>
      <c r="B1356" s="4">
        <v>1</v>
      </c>
    </row>
    <row r="1357" spans="1:2">
      <c r="A1357" s="15">
        <v>15.34</v>
      </c>
      <c r="B1357" s="4">
        <v>1</v>
      </c>
    </row>
    <row r="1358" spans="1:2">
      <c r="A1358" s="6">
        <v>16.190000000000001</v>
      </c>
      <c r="B1358" s="4">
        <v>1</v>
      </c>
    </row>
    <row r="1359" spans="1:2">
      <c r="A1359" s="7">
        <v>19.39</v>
      </c>
      <c r="B1359" s="4">
        <v>1</v>
      </c>
    </row>
    <row r="1360" spans="1:2">
      <c r="A1360" s="8">
        <v>11.01</v>
      </c>
      <c r="B1360" s="4">
        <v>1</v>
      </c>
    </row>
    <row r="1361" spans="1:2">
      <c r="A1361" s="9">
        <v>10</v>
      </c>
      <c r="B1361" s="4">
        <v>1</v>
      </c>
    </row>
    <row r="1362" spans="1:2">
      <c r="A1362" s="10">
        <v>13.18</v>
      </c>
      <c r="B1362" s="4">
        <v>1</v>
      </c>
    </row>
    <row r="1363" spans="1:2">
      <c r="A1363" s="11">
        <v>13.68</v>
      </c>
      <c r="B1363" s="4">
        <v>1</v>
      </c>
    </row>
    <row r="1364" spans="1:2">
      <c r="A1364" s="12">
        <v>12.36</v>
      </c>
      <c r="B1364" s="4">
        <v>1</v>
      </c>
    </row>
    <row r="1365" spans="1:2">
      <c r="A1365" s="13">
        <v>19.16</v>
      </c>
      <c r="B1365" s="4">
        <v>1</v>
      </c>
    </row>
    <row r="1366" spans="1:2">
      <c r="A1366" s="14">
        <v>12.27</v>
      </c>
      <c r="B1366" s="4">
        <v>1</v>
      </c>
    </row>
    <row r="1367" spans="1:2">
      <c r="A1367" s="15">
        <v>18.2</v>
      </c>
      <c r="B1367" s="4">
        <v>1</v>
      </c>
    </row>
    <row r="1368" spans="1:2">
      <c r="A1368" s="6">
        <v>16.3</v>
      </c>
      <c r="B1368" s="4">
        <v>1</v>
      </c>
    </row>
    <row r="1369" spans="1:2">
      <c r="A1369" s="7">
        <v>10.66</v>
      </c>
      <c r="B1369" s="4">
        <v>1</v>
      </c>
    </row>
    <row r="1370" spans="1:2">
      <c r="A1370" s="8">
        <v>10.1</v>
      </c>
      <c r="B1370" s="4">
        <v>1</v>
      </c>
    </row>
    <row r="1371" spans="1:2">
      <c r="A1371" s="9">
        <v>17.690000000000001</v>
      </c>
      <c r="B1371" s="4">
        <v>1</v>
      </c>
    </row>
    <row r="1372" spans="1:2">
      <c r="A1372" s="10">
        <v>12.04</v>
      </c>
      <c r="B1372" s="4">
        <v>1</v>
      </c>
    </row>
    <row r="1373" spans="1:2">
      <c r="A1373" s="11">
        <v>16.2</v>
      </c>
      <c r="B1373" s="4">
        <v>1</v>
      </c>
    </row>
    <row r="1374" spans="1:2">
      <c r="A1374" s="12">
        <v>10.32</v>
      </c>
      <c r="B1374" s="4">
        <v>1</v>
      </c>
    </row>
    <row r="1375" spans="1:2">
      <c r="A1375" s="13">
        <v>15.17</v>
      </c>
      <c r="B1375" s="4">
        <v>1</v>
      </c>
    </row>
    <row r="1376" spans="1:2">
      <c r="A1376" s="14">
        <v>19</v>
      </c>
      <c r="B1376" s="4">
        <v>1</v>
      </c>
    </row>
    <row r="1377" spans="1:2">
      <c r="A1377" s="15">
        <v>17.54</v>
      </c>
      <c r="B1377" s="4">
        <v>1</v>
      </c>
    </row>
    <row r="1378" spans="1:2">
      <c r="A1378" s="6">
        <v>16.41</v>
      </c>
      <c r="B1378" s="4">
        <v>1</v>
      </c>
    </row>
    <row r="1379" spans="1:2">
      <c r="A1379" s="7">
        <v>15.18</v>
      </c>
      <c r="B1379" s="4">
        <v>1</v>
      </c>
    </row>
    <row r="1380" spans="1:2">
      <c r="A1380" s="8">
        <v>12.67</v>
      </c>
      <c r="B1380" s="4">
        <v>1</v>
      </c>
    </row>
    <row r="1381" spans="1:2">
      <c r="A1381" s="9">
        <v>10.48</v>
      </c>
      <c r="B1381" s="4">
        <v>1</v>
      </c>
    </row>
    <row r="1382" spans="1:2">
      <c r="A1382" s="10">
        <v>14.37</v>
      </c>
      <c r="B1382" s="4">
        <v>1</v>
      </c>
    </row>
    <row r="1383" spans="1:2">
      <c r="A1383" s="11">
        <v>10.14</v>
      </c>
      <c r="B1383" s="4">
        <v>1</v>
      </c>
    </row>
    <row r="1384" spans="1:2">
      <c r="A1384" s="12">
        <v>15.29</v>
      </c>
      <c r="B1384" s="4">
        <v>1</v>
      </c>
    </row>
    <row r="1385" spans="1:2">
      <c r="A1385" s="13">
        <v>10.74</v>
      </c>
      <c r="B1385" s="4">
        <v>1</v>
      </c>
    </row>
    <row r="1386" spans="1:2">
      <c r="A1386" s="14">
        <v>14.09</v>
      </c>
      <c r="B1386" s="4">
        <v>1</v>
      </c>
    </row>
    <row r="1387" spans="1:2">
      <c r="A1387" s="15">
        <v>19.38</v>
      </c>
      <c r="B1387" s="4">
        <v>1</v>
      </c>
    </row>
    <row r="1388" spans="1:2">
      <c r="A1388" s="6">
        <v>16.5</v>
      </c>
      <c r="B1388" s="4">
        <v>1</v>
      </c>
    </row>
    <row r="1389" spans="1:2">
      <c r="A1389" s="7">
        <v>13.64</v>
      </c>
      <c r="B1389" s="4">
        <v>1</v>
      </c>
    </row>
    <row r="1390" spans="1:2">
      <c r="A1390" s="8">
        <v>10.43</v>
      </c>
      <c r="B1390" s="4">
        <v>1</v>
      </c>
    </row>
    <row r="1391" spans="1:2">
      <c r="A1391" s="9">
        <v>15.63</v>
      </c>
      <c r="B1391" s="4">
        <v>1</v>
      </c>
    </row>
    <row r="1392" spans="1:2">
      <c r="A1392" s="10">
        <v>19.149999999999999</v>
      </c>
      <c r="B1392" s="4">
        <v>1</v>
      </c>
    </row>
    <row r="1393" spans="1:2">
      <c r="A1393" s="11">
        <v>16.75</v>
      </c>
      <c r="B1393" s="4">
        <v>1</v>
      </c>
    </row>
    <row r="1394" spans="1:2">
      <c r="A1394" s="12">
        <v>18.18</v>
      </c>
      <c r="B1394" s="4">
        <v>1</v>
      </c>
    </row>
    <row r="1395" spans="1:2">
      <c r="A1395" s="13">
        <v>11.85</v>
      </c>
      <c r="B1395" s="4">
        <v>1</v>
      </c>
    </row>
    <row r="1396" spans="1:2">
      <c r="A1396" s="14">
        <v>11.46</v>
      </c>
      <c r="B1396" s="4">
        <v>1</v>
      </c>
    </row>
    <row r="1397" spans="1:2">
      <c r="A1397" s="15">
        <v>17.399999999999999</v>
      </c>
      <c r="B1397" s="4">
        <v>1</v>
      </c>
    </row>
    <row r="1398" spans="1:2">
      <c r="A1398" s="6">
        <v>16.52</v>
      </c>
      <c r="B1398" s="4">
        <v>1</v>
      </c>
    </row>
    <row r="1399" spans="1:2">
      <c r="A1399" s="7">
        <v>17.579999999999998</v>
      </c>
      <c r="B1399" s="4">
        <v>1</v>
      </c>
    </row>
    <row r="1400" spans="1:2">
      <c r="A1400" s="8">
        <v>14.73</v>
      </c>
      <c r="B1400" s="4">
        <v>1</v>
      </c>
    </row>
    <row r="1401" spans="1:2">
      <c r="A1401" s="9">
        <v>15.91</v>
      </c>
      <c r="B1401" s="4">
        <v>1</v>
      </c>
    </row>
    <row r="1402" spans="1:2">
      <c r="A1402" s="10">
        <v>15.82</v>
      </c>
      <c r="B1402" s="4">
        <v>1</v>
      </c>
    </row>
    <row r="1403" spans="1:2">
      <c r="A1403" s="11">
        <v>16.29</v>
      </c>
      <c r="B1403" s="4">
        <v>1</v>
      </c>
    </row>
    <row r="1404" spans="1:2">
      <c r="A1404" s="12">
        <v>12.24</v>
      </c>
      <c r="B1404" s="4">
        <v>1</v>
      </c>
    </row>
    <row r="1405" spans="1:2">
      <c r="A1405" s="13">
        <v>10.94</v>
      </c>
      <c r="B1405" s="4">
        <v>1</v>
      </c>
    </row>
    <row r="1406" spans="1:2">
      <c r="A1406" s="14">
        <v>15.35</v>
      </c>
      <c r="B1406" s="4">
        <v>1</v>
      </c>
    </row>
    <row r="1407" spans="1:2">
      <c r="A1407" s="15">
        <v>17</v>
      </c>
      <c r="B1407" s="4">
        <v>1</v>
      </c>
    </row>
    <row r="1408" spans="1:2">
      <c r="A1408" s="6">
        <v>17.18</v>
      </c>
      <c r="B1408" s="4">
        <v>1</v>
      </c>
    </row>
    <row r="1409" spans="1:2">
      <c r="A1409" s="7">
        <v>18.010000000000002</v>
      </c>
      <c r="B1409" s="4">
        <v>1</v>
      </c>
    </row>
    <row r="1410" spans="1:2">
      <c r="A1410" s="8">
        <v>14.9</v>
      </c>
      <c r="B1410" s="4">
        <v>1</v>
      </c>
    </row>
    <row r="1411" spans="1:2">
      <c r="A1411" s="9">
        <v>18.23</v>
      </c>
      <c r="B1411" s="4">
        <v>1</v>
      </c>
    </row>
    <row r="1412" spans="1:2">
      <c r="A1412" s="10">
        <v>10.26</v>
      </c>
      <c r="B1412" s="4">
        <v>1</v>
      </c>
    </row>
    <row r="1413" spans="1:2">
      <c r="A1413" s="11">
        <v>16.04</v>
      </c>
      <c r="B1413" s="4">
        <v>1</v>
      </c>
    </row>
    <row r="1414" spans="1:2">
      <c r="A1414" s="12">
        <v>18.510000000000002</v>
      </c>
      <c r="B1414" s="4">
        <v>1</v>
      </c>
    </row>
    <row r="1415" spans="1:2">
      <c r="A1415" s="13">
        <v>14.39</v>
      </c>
      <c r="B1415" s="4">
        <v>1</v>
      </c>
    </row>
    <row r="1416" spans="1:2">
      <c r="A1416" s="14">
        <v>18.190000000000001</v>
      </c>
      <c r="B1416" s="4">
        <v>1</v>
      </c>
    </row>
    <row r="1417" spans="1:2">
      <c r="A1417" s="15">
        <v>17.61</v>
      </c>
      <c r="B1417" s="4">
        <v>1</v>
      </c>
    </row>
    <row r="1418" spans="1:2">
      <c r="A1418" s="6">
        <v>17.27</v>
      </c>
      <c r="B1418" s="4">
        <v>1</v>
      </c>
    </row>
    <row r="1419" spans="1:2">
      <c r="A1419" s="7">
        <v>14.88</v>
      </c>
      <c r="B1419" s="4">
        <v>1</v>
      </c>
    </row>
    <row r="1420" spans="1:2">
      <c r="A1420" s="8">
        <v>15.12</v>
      </c>
      <c r="B1420" s="4">
        <v>1</v>
      </c>
    </row>
    <row r="1421" spans="1:2">
      <c r="A1421" s="9">
        <v>16.12</v>
      </c>
      <c r="B1421" s="4">
        <v>1</v>
      </c>
    </row>
    <row r="1422" spans="1:2">
      <c r="A1422" s="10">
        <v>19.73</v>
      </c>
      <c r="B1422" s="4">
        <v>1</v>
      </c>
    </row>
    <row r="1423" spans="1:2">
      <c r="A1423" s="11">
        <v>10.029999999999999</v>
      </c>
      <c r="B1423" s="4">
        <v>1</v>
      </c>
    </row>
    <row r="1424" spans="1:2">
      <c r="A1424" s="12">
        <v>13.06</v>
      </c>
      <c r="B1424" s="4">
        <v>1</v>
      </c>
    </row>
    <row r="1425" spans="1:2">
      <c r="A1425" s="13">
        <v>14.22</v>
      </c>
      <c r="B1425" s="4">
        <v>1</v>
      </c>
    </row>
    <row r="1426" spans="1:2">
      <c r="A1426" s="14">
        <v>19.010000000000002</v>
      </c>
      <c r="B1426" s="4">
        <v>1</v>
      </c>
    </row>
    <row r="1427" spans="1:2">
      <c r="A1427" s="15">
        <v>13.96</v>
      </c>
      <c r="B1427" s="4">
        <v>1</v>
      </c>
    </row>
    <row r="1428" spans="1:2">
      <c r="A1428" s="6">
        <v>17.32</v>
      </c>
      <c r="B1428" s="4">
        <v>1</v>
      </c>
    </row>
    <row r="1429" spans="1:2">
      <c r="A1429" s="7">
        <v>18.420000000000002</v>
      </c>
      <c r="B1429" s="4">
        <v>1</v>
      </c>
    </row>
    <row r="1430" spans="1:2">
      <c r="A1430" s="8">
        <v>14.05</v>
      </c>
      <c r="B1430" s="4">
        <v>1</v>
      </c>
    </row>
    <row r="1431" spans="1:2">
      <c r="A1431" s="9">
        <v>15.19</v>
      </c>
      <c r="B1431" s="4">
        <v>1</v>
      </c>
    </row>
    <row r="1432" spans="1:2">
      <c r="A1432" s="10">
        <v>13.27</v>
      </c>
      <c r="B1432" s="4">
        <v>1</v>
      </c>
    </row>
    <row r="1433" spans="1:2">
      <c r="A1433" s="11">
        <v>19.09</v>
      </c>
      <c r="B1433" s="4">
        <v>1</v>
      </c>
    </row>
    <row r="1434" spans="1:2">
      <c r="A1434" s="12">
        <v>10.029999999999999</v>
      </c>
      <c r="B1434" s="4">
        <v>1</v>
      </c>
    </row>
    <row r="1435" spans="1:2">
      <c r="A1435" s="13">
        <v>12.83</v>
      </c>
      <c r="B1435" s="4">
        <v>1</v>
      </c>
    </row>
    <row r="1436" spans="1:2">
      <c r="A1436" s="14">
        <v>17.38</v>
      </c>
      <c r="B1436" s="4">
        <v>1</v>
      </c>
    </row>
    <row r="1437" spans="1:2">
      <c r="A1437" s="15">
        <v>12.08</v>
      </c>
      <c r="B1437" s="4">
        <v>1</v>
      </c>
    </row>
    <row r="1438" spans="1:2">
      <c r="A1438" s="6">
        <v>17.34</v>
      </c>
      <c r="B1438" s="4">
        <v>1</v>
      </c>
    </row>
    <row r="1439" spans="1:2">
      <c r="A1439" s="7">
        <v>16.149999999999999</v>
      </c>
      <c r="B1439" s="4">
        <v>1</v>
      </c>
    </row>
    <row r="1440" spans="1:2">
      <c r="A1440" s="8">
        <v>15.62</v>
      </c>
      <c r="B1440" s="4">
        <v>1</v>
      </c>
    </row>
    <row r="1441" spans="1:2">
      <c r="A1441" s="9">
        <v>10.89</v>
      </c>
      <c r="B1441" s="4">
        <v>1</v>
      </c>
    </row>
    <row r="1442" spans="1:2">
      <c r="A1442" s="10">
        <v>17.09</v>
      </c>
      <c r="B1442" s="4">
        <v>1</v>
      </c>
    </row>
    <row r="1443" spans="1:2">
      <c r="A1443" s="11">
        <v>11.48</v>
      </c>
      <c r="B1443" s="4">
        <v>1</v>
      </c>
    </row>
    <row r="1444" spans="1:2">
      <c r="A1444" s="12">
        <v>12.39</v>
      </c>
      <c r="B1444" s="4">
        <v>1</v>
      </c>
    </row>
    <row r="1445" spans="1:2">
      <c r="A1445" s="13">
        <v>10.43</v>
      </c>
      <c r="B1445" s="4">
        <v>1</v>
      </c>
    </row>
    <row r="1446" spans="1:2">
      <c r="A1446" s="14">
        <v>11.43</v>
      </c>
      <c r="B1446" s="4">
        <v>1</v>
      </c>
    </row>
    <row r="1447" spans="1:2">
      <c r="A1447" s="15">
        <v>16.13</v>
      </c>
      <c r="B1447" s="4">
        <v>1</v>
      </c>
    </row>
    <row r="1448" spans="1:2">
      <c r="A1448" s="6">
        <v>17.559999999999999</v>
      </c>
      <c r="B1448" s="4">
        <v>1</v>
      </c>
    </row>
    <row r="1449" spans="1:2">
      <c r="A1449" s="7">
        <v>18.66</v>
      </c>
      <c r="B1449" s="4">
        <v>1</v>
      </c>
    </row>
    <row r="1450" spans="1:2">
      <c r="A1450" s="8">
        <v>14.11</v>
      </c>
      <c r="B1450" s="4">
        <v>1</v>
      </c>
    </row>
    <row r="1451" spans="1:2">
      <c r="A1451" s="9">
        <v>12.26</v>
      </c>
      <c r="B1451" s="4">
        <v>1</v>
      </c>
    </row>
    <row r="1452" spans="1:2">
      <c r="A1452" s="10">
        <v>19.510000000000002</v>
      </c>
      <c r="B1452" s="4">
        <v>1</v>
      </c>
    </row>
    <row r="1453" spans="1:2">
      <c r="A1453" s="11">
        <v>11.11</v>
      </c>
      <c r="B1453" s="4">
        <v>1</v>
      </c>
    </row>
    <row r="1454" spans="1:2">
      <c r="A1454" s="12">
        <v>14.82</v>
      </c>
      <c r="B1454" s="4">
        <v>1</v>
      </c>
    </row>
    <row r="1455" spans="1:2">
      <c r="A1455" s="13">
        <v>16.11</v>
      </c>
      <c r="B1455" s="4">
        <v>1</v>
      </c>
    </row>
    <row r="1456" spans="1:2">
      <c r="A1456" s="14">
        <v>17.920000000000002</v>
      </c>
      <c r="B1456" s="4">
        <v>1</v>
      </c>
    </row>
    <row r="1457" spans="1:2">
      <c r="A1457" s="15">
        <v>14.86</v>
      </c>
      <c r="B1457" s="4">
        <v>1</v>
      </c>
    </row>
    <row r="1458" spans="1:2">
      <c r="A1458" s="6">
        <v>17.66</v>
      </c>
      <c r="B1458" s="4">
        <v>1</v>
      </c>
    </row>
    <row r="1459" spans="1:2">
      <c r="A1459" s="7">
        <v>10.47</v>
      </c>
      <c r="B1459" s="4">
        <v>1</v>
      </c>
    </row>
    <row r="1460" spans="1:2">
      <c r="A1460" s="8">
        <v>17.46</v>
      </c>
      <c r="B1460" s="4">
        <v>1</v>
      </c>
    </row>
    <row r="1461" spans="1:2">
      <c r="A1461" s="9">
        <v>16.350000000000001</v>
      </c>
      <c r="B1461" s="4">
        <v>1</v>
      </c>
    </row>
    <row r="1462" spans="1:2">
      <c r="A1462" s="10">
        <v>17.690000000000001</v>
      </c>
      <c r="B1462" s="4">
        <v>1</v>
      </c>
    </row>
    <row r="1463" spans="1:2">
      <c r="A1463" s="11">
        <v>18.989999999999998</v>
      </c>
      <c r="B1463" s="4">
        <v>1</v>
      </c>
    </row>
    <row r="1464" spans="1:2">
      <c r="A1464" s="12">
        <v>15.83</v>
      </c>
      <c r="B1464" s="4">
        <v>1</v>
      </c>
    </row>
    <row r="1465" spans="1:2">
      <c r="A1465" s="13">
        <v>10.94</v>
      </c>
      <c r="B1465" s="4">
        <v>1</v>
      </c>
    </row>
    <row r="1466" spans="1:2">
      <c r="A1466" s="14">
        <v>13.72</v>
      </c>
      <c r="B1466" s="4">
        <v>1</v>
      </c>
    </row>
    <row r="1467" spans="1:2">
      <c r="A1467" s="15">
        <v>19.440000000000001</v>
      </c>
      <c r="B1467" s="4">
        <v>1</v>
      </c>
    </row>
    <row r="1468" spans="1:2">
      <c r="A1468" s="6">
        <v>17.7</v>
      </c>
      <c r="B1468" s="4">
        <v>2</v>
      </c>
    </row>
    <row r="1469" spans="1:2">
      <c r="A1469" s="7">
        <v>14.12</v>
      </c>
      <c r="B1469" s="4">
        <v>1</v>
      </c>
    </row>
    <row r="1470" spans="1:2">
      <c r="A1470" s="8">
        <v>15.27</v>
      </c>
      <c r="B1470" s="4">
        <v>1</v>
      </c>
    </row>
    <row r="1471" spans="1:2">
      <c r="A1471" s="9">
        <v>11.34</v>
      </c>
      <c r="B1471" s="4">
        <v>1</v>
      </c>
    </row>
    <row r="1472" spans="1:2">
      <c r="A1472" s="10">
        <v>13.19</v>
      </c>
      <c r="B1472" s="4">
        <v>1</v>
      </c>
    </row>
    <row r="1473" spans="1:2">
      <c r="A1473" s="11">
        <v>12.14</v>
      </c>
      <c r="B1473" s="4">
        <v>1</v>
      </c>
    </row>
    <row r="1474" spans="1:2">
      <c r="A1474" s="12">
        <v>15.76</v>
      </c>
      <c r="B1474" s="4">
        <v>1</v>
      </c>
    </row>
    <row r="1475" spans="1:2">
      <c r="A1475" s="13">
        <v>13.44</v>
      </c>
      <c r="B1475" s="4">
        <v>1</v>
      </c>
    </row>
    <row r="1476" spans="1:2">
      <c r="A1476" s="14">
        <v>15.04</v>
      </c>
      <c r="B1476" s="4">
        <v>1</v>
      </c>
    </row>
    <row r="1477" spans="1:2">
      <c r="A1477" s="15">
        <v>16.18</v>
      </c>
      <c r="B1477" s="4">
        <v>1</v>
      </c>
    </row>
    <row r="1478" spans="1:2">
      <c r="A1478" s="7">
        <v>16.41</v>
      </c>
      <c r="B1478" s="4">
        <v>1</v>
      </c>
    </row>
    <row r="1479" spans="1:2">
      <c r="A1479" s="8">
        <v>18.29</v>
      </c>
      <c r="B1479" s="4">
        <v>1</v>
      </c>
    </row>
    <row r="1480" spans="1:2">
      <c r="A1480" s="9">
        <v>19.64</v>
      </c>
      <c r="B1480" s="4">
        <v>1</v>
      </c>
    </row>
    <row r="1481" spans="1:2">
      <c r="A1481" s="10">
        <v>18.22</v>
      </c>
      <c r="B1481" s="4">
        <v>1</v>
      </c>
    </row>
    <row r="1482" spans="1:2">
      <c r="A1482" s="11">
        <v>16.72</v>
      </c>
      <c r="B1482" s="4">
        <v>1</v>
      </c>
    </row>
    <row r="1483" spans="1:2">
      <c r="A1483" s="12">
        <v>12.05</v>
      </c>
      <c r="B1483" s="4">
        <v>1</v>
      </c>
    </row>
    <row r="1484" spans="1:2">
      <c r="A1484" s="13">
        <v>11.73</v>
      </c>
      <c r="B1484" s="4">
        <v>1</v>
      </c>
    </row>
    <row r="1485" spans="1:2">
      <c r="A1485" s="14">
        <v>15.73</v>
      </c>
      <c r="B1485" s="4">
        <v>1</v>
      </c>
    </row>
    <row r="1486" spans="1:2">
      <c r="A1486" s="15">
        <v>19.87</v>
      </c>
      <c r="B1486" s="4">
        <v>1</v>
      </c>
    </row>
    <row r="1487" spans="1:2">
      <c r="A1487" s="6">
        <v>18.23</v>
      </c>
      <c r="B1487" s="4">
        <v>1</v>
      </c>
    </row>
    <row r="1488" spans="1:2">
      <c r="A1488" s="7">
        <v>17.5</v>
      </c>
      <c r="B1488" s="4">
        <v>1</v>
      </c>
    </row>
    <row r="1489" spans="1:2">
      <c r="A1489" s="8">
        <v>12.26</v>
      </c>
      <c r="B1489" s="4">
        <v>1</v>
      </c>
    </row>
    <row r="1490" spans="1:2">
      <c r="A1490" s="9">
        <v>14.89</v>
      </c>
      <c r="B1490" s="4">
        <v>1</v>
      </c>
    </row>
    <row r="1491" spans="1:2">
      <c r="A1491" s="10">
        <v>15.26</v>
      </c>
      <c r="B1491" s="4">
        <v>1</v>
      </c>
    </row>
    <row r="1492" spans="1:2">
      <c r="A1492" s="11">
        <v>18.62</v>
      </c>
      <c r="B1492" s="4">
        <v>1</v>
      </c>
    </row>
    <row r="1493" spans="1:2">
      <c r="A1493" s="12">
        <v>10.62</v>
      </c>
      <c r="B1493" s="4">
        <v>1</v>
      </c>
    </row>
    <row r="1494" spans="1:2">
      <c r="A1494" s="13">
        <v>12.9</v>
      </c>
      <c r="B1494" s="4">
        <v>1</v>
      </c>
    </row>
    <row r="1495" spans="1:2">
      <c r="A1495" s="14">
        <v>13.97</v>
      </c>
      <c r="B1495" s="4">
        <v>1</v>
      </c>
    </row>
    <row r="1496" spans="1:2">
      <c r="A1496" s="15">
        <v>14.88</v>
      </c>
      <c r="B1496" s="4">
        <v>1</v>
      </c>
    </row>
    <row r="1497" spans="1:2">
      <c r="A1497" s="6">
        <v>18.32</v>
      </c>
      <c r="B1497" s="4">
        <v>1</v>
      </c>
    </row>
    <row r="1498" spans="1:2">
      <c r="A1498" s="7">
        <v>18.350000000000001</v>
      </c>
      <c r="B1498" s="4">
        <v>1</v>
      </c>
    </row>
    <row r="1499" spans="1:2">
      <c r="A1499" s="8">
        <v>12.69</v>
      </c>
      <c r="B1499" s="4">
        <v>1</v>
      </c>
    </row>
    <row r="1500" spans="1:2">
      <c r="A1500" s="9">
        <v>15.21</v>
      </c>
      <c r="B1500" s="4">
        <v>1</v>
      </c>
    </row>
    <row r="1501" spans="1:2">
      <c r="A1501" s="10">
        <v>18.489999999999998</v>
      </c>
      <c r="B1501" s="4">
        <v>1</v>
      </c>
    </row>
    <row r="1502" spans="1:2">
      <c r="A1502" s="11">
        <v>14.78</v>
      </c>
      <c r="B1502" s="4">
        <v>1</v>
      </c>
    </row>
    <row r="1503" spans="1:2">
      <c r="A1503" s="12">
        <v>19.73</v>
      </c>
      <c r="B1503" s="4">
        <v>1</v>
      </c>
    </row>
    <row r="1504" spans="1:2">
      <c r="A1504" s="13">
        <v>16.59</v>
      </c>
      <c r="B1504" s="4">
        <v>1</v>
      </c>
    </row>
    <row r="1505" spans="1:2">
      <c r="A1505" s="14">
        <v>17.899999999999999</v>
      </c>
      <c r="B1505" s="4">
        <v>1</v>
      </c>
    </row>
    <row r="1506" spans="1:2">
      <c r="A1506" s="15">
        <v>18.29</v>
      </c>
      <c r="B1506" s="4">
        <v>1</v>
      </c>
    </row>
    <row r="1507" spans="1:2">
      <c r="A1507" s="6">
        <v>19.010000000000002</v>
      </c>
      <c r="B1507" s="4">
        <v>1</v>
      </c>
    </row>
    <row r="1508" spans="1:2">
      <c r="A1508" s="7">
        <v>17.54</v>
      </c>
      <c r="B1508" s="4">
        <v>1</v>
      </c>
    </row>
    <row r="1509" spans="1:2">
      <c r="A1509" s="8">
        <v>11.08</v>
      </c>
      <c r="B1509" s="4">
        <v>1</v>
      </c>
    </row>
    <row r="1510" spans="1:2">
      <c r="A1510" s="9">
        <v>14.77</v>
      </c>
      <c r="B1510" s="4">
        <v>1</v>
      </c>
    </row>
    <row r="1511" spans="1:2">
      <c r="A1511" s="10">
        <v>14.23</v>
      </c>
      <c r="B1511" s="4">
        <v>1</v>
      </c>
    </row>
    <row r="1512" spans="1:2">
      <c r="A1512" s="11">
        <v>15.48</v>
      </c>
      <c r="B1512" s="4">
        <v>1</v>
      </c>
    </row>
    <row r="1513" spans="1:2">
      <c r="A1513" s="12">
        <v>13.1</v>
      </c>
      <c r="B1513" s="4">
        <v>1</v>
      </c>
    </row>
    <row r="1514" spans="1:2">
      <c r="A1514" s="13">
        <v>11.75</v>
      </c>
      <c r="B1514" s="4">
        <v>1</v>
      </c>
    </row>
    <row r="1515" spans="1:2">
      <c r="A1515" s="14">
        <v>11</v>
      </c>
      <c r="B1515" s="4">
        <v>1</v>
      </c>
    </row>
    <row r="1516" spans="1:2">
      <c r="A1516" s="15">
        <v>19.510000000000002</v>
      </c>
      <c r="B1516" s="4">
        <v>1</v>
      </c>
    </row>
    <row r="1517" spans="1:2">
      <c r="A1517" s="6">
        <v>19.149999999999999</v>
      </c>
      <c r="B1517" s="4">
        <v>1</v>
      </c>
    </row>
    <row r="1518" spans="1:2">
      <c r="A1518" s="7">
        <v>15.96</v>
      </c>
      <c r="B1518" s="4">
        <v>1</v>
      </c>
    </row>
    <row r="1519" spans="1:2">
      <c r="A1519" s="8">
        <v>11.27</v>
      </c>
      <c r="B1519" s="4">
        <v>1</v>
      </c>
    </row>
    <row r="1520" spans="1:2">
      <c r="A1520" s="9">
        <v>10.71</v>
      </c>
      <c r="B1520" s="4">
        <v>1</v>
      </c>
    </row>
    <row r="1521" spans="1:2">
      <c r="A1521" s="10">
        <v>11.72</v>
      </c>
      <c r="B1521" s="4">
        <v>1</v>
      </c>
    </row>
    <row r="1522" spans="1:2">
      <c r="A1522" s="11">
        <v>16.05</v>
      </c>
      <c r="B1522" s="4">
        <v>1</v>
      </c>
    </row>
    <row r="1523" spans="1:2">
      <c r="A1523" s="12">
        <v>15.35</v>
      </c>
      <c r="B1523" s="4">
        <v>1</v>
      </c>
    </row>
    <row r="1524" spans="1:2">
      <c r="A1524" s="13">
        <v>19.690000000000001</v>
      </c>
      <c r="B1524" s="4">
        <v>1</v>
      </c>
    </row>
    <row r="1525" spans="1:2">
      <c r="A1525" s="14">
        <v>14.76</v>
      </c>
      <c r="B1525" s="4">
        <v>1</v>
      </c>
    </row>
    <row r="1526" spans="1:2">
      <c r="A1526" s="15">
        <v>17.57</v>
      </c>
      <c r="B1526" s="4">
        <v>1</v>
      </c>
    </row>
    <row r="1527" spans="1:2">
      <c r="A1527" s="6">
        <v>19.21</v>
      </c>
      <c r="B1527" s="4">
        <v>1</v>
      </c>
    </row>
    <row r="1528" spans="1:2">
      <c r="A1528" s="7">
        <v>13.23</v>
      </c>
      <c r="B1528" s="4">
        <v>1</v>
      </c>
    </row>
    <row r="1529" spans="1:2">
      <c r="A1529" s="8">
        <v>16.34</v>
      </c>
      <c r="B1529" s="4">
        <v>1</v>
      </c>
    </row>
    <row r="1530" spans="1:2">
      <c r="A1530" s="9">
        <v>17.29</v>
      </c>
      <c r="B1530" s="4">
        <v>1</v>
      </c>
    </row>
    <row r="1531" spans="1:2">
      <c r="A1531" s="10">
        <v>16.95</v>
      </c>
      <c r="B1531" s="4">
        <v>1</v>
      </c>
    </row>
    <row r="1532" spans="1:2">
      <c r="A1532" s="11">
        <v>18.8</v>
      </c>
      <c r="B1532" s="4">
        <v>1</v>
      </c>
    </row>
    <row r="1533" spans="1:2">
      <c r="A1533" s="12">
        <v>19.71</v>
      </c>
      <c r="B1533" s="4">
        <v>1</v>
      </c>
    </row>
    <row r="1534" spans="1:2">
      <c r="A1534" s="13">
        <v>17.55</v>
      </c>
      <c r="B1534" s="4">
        <v>1</v>
      </c>
    </row>
    <row r="1535" spans="1:2">
      <c r="A1535" s="14">
        <v>12.07</v>
      </c>
      <c r="B1535" s="4">
        <v>1</v>
      </c>
    </row>
    <row r="1536" spans="1:2">
      <c r="A1536" s="15">
        <v>18.739999999999998</v>
      </c>
      <c r="B1536" s="4">
        <v>1</v>
      </c>
    </row>
    <row r="1537" spans="1:2">
      <c r="A1537" s="6">
        <v>19.46</v>
      </c>
      <c r="B1537" s="4">
        <v>1</v>
      </c>
    </row>
    <row r="1538" spans="1:2">
      <c r="A1538" s="7">
        <v>18.7</v>
      </c>
      <c r="B1538" s="4">
        <v>1</v>
      </c>
    </row>
    <row r="1539" spans="1:2">
      <c r="A1539" s="8">
        <v>10.35</v>
      </c>
      <c r="B1539" s="4">
        <v>1</v>
      </c>
    </row>
    <row r="1540" spans="1:2">
      <c r="A1540" s="9">
        <v>15.99</v>
      </c>
      <c r="B1540" s="4">
        <v>1</v>
      </c>
    </row>
    <row r="1541" spans="1:2">
      <c r="A1541" s="10">
        <v>14.51</v>
      </c>
      <c r="B1541" s="4">
        <v>1</v>
      </c>
    </row>
    <row r="1542" spans="1:2">
      <c r="A1542" s="11">
        <v>18.78</v>
      </c>
      <c r="B1542" s="4">
        <v>1</v>
      </c>
    </row>
    <row r="1543" spans="1:2">
      <c r="A1543" s="12">
        <v>14.85</v>
      </c>
      <c r="B1543" s="4">
        <v>1</v>
      </c>
    </row>
    <row r="1544" spans="1:2">
      <c r="A1544" s="13">
        <v>11.05</v>
      </c>
      <c r="B1544" s="4">
        <v>1</v>
      </c>
    </row>
    <row r="1545" spans="1:2">
      <c r="A1545" s="14">
        <v>18.440000000000001</v>
      </c>
      <c r="B1545" s="4">
        <v>1</v>
      </c>
    </row>
    <row r="1546" spans="1:2">
      <c r="A1546" s="15">
        <v>10.42</v>
      </c>
      <c r="B1546" s="4">
        <v>1</v>
      </c>
    </row>
    <row r="1547" spans="1:2">
      <c r="A1547" s="6">
        <v>19.47</v>
      </c>
      <c r="B1547" s="4">
        <v>1</v>
      </c>
    </row>
    <row r="1548" spans="1:2">
      <c r="A1548" s="7">
        <v>15.06</v>
      </c>
      <c r="B1548" s="4">
        <v>1</v>
      </c>
    </row>
    <row r="1549" spans="1:2">
      <c r="A1549" s="8">
        <v>15.39</v>
      </c>
      <c r="B1549" s="4">
        <v>1</v>
      </c>
    </row>
    <row r="1550" spans="1:2">
      <c r="A1550" s="9">
        <v>11.95</v>
      </c>
      <c r="B1550" s="4">
        <v>1</v>
      </c>
    </row>
    <row r="1551" spans="1:2">
      <c r="A1551" s="10">
        <v>13.54</v>
      </c>
      <c r="B1551" s="4">
        <v>1</v>
      </c>
    </row>
    <row r="1552" spans="1:2">
      <c r="A1552" s="11">
        <v>19.91</v>
      </c>
      <c r="B1552" s="4">
        <v>1</v>
      </c>
    </row>
    <row r="1553" spans="1:2">
      <c r="A1553" s="12">
        <v>19.760000000000002</v>
      </c>
      <c r="B1553" s="4">
        <v>1</v>
      </c>
    </row>
    <row r="1554" spans="1:2">
      <c r="A1554" s="13">
        <v>19.73</v>
      </c>
      <c r="B1554" s="4">
        <v>1</v>
      </c>
    </row>
    <row r="1555" spans="1:2">
      <c r="A1555" s="14">
        <v>16.28</v>
      </c>
      <c r="B1555" s="4">
        <v>1</v>
      </c>
    </row>
    <row r="1556" spans="1:2">
      <c r="A1556" s="15">
        <v>13.33</v>
      </c>
      <c r="B1556" s="4">
        <v>1</v>
      </c>
    </row>
    <row r="1557" spans="1:2">
      <c r="A1557" s="6">
        <v>19.510000000000002</v>
      </c>
      <c r="B1557" s="4">
        <v>1</v>
      </c>
    </row>
    <row r="1558" spans="1:2">
      <c r="A1558" s="7">
        <v>12.24</v>
      </c>
      <c r="B1558" s="4">
        <v>1</v>
      </c>
    </row>
    <row r="1559" spans="1:2">
      <c r="A1559" s="8">
        <v>13.03</v>
      </c>
      <c r="B1559" s="4">
        <v>1</v>
      </c>
    </row>
    <row r="1560" spans="1:2">
      <c r="A1560" s="9">
        <v>11.38</v>
      </c>
      <c r="B1560" s="4">
        <v>1</v>
      </c>
    </row>
    <row r="1561" spans="1:2">
      <c r="A1561" s="10">
        <v>19.329999999999998</v>
      </c>
      <c r="B1561" s="4">
        <v>1</v>
      </c>
    </row>
    <row r="1562" spans="1:2">
      <c r="A1562" s="11">
        <v>17.239999999999998</v>
      </c>
      <c r="B1562" s="4">
        <v>1</v>
      </c>
    </row>
    <row r="1563" spans="1:2">
      <c r="A1563" s="12">
        <v>12.69</v>
      </c>
      <c r="B1563" s="4">
        <v>1</v>
      </c>
    </row>
    <row r="1564" spans="1:2">
      <c r="A1564" s="13">
        <v>12.54</v>
      </c>
      <c r="B1564" s="4">
        <v>1</v>
      </c>
    </row>
    <row r="1565" spans="1:2">
      <c r="A1565" s="14">
        <v>15.99</v>
      </c>
      <c r="B1565" s="4">
        <v>1</v>
      </c>
    </row>
    <row r="1566" spans="1:2">
      <c r="A1566" s="15">
        <v>15.35</v>
      </c>
      <c r="B1566" s="4">
        <v>1</v>
      </c>
    </row>
    <row r="1567" spans="1:2">
      <c r="A1567" s="6">
        <v>20.11</v>
      </c>
      <c r="B1567" s="4">
        <v>1</v>
      </c>
    </row>
    <row r="1568" spans="1:2">
      <c r="A1568" s="7">
        <v>24.89</v>
      </c>
      <c r="B1568" s="4">
        <v>1</v>
      </c>
    </row>
    <row r="1569" spans="1:2">
      <c r="A1569" s="8">
        <v>20.12</v>
      </c>
      <c r="B1569" s="4">
        <v>1</v>
      </c>
    </row>
    <row r="1570" spans="1:2">
      <c r="A1570" s="9">
        <v>24.5</v>
      </c>
      <c r="B1570" s="4">
        <v>1</v>
      </c>
    </row>
    <row r="1571" spans="1:2">
      <c r="A1571" s="10">
        <v>24.1</v>
      </c>
      <c r="B1571" s="4">
        <v>1</v>
      </c>
    </row>
    <row r="1572" spans="1:2">
      <c r="A1572" s="11">
        <v>23.96</v>
      </c>
      <c r="B1572" s="4">
        <v>1</v>
      </c>
    </row>
    <row r="1573" spans="1:2">
      <c r="A1573" s="12">
        <v>23.11</v>
      </c>
      <c r="B1573" s="4">
        <v>1</v>
      </c>
    </row>
    <row r="1574" spans="1:2">
      <c r="A1574" s="13">
        <v>21.22</v>
      </c>
      <c r="B1574" s="4">
        <v>1</v>
      </c>
    </row>
    <row r="1575" spans="1:2">
      <c r="A1575" s="14">
        <v>20.38</v>
      </c>
      <c r="B1575" s="4">
        <v>1</v>
      </c>
    </row>
    <row r="1576" spans="1:2">
      <c r="A1576" s="15">
        <v>22.23</v>
      </c>
      <c r="B1576" s="4">
        <v>1</v>
      </c>
    </row>
    <row r="1577" spans="1:2">
      <c r="A1577" s="6">
        <v>20.149999999999999</v>
      </c>
      <c r="B1577" s="4">
        <v>1</v>
      </c>
    </row>
    <row r="1578" spans="1:2">
      <c r="A1578" s="7">
        <v>23.15</v>
      </c>
      <c r="B1578" s="4">
        <v>1</v>
      </c>
    </row>
    <row r="1579" spans="1:2">
      <c r="A1579" s="8">
        <v>21.8</v>
      </c>
      <c r="B1579" s="4">
        <v>1</v>
      </c>
    </row>
    <row r="1580" spans="1:2">
      <c r="A1580" s="9">
        <v>22.88</v>
      </c>
      <c r="B1580" s="4">
        <v>1</v>
      </c>
    </row>
    <row r="1581" spans="1:2">
      <c r="A1581" s="10">
        <v>23.78</v>
      </c>
      <c r="B1581" s="4">
        <v>1</v>
      </c>
    </row>
    <row r="1582" spans="1:2">
      <c r="A1582" s="11">
        <v>20.55</v>
      </c>
      <c r="B1582" s="4">
        <v>1</v>
      </c>
    </row>
    <row r="1583" spans="1:2">
      <c r="A1583" s="12">
        <v>21.69</v>
      </c>
      <c r="B1583" s="4">
        <v>1</v>
      </c>
    </row>
    <row r="1584" spans="1:2">
      <c r="A1584" s="13">
        <v>24.02</v>
      </c>
      <c r="B1584" s="4">
        <v>1</v>
      </c>
    </row>
    <row r="1585" spans="1:2">
      <c r="A1585" s="14">
        <v>23.7</v>
      </c>
      <c r="B1585" s="4">
        <v>1</v>
      </c>
    </row>
    <row r="1586" spans="1:2">
      <c r="A1586" s="15">
        <v>22.32</v>
      </c>
      <c r="B1586" s="4">
        <v>1</v>
      </c>
    </row>
    <row r="1587" spans="1:2">
      <c r="A1587" s="6">
        <v>20.18</v>
      </c>
      <c r="B1587" s="4">
        <v>1</v>
      </c>
    </row>
    <row r="1588" spans="1:2">
      <c r="A1588" s="7">
        <v>23.6</v>
      </c>
      <c r="B1588" s="4">
        <v>1</v>
      </c>
    </row>
    <row r="1589" spans="1:2">
      <c r="A1589" s="8">
        <v>23.16</v>
      </c>
      <c r="B1589" s="4">
        <v>1</v>
      </c>
    </row>
    <row r="1590" spans="1:2">
      <c r="A1590" s="9">
        <v>24.25</v>
      </c>
      <c r="B1590" s="4">
        <v>1</v>
      </c>
    </row>
    <row r="1591" spans="1:2">
      <c r="A1591" s="10">
        <v>21.42</v>
      </c>
      <c r="B1591" s="4">
        <v>1</v>
      </c>
    </row>
    <row r="1592" spans="1:2">
      <c r="A1592" s="11">
        <v>22.83</v>
      </c>
      <c r="B1592" s="4">
        <v>1</v>
      </c>
    </row>
    <row r="1593" spans="1:2">
      <c r="A1593" s="12">
        <v>24.07</v>
      </c>
      <c r="B1593" s="4">
        <v>1</v>
      </c>
    </row>
    <row r="1594" spans="1:2">
      <c r="A1594" s="13">
        <v>23.53</v>
      </c>
      <c r="B1594" s="4">
        <v>1</v>
      </c>
    </row>
    <row r="1595" spans="1:2">
      <c r="A1595" s="14">
        <v>20.170000000000002</v>
      </c>
      <c r="B1595" s="4">
        <v>1</v>
      </c>
    </row>
    <row r="1596" spans="1:2">
      <c r="A1596" s="15">
        <v>21.08</v>
      </c>
      <c r="B1596" s="4">
        <v>1</v>
      </c>
    </row>
    <row r="1597" spans="1:2">
      <c r="A1597" s="6">
        <v>20.5</v>
      </c>
      <c r="B1597" s="4">
        <v>1</v>
      </c>
    </row>
    <row r="1598" spans="1:2">
      <c r="A1598" s="7">
        <v>20.9</v>
      </c>
      <c r="B1598" s="4">
        <v>1</v>
      </c>
    </row>
    <row r="1599" spans="1:2">
      <c r="A1599" s="8">
        <v>24.06</v>
      </c>
      <c r="B1599" s="4">
        <v>1</v>
      </c>
    </row>
    <row r="1600" spans="1:2">
      <c r="A1600" s="9">
        <v>21.96</v>
      </c>
      <c r="B1600" s="4">
        <v>1</v>
      </c>
    </row>
    <row r="1601" spans="1:2">
      <c r="A1601" s="10">
        <v>21.13</v>
      </c>
      <c r="B1601" s="4">
        <v>1</v>
      </c>
    </row>
    <row r="1602" spans="1:2">
      <c r="A1602" s="11">
        <v>23.73</v>
      </c>
      <c r="B1602" s="4">
        <v>1</v>
      </c>
    </row>
    <row r="1603" spans="1:2">
      <c r="A1603" s="12">
        <v>21.83</v>
      </c>
      <c r="B1603" s="4">
        <v>1</v>
      </c>
    </row>
    <row r="1604" spans="1:2">
      <c r="A1604" s="13">
        <v>23.65</v>
      </c>
      <c r="B1604" s="4">
        <v>1</v>
      </c>
    </row>
    <row r="1605" spans="1:2">
      <c r="A1605" s="14">
        <v>20.58</v>
      </c>
      <c r="B1605" s="4">
        <v>1</v>
      </c>
    </row>
    <row r="1606" spans="1:2">
      <c r="A1606" s="15">
        <v>23.33</v>
      </c>
      <c r="B1606" s="4">
        <v>1</v>
      </c>
    </row>
    <row r="1607" spans="1:2">
      <c r="A1607" s="6">
        <v>20.57</v>
      </c>
      <c r="B1607" s="4">
        <v>1</v>
      </c>
    </row>
    <row r="1608" spans="1:2">
      <c r="A1608" s="7">
        <v>20.53</v>
      </c>
      <c r="B1608" s="4">
        <v>1</v>
      </c>
    </row>
    <row r="1609" spans="1:2">
      <c r="A1609" s="8">
        <v>22.69</v>
      </c>
      <c r="B1609" s="4">
        <v>1</v>
      </c>
    </row>
    <row r="1610" spans="1:2">
      <c r="A1610" s="9">
        <v>23.24</v>
      </c>
      <c r="B1610" s="4">
        <v>1</v>
      </c>
    </row>
    <row r="1611" spans="1:2">
      <c r="A1611" s="10">
        <v>21.43</v>
      </c>
      <c r="B1611" s="4">
        <v>1</v>
      </c>
    </row>
    <row r="1612" spans="1:2">
      <c r="A1612" s="11">
        <v>21.21</v>
      </c>
      <c r="B1612" s="4">
        <v>1</v>
      </c>
    </row>
    <row r="1613" spans="1:2">
      <c r="A1613" s="12">
        <v>21.99</v>
      </c>
      <c r="B1613" s="4">
        <v>1</v>
      </c>
    </row>
    <row r="1614" spans="1:2">
      <c r="A1614" s="13">
        <v>24.55</v>
      </c>
      <c r="B1614" s="4">
        <v>1</v>
      </c>
    </row>
    <row r="1615" spans="1:2">
      <c r="A1615" s="14">
        <v>20.5</v>
      </c>
      <c r="B1615" s="4">
        <v>1</v>
      </c>
    </row>
    <row r="1616" spans="1:2">
      <c r="A1616" s="15">
        <v>23.35</v>
      </c>
      <c r="B1616" s="4">
        <v>1</v>
      </c>
    </row>
    <row r="1617" spans="1:2">
      <c r="A1617" s="6">
        <v>20.62</v>
      </c>
      <c r="B1617" s="4">
        <v>2</v>
      </c>
    </row>
    <row r="1618" spans="1:2">
      <c r="A1618" s="7">
        <v>20.149999999999999</v>
      </c>
      <c r="B1618" s="4">
        <v>1</v>
      </c>
    </row>
    <row r="1619" spans="1:2">
      <c r="A1619" s="8">
        <v>23.52</v>
      </c>
      <c r="B1619" s="4">
        <v>1</v>
      </c>
    </row>
    <row r="1620" spans="1:2">
      <c r="A1620" s="9">
        <v>22.96</v>
      </c>
      <c r="B1620" s="4">
        <v>1</v>
      </c>
    </row>
    <row r="1621" spans="1:2">
      <c r="A1621" s="10">
        <v>20.04</v>
      </c>
      <c r="B1621" s="4">
        <v>1</v>
      </c>
    </row>
    <row r="1622" spans="1:2">
      <c r="A1622" s="11">
        <v>24.99</v>
      </c>
      <c r="B1622" s="4">
        <v>1</v>
      </c>
    </row>
    <row r="1623" spans="1:2">
      <c r="A1623" s="12">
        <v>20.23</v>
      </c>
      <c r="B1623" s="4">
        <v>1</v>
      </c>
    </row>
    <row r="1624" spans="1:2">
      <c r="A1624" s="13">
        <v>21.26</v>
      </c>
      <c r="B1624" s="4">
        <v>1</v>
      </c>
    </row>
    <row r="1625" spans="1:2">
      <c r="A1625" s="14">
        <v>22.48</v>
      </c>
      <c r="B1625" s="4">
        <v>1</v>
      </c>
    </row>
    <row r="1626" spans="1:2">
      <c r="A1626" s="15">
        <v>23.59</v>
      </c>
      <c r="B1626" s="4">
        <v>1</v>
      </c>
    </row>
    <row r="1627" spans="1:2">
      <c r="A1627" s="7">
        <v>21.9</v>
      </c>
      <c r="B1627" s="4">
        <v>1</v>
      </c>
    </row>
    <row r="1628" spans="1:2">
      <c r="A1628" s="8">
        <v>22.89</v>
      </c>
      <c r="B1628" s="4">
        <v>1</v>
      </c>
    </row>
    <row r="1629" spans="1:2">
      <c r="A1629" s="9">
        <v>22.99</v>
      </c>
      <c r="B1629" s="4">
        <v>1</v>
      </c>
    </row>
    <row r="1630" spans="1:2">
      <c r="A1630" s="10">
        <v>22.3</v>
      </c>
      <c r="B1630" s="4">
        <v>1</v>
      </c>
    </row>
    <row r="1631" spans="1:2">
      <c r="A1631" s="11">
        <v>23.83</v>
      </c>
      <c r="B1631" s="4">
        <v>1</v>
      </c>
    </row>
    <row r="1632" spans="1:2">
      <c r="A1632" s="12">
        <v>21.57</v>
      </c>
      <c r="B1632" s="4">
        <v>1</v>
      </c>
    </row>
    <row r="1633" spans="1:2">
      <c r="A1633" s="13">
        <v>21.63</v>
      </c>
      <c r="B1633" s="4">
        <v>1</v>
      </c>
    </row>
    <row r="1634" spans="1:2">
      <c r="A1634" s="14">
        <v>23.14</v>
      </c>
      <c r="B1634" s="4">
        <v>1</v>
      </c>
    </row>
    <row r="1635" spans="1:2">
      <c r="A1635" s="15">
        <v>22.4</v>
      </c>
      <c r="B1635" s="4">
        <v>1</v>
      </c>
    </row>
    <row r="1636" spans="1:2">
      <c r="A1636" s="6">
        <v>20.79</v>
      </c>
      <c r="B1636" s="4">
        <v>1</v>
      </c>
    </row>
    <row r="1637" spans="1:2">
      <c r="A1637" s="7">
        <v>20.18</v>
      </c>
      <c r="B1637" s="4">
        <v>1</v>
      </c>
    </row>
    <row r="1638" spans="1:2">
      <c r="A1638" s="8">
        <v>20.25</v>
      </c>
      <c r="B1638" s="4">
        <v>1</v>
      </c>
    </row>
    <row r="1639" spans="1:2">
      <c r="A1639" s="9">
        <v>24.61</v>
      </c>
      <c r="B1639" s="4">
        <v>1</v>
      </c>
    </row>
    <row r="1640" spans="1:2">
      <c r="A1640" s="10">
        <v>23.53</v>
      </c>
      <c r="B1640" s="4">
        <v>1</v>
      </c>
    </row>
    <row r="1641" spans="1:2">
      <c r="A1641" s="11">
        <v>23.58</v>
      </c>
      <c r="B1641" s="4">
        <v>1</v>
      </c>
    </row>
    <row r="1642" spans="1:2">
      <c r="A1642" s="12">
        <v>20.149999999999999</v>
      </c>
      <c r="B1642" s="4">
        <v>1</v>
      </c>
    </row>
    <row r="1643" spans="1:2">
      <c r="A1643" s="13">
        <v>24.1</v>
      </c>
      <c r="B1643" s="4">
        <v>1</v>
      </c>
    </row>
    <row r="1644" spans="1:2">
      <c r="A1644" s="14">
        <v>21.03</v>
      </c>
      <c r="B1644" s="4">
        <v>1</v>
      </c>
    </row>
    <row r="1645" spans="1:2">
      <c r="A1645" s="15">
        <v>20.75</v>
      </c>
      <c r="B1645" s="4">
        <v>1</v>
      </c>
    </row>
    <row r="1646" spans="1:2">
      <c r="A1646" s="6">
        <v>20.89</v>
      </c>
      <c r="B1646" s="4">
        <v>1</v>
      </c>
    </row>
    <row r="1647" spans="1:2">
      <c r="A1647" s="7">
        <v>21.6</v>
      </c>
      <c r="B1647" s="4">
        <v>1</v>
      </c>
    </row>
    <row r="1648" spans="1:2">
      <c r="A1648" s="8">
        <v>23</v>
      </c>
      <c r="B1648" s="4">
        <v>1</v>
      </c>
    </row>
    <row r="1649" spans="1:2">
      <c r="A1649" s="9">
        <v>23.53</v>
      </c>
      <c r="B1649" s="4">
        <v>1</v>
      </c>
    </row>
    <row r="1650" spans="1:2">
      <c r="A1650" s="10">
        <v>20.5</v>
      </c>
      <c r="B1650" s="4">
        <v>1</v>
      </c>
    </row>
    <row r="1651" spans="1:2">
      <c r="A1651" s="11">
        <v>22.16</v>
      </c>
      <c r="B1651" s="4">
        <v>1</v>
      </c>
    </row>
    <row r="1652" spans="1:2">
      <c r="A1652" s="12">
        <v>20.28</v>
      </c>
      <c r="B1652" s="4">
        <v>1</v>
      </c>
    </row>
    <row r="1653" spans="1:2">
      <c r="A1653" s="13">
        <v>22.63</v>
      </c>
      <c r="B1653" s="4">
        <v>1</v>
      </c>
    </row>
    <row r="1654" spans="1:2">
      <c r="A1654" s="14">
        <v>22.74</v>
      </c>
      <c r="B1654" s="4">
        <v>1</v>
      </c>
    </row>
    <row r="1655" spans="1:2">
      <c r="A1655" s="15">
        <v>20.13</v>
      </c>
      <c r="B1655" s="4">
        <v>1</v>
      </c>
    </row>
    <row r="1656" spans="1:2">
      <c r="A1656" s="6">
        <v>20.93</v>
      </c>
      <c r="B1656" s="4">
        <v>1</v>
      </c>
    </row>
    <row r="1657" spans="1:2">
      <c r="A1657" s="7">
        <v>20.95</v>
      </c>
      <c r="B1657" s="4">
        <v>1</v>
      </c>
    </row>
    <row r="1658" spans="1:2">
      <c r="A1658" s="8">
        <v>21.69</v>
      </c>
      <c r="B1658" s="4">
        <v>1</v>
      </c>
    </row>
    <row r="1659" spans="1:2">
      <c r="A1659" s="9">
        <v>22.85</v>
      </c>
      <c r="B1659" s="4">
        <v>1</v>
      </c>
    </row>
    <row r="1660" spans="1:2">
      <c r="A1660" s="10">
        <v>22.41</v>
      </c>
      <c r="B1660" s="4">
        <v>1</v>
      </c>
    </row>
    <row r="1661" spans="1:2">
      <c r="A1661" s="11">
        <v>20.65</v>
      </c>
      <c r="B1661" s="4">
        <v>1</v>
      </c>
    </row>
    <row r="1662" spans="1:2">
      <c r="A1662" s="12">
        <v>20.239999999999998</v>
      </c>
      <c r="B1662" s="4">
        <v>1</v>
      </c>
    </row>
    <row r="1663" spans="1:2">
      <c r="A1663" s="13">
        <v>24.44</v>
      </c>
      <c r="B1663" s="4">
        <v>1</v>
      </c>
    </row>
    <row r="1664" spans="1:2">
      <c r="A1664" s="14">
        <v>21.54</v>
      </c>
      <c r="B1664" s="4">
        <v>1</v>
      </c>
    </row>
    <row r="1665" spans="1:2">
      <c r="A1665" s="15">
        <v>23.07</v>
      </c>
      <c r="B1665" s="4">
        <v>1</v>
      </c>
    </row>
    <row r="1666" spans="1:2">
      <c r="A1666" s="6">
        <v>20.96</v>
      </c>
      <c r="B1666" s="4">
        <v>1</v>
      </c>
    </row>
    <row r="1667" spans="1:2">
      <c r="A1667" s="7">
        <v>20.079999999999998</v>
      </c>
      <c r="B1667" s="4">
        <v>1</v>
      </c>
    </row>
    <row r="1668" spans="1:2">
      <c r="A1668" s="8">
        <v>20.18</v>
      </c>
      <c r="B1668" s="4">
        <v>1</v>
      </c>
    </row>
    <row r="1669" spans="1:2">
      <c r="A1669" s="9">
        <v>20.89</v>
      </c>
      <c r="B1669" s="4">
        <v>1</v>
      </c>
    </row>
    <row r="1670" spans="1:2">
      <c r="A1670" s="10">
        <v>21.9</v>
      </c>
      <c r="B1670" s="4">
        <v>1</v>
      </c>
    </row>
    <row r="1671" spans="1:2">
      <c r="A1671" s="11">
        <v>24.32</v>
      </c>
      <c r="B1671" s="4">
        <v>1</v>
      </c>
    </row>
    <row r="1672" spans="1:2">
      <c r="A1672" s="12">
        <v>22.03</v>
      </c>
      <c r="B1672" s="4">
        <v>1</v>
      </c>
    </row>
    <row r="1673" spans="1:2">
      <c r="A1673" s="13">
        <v>22.24</v>
      </c>
      <c r="B1673" s="4">
        <v>1</v>
      </c>
    </row>
    <row r="1674" spans="1:2">
      <c r="A1674" s="14">
        <v>24.62</v>
      </c>
      <c r="B1674" s="4">
        <v>1</v>
      </c>
    </row>
    <row r="1675" spans="1:2">
      <c r="A1675" s="15">
        <v>22.22</v>
      </c>
      <c r="B1675" s="4">
        <v>1</v>
      </c>
    </row>
    <row r="1676" spans="1:2">
      <c r="A1676" s="6">
        <v>20.99</v>
      </c>
      <c r="B1676" s="4">
        <v>1</v>
      </c>
    </row>
    <row r="1677" spans="1:2">
      <c r="A1677" s="7">
        <v>20.5</v>
      </c>
      <c r="B1677" s="4">
        <v>1</v>
      </c>
    </row>
    <row r="1678" spans="1:2">
      <c r="A1678" s="8">
        <v>21.65</v>
      </c>
      <c r="B1678" s="4">
        <v>1</v>
      </c>
    </row>
    <row r="1679" spans="1:2">
      <c r="A1679" s="9">
        <v>22.15</v>
      </c>
      <c r="B1679" s="4">
        <v>1</v>
      </c>
    </row>
    <row r="1680" spans="1:2">
      <c r="A1680" s="10">
        <v>24.8</v>
      </c>
      <c r="B1680" s="4">
        <v>1</v>
      </c>
    </row>
    <row r="1681" spans="1:2">
      <c r="A1681" s="11">
        <v>23.8</v>
      </c>
      <c r="B1681" s="4">
        <v>1</v>
      </c>
    </row>
    <row r="1682" spans="1:2">
      <c r="A1682" s="12">
        <v>21.37</v>
      </c>
      <c r="B1682" s="4">
        <v>1</v>
      </c>
    </row>
    <row r="1683" spans="1:2">
      <c r="A1683" s="13">
        <v>23.38</v>
      </c>
      <c r="B1683" s="4">
        <v>1</v>
      </c>
    </row>
    <row r="1684" spans="1:2">
      <c r="A1684" s="14">
        <v>22.76</v>
      </c>
      <c r="B1684" s="4">
        <v>1</v>
      </c>
    </row>
    <row r="1685" spans="1:2">
      <c r="A1685" s="15">
        <v>20.25</v>
      </c>
      <c r="B1685" s="4">
        <v>1</v>
      </c>
    </row>
    <row r="1686" spans="1:2">
      <c r="A1686" s="6">
        <v>21.04</v>
      </c>
      <c r="B1686" s="4">
        <v>1</v>
      </c>
    </row>
    <row r="1687" spans="1:2">
      <c r="A1687" s="7">
        <v>21.12</v>
      </c>
      <c r="B1687" s="4">
        <v>1</v>
      </c>
    </row>
    <row r="1688" spans="1:2">
      <c r="A1688" s="8">
        <v>23.35</v>
      </c>
      <c r="B1688" s="4">
        <v>1</v>
      </c>
    </row>
    <row r="1689" spans="1:2">
      <c r="A1689" s="9">
        <v>21.06</v>
      </c>
      <c r="B1689" s="4">
        <v>1</v>
      </c>
    </row>
    <row r="1690" spans="1:2">
      <c r="A1690" s="10">
        <v>22.54</v>
      </c>
      <c r="B1690" s="4">
        <v>1</v>
      </c>
    </row>
    <row r="1691" spans="1:2">
      <c r="A1691" s="11">
        <v>22.72</v>
      </c>
      <c r="B1691" s="4">
        <v>1</v>
      </c>
    </row>
    <row r="1692" spans="1:2">
      <c r="A1692" s="12">
        <v>22.45</v>
      </c>
      <c r="B1692" s="4">
        <v>1</v>
      </c>
    </row>
    <row r="1693" spans="1:2">
      <c r="A1693" s="13">
        <v>24.67</v>
      </c>
      <c r="B1693" s="4">
        <v>1</v>
      </c>
    </row>
    <row r="1694" spans="1:2">
      <c r="A1694" s="14">
        <v>20.149999999999999</v>
      </c>
      <c r="B1694" s="4">
        <v>1</v>
      </c>
    </row>
    <row r="1695" spans="1:2">
      <c r="A1695" s="15">
        <v>24.31</v>
      </c>
      <c r="B1695" s="4">
        <v>1</v>
      </c>
    </row>
    <row r="1696" spans="1:2">
      <c r="A1696" s="6">
        <v>21.12</v>
      </c>
      <c r="B1696" s="4">
        <v>1</v>
      </c>
    </row>
    <row r="1697" spans="1:2">
      <c r="A1697" s="7">
        <v>22.83</v>
      </c>
      <c r="B1697" s="4">
        <v>1</v>
      </c>
    </row>
    <row r="1698" spans="1:2">
      <c r="A1698" s="8">
        <v>21.55</v>
      </c>
      <c r="B1698" s="4">
        <v>1</v>
      </c>
    </row>
    <row r="1699" spans="1:2">
      <c r="A1699" s="9">
        <v>20.46</v>
      </c>
      <c r="B1699" s="4">
        <v>1</v>
      </c>
    </row>
    <row r="1700" spans="1:2">
      <c r="A1700" s="10">
        <v>23.87</v>
      </c>
      <c r="B1700" s="4">
        <v>1</v>
      </c>
    </row>
    <row r="1701" spans="1:2">
      <c r="A1701" s="11">
        <v>23.01</v>
      </c>
      <c r="B1701" s="4">
        <v>1</v>
      </c>
    </row>
    <row r="1702" spans="1:2">
      <c r="A1702" s="12">
        <v>24.03</v>
      </c>
      <c r="B1702" s="4">
        <v>1</v>
      </c>
    </row>
    <row r="1703" spans="1:2">
      <c r="A1703" s="13">
        <v>24.57</v>
      </c>
      <c r="B1703" s="4">
        <v>1</v>
      </c>
    </row>
    <row r="1704" spans="1:2">
      <c r="A1704" s="14">
        <v>20.329999999999998</v>
      </c>
      <c r="B1704" s="4">
        <v>1</v>
      </c>
    </row>
    <row r="1705" spans="1:2">
      <c r="A1705" s="15">
        <v>24.18</v>
      </c>
      <c r="B1705" s="4">
        <v>1</v>
      </c>
    </row>
    <row r="1706" spans="1:2">
      <c r="A1706" s="6">
        <v>21.25</v>
      </c>
      <c r="B1706" s="4">
        <v>2</v>
      </c>
    </row>
    <row r="1707" spans="1:2">
      <c r="A1707" s="7">
        <v>20.83</v>
      </c>
      <c r="B1707" s="4">
        <v>1</v>
      </c>
    </row>
    <row r="1708" spans="1:2">
      <c r="A1708" s="8">
        <v>22.24</v>
      </c>
      <c r="B1708" s="4">
        <v>1</v>
      </c>
    </row>
    <row r="1709" spans="1:2">
      <c r="A1709" s="9">
        <v>22.5</v>
      </c>
      <c r="B1709" s="4">
        <v>1</v>
      </c>
    </row>
    <row r="1710" spans="1:2">
      <c r="A1710" s="10">
        <v>22.78</v>
      </c>
      <c r="B1710" s="4">
        <v>1</v>
      </c>
    </row>
    <row r="1711" spans="1:2">
      <c r="A1711" s="11">
        <v>23.75</v>
      </c>
      <c r="B1711" s="4">
        <v>1</v>
      </c>
    </row>
    <row r="1712" spans="1:2">
      <c r="A1712" s="12">
        <v>22.63</v>
      </c>
      <c r="B1712" s="4">
        <v>1</v>
      </c>
    </row>
    <row r="1713" spans="1:2">
      <c r="A1713" s="13">
        <v>22.37</v>
      </c>
      <c r="B1713" s="4">
        <v>1</v>
      </c>
    </row>
    <row r="1714" spans="1:2">
      <c r="A1714" s="14">
        <v>22.53</v>
      </c>
      <c r="B1714" s="4">
        <v>1</v>
      </c>
    </row>
    <row r="1715" spans="1:2">
      <c r="A1715" s="15">
        <v>22.55</v>
      </c>
      <c r="B1715" s="4">
        <v>1</v>
      </c>
    </row>
    <row r="1716" spans="1:2">
      <c r="A1716" s="7">
        <v>24.32</v>
      </c>
      <c r="B1716" s="4">
        <v>1</v>
      </c>
    </row>
    <row r="1717" spans="1:2">
      <c r="A1717" s="8">
        <v>20.89</v>
      </c>
      <c r="B1717" s="4">
        <v>1</v>
      </c>
    </row>
    <row r="1718" spans="1:2">
      <c r="A1718" s="9">
        <v>20.190000000000001</v>
      </c>
      <c r="B1718" s="4">
        <v>1</v>
      </c>
    </row>
    <row r="1719" spans="1:2">
      <c r="A1719" s="10">
        <v>20.36</v>
      </c>
      <c r="B1719" s="4">
        <v>1</v>
      </c>
    </row>
    <row r="1720" spans="1:2">
      <c r="A1720" s="11">
        <v>24.99</v>
      </c>
      <c r="B1720" s="4">
        <v>1</v>
      </c>
    </row>
    <row r="1721" spans="1:2">
      <c r="A1721" s="12">
        <v>22.01</v>
      </c>
      <c r="B1721" s="4">
        <v>1</v>
      </c>
    </row>
    <row r="1722" spans="1:2">
      <c r="A1722" s="13">
        <v>22.55</v>
      </c>
      <c r="B1722" s="4">
        <v>1</v>
      </c>
    </row>
    <row r="1723" spans="1:2">
      <c r="A1723" s="14">
        <v>24.36</v>
      </c>
      <c r="B1723" s="4">
        <v>1</v>
      </c>
    </row>
    <row r="1724" spans="1:2">
      <c r="A1724" s="15">
        <v>24.61</v>
      </c>
      <c r="B1724" s="4">
        <v>1</v>
      </c>
    </row>
    <row r="1725" spans="1:2">
      <c r="A1725" s="6">
        <v>21.46</v>
      </c>
      <c r="B1725" s="4">
        <v>1</v>
      </c>
    </row>
    <row r="1726" spans="1:2">
      <c r="A1726" s="7">
        <v>21.89</v>
      </c>
      <c r="B1726" s="4">
        <v>1</v>
      </c>
    </row>
    <row r="1727" spans="1:2">
      <c r="A1727" s="8">
        <v>21.04</v>
      </c>
      <c r="B1727" s="4">
        <v>1</v>
      </c>
    </row>
    <row r="1728" spans="1:2">
      <c r="A1728" s="9">
        <v>22.16</v>
      </c>
      <c r="B1728" s="4">
        <v>1</v>
      </c>
    </row>
    <row r="1729" spans="1:2">
      <c r="A1729" s="10">
        <v>20.73</v>
      </c>
      <c r="B1729" s="4">
        <v>1</v>
      </c>
    </row>
    <row r="1730" spans="1:2">
      <c r="A1730" s="11">
        <v>23.13</v>
      </c>
      <c r="B1730" s="4">
        <v>1</v>
      </c>
    </row>
    <row r="1731" spans="1:2">
      <c r="A1731" s="12">
        <v>20.81</v>
      </c>
      <c r="B1731" s="4">
        <v>1</v>
      </c>
    </row>
    <row r="1732" spans="1:2">
      <c r="A1732" s="13">
        <v>24.81</v>
      </c>
      <c r="B1732" s="4">
        <v>1</v>
      </c>
    </row>
    <row r="1733" spans="1:2">
      <c r="A1733" s="14">
        <v>23.39</v>
      </c>
      <c r="B1733" s="4">
        <v>1</v>
      </c>
    </row>
    <row r="1734" spans="1:2">
      <c r="A1734" s="15">
        <v>21.06</v>
      </c>
      <c r="B1734" s="4">
        <v>1</v>
      </c>
    </row>
    <row r="1735" spans="1:2">
      <c r="A1735" s="6">
        <v>21.59</v>
      </c>
      <c r="B1735" s="4">
        <v>1</v>
      </c>
    </row>
    <row r="1736" spans="1:2">
      <c r="A1736" s="7">
        <v>20.41</v>
      </c>
      <c r="B1736" s="4">
        <v>1</v>
      </c>
    </row>
    <row r="1737" spans="1:2">
      <c r="A1737" s="8">
        <v>20.39</v>
      </c>
      <c r="B1737" s="4">
        <v>1</v>
      </c>
    </row>
    <row r="1738" spans="1:2">
      <c r="A1738" s="9">
        <v>20.88</v>
      </c>
      <c r="B1738" s="4">
        <v>1</v>
      </c>
    </row>
    <row r="1739" spans="1:2">
      <c r="A1739" s="10">
        <v>20.8</v>
      </c>
      <c r="B1739" s="4">
        <v>1</v>
      </c>
    </row>
    <row r="1740" spans="1:2">
      <c r="A1740" s="11">
        <v>24.37</v>
      </c>
      <c r="B1740" s="4">
        <v>1</v>
      </c>
    </row>
    <row r="1741" spans="1:2">
      <c r="A1741" s="12">
        <v>23.58</v>
      </c>
      <c r="B1741" s="4">
        <v>1</v>
      </c>
    </row>
    <row r="1742" spans="1:2">
      <c r="A1742" s="13">
        <v>23.73</v>
      </c>
      <c r="B1742" s="4">
        <v>1</v>
      </c>
    </row>
    <row r="1743" spans="1:2">
      <c r="A1743" s="14">
        <v>23.01</v>
      </c>
      <c r="B1743" s="4">
        <v>1</v>
      </c>
    </row>
    <row r="1744" spans="1:2">
      <c r="A1744" s="15">
        <v>23</v>
      </c>
      <c r="B1744" s="4">
        <v>1</v>
      </c>
    </row>
    <row r="1745" spans="1:2">
      <c r="A1745" s="6">
        <v>21.66</v>
      </c>
      <c r="B1745" s="4">
        <v>1</v>
      </c>
    </row>
    <row r="1746" spans="1:2">
      <c r="A1746" s="7">
        <v>23.45</v>
      </c>
      <c r="B1746" s="4">
        <v>1</v>
      </c>
    </row>
    <row r="1747" spans="1:2">
      <c r="A1747" s="8">
        <v>23.36</v>
      </c>
      <c r="B1747" s="4">
        <v>1</v>
      </c>
    </row>
    <row r="1748" spans="1:2">
      <c r="A1748" s="9">
        <v>23.15</v>
      </c>
      <c r="B1748" s="4">
        <v>1</v>
      </c>
    </row>
    <row r="1749" spans="1:2">
      <c r="A1749" s="10">
        <v>22.48</v>
      </c>
      <c r="B1749" s="4">
        <v>1</v>
      </c>
    </row>
    <row r="1750" spans="1:2">
      <c r="A1750" s="11">
        <v>23.77</v>
      </c>
      <c r="B1750" s="4">
        <v>1</v>
      </c>
    </row>
    <row r="1751" spans="1:2">
      <c r="A1751" s="12">
        <v>23.29</v>
      </c>
      <c r="B1751" s="4">
        <v>1</v>
      </c>
    </row>
    <row r="1752" spans="1:2">
      <c r="A1752" s="13">
        <v>23.64</v>
      </c>
      <c r="B1752" s="4">
        <v>1</v>
      </c>
    </row>
    <row r="1753" spans="1:2">
      <c r="A1753" s="14">
        <v>21.38</v>
      </c>
      <c r="B1753" s="4">
        <v>1</v>
      </c>
    </row>
    <row r="1754" spans="1:2">
      <c r="A1754" s="15">
        <v>22.83</v>
      </c>
      <c r="B1754" s="4">
        <v>1</v>
      </c>
    </row>
    <row r="1755" spans="1:2">
      <c r="A1755" s="6">
        <v>21.99</v>
      </c>
      <c r="B1755" s="4">
        <v>1</v>
      </c>
    </row>
    <row r="1756" spans="1:2">
      <c r="A1756" s="7">
        <v>23.44</v>
      </c>
      <c r="B1756" s="4">
        <v>1</v>
      </c>
    </row>
    <row r="1757" spans="1:2">
      <c r="A1757" s="8">
        <v>23.35</v>
      </c>
      <c r="B1757" s="4">
        <v>1</v>
      </c>
    </row>
    <row r="1758" spans="1:2">
      <c r="A1758" s="9">
        <v>21.98</v>
      </c>
      <c r="B1758" s="4">
        <v>1</v>
      </c>
    </row>
    <row r="1759" spans="1:2">
      <c r="A1759" s="10">
        <v>24.22</v>
      </c>
      <c r="B1759" s="4">
        <v>1</v>
      </c>
    </row>
    <row r="1760" spans="1:2">
      <c r="A1760" s="11">
        <v>21.03</v>
      </c>
      <c r="B1760" s="4">
        <v>1</v>
      </c>
    </row>
    <row r="1761" spans="1:2">
      <c r="A1761" s="12">
        <v>21.03</v>
      </c>
      <c r="B1761" s="4">
        <v>1</v>
      </c>
    </row>
    <row r="1762" spans="1:2">
      <c r="A1762" s="13">
        <v>20.059999999999999</v>
      </c>
      <c r="B1762" s="4">
        <v>1</v>
      </c>
    </row>
    <row r="1763" spans="1:2">
      <c r="A1763" s="14">
        <v>24.71</v>
      </c>
      <c r="B1763" s="4">
        <v>1</v>
      </c>
    </row>
    <row r="1764" spans="1:2">
      <c r="A1764" s="15">
        <v>22.25</v>
      </c>
      <c r="B1764" s="4">
        <v>1</v>
      </c>
    </row>
    <row r="1765" spans="1:2">
      <c r="A1765" s="6">
        <v>22.09</v>
      </c>
      <c r="B1765" s="4">
        <v>1</v>
      </c>
    </row>
    <row r="1766" spans="1:2">
      <c r="A1766" s="7">
        <v>21.65</v>
      </c>
      <c r="B1766" s="4">
        <v>1</v>
      </c>
    </row>
    <row r="1767" spans="1:2">
      <c r="A1767" s="8">
        <v>24.9</v>
      </c>
      <c r="B1767" s="4">
        <v>1</v>
      </c>
    </row>
    <row r="1768" spans="1:2">
      <c r="A1768" s="9">
        <v>23.82</v>
      </c>
      <c r="B1768" s="4">
        <v>1</v>
      </c>
    </row>
    <row r="1769" spans="1:2">
      <c r="A1769" s="10">
        <v>20.260000000000002</v>
      </c>
      <c r="B1769" s="4">
        <v>1</v>
      </c>
    </row>
    <row r="1770" spans="1:2">
      <c r="A1770" s="11">
        <v>23.48</v>
      </c>
      <c r="B1770" s="4">
        <v>1</v>
      </c>
    </row>
    <row r="1771" spans="1:2">
      <c r="A1771" s="12">
        <v>22.11</v>
      </c>
      <c r="B1771" s="4">
        <v>1</v>
      </c>
    </row>
    <row r="1772" spans="1:2">
      <c r="A1772" s="13">
        <v>23.86</v>
      </c>
      <c r="B1772" s="4">
        <v>1</v>
      </c>
    </row>
    <row r="1773" spans="1:2">
      <c r="A1773" s="14">
        <v>21.8</v>
      </c>
      <c r="B1773" s="4">
        <v>1</v>
      </c>
    </row>
    <row r="1774" spans="1:2">
      <c r="A1774" s="15">
        <v>23.42</v>
      </c>
      <c r="B1774" s="4">
        <v>1</v>
      </c>
    </row>
    <row r="1775" spans="1:2">
      <c r="A1775" s="6">
        <v>22.15</v>
      </c>
      <c r="B1775" s="4">
        <v>1</v>
      </c>
    </row>
    <row r="1776" spans="1:2">
      <c r="A1776" s="7">
        <v>21.08</v>
      </c>
      <c r="B1776" s="4">
        <v>1</v>
      </c>
    </row>
    <row r="1777" spans="1:2">
      <c r="A1777" s="8">
        <v>22.52</v>
      </c>
      <c r="B1777" s="4">
        <v>1</v>
      </c>
    </row>
    <row r="1778" spans="1:2">
      <c r="A1778" s="9">
        <v>22.12</v>
      </c>
      <c r="B1778" s="4">
        <v>1</v>
      </c>
    </row>
    <row r="1779" spans="1:2">
      <c r="A1779" s="10">
        <v>20.71</v>
      </c>
      <c r="B1779" s="4">
        <v>1</v>
      </c>
    </row>
    <row r="1780" spans="1:2">
      <c r="A1780" s="11">
        <v>22.03</v>
      </c>
      <c r="B1780" s="4">
        <v>1</v>
      </c>
    </row>
    <row r="1781" spans="1:2">
      <c r="A1781" s="12">
        <v>20.68</v>
      </c>
      <c r="B1781" s="4">
        <v>1</v>
      </c>
    </row>
    <row r="1782" spans="1:2">
      <c r="A1782" s="13">
        <v>20.58</v>
      </c>
      <c r="B1782" s="4">
        <v>1</v>
      </c>
    </row>
    <row r="1783" spans="1:2">
      <c r="A1783" s="14">
        <v>21.59</v>
      </c>
      <c r="B1783" s="4">
        <v>1</v>
      </c>
    </row>
    <row r="1784" spans="1:2">
      <c r="A1784" s="15">
        <v>22.45</v>
      </c>
      <c r="B1784" s="4">
        <v>1</v>
      </c>
    </row>
    <row r="1785" spans="1:2">
      <c r="A1785" s="6">
        <v>22.19</v>
      </c>
      <c r="B1785" s="4">
        <v>1</v>
      </c>
    </row>
    <row r="1786" spans="1:2">
      <c r="A1786" s="7">
        <v>24.52</v>
      </c>
      <c r="B1786" s="4">
        <v>1</v>
      </c>
    </row>
    <row r="1787" spans="1:2">
      <c r="A1787" s="8">
        <v>21.28</v>
      </c>
      <c r="B1787" s="4">
        <v>1</v>
      </c>
    </row>
    <row r="1788" spans="1:2">
      <c r="A1788" s="9">
        <v>20.6</v>
      </c>
      <c r="B1788" s="4">
        <v>1</v>
      </c>
    </row>
    <row r="1789" spans="1:2">
      <c r="A1789" s="10">
        <v>20.05</v>
      </c>
      <c r="B1789" s="4">
        <v>1</v>
      </c>
    </row>
    <row r="1790" spans="1:2">
      <c r="A1790" s="11">
        <v>22.01</v>
      </c>
      <c r="B1790" s="4">
        <v>1</v>
      </c>
    </row>
    <row r="1791" spans="1:2">
      <c r="A1791" s="12">
        <v>23.63</v>
      </c>
      <c r="B1791" s="4">
        <v>1</v>
      </c>
    </row>
    <row r="1792" spans="1:2">
      <c r="A1792" s="13">
        <v>21.12</v>
      </c>
      <c r="B1792" s="4">
        <v>1</v>
      </c>
    </row>
    <row r="1793" spans="1:2">
      <c r="A1793" s="14">
        <v>22.57</v>
      </c>
      <c r="B1793" s="4">
        <v>1</v>
      </c>
    </row>
    <row r="1794" spans="1:2">
      <c r="A1794" s="15">
        <v>24.22</v>
      </c>
      <c r="B1794" s="4">
        <v>1</v>
      </c>
    </row>
    <row r="1795" spans="1:2">
      <c r="A1795" s="6">
        <v>22.29</v>
      </c>
      <c r="B1795" s="4">
        <v>1</v>
      </c>
    </row>
    <row r="1796" spans="1:2">
      <c r="A1796" s="7">
        <v>23.98</v>
      </c>
      <c r="B1796" s="4">
        <v>1</v>
      </c>
    </row>
    <row r="1797" spans="1:2">
      <c r="A1797" s="8">
        <v>24.01</v>
      </c>
      <c r="B1797" s="4">
        <v>1</v>
      </c>
    </row>
    <row r="1798" spans="1:2">
      <c r="A1798" s="9">
        <v>22.9</v>
      </c>
      <c r="B1798" s="4">
        <v>1</v>
      </c>
    </row>
    <row r="1799" spans="1:2">
      <c r="A1799" s="10">
        <v>23.77</v>
      </c>
      <c r="B1799" s="4">
        <v>1</v>
      </c>
    </row>
    <row r="1800" spans="1:2">
      <c r="A1800" s="11">
        <v>21.55</v>
      </c>
      <c r="B1800" s="4">
        <v>1</v>
      </c>
    </row>
    <row r="1801" spans="1:2">
      <c r="A1801" s="12">
        <v>22.16</v>
      </c>
      <c r="B1801" s="4">
        <v>1</v>
      </c>
    </row>
    <row r="1802" spans="1:2">
      <c r="A1802" s="13">
        <v>21.51</v>
      </c>
      <c r="B1802" s="4">
        <v>1</v>
      </c>
    </row>
    <row r="1803" spans="1:2">
      <c r="A1803" s="14">
        <v>20.04</v>
      </c>
      <c r="B1803" s="4">
        <v>1</v>
      </c>
    </row>
    <row r="1804" spans="1:2">
      <c r="A1804" s="15">
        <v>21.27</v>
      </c>
      <c r="B1804" s="4">
        <v>1</v>
      </c>
    </row>
    <row r="1805" spans="1:2">
      <c r="A1805" s="6">
        <v>22.33</v>
      </c>
      <c r="B1805" s="4">
        <v>1</v>
      </c>
    </row>
    <row r="1806" spans="1:2">
      <c r="A1806" s="7">
        <v>22.05</v>
      </c>
      <c r="B1806" s="4">
        <v>1</v>
      </c>
    </row>
    <row r="1807" spans="1:2">
      <c r="A1807" s="8">
        <v>21.31</v>
      </c>
      <c r="B1807" s="4">
        <v>1</v>
      </c>
    </row>
    <row r="1808" spans="1:2">
      <c r="A1808" s="9">
        <v>24.04</v>
      </c>
      <c r="B1808" s="4">
        <v>1</v>
      </c>
    </row>
    <row r="1809" spans="1:2">
      <c r="A1809" s="10">
        <v>23.02</v>
      </c>
      <c r="B1809" s="4">
        <v>1</v>
      </c>
    </row>
    <row r="1810" spans="1:2">
      <c r="A1810" s="11">
        <v>23.75</v>
      </c>
      <c r="B1810" s="4">
        <v>1</v>
      </c>
    </row>
    <row r="1811" spans="1:2">
      <c r="A1811" s="12">
        <v>20</v>
      </c>
      <c r="B1811" s="4">
        <v>1</v>
      </c>
    </row>
    <row r="1812" spans="1:2">
      <c r="A1812" s="13">
        <v>20.46</v>
      </c>
      <c r="B1812" s="4">
        <v>1</v>
      </c>
    </row>
    <row r="1813" spans="1:2">
      <c r="A1813" s="14">
        <v>24.76</v>
      </c>
      <c r="B1813" s="4">
        <v>1</v>
      </c>
    </row>
    <row r="1814" spans="1:2">
      <c r="A1814" s="15">
        <v>23.02</v>
      </c>
      <c r="B1814" s="4">
        <v>1</v>
      </c>
    </row>
    <row r="1815" spans="1:2">
      <c r="A1815" s="6">
        <v>22.46</v>
      </c>
      <c r="B1815" s="4">
        <v>1</v>
      </c>
    </row>
    <row r="1816" spans="1:2">
      <c r="A1816" s="7">
        <v>21.53</v>
      </c>
      <c r="B1816" s="4">
        <v>1</v>
      </c>
    </row>
    <row r="1817" spans="1:2">
      <c r="A1817" s="8">
        <v>21.19</v>
      </c>
      <c r="B1817" s="4">
        <v>1</v>
      </c>
    </row>
    <row r="1818" spans="1:2">
      <c r="A1818" s="9">
        <v>22.12</v>
      </c>
      <c r="B1818" s="4">
        <v>1</v>
      </c>
    </row>
    <row r="1819" spans="1:2">
      <c r="A1819" s="10">
        <v>21.66</v>
      </c>
      <c r="B1819" s="4">
        <v>1</v>
      </c>
    </row>
    <row r="1820" spans="1:2">
      <c r="A1820" s="11">
        <v>24.56</v>
      </c>
      <c r="B1820" s="4">
        <v>1</v>
      </c>
    </row>
    <row r="1821" spans="1:2">
      <c r="A1821" s="12">
        <v>24.11</v>
      </c>
      <c r="B1821" s="4">
        <v>1</v>
      </c>
    </row>
    <row r="1822" spans="1:2">
      <c r="A1822" s="13">
        <v>22.95</v>
      </c>
      <c r="B1822" s="4">
        <v>1</v>
      </c>
    </row>
    <row r="1823" spans="1:2">
      <c r="A1823" s="14">
        <v>24.08</v>
      </c>
      <c r="B1823" s="4">
        <v>1</v>
      </c>
    </row>
    <row r="1824" spans="1:2">
      <c r="A1824" s="15">
        <v>23.14</v>
      </c>
      <c r="B1824" s="4">
        <v>1</v>
      </c>
    </row>
    <row r="1825" spans="1:2">
      <c r="A1825" s="6">
        <v>22.57</v>
      </c>
      <c r="B1825" s="4">
        <v>1</v>
      </c>
    </row>
    <row r="1826" spans="1:2">
      <c r="A1826" s="7">
        <v>24.3</v>
      </c>
      <c r="B1826" s="4">
        <v>1</v>
      </c>
    </row>
    <row r="1827" spans="1:2">
      <c r="A1827" s="8">
        <v>22.91</v>
      </c>
      <c r="B1827" s="4">
        <v>1</v>
      </c>
    </row>
    <row r="1828" spans="1:2">
      <c r="A1828" s="9">
        <v>23.16</v>
      </c>
      <c r="B1828" s="4">
        <v>1</v>
      </c>
    </row>
    <row r="1829" spans="1:2">
      <c r="A1829" s="10">
        <v>21.31</v>
      </c>
      <c r="B1829" s="4">
        <v>1</v>
      </c>
    </row>
    <row r="1830" spans="1:2">
      <c r="A1830" s="11">
        <v>20.79</v>
      </c>
      <c r="B1830" s="4">
        <v>1</v>
      </c>
    </row>
    <row r="1831" spans="1:2">
      <c r="A1831" s="12">
        <v>24.93</v>
      </c>
      <c r="B1831" s="4">
        <v>1</v>
      </c>
    </row>
    <row r="1832" spans="1:2">
      <c r="A1832" s="13">
        <v>23.65</v>
      </c>
      <c r="B1832" s="4">
        <v>1</v>
      </c>
    </row>
    <row r="1833" spans="1:2">
      <c r="A1833" s="14">
        <v>21.19</v>
      </c>
      <c r="B1833" s="4">
        <v>1</v>
      </c>
    </row>
    <row r="1834" spans="1:2">
      <c r="A1834" s="15">
        <v>22.95</v>
      </c>
      <c r="B1834" s="4">
        <v>1</v>
      </c>
    </row>
    <row r="1835" spans="1:2">
      <c r="A1835" s="6">
        <v>22.74</v>
      </c>
      <c r="B1835" s="4">
        <v>1</v>
      </c>
    </row>
    <row r="1836" spans="1:2">
      <c r="A1836" s="7">
        <v>24.62</v>
      </c>
      <c r="B1836" s="4">
        <v>1</v>
      </c>
    </row>
    <row r="1837" spans="1:2">
      <c r="A1837" s="8">
        <v>20.96</v>
      </c>
      <c r="B1837" s="4">
        <v>1</v>
      </c>
    </row>
    <row r="1838" spans="1:2">
      <c r="A1838" s="9">
        <v>24.74</v>
      </c>
      <c r="B1838" s="4">
        <v>1</v>
      </c>
    </row>
    <row r="1839" spans="1:2">
      <c r="A1839" s="10">
        <v>24.76</v>
      </c>
      <c r="B1839" s="4">
        <v>1</v>
      </c>
    </row>
    <row r="1840" spans="1:2">
      <c r="A1840" s="11">
        <v>24.33</v>
      </c>
      <c r="B1840" s="4">
        <v>1</v>
      </c>
    </row>
    <row r="1841" spans="1:2">
      <c r="A1841" s="12">
        <v>20.72</v>
      </c>
      <c r="B1841" s="4">
        <v>1</v>
      </c>
    </row>
    <row r="1842" spans="1:2">
      <c r="A1842" s="13">
        <v>20.62</v>
      </c>
      <c r="B1842" s="4">
        <v>1</v>
      </c>
    </row>
    <row r="1843" spans="1:2">
      <c r="A1843" s="14">
        <v>23.94</v>
      </c>
      <c r="B1843" s="4">
        <v>1</v>
      </c>
    </row>
    <row r="1844" spans="1:2">
      <c r="A1844" s="15">
        <v>22.07</v>
      </c>
      <c r="B1844" s="4">
        <v>1</v>
      </c>
    </row>
    <row r="1845" spans="1:2">
      <c r="A1845" s="6">
        <v>22.93</v>
      </c>
      <c r="B1845" s="4">
        <v>1</v>
      </c>
    </row>
    <row r="1846" spans="1:2">
      <c r="A1846" s="7">
        <v>24.21</v>
      </c>
      <c r="B1846" s="4">
        <v>1</v>
      </c>
    </row>
    <row r="1847" spans="1:2">
      <c r="A1847" s="8">
        <v>24.25</v>
      </c>
      <c r="B1847" s="4">
        <v>1</v>
      </c>
    </row>
    <row r="1848" spans="1:2">
      <c r="A1848" s="9">
        <v>22.2</v>
      </c>
      <c r="B1848" s="4">
        <v>1</v>
      </c>
    </row>
    <row r="1849" spans="1:2">
      <c r="A1849" s="10">
        <v>20.98</v>
      </c>
      <c r="B1849" s="4">
        <v>1</v>
      </c>
    </row>
    <row r="1850" spans="1:2">
      <c r="A1850" s="11">
        <v>22.52</v>
      </c>
      <c r="B1850" s="4">
        <v>1</v>
      </c>
    </row>
    <row r="1851" spans="1:2">
      <c r="A1851" s="12">
        <v>21.83</v>
      </c>
      <c r="B1851" s="4">
        <v>1</v>
      </c>
    </row>
    <row r="1852" spans="1:2">
      <c r="A1852" s="13">
        <v>24.58</v>
      </c>
      <c r="B1852" s="4">
        <v>1</v>
      </c>
    </row>
    <row r="1853" spans="1:2">
      <c r="A1853" s="14">
        <v>20.66</v>
      </c>
      <c r="B1853" s="4">
        <v>1</v>
      </c>
    </row>
    <row r="1854" spans="1:2">
      <c r="A1854" s="15">
        <v>21.05</v>
      </c>
      <c r="B1854" s="4">
        <v>1</v>
      </c>
    </row>
    <row r="1855" spans="1:2">
      <c r="A1855" s="6">
        <v>22.99</v>
      </c>
      <c r="B1855" s="4">
        <v>1</v>
      </c>
    </row>
    <row r="1856" spans="1:2">
      <c r="A1856" s="7">
        <v>23.02</v>
      </c>
      <c r="B1856" s="4">
        <v>1</v>
      </c>
    </row>
    <row r="1857" spans="1:2">
      <c r="A1857" s="8">
        <v>24.59</v>
      </c>
      <c r="B1857" s="4">
        <v>1</v>
      </c>
    </row>
    <row r="1858" spans="1:2">
      <c r="A1858" s="9">
        <v>20.63</v>
      </c>
      <c r="B1858" s="4">
        <v>1</v>
      </c>
    </row>
    <row r="1859" spans="1:2">
      <c r="A1859" s="10">
        <v>20.99</v>
      </c>
      <c r="B1859" s="4">
        <v>1</v>
      </c>
    </row>
    <row r="1860" spans="1:2">
      <c r="A1860" s="11">
        <v>23.7</v>
      </c>
      <c r="B1860" s="4">
        <v>1</v>
      </c>
    </row>
    <row r="1861" spans="1:2">
      <c r="A1861" s="12">
        <v>21.77</v>
      </c>
      <c r="B1861" s="4">
        <v>1</v>
      </c>
    </row>
    <row r="1862" spans="1:2">
      <c r="A1862" s="13">
        <v>22.05</v>
      </c>
      <c r="B1862" s="4">
        <v>1</v>
      </c>
    </row>
    <row r="1863" spans="1:2">
      <c r="A1863" s="14">
        <v>20.59</v>
      </c>
      <c r="B1863" s="4">
        <v>1</v>
      </c>
    </row>
    <row r="1864" spans="1:2">
      <c r="A1864" s="15">
        <v>21.52</v>
      </c>
      <c r="B1864" s="4">
        <v>1</v>
      </c>
    </row>
    <row r="1865" spans="1:2">
      <c r="A1865" s="6">
        <v>23.01</v>
      </c>
      <c r="B1865" s="4">
        <v>1</v>
      </c>
    </row>
    <row r="1866" spans="1:2">
      <c r="A1866" s="7">
        <v>21.6</v>
      </c>
      <c r="B1866" s="4">
        <v>1</v>
      </c>
    </row>
    <row r="1867" spans="1:2">
      <c r="A1867" s="8">
        <v>21.42</v>
      </c>
      <c r="B1867" s="4">
        <v>1</v>
      </c>
    </row>
    <row r="1868" spans="1:2">
      <c r="A1868" s="9">
        <v>24.7</v>
      </c>
      <c r="B1868" s="4">
        <v>1</v>
      </c>
    </row>
    <row r="1869" spans="1:2">
      <c r="A1869" s="10">
        <v>22.09</v>
      </c>
      <c r="B1869" s="4">
        <v>1</v>
      </c>
    </row>
    <row r="1870" spans="1:2">
      <c r="A1870" s="11">
        <v>23.65</v>
      </c>
      <c r="B1870" s="4">
        <v>1</v>
      </c>
    </row>
    <row r="1871" spans="1:2">
      <c r="A1871" s="12">
        <v>24.6</v>
      </c>
      <c r="B1871" s="4">
        <v>1</v>
      </c>
    </row>
    <row r="1872" spans="1:2">
      <c r="A1872" s="13">
        <v>23.52</v>
      </c>
      <c r="B1872" s="4">
        <v>1</v>
      </c>
    </row>
    <row r="1873" spans="1:2">
      <c r="A1873" s="14">
        <v>23.45</v>
      </c>
      <c r="B1873" s="4">
        <v>1</v>
      </c>
    </row>
    <row r="1874" spans="1:2">
      <c r="A1874" s="15">
        <v>24.59</v>
      </c>
      <c r="B1874" s="4">
        <v>1</v>
      </c>
    </row>
    <row r="1875" spans="1:2">
      <c r="A1875" s="6">
        <v>23.49</v>
      </c>
      <c r="B1875" s="4">
        <v>1</v>
      </c>
    </row>
    <row r="1876" spans="1:2">
      <c r="A1876" s="7">
        <v>22.27</v>
      </c>
      <c r="B1876" s="4">
        <v>1</v>
      </c>
    </row>
    <row r="1877" spans="1:2">
      <c r="A1877" s="8">
        <v>24.47</v>
      </c>
      <c r="B1877" s="4">
        <v>1</v>
      </c>
    </row>
    <row r="1878" spans="1:2">
      <c r="A1878" s="9">
        <v>24.66</v>
      </c>
      <c r="B1878" s="4">
        <v>1</v>
      </c>
    </row>
    <row r="1879" spans="1:2">
      <c r="A1879" s="10">
        <v>23.03</v>
      </c>
      <c r="B1879" s="4">
        <v>1</v>
      </c>
    </row>
    <row r="1880" spans="1:2">
      <c r="A1880" s="11">
        <v>22.27</v>
      </c>
      <c r="B1880" s="4">
        <v>1</v>
      </c>
    </row>
    <row r="1881" spans="1:2">
      <c r="A1881" s="12">
        <v>22.55</v>
      </c>
      <c r="B1881" s="4">
        <v>1</v>
      </c>
    </row>
    <row r="1882" spans="1:2">
      <c r="A1882" s="13">
        <v>20.440000000000001</v>
      </c>
      <c r="B1882" s="4">
        <v>1</v>
      </c>
    </row>
    <row r="1883" spans="1:2">
      <c r="A1883" s="14">
        <v>23.56</v>
      </c>
      <c r="B1883" s="4">
        <v>1</v>
      </c>
    </row>
    <row r="1884" spans="1:2">
      <c r="A1884" s="15">
        <v>20.260000000000002</v>
      </c>
      <c r="B1884" s="4">
        <v>1</v>
      </c>
    </row>
    <row r="1885" spans="1:2">
      <c r="A1885" s="6">
        <v>23.52</v>
      </c>
      <c r="B1885" s="4">
        <v>1</v>
      </c>
    </row>
    <row r="1886" spans="1:2">
      <c r="A1886" s="7">
        <v>20.53</v>
      </c>
      <c r="B1886" s="4">
        <v>1</v>
      </c>
    </row>
    <row r="1887" spans="1:2">
      <c r="A1887" s="8">
        <v>23.51</v>
      </c>
      <c r="B1887" s="4">
        <v>1</v>
      </c>
    </row>
    <row r="1888" spans="1:2">
      <c r="A1888" s="9">
        <v>22.59</v>
      </c>
      <c r="B1888" s="4">
        <v>1</v>
      </c>
    </row>
    <row r="1889" spans="1:2">
      <c r="A1889" s="10">
        <v>23.09</v>
      </c>
      <c r="B1889" s="4">
        <v>1</v>
      </c>
    </row>
    <row r="1890" spans="1:2">
      <c r="A1890" s="11">
        <v>24.26</v>
      </c>
      <c r="B1890" s="4">
        <v>1</v>
      </c>
    </row>
    <row r="1891" spans="1:2">
      <c r="A1891" s="12">
        <v>21.62</v>
      </c>
      <c r="B1891" s="4">
        <v>1</v>
      </c>
    </row>
    <row r="1892" spans="1:2">
      <c r="A1892" s="13">
        <v>24.31</v>
      </c>
      <c r="B1892" s="4">
        <v>1</v>
      </c>
    </row>
    <row r="1893" spans="1:2">
      <c r="A1893" s="14">
        <v>22.21</v>
      </c>
      <c r="B1893" s="4">
        <v>1</v>
      </c>
    </row>
    <row r="1894" spans="1:2">
      <c r="A1894" s="15">
        <v>21.78</v>
      </c>
      <c r="B1894" s="4">
        <v>1</v>
      </c>
    </row>
    <row r="1895" spans="1:2">
      <c r="A1895" s="6">
        <v>23.53</v>
      </c>
      <c r="B1895" s="4">
        <v>1</v>
      </c>
    </row>
    <row r="1896" spans="1:2">
      <c r="A1896" s="7">
        <v>20.55</v>
      </c>
      <c r="B1896" s="4">
        <v>1</v>
      </c>
    </row>
    <row r="1897" spans="1:2">
      <c r="A1897" s="8">
        <v>24.08</v>
      </c>
      <c r="B1897" s="4">
        <v>1</v>
      </c>
    </row>
    <row r="1898" spans="1:2">
      <c r="A1898" s="9">
        <v>24.91</v>
      </c>
      <c r="B1898" s="4">
        <v>1</v>
      </c>
    </row>
    <row r="1899" spans="1:2">
      <c r="A1899" s="10">
        <v>20.49</v>
      </c>
      <c r="B1899" s="4">
        <v>1</v>
      </c>
    </row>
    <row r="1900" spans="1:2">
      <c r="A1900" s="11">
        <v>23.64</v>
      </c>
      <c r="B1900" s="4">
        <v>1</v>
      </c>
    </row>
    <row r="1901" spans="1:2">
      <c r="A1901" s="12">
        <v>22.47</v>
      </c>
      <c r="B1901" s="4">
        <v>1</v>
      </c>
    </row>
    <row r="1902" spans="1:2">
      <c r="A1902" s="13">
        <v>21</v>
      </c>
      <c r="B1902" s="4">
        <v>1</v>
      </c>
    </row>
    <row r="1903" spans="1:2">
      <c r="A1903" s="14">
        <v>22.53</v>
      </c>
      <c r="B1903" s="4">
        <v>1</v>
      </c>
    </row>
    <row r="1904" spans="1:2">
      <c r="A1904" s="15">
        <v>20.56</v>
      </c>
      <c r="B1904" s="4">
        <v>1</v>
      </c>
    </row>
    <row r="1905" spans="1:2">
      <c r="A1905" s="6">
        <v>23.61</v>
      </c>
      <c r="B1905" s="4">
        <v>1</v>
      </c>
    </row>
    <row r="1906" spans="1:2">
      <c r="A1906" s="7">
        <v>20.29</v>
      </c>
      <c r="B1906" s="4">
        <v>1</v>
      </c>
    </row>
    <row r="1907" spans="1:2">
      <c r="A1907" s="8">
        <v>24.84</v>
      </c>
      <c r="B1907" s="4">
        <v>1</v>
      </c>
    </row>
    <row r="1908" spans="1:2">
      <c r="A1908" s="9">
        <v>22.54</v>
      </c>
      <c r="B1908" s="4">
        <v>1</v>
      </c>
    </row>
    <row r="1909" spans="1:2">
      <c r="A1909" s="10">
        <v>24.53</v>
      </c>
      <c r="B1909" s="4">
        <v>1</v>
      </c>
    </row>
    <row r="1910" spans="1:2">
      <c r="A1910" s="11">
        <v>23.6</v>
      </c>
      <c r="B1910" s="4">
        <v>1</v>
      </c>
    </row>
    <row r="1911" spans="1:2">
      <c r="A1911" s="12">
        <v>22.31</v>
      </c>
      <c r="B1911" s="4">
        <v>1</v>
      </c>
    </row>
    <row r="1912" spans="1:2">
      <c r="A1912" s="13">
        <v>20.260000000000002</v>
      </c>
      <c r="B1912" s="4">
        <v>1</v>
      </c>
    </row>
    <row r="1913" spans="1:2">
      <c r="A1913" s="14">
        <v>23.68</v>
      </c>
      <c r="B1913" s="4">
        <v>1</v>
      </c>
    </row>
    <row r="1914" spans="1:2">
      <c r="A1914" s="15">
        <v>24.34</v>
      </c>
      <c r="B1914" s="4">
        <v>1</v>
      </c>
    </row>
    <row r="1915" spans="1:2">
      <c r="A1915" s="6">
        <v>23.8</v>
      </c>
      <c r="B1915" s="4">
        <v>1</v>
      </c>
    </row>
    <row r="1916" spans="1:2">
      <c r="A1916" s="7">
        <v>21.14</v>
      </c>
      <c r="B1916" s="4">
        <v>1</v>
      </c>
    </row>
    <row r="1917" spans="1:2">
      <c r="A1917" s="8">
        <v>23.1</v>
      </c>
      <c r="B1917" s="4">
        <v>1</v>
      </c>
    </row>
    <row r="1918" spans="1:2">
      <c r="A1918" s="9">
        <v>20.56</v>
      </c>
      <c r="B1918" s="4">
        <v>1</v>
      </c>
    </row>
    <row r="1919" spans="1:2">
      <c r="A1919" s="10">
        <v>22.53</v>
      </c>
      <c r="B1919" s="4">
        <v>1</v>
      </c>
    </row>
    <row r="1920" spans="1:2">
      <c r="A1920" s="11">
        <v>21.68</v>
      </c>
      <c r="B1920" s="4">
        <v>1</v>
      </c>
    </row>
    <row r="1921" spans="1:2">
      <c r="A1921" s="12">
        <v>20.78</v>
      </c>
      <c r="B1921" s="4">
        <v>1</v>
      </c>
    </row>
    <row r="1922" spans="1:2">
      <c r="A1922" s="13">
        <v>23.86</v>
      </c>
      <c r="B1922" s="4">
        <v>1</v>
      </c>
    </row>
    <row r="1923" spans="1:2">
      <c r="A1923" s="14">
        <v>20.5</v>
      </c>
      <c r="B1923" s="4">
        <v>1</v>
      </c>
    </row>
    <row r="1924" spans="1:2">
      <c r="A1924" s="15">
        <v>20.16</v>
      </c>
      <c r="B1924" s="4">
        <v>1</v>
      </c>
    </row>
    <row r="1925" spans="1:2">
      <c r="A1925" s="6">
        <v>24.04</v>
      </c>
      <c r="B1925" s="4">
        <v>1</v>
      </c>
    </row>
    <row r="1926" spans="1:2">
      <c r="A1926" s="7">
        <v>21.37</v>
      </c>
      <c r="B1926" s="4">
        <v>1</v>
      </c>
    </row>
    <row r="1927" spans="1:2">
      <c r="A1927" s="8">
        <v>20.45</v>
      </c>
      <c r="B1927" s="4">
        <v>1</v>
      </c>
    </row>
    <row r="1928" spans="1:2">
      <c r="A1928" s="9">
        <v>23.85</v>
      </c>
      <c r="B1928" s="4">
        <v>1</v>
      </c>
    </row>
    <row r="1929" spans="1:2">
      <c r="A1929" s="10">
        <v>24.51</v>
      </c>
      <c r="B1929" s="4">
        <v>1</v>
      </c>
    </row>
    <row r="1930" spans="1:2">
      <c r="A1930" s="11">
        <v>24.38</v>
      </c>
      <c r="B1930" s="4">
        <v>1</v>
      </c>
    </row>
    <row r="1931" spans="1:2">
      <c r="A1931" s="12">
        <v>21.89</v>
      </c>
      <c r="B1931" s="4">
        <v>1</v>
      </c>
    </row>
    <row r="1932" spans="1:2">
      <c r="A1932" s="13">
        <v>21.95</v>
      </c>
      <c r="B1932" s="4">
        <v>1</v>
      </c>
    </row>
    <row r="1933" spans="1:2">
      <c r="A1933" s="14">
        <v>22.87</v>
      </c>
      <c r="B1933" s="4">
        <v>1</v>
      </c>
    </row>
    <row r="1934" spans="1:2">
      <c r="A1934" s="15">
        <v>24.33</v>
      </c>
      <c r="B1934" s="4">
        <v>1</v>
      </c>
    </row>
    <row r="1935" spans="1:2">
      <c r="A1935" s="6">
        <v>24.25</v>
      </c>
      <c r="B1935" s="4">
        <v>1</v>
      </c>
    </row>
    <row r="1936" spans="1:2">
      <c r="A1936" s="7">
        <v>22.17</v>
      </c>
      <c r="B1936" s="4">
        <v>1</v>
      </c>
    </row>
    <row r="1937" spans="1:2">
      <c r="A1937" s="8">
        <v>22.32</v>
      </c>
      <c r="B1937" s="4">
        <v>1</v>
      </c>
    </row>
    <row r="1938" spans="1:2">
      <c r="A1938" s="9">
        <v>23.97</v>
      </c>
      <c r="B1938" s="4">
        <v>1</v>
      </c>
    </row>
    <row r="1939" spans="1:2">
      <c r="A1939" s="10">
        <v>22.84</v>
      </c>
      <c r="B1939" s="4">
        <v>1</v>
      </c>
    </row>
    <row r="1940" spans="1:2">
      <c r="A1940" s="11">
        <v>20.2</v>
      </c>
      <c r="B1940" s="4">
        <v>1</v>
      </c>
    </row>
    <row r="1941" spans="1:2">
      <c r="A1941" s="12">
        <v>21.83</v>
      </c>
      <c r="B1941" s="4">
        <v>1</v>
      </c>
    </row>
    <row r="1942" spans="1:2">
      <c r="A1942" s="13">
        <v>23.33</v>
      </c>
      <c r="B1942" s="4">
        <v>1</v>
      </c>
    </row>
    <row r="1943" spans="1:2">
      <c r="A1943" s="14">
        <v>22.48</v>
      </c>
      <c r="B1943" s="4">
        <v>1</v>
      </c>
    </row>
    <row r="1944" spans="1:2">
      <c r="A1944" s="15">
        <v>21.36</v>
      </c>
      <c r="B1944" s="4">
        <v>1</v>
      </c>
    </row>
    <row r="1945" spans="1:2">
      <c r="A1945" s="6">
        <v>24.3</v>
      </c>
      <c r="B1945" s="4">
        <v>1</v>
      </c>
    </row>
    <row r="1946" spans="1:2">
      <c r="A1946" s="7">
        <v>21.89</v>
      </c>
      <c r="B1946" s="4">
        <v>1</v>
      </c>
    </row>
    <row r="1947" spans="1:2">
      <c r="A1947" s="8">
        <v>23.96</v>
      </c>
      <c r="B1947" s="4">
        <v>1</v>
      </c>
    </row>
    <row r="1948" spans="1:2">
      <c r="A1948" s="9">
        <v>20.45</v>
      </c>
      <c r="B1948" s="4">
        <v>1</v>
      </c>
    </row>
    <row r="1949" spans="1:2">
      <c r="A1949" s="10">
        <v>21.93</v>
      </c>
      <c r="B1949" s="4">
        <v>1</v>
      </c>
    </row>
    <row r="1950" spans="1:2">
      <c r="A1950" s="11">
        <v>21.82</v>
      </c>
      <c r="B1950" s="4">
        <v>1</v>
      </c>
    </row>
    <row r="1951" spans="1:2">
      <c r="A1951" s="12">
        <v>21.17</v>
      </c>
      <c r="B1951" s="4">
        <v>1</v>
      </c>
    </row>
    <row r="1952" spans="1:2">
      <c r="A1952" s="13">
        <v>21.32</v>
      </c>
      <c r="B1952" s="4">
        <v>1</v>
      </c>
    </row>
    <row r="1953" spans="1:2">
      <c r="A1953" s="14">
        <v>21.07</v>
      </c>
      <c r="B1953" s="4">
        <v>1</v>
      </c>
    </row>
    <row r="1954" spans="1:2">
      <c r="A1954" s="15">
        <v>23.27</v>
      </c>
      <c r="B1954" s="4">
        <v>1</v>
      </c>
    </row>
    <row r="1955" spans="1:2">
      <c r="A1955" s="6">
        <v>24.46</v>
      </c>
      <c r="B1955" s="4">
        <v>1</v>
      </c>
    </row>
    <row r="1956" spans="1:2">
      <c r="A1956" s="7">
        <v>24.77</v>
      </c>
      <c r="B1956" s="4">
        <v>1</v>
      </c>
    </row>
    <row r="1957" spans="1:2">
      <c r="A1957" s="8">
        <v>24.75</v>
      </c>
      <c r="B1957" s="4">
        <v>1</v>
      </c>
    </row>
    <row r="1958" spans="1:2">
      <c r="A1958" s="9">
        <v>24.19</v>
      </c>
      <c r="B1958" s="4">
        <v>1</v>
      </c>
    </row>
    <row r="1959" spans="1:2">
      <c r="A1959" s="10">
        <v>22.32</v>
      </c>
      <c r="B1959" s="4">
        <v>1</v>
      </c>
    </row>
    <row r="1960" spans="1:2">
      <c r="A1960" s="11">
        <v>23.67</v>
      </c>
      <c r="B1960" s="4">
        <v>1</v>
      </c>
    </row>
    <row r="1961" spans="1:2">
      <c r="A1961" s="12">
        <v>23.9</v>
      </c>
      <c r="B1961" s="4">
        <v>1</v>
      </c>
    </row>
    <row r="1962" spans="1:2">
      <c r="A1962" s="13">
        <v>24.85</v>
      </c>
      <c r="B1962" s="4">
        <v>1</v>
      </c>
    </row>
    <row r="1963" spans="1:2">
      <c r="A1963" s="14">
        <v>20.14</v>
      </c>
      <c r="B1963" s="4">
        <v>1</v>
      </c>
    </row>
    <row r="1964" spans="1:2">
      <c r="A1964" s="15">
        <v>23.6</v>
      </c>
      <c r="B1964" s="4">
        <v>1</v>
      </c>
    </row>
    <row r="1965" spans="1:2">
      <c r="A1965" s="6">
        <v>24.53</v>
      </c>
      <c r="B1965" s="4">
        <v>1</v>
      </c>
    </row>
    <row r="1966" spans="1:2">
      <c r="A1966" s="7">
        <v>22.23</v>
      </c>
      <c r="B1966" s="4">
        <v>1</v>
      </c>
    </row>
    <row r="1967" spans="1:2">
      <c r="A1967" s="8">
        <v>23.64</v>
      </c>
      <c r="B1967" s="4">
        <v>1</v>
      </c>
    </row>
    <row r="1968" spans="1:2">
      <c r="A1968" s="9">
        <v>23.44</v>
      </c>
      <c r="B1968" s="4">
        <v>1</v>
      </c>
    </row>
    <row r="1969" spans="1:2">
      <c r="A1969" s="10">
        <v>23.21</v>
      </c>
      <c r="B1969" s="4">
        <v>1</v>
      </c>
    </row>
    <row r="1970" spans="1:2">
      <c r="A1970" s="11">
        <v>23.23</v>
      </c>
      <c r="B1970" s="4">
        <v>1</v>
      </c>
    </row>
    <row r="1971" spans="1:2">
      <c r="A1971" s="12">
        <v>20.23</v>
      </c>
      <c r="B1971" s="4">
        <v>1</v>
      </c>
    </row>
    <row r="1972" spans="1:2">
      <c r="A1972" s="13">
        <v>24.25</v>
      </c>
      <c r="B1972" s="4">
        <v>1</v>
      </c>
    </row>
    <row r="1973" spans="1:2">
      <c r="A1973" s="14">
        <v>21.79</v>
      </c>
      <c r="B1973" s="4">
        <v>1</v>
      </c>
    </row>
    <row r="1974" spans="1:2">
      <c r="A1974" s="15">
        <v>22.16</v>
      </c>
      <c r="B1974" s="4">
        <v>1</v>
      </c>
    </row>
    <row r="1975" spans="1:2">
      <c r="A1975" s="6">
        <v>24.62</v>
      </c>
      <c r="B1975" s="4">
        <v>1</v>
      </c>
    </row>
    <row r="1976" spans="1:2">
      <c r="A1976" s="7">
        <v>24.93</v>
      </c>
      <c r="B1976" s="4">
        <v>1</v>
      </c>
    </row>
    <row r="1977" spans="1:2">
      <c r="A1977" s="8">
        <v>21.9</v>
      </c>
      <c r="B1977" s="4">
        <v>1</v>
      </c>
    </row>
    <row r="1978" spans="1:2">
      <c r="A1978" s="9">
        <v>23.7</v>
      </c>
      <c r="B1978" s="4">
        <v>1</v>
      </c>
    </row>
    <row r="1979" spans="1:2">
      <c r="A1979" s="10">
        <v>20.5</v>
      </c>
      <c r="B1979" s="4">
        <v>1</v>
      </c>
    </row>
    <row r="1980" spans="1:2">
      <c r="A1980" s="11">
        <v>21.12</v>
      </c>
      <c r="B1980" s="4">
        <v>1</v>
      </c>
    </row>
    <row r="1981" spans="1:2">
      <c r="A1981" s="12">
        <v>20.59</v>
      </c>
      <c r="B1981" s="4">
        <v>1</v>
      </c>
    </row>
    <row r="1982" spans="1:2">
      <c r="A1982" s="13">
        <v>21.24</v>
      </c>
      <c r="B1982" s="4">
        <v>1</v>
      </c>
    </row>
    <row r="1983" spans="1:2">
      <c r="A1983" s="14">
        <v>21.55</v>
      </c>
      <c r="B1983" s="4">
        <v>1</v>
      </c>
    </row>
    <row r="1984" spans="1:2">
      <c r="A1984" s="15">
        <v>21.85</v>
      </c>
      <c r="B1984" s="4">
        <v>1</v>
      </c>
    </row>
    <row r="1985" spans="1:2">
      <c r="A1985" s="6">
        <v>24.97</v>
      </c>
      <c r="B1985" s="4">
        <v>1</v>
      </c>
    </row>
    <row r="1986" spans="1:2">
      <c r="A1986" s="7">
        <v>22.37</v>
      </c>
      <c r="B1986" s="4">
        <v>1</v>
      </c>
    </row>
    <row r="1987" spans="1:2">
      <c r="A1987" s="8">
        <v>22.57</v>
      </c>
      <c r="B1987" s="4">
        <v>1</v>
      </c>
    </row>
    <row r="1988" spans="1:2">
      <c r="A1988" s="9">
        <v>24.91</v>
      </c>
      <c r="B1988" s="4">
        <v>1</v>
      </c>
    </row>
    <row r="1989" spans="1:2">
      <c r="A1989" s="10">
        <v>22.02</v>
      </c>
      <c r="B1989" s="4">
        <v>1</v>
      </c>
    </row>
    <row r="1990" spans="1:2">
      <c r="A1990" s="11">
        <v>23.03</v>
      </c>
      <c r="B1990" s="4">
        <v>1</v>
      </c>
    </row>
    <row r="1991" spans="1:2">
      <c r="A1991" s="12">
        <v>23.55</v>
      </c>
      <c r="B1991" s="4">
        <v>1</v>
      </c>
    </row>
    <row r="1992" spans="1:2">
      <c r="A1992" s="13">
        <v>22.25</v>
      </c>
      <c r="B1992" s="4">
        <v>1</v>
      </c>
    </row>
    <row r="1993" spans="1:2">
      <c r="A1993" s="14">
        <v>21.77</v>
      </c>
      <c r="B1993" s="4">
        <v>1</v>
      </c>
    </row>
    <row r="1994" spans="1:2">
      <c r="A1994" s="15">
        <v>23.58</v>
      </c>
      <c r="B1994" s="4">
        <v>1</v>
      </c>
    </row>
    <row r="1995" spans="1:2">
      <c r="A1995" s="6" t="s">
        <v>13</v>
      </c>
      <c r="B1995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Arkusz9</vt:lpstr>
      <vt:lpstr>Arkusz2</vt:lpstr>
      <vt:lpstr>Arkusz3</vt:lpstr>
      <vt:lpstr>Arkusz4</vt:lpstr>
      <vt:lpstr>Arkusz8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2022-05-15T11:46:51Z</dcterms:modified>
</cp:coreProperties>
</file>