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zkoła_wrr\iii_klasa\informatyka-2020-czerwiec-matura-rozszerzona-zalaczniki\Dane_PR2\"/>
    </mc:Choice>
  </mc:AlternateContent>
  <xr:revisionPtr revIDLastSave="0" documentId="13_ncr:1_{8A204A4B-82CD-4393-92B1-0C8376FAF8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ek" sheetId="1" r:id="rId1"/>
    <sheet name="6.1" sheetId="3" r:id="rId2"/>
    <sheet name="6.3" sheetId="2" r:id="rId3"/>
    <sheet name="6.4" sheetId="4" r:id="rId4"/>
  </sheets>
  <calcPr calcId="191029"/>
  <pivotCaches>
    <pivotCache cacheId="0" r:id="rId5"/>
    <pivotCache cacheId="1" r:id="rId6"/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T2" i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T143" i="1" s="1"/>
  <c r="T144" i="1" s="1"/>
  <c r="T145" i="1" s="1"/>
  <c r="T146" i="1" s="1"/>
  <c r="T147" i="1" s="1"/>
  <c r="T148" i="1" s="1"/>
  <c r="T149" i="1" s="1"/>
  <c r="T150" i="1" s="1"/>
  <c r="T151" i="1" s="1"/>
  <c r="T152" i="1" s="1"/>
  <c r="T153" i="1" s="1"/>
  <c r="T154" i="1" s="1"/>
  <c r="T155" i="1" s="1"/>
  <c r="T156" i="1" s="1"/>
  <c r="T157" i="1" s="1"/>
  <c r="T158" i="1" s="1"/>
  <c r="T159" i="1" s="1"/>
  <c r="T160" i="1" s="1"/>
  <c r="T161" i="1" s="1"/>
  <c r="T162" i="1" s="1"/>
  <c r="T163" i="1" s="1"/>
  <c r="T164" i="1" s="1"/>
  <c r="T165" i="1" s="1"/>
  <c r="T166" i="1" s="1"/>
  <c r="T167" i="1" s="1"/>
  <c r="T168" i="1" s="1"/>
  <c r="T169" i="1" s="1"/>
  <c r="T170" i="1" s="1"/>
  <c r="T171" i="1" s="1"/>
  <c r="T172" i="1" s="1"/>
  <c r="T173" i="1" s="1"/>
  <c r="T174" i="1" s="1"/>
  <c r="T175" i="1" s="1"/>
  <c r="T176" i="1" s="1"/>
  <c r="T177" i="1" s="1"/>
  <c r="T178" i="1" s="1"/>
  <c r="T179" i="1" s="1"/>
  <c r="T180" i="1" s="1"/>
  <c r="T181" i="1" s="1"/>
  <c r="T182" i="1" s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200" i="1" s="1"/>
  <c r="T201" i="1" s="1"/>
  <c r="T202" i="1" s="1"/>
  <c r="T203" i="1" s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3" i="1"/>
  <c r="S4" i="1"/>
  <c r="S2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3" i="1"/>
  <c r="K4" i="1"/>
  <c r="K5" i="1"/>
  <c r="K6" i="1"/>
  <c r="K2" i="1"/>
  <c r="N2" i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P2" i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Q2" i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R2" i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L2" i="1" l="1" a="1"/>
  <c r="L2" i="1" s="1"/>
  <c r="J2" i="1" l="1"/>
  <c r="J6" i="1" s="1"/>
  <c r="J3" i="1"/>
  <c r="J4" i="1" l="1"/>
  <c r="J7" i="1"/>
  <c r="U3" i="1" l="1"/>
  <c r="U2" i="1"/>
</calcChain>
</file>

<file path=xl/sharedStrings.xml><?xml version="1.0" encoding="utf-8"?>
<sst xmlns="http://schemas.openxmlformats.org/spreadsheetml/2006/main" count="681" uniqueCount="78">
  <si>
    <t>data</t>
  </si>
  <si>
    <t>port</t>
  </si>
  <si>
    <t>towar</t>
  </si>
  <si>
    <t>Z/W</t>
  </si>
  <si>
    <t>ile ton</t>
  </si>
  <si>
    <t>cena za tone w talarach</t>
  </si>
  <si>
    <t>Algier</t>
  </si>
  <si>
    <t>T4</t>
  </si>
  <si>
    <t>Z</t>
  </si>
  <si>
    <t>T5</t>
  </si>
  <si>
    <t>T1</t>
  </si>
  <si>
    <t>T2</t>
  </si>
  <si>
    <t>T3</t>
  </si>
  <si>
    <t>Tunis</t>
  </si>
  <si>
    <t>W</t>
  </si>
  <si>
    <t>Benghazi</t>
  </si>
  <si>
    <t>Aleksandria</t>
  </si>
  <si>
    <t>Bejrut</t>
  </si>
  <si>
    <t>Palermo</t>
  </si>
  <si>
    <t>Neapol</t>
  </si>
  <si>
    <t>Monako</t>
  </si>
  <si>
    <t>Barcelona</t>
  </si>
  <si>
    <t>Walencja</t>
  </si>
  <si>
    <t>ile razy</t>
  </si>
  <si>
    <t>ile kursów</t>
  </si>
  <si>
    <t>długość kursu</t>
  </si>
  <si>
    <t>bilans</t>
  </si>
  <si>
    <t>Etykiety wierszy</t>
  </si>
  <si>
    <t>Suma końcowa</t>
  </si>
  <si>
    <t>Suma z T1</t>
  </si>
  <si>
    <t>Suma z T2</t>
  </si>
  <si>
    <t>Suma z T3</t>
  </si>
  <si>
    <t>Suma z T4</t>
  </si>
  <si>
    <t>Suma z T5</t>
  </si>
  <si>
    <t>Etykiety kolumn</t>
  </si>
  <si>
    <t>datu</t>
  </si>
  <si>
    <t>m</t>
  </si>
  <si>
    <t>2016-01</t>
  </si>
  <si>
    <t>2016-02</t>
  </si>
  <si>
    <t>2016-03</t>
  </si>
  <si>
    <t>2016-04</t>
  </si>
  <si>
    <t>2016-06</t>
  </si>
  <si>
    <t>2016-07</t>
  </si>
  <si>
    <t>2016-08</t>
  </si>
  <si>
    <t>2016-09</t>
  </si>
  <si>
    <t>2016-11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</si>
  <si>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</si>
  <si>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</si>
  <si>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</si>
  <si>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</si>
  <si>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</si>
  <si>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</si>
  <si>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</si>
  <si>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</si>
  <si>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2017-10</t>
  </si>
  <si>
    <t>2017-11</t>
  </si>
  <si>
    <t>2018-01</t>
  </si>
  <si>
    <t>2018-02</t>
  </si>
  <si>
    <t>2018-03</t>
  </si>
  <si>
    <t>2018-04</t>
  </si>
  <si>
    <t>2018-06</t>
  </si>
  <si>
    <t>2018-07</t>
  </si>
  <si>
    <t>2018-08</t>
  </si>
  <si>
    <t>2018-09</t>
  </si>
  <si>
    <t>2018-10</t>
  </si>
  <si>
    <t>2018-11</t>
  </si>
  <si>
    <t>2018-12</t>
  </si>
  <si>
    <t>Wyładuek</t>
  </si>
  <si>
    <t>Załadunek</t>
  </si>
  <si>
    <t>max</t>
  </si>
  <si>
    <t>min</t>
  </si>
  <si>
    <t>amp</t>
  </si>
  <si>
    <t>p-min</t>
  </si>
  <si>
    <t>max-p</t>
  </si>
  <si>
    <t>(Wiele elementów)</t>
  </si>
  <si>
    <t>Suma ton</t>
  </si>
  <si>
    <t>suma ton</t>
  </si>
  <si>
    <t>towary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</si>
</sst>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pivotButton="1" applyNumberFormat="1"/>
    <xf numFmtId="0" fontId="0" fillId="0" borderId="0" xfId="0" applyNumberFormat="1" applyFont="1" applyFill="1" applyBorder="1" applyAlignment="1" applyProtection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[statek.xlsx]6.4!Tabela przestawna4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'6.4'!$B$3:$B$4</c:f>
              <c:strCache>
                <c:ptCount val="1"/>
                <c:pt idx="0">
                  <c:v>Wyładuek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'6.4'!$A$5:$A$34</c:f>
              <c:strCache>
                <c:ptCount val="30"/>
                <c:pt idx="0">
                  <c:v>2016-01</c:v>
                </c:pt>
                <c:pt idx="1">
                  <c:v>2016-02</c:v>
                </c:pt>
                <c:pt idx="2">
                  <c:v>2016-03</c:v>
                </c:pt>
                <c:pt idx="3">
                  <c:v>2016-04</c:v>
                </c:pt>
                <c:pt idx="4">
                  <c:v>2016-06</c:v>
                </c:pt>
                <c:pt idx="5">
                  <c:v>2016-07</c:v>
                </c:pt>
                <c:pt idx="6">
                  <c:v>2016-08</c:v>
                </c:pt>
                <c:pt idx="7">
                  <c:v>2016-09</c:v>
                </c:pt>
                <c:pt idx="8">
                  <c:v>2016-11</c:v>
                </c:pt>
                <c:pt idx="9">
                  <c:v>2017-01</c:v>
                </c:pt>
                <c:pt idx="10">
                  <c:v>2017-02</c:v>
                </c:pt>
                <c:pt idx="11">
                  <c:v>2017-03</c:v>
                </c:pt>
                <c:pt idx="12">
                  <c:v>2017-04</c:v>
                </c:pt>
                <c:pt idx="13">
                  <c:v>2017-05</c:v>
                </c:pt>
                <c:pt idx="14">
                  <c:v>2017-06</c:v>
                </c:pt>
                <c:pt idx="15">
                  <c:v>2017-07</c:v>
                </c:pt>
                <c:pt idx="16">
                  <c:v>2017-08</c:v>
                </c:pt>
                <c:pt idx="17">
                  <c:v>2017-10</c:v>
                </c:pt>
                <c:pt idx="18">
                  <c:v>2017-11</c:v>
                </c:pt>
                <c:pt idx="19">
                  <c:v>2018-01</c:v>
                </c:pt>
                <c:pt idx="20">
                  <c:v>2018-02</c:v>
                </c:pt>
                <c:pt idx="21">
                  <c:v>2018-03</c:v>
                </c:pt>
                <c:pt idx="22">
                  <c:v>2018-04</c:v>
                </c:pt>
                <c:pt idx="23">
                  <c:v>2018-06</c:v>
                </c:pt>
                <c:pt idx="24">
                  <c:v>2018-07</c:v>
                </c:pt>
                <c:pt idx="25">
                  <c:v>2018-08</c:v>
                </c:pt>
                <c:pt idx="26">
                  <c:v>2018-09</c:v>
                </c:pt>
                <c:pt idx="27">
                  <c:v>2018-10</c:v>
                </c:pt>
                <c:pt idx="28">
                  <c:v>2018-11</c:v>
                </c:pt>
                <c:pt idx="29">
                  <c:v>2018-12</c:v>
                </c:pt>
              </c:strCache>
            </c:strRef>
          </c:cat>
          <c:val>
            <c:numRef>
              <c:f>'6.4'!$B$5:$B$34</c:f>
              <c:numCache>
                <c:formatCode>General</c:formatCode>
                <c:ptCount val="30"/>
                <c:pt idx="0">
                  <c:v>32</c:v>
                </c:pt>
                <c:pt idx="2">
                  <c:v>50</c:v>
                </c:pt>
                <c:pt idx="6">
                  <c:v>191</c:v>
                </c:pt>
                <c:pt idx="7">
                  <c:v>4</c:v>
                </c:pt>
                <c:pt idx="9">
                  <c:v>112</c:v>
                </c:pt>
                <c:pt idx="10">
                  <c:v>1</c:v>
                </c:pt>
                <c:pt idx="13">
                  <c:v>68</c:v>
                </c:pt>
                <c:pt idx="16">
                  <c:v>48</c:v>
                </c:pt>
                <c:pt idx="17">
                  <c:v>6</c:v>
                </c:pt>
                <c:pt idx="18">
                  <c:v>1</c:v>
                </c:pt>
                <c:pt idx="19">
                  <c:v>22</c:v>
                </c:pt>
                <c:pt idx="21">
                  <c:v>34</c:v>
                </c:pt>
                <c:pt idx="25">
                  <c:v>121</c:v>
                </c:pt>
                <c:pt idx="26">
                  <c:v>26</c:v>
                </c:pt>
                <c:pt idx="28">
                  <c:v>64</c:v>
                </c:pt>
                <c:pt idx="2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64-4C6C-A305-3CB2C5EECC90}"/>
            </c:ext>
          </c:extLst>
        </c:ser>
        <c:ser>
          <c:idx val="1"/>
          <c:order val="1"/>
          <c:tx>
            <c:strRef>
              <c:f>'6.4'!$C$3:$C$4</c:f>
              <c:strCache>
                <c:ptCount val="1"/>
                <c:pt idx="0">
                  <c:v>Załadunek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'6.4'!$A$5:$A$34</c:f>
              <c:strCache>
                <c:ptCount val="30"/>
                <c:pt idx="0">
                  <c:v>2016-01</c:v>
                </c:pt>
                <c:pt idx="1">
                  <c:v>2016-02</c:v>
                </c:pt>
                <c:pt idx="2">
                  <c:v>2016-03</c:v>
                </c:pt>
                <c:pt idx="3">
                  <c:v>2016-04</c:v>
                </c:pt>
                <c:pt idx="4">
                  <c:v>2016-06</c:v>
                </c:pt>
                <c:pt idx="5">
                  <c:v>2016-07</c:v>
                </c:pt>
                <c:pt idx="6">
                  <c:v>2016-08</c:v>
                </c:pt>
                <c:pt idx="7">
                  <c:v>2016-09</c:v>
                </c:pt>
                <c:pt idx="8">
                  <c:v>2016-11</c:v>
                </c:pt>
                <c:pt idx="9">
                  <c:v>2017-01</c:v>
                </c:pt>
                <c:pt idx="10">
                  <c:v>2017-02</c:v>
                </c:pt>
                <c:pt idx="11">
                  <c:v>2017-03</c:v>
                </c:pt>
                <c:pt idx="12">
                  <c:v>2017-04</c:v>
                </c:pt>
                <c:pt idx="13">
                  <c:v>2017-05</c:v>
                </c:pt>
                <c:pt idx="14">
                  <c:v>2017-06</c:v>
                </c:pt>
                <c:pt idx="15">
                  <c:v>2017-07</c:v>
                </c:pt>
                <c:pt idx="16">
                  <c:v>2017-08</c:v>
                </c:pt>
                <c:pt idx="17">
                  <c:v>2017-10</c:v>
                </c:pt>
                <c:pt idx="18">
                  <c:v>2017-11</c:v>
                </c:pt>
                <c:pt idx="19">
                  <c:v>2018-01</c:v>
                </c:pt>
                <c:pt idx="20">
                  <c:v>2018-02</c:v>
                </c:pt>
                <c:pt idx="21">
                  <c:v>2018-03</c:v>
                </c:pt>
                <c:pt idx="22">
                  <c:v>2018-04</c:v>
                </c:pt>
                <c:pt idx="23">
                  <c:v>2018-06</c:v>
                </c:pt>
                <c:pt idx="24">
                  <c:v>2018-07</c:v>
                </c:pt>
                <c:pt idx="25">
                  <c:v>2018-08</c:v>
                </c:pt>
                <c:pt idx="26">
                  <c:v>2018-09</c:v>
                </c:pt>
                <c:pt idx="27">
                  <c:v>2018-10</c:v>
                </c:pt>
                <c:pt idx="28">
                  <c:v>2018-11</c:v>
                </c:pt>
                <c:pt idx="29">
                  <c:v>2018-12</c:v>
                </c:pt>
              </c:strCache>
            </c:strRef>
          </c:cat>
          <c:val>
            <c:numRef>
              <c:f>'6.4'!$C$5:$C$34</c:f>
              <c:numCache>
                <c:formatCode>General</c:formatCode>
                <c:ptCount val="30"/>
                <c:pt idx="0">
                  <c:v>76</c:v>
                </c:pt>
                <c:pt idx="1">
                  <c:v>8</c:v>
                </c:pt>
                <c:pt idx="3">
                  <c:v>68</c:v>
                </c:pt>
                <c:pt idx="4">
                  <c:v>42</c:v>
                </c:pt>
                <c:pt idx="5">
                  <c:v>83</c:v>
                </c:pt>
                <c:pt idx="7">
                  <c:v>44</c:v>
                </c:pt>
                <c:pt idx="8">
                  <c:v>30</c:v>
                </c:pt>
                <c:pt idx="9">
                  <c:v>39</c:v>
                </c:pt>
                <c:pt idx="11">
                  <c:v>35</c:v>
                </c:pt>
                <c:pt idx="12">
                  <c:v>1</c:v>
                </c:pt>
                <c:pt idx="13">
                  <c:v>33</c:v>
                </c:pt>
                <c:pt idx="14">
                  <c:v>8</c:v>
                </c:pt>
                <c:pt idx="15">
                  <c:v>42</c:v>
                </c:pt>
                <c:pt idx="16">
                  <c:v>4</c:v>
                </c:pt>
                <c:pt idx="18">
                  <c:v>12</c:v>
                </c:pt>
                <c:pt idx="19">
                  <c:v>10</c:v>
                </c:pt>
                <c:pt idx="20">
                  <c:v>34</c:v>
                </c:pt>
                <c:pt idx="22">
                  <c:v>5</c:v>
                </c:pt>
                <c:pt idx="23">
                  <c:v>95</c:v>
                </c:pt>
                <c:pt idx="24">
                  <c:v>25</c:v>
                </c:pt>
                <c:pt idx="25">
                  <c:v>22</c:v>
                </c:pt>
                <c:pt idx="27">
                  <c:v>20</c:v>
                </c:pt>
                <c:pt idx="28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64-4C6C-A305-3CB2C5EEC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704728"/>
        <c:axId val="438702432"/>
      </c:barChart>
      <c:catAx>
        <c:axId val="438704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8702432"/>
        <c:crosses val="autoZero"/>
        <c:auto val="1"/>
        <c:lblAlgn val="ctr"/>
        <c:lblOffset val="100"/>
        <c:noMultiLvlLbl val="0"/>
      </c:catAx>
      <c:valAx>
        <c:axId val="4387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870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3</xdr:row>
      <xdr:rowOff>49530</xdr:rowOff>
    </xdr:from>
    <xdr:to>
      <xdr:col>14</xdr:col>
      <xdr:colOff>228600</xdr:colOff>
      <xdr:row>18</xdr:row>
      <xdr:rowOff>175260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7742347-4572-48A0-9162-E3D8DEAAA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uzanna Gomuła" refreshedDate="44539.901561342595" createdVersion="7" refreshedVersion="7" minRefreshableVersion="3" recordCount="202" xr:uid="{00000000-000A-0000-FFFF-FFFF24000000}">
  <cacheSource type="worksheet">
    <worksheetSource ref="A1:S203" sheet="statek"/>
  </cacheSource>
  <cacheFields count="19">
    <cacheField name="data" numFmtId="14">
      <sharedItems containsSemiMixedTypes="0" containsNonDate="0" containsDate="1" containsString="0" minDate="2016-01-01T00:00:00" maxDate="2018-12-19T00:00:00" count="56">
        <d v="2016-01-01T00:00:00"/>
        <d v="2016-01-16T00:00:00"/>
        <d v="2016-01-24T00:00:00"/>
        <d v="2016-02-19T00:00:00"/>
        <d v="2016-03-11T00:00:00"/>
        <d v="2016-04-04T00:00:00"/>
        <d v="2016-04-22T00:00:00"/>
        <d v="2016-05-14T00:00:00"/>
        <d v="2016-06-08T00:00:00"/>
        <d v="2016-06-21T00:00:00"/>
        <d v="2016-07-08T00:00:00"/>
        <d v="2016-07-23T00:00:00"/>
        <d v="2016-08-11T00:00:00"/>
        <d v="2016-09-06T00:00:00"/>
        <d v="2016-09-27T00:00:00"/>
        <d v="2016-10-21T00:00:00"/>
        <d v="2016-11-08T00:00:00"/>
        <d v="2016-11-30T00:00:00"/>
        <d v="2016-12-25T00:00:00"/>
        <d v="2017-01-07T00:00:00"/>
        <d v="2017-01-24T00:00:00"/>
        <d v="2017-02-08T00:00:00"/>
        <d v="2017-02-27T00:00:00"/>
        <d v="2017-03-25T00:00:00"/>
        <d v="2017-04-15T00:00:00"/>
        <d v="2017-05-09T00:00:00"/>
        <d v="2017-05-27T00:00:00"/>
        <d v="2017-06-18T00:00:00"/>
        <d v="2017-07-13T00:00:00"/>
        <d v="2017-07-26T00:00:00"/>
        <d v="2017-08-12T00:00:00"/>
        <d v="2017-08-27T00:00:00"/>
        <d v="2017-09-15T00:00:00"/>
        <d v="2017-10-11T00:00:00"/>
        <d v="2017-11-01T00:00:00"/>
        <d v="2017-11-25T00:00:00"/>
        <d v="2017-12-13T00:00:00"/>
        <d v="2018-01-04T00:00:00"/>
        <d v="2018-01-29T00:00:00"/>
        <d v="2018-01-30T00:00:00"/>
        <d v="2018-02-16T00:00:00"/>
        <d v="2018-03-03T00:00:00"/>
        <d v="2018-03-22T00:00:00"/>
        <d v="2018-04-17T00:00:00"/>
        <d v="2018-05-08T00:00:00"/>
        <d v="2018-06-01T00:00:00"/>
        <d v="2018-06-19T00:00:00"/>
        <d v="2018-07-11T00:00:00"/>
        <d v="2018-08-05T00:00:00"/>
        <d v="2018-08-18T00:00:00"/>
        <d v="2018-09-04T00:00:00"/>
        <d v="2018-09-19T00:00:00"/>
        <d v="2018-10-08T00:00:00"/>
        <d v="2018-11-03T00:00:00"/>
        <d v="2018-11-24T00:00:00"/>
        <d v="2018-12-18T00:00:00"/>
      </sharedItems>
      <fieldGroup par="18" base="0">
        <rangePr groupBy="months" startDate="2016-01-01T00:00:00" endDate="2018-12-19T00:00:00"/>
        <groupItems count="14">
          <s v="&lt;01.01.2016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19.12.2018"/>
        </groupItems>
      </fieldGroup>
    </cacheField>
    <cacheField name="port" numFmtId="0">
      <sharedItems count="10">
        <s v="Algier"/>
        <s v="Tunis"/>
        <s v="Benghazi"/>
        <s v="Aleksandria"/>
        <s v="Bejrut"/>
        <s v="Palermo"/>
        <s v="Neapol"/>
        <s v="Monako"/>
        <s v="Barcelona"/>
        <s v="Walencja"/>
      </sharedItems>
    </cacheField>
    <cacheField name="towar" numFmtId="0">
      <sharedItems count="5">
        <s v="T4"/>
        <s v="T5"/>
        <s v="T1"/>
        <s v="T2"/>
        <s v="T3"/>
      </sharedItems>
    </cacheField>
    <cacheField name="Z/W" numFmtId="0">
      <sharedItems count="2">
        <s v="Z"/>
        <s v="W"/>
      </sharedItems>
    </cacheField>
    <cacheField name="ile ton" numFmtId="0">
      <sharedItems containsSemiMixedTypes="0" containsString="0" containsNumber="1" containsInteger="1" minValue="1" maxValue="192"/>
    </cacheField>
    <cacheField name="cena za tone w talarach" numFmtId="0">
      <sharedItems containsSemiMixedTypes="0" containsString="0" containsNumber="1" containsInteger="1" minValue="7" maxValue="100"/>
    </cacheField>
    <cacheField name="kod towaru" numFmtId="0">
      <sharedItems containsBlank="1"/>
    </cacheField>
    <cacheField name="ile razy" numFmtId="0">
      <sharedItems containsString="0" containsBlank="1" containsNumber="1" containsInteger="1" minValue="36" maxValue="45"/>
    </cacheField>
    <cacheField name="długość kursu" numFmtId="0">
      <sharedItems containsString="0" containsBlank="1" containsNumber="1" containsInteger="1" minValue="0" maxValue="26" count="14">
        <n v="0"/>
        <n v="15"/>
        <n v="8"/>
        <n v="26"/>
        <n v="21"/>
        <n v="24"/>
        <n v="18"/>
        <n v="22"/>
        <n v="25"/>
        <n v="13"/>
        <n v="17"/>
        <n v="19"/>
        <n v="1"/>
        <m/>
      </sharedItems>
    </cacheField>
    <cacheField name="ile kursów" numFmtId="0">
      <sharedItems containsString="0" containsBlank="1" containsNumber="1" containsInteger="1" minValue="22" maxValue="22"/>
    </cacheField>
    <cacheField name="bilans" numFmtId="0">
      <sharedItems containsNonDate="0" containsString="0" containsBlank="1"/>
    </cacheField>
    <cacheField name="T1" numFmtId="0">
      <sharedItems containsSemiMixedTypes="0" containsString="0" containsNumber="1" containsInteger="1" minValue="0" maxValue="195" count="28">
        <n v="0"/>
        <n v="38"/>
        <n v="7"/>
        <n v="28"/>
        <n v="37"/>
        <n v="47"/>
        <n v="2"/>
        <n v="11"/>
        <n v="42"/>
        <n v="72"/>
        <n v="87"/>
        <n v="1"/>
        <n v="22"/>
        <n v="24"/>
        <n v="39"/>
        <n v="65"/>
        <n v="86"/>
        <n v="90"/>
        <n v="100"/>
        <n v="105"/>
        <n v="121"/>
        <n v="155"/>
        <n v="195"/>
        <n v="3"/>
        <n v="49"/>
        <n v="71"/>
        <n v="89"/>
        <n v="130"/>
      </sharedItems>
    </cacheField>
    <cacheField name="T2" numFmtId="0">
      <sharedItems containsSemiMixedTypes="0" containsString="0" containsNumber="1" containsInteger="1" minValue="0" maxValue="199"/>
    </cacheField>
    <cacheField name="T3" numFmtId="0">
      <sharedItems containsSemiMixedTypes="0" containsString="0" containsNumber="1" containsInteger="1" minValue="0" maxValue="151"/>
    </cacheField>
    <cacheField name="T4" numFmtId="0">
      <sharedItems containsSemiMixedTypes="0" containsString="0" containsNumber="1" containsInteger="1" minValue="0" maxValue="184"/>
    </cacheField>
    <cacheField name="T5" numFmtId="0">
      <sharedItems containsSemiMixedTypes="0" containsString="0" containsNumber="1" containsInteger="1" minValue="0" maxValue="195"/>
    </cacheField>
    <cacheField name="datu" numFmtId="0">
      <sharedItems containsSemiMixedTypes="0" containsString="0" containsNumber="1" containsInteger="1" minValue="42370" maxValue="43452" count="56">
        <n v="42370"/>
        <n v="42385"/>
        <n v="42393"/>
        <n v="42419"/>
        <n v="42440"/>
        <n v="42464"/>
        <n v="42482"/>
        <n v="42504"/>
        <n v="42529"/>
        <n v="42542"/>
        <n v="42559"/>
        <n v="42574"/>
        <n v="42593"/>
        <n v="42619"/>
        <n v="42640"/>
        <n v="42664"/>
        <n v="42682"/>
        <n v="42704"/>
        <n v="42729"/>
        <n v="42742"/>
        <n v="42759"/>
        <n v="42774"/>
        <n v="42793"/>
        <n v="42819"/>
        <n v="42840"/>
        <n v="42864"/>
        <n v="42882"/>
        <n v="42904"/>
        <n v="42929"/>
        <n v="42942"/>
        <n v="42959"/>
        <n v="42974"/>
        <n v="42993"/>
        <n v="43019"/>
        <n v="43040"/>
        <n v="43064"/>
        <n v="43082"/>
        <n v="43104"/>
        <n v="43129"/>
        <n v="43130"/>
        <n v="43147"/>
        <n v="43162"/>
        <n v="43181"/>
        <n v="43207"/>
        <n v="43228"/>
        <n v="43252"/>
        <n v="43270"/>
        <n v="43292"/>
        <n v="43317"/>
        <n v="43330"/>
        <n v="43347"/>
        <n v="43362"/>
        <n v="43381"/>
        <n v="43407"/>
        <n v="43428"/>
        <n v="43452"/>
      </sharedItems>
    </cacheField>
    <cacheField name="Kwartały" numFmtId="0" databaseField="0">
      <fieldGroup base="0">
        <rangePr groupBy="quarters" startDate="2016-01-01T00:00:00" endDate="2018-12-19T00:00:00"/>
        <groupItems count="6">
          <s v="&lt;01.01.2016"/>
          <s v="Kwartał1"/>
          <s v="Kwartał2"/>
          <s v="Kwartał3"/>
          <s v="Kwartał4"/>
          <s v="&gt;19.12.2018"/>
        </groupItems>
      </fieldGroup>
    </cacheField>
    <cacheField name="Lata" numFmtId="0" databaseField="0">
      <fieldGroup base="0">
        <rangePr groupBy="years" startDate="2016-01-01T00:00:00" endDate="2018-12-19T00:00:00"/>
        <groupItems count="5">
          <s v="&lt;01.01.2016"/>
          <s v="2016"/>
          <s v="2017"/>
          <s v="2018"/>
          <s v="&gt;19.12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uzanna Gomuła" refreshedDate="44539.91219722222" createdVersion="7" refreshedVersion="7" minRefreshableVersion="3" recordCount="202" xr:uid="{00000000-000A-0000-FFFF-FFFF0F000000}">
  <cacheSource type="worksheet">
    <worksheetSource ref="A1:F203" sheet="statek"/>
  </cacheSource>
  <cacheFields count="6">
    <cacheField name="data" numFmtId="14">
      <sharedItems containsSemiMixedTypes="0" containsNonDate="0" containsDate="1" containsString="0" minDate="2016-01-01T00:00:00" maxDate="2018-12-19T00:00:00"/>
    </cacheField>
    <cacheField name="port" numFmtId="0">
      <sharedItems/>
    </cacheField>
    <cacheField name="towar" numFmtId="0">
      <sharedItems count="5">
        <s v="T4"/>
        <s v="T5"/>
        <s v="T1"/>
        <s v="T2"/>
        <s v="T3"/>
      </sharedItems>
    </cacheField>
    <cacheField name="Z/W" numFmtId="0">
      <sharedItems count="2">
        <s v="Z"/>
        <s v="W"/>
      </sharedItems>
    </cacheField>
    <cacheField name="ile ton" numFmtId="0">
      <sharedItems containsSemiMixedTypes="0" containsString="0" containsNumber="1" containsInteger="1" minValue="1" maxValue="192"/>
    </cacheField>
    <cacheField name="cena za tone w talarach" numFmtId="0">
      <sharedItems containsSemiMixedTypes="0" containsString="0" containsNumber="1" containsInteger="1" minValue="7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uzanna Gomuła" refreshedDate="44539.931475694444" createdVersion="7" refreshedVersion="7" minRefreshableVersion="3" recordCount="202" xr:uid="{00000000-000A-0000-FFFF-FFFF20000000}">
  <cacheSource type="worksheet">
    <worksheetSource ref="A1:G203" sheet="statek"/>
  </cacheSource>
  <cacheFields count="7">
    <cacheField name="data" numFmtId="14">
      <sharedItems containsSemiMixedTypes="0" containsNonDate="0" containsDate="1" containsString="0" minDate="2016-01-01T00:00:00" maxDate="2018-12-19T00:00:00"/>
    </cacheField>
    <cacheField name="port" numFmtId="0">
      <sharedItems/>
    </cacheField>
    <cacheField name="towar" numFmtId="0">
      <sharedItems count="5">
        <s v="T4"/>
        <s v="T5"/>
        <s v="T1"/>
        <s v="T2"/>
        <s v="T3"/>
      </sharedItems>
    </cacheField>
    <cacheField name="Z/W" numFmtId="0">
      <sharedItems count="2">
        <s v="Z"/>
        <s v="W"/>
      </sharedItems>
    </cacheField>
    <cacheField name="ile ton" numFmtId="0">
      <sharedItems containsSemiMixedTypes="0" containsString="0" containsNumber="1" containsInteger="1" minValue="1" maxValue="192"/>
    </cacheField>
    <cacheField name="cena za tone w talarach" numFmtId="0">
      <sharedItems containsSemiMixedTypes="0" containsString="0" containsNumber="1" containsInteger="1" minValue="7" maxValue="100"/>
    </cacheField>
    <cacheField name="m" numFmtId="0">
      <sharedItems count="36">
        <s v="2016-01"/>
        <s v="2016-02"/>
        <s v="2016-03"/>
        <s v="2016-04"/>
        <s v="2016-05"/>
        <s v="2016-06"/>
        <s v="2016-07"/>
        <s v="2016-08"/>
        <s v="2016-09"/>
        <s v="2016-10"/>
        <s v="2016-11"/>
        <s v="2016-12"/>
        <s v="2017-01"/>
        <s v="2017-02"/>
        <s v="2017-03"/>
        <s v="2017-04"/>
        <s v="2017-05"/>
        <s v="2017-06"/>
        <s v="2017-07"/>
        <s v="2017-08"/>
        <s v="2017-09"/>
        <s v="2017-10"/>
        <s v="2017-11"/>
        <s v="2017-12"/>
        <s v="2018-01"/>
        <s v="2018-02"/>
        <s v="2018-03"/>
        <s v="2018-04"/>
        <s v="2018-05"/>
        <s v="2018-06"/>
        <s v="2018-07"/>
        <s v="2018-08"/>
        <s v="2018-09"/>
        <s v="2018-10"/>
        <s v="2018-11"/>
        <s v="2018-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2">
  <r>
    <x v="0"/>
    <x v="0"/>
    <x v="0"/>
    <x v="0"/>
    <n v="3"/>
    <n v="80"/>
    <s v="T1"/>
    <n v="36"/>
    <x v="0"/>
    <n v="22"/>
    <m/>
    <x v="0"/>
    <n v="0"/>
    <n v="0"/>
    <n v="3"/>
    <n v="0"/>
    <x v="0"/>
  </r>
  <r>
    <x v="0"/>
    <x v="0"/>
    <x v="1"/>
    <x v="0"/>
    <n v="32"/>
    <n v="50"/>
    <s v="T2"/>
    <n v="39"/>
    <x v="0"/>
    <m/>
    <m/>
    <x v="0"/>
    <n v="0"/>
    <n v="0"/>
    <n v="3"/>
    <n v="32"/>
    <x v="0"/>
  </r>
  <r>
    <x v="0"/>
    <x v="0"/>
    <x v="2"/>
    <x v="0"/>
    <n v="38"/>
    <n v="10"/>
    <s v="T3"/>
    <n v="39"/>
    <x v="0"/>
    <m/>
    <m/>
    <x v="1"/>
    <n v="0"/>
    <n v="0"/>
    <n v="3"/>
    <n v="32"/>
    <x v="0"/>
  </r>
  <r>
    <x v="0"/>
    <x v="0"/>
    <x v="3"/>
    <x v="0"/>
    <n v="33"/>
    <n v="30"/>
    <s v="T4"/>
    <n v="45"/>
    <x v="0"/>
    <m/>
    <m/>
    <x v="1"/>
    <n v="33"/>
    <n v="0"/>
    <n v="3"/>
    <n v="32"/>
    <x v="0"/>
  </r>
  <r>
    <x v="0"/>
    <x v="0"/>
    <x v="4"/>
    <x v="0"/>
    <n v="43"/>
    <n v="25"/>
    <s v="T5"/>
    <n v="43"/>
    <x v="1"/>
    <m/>
    <m/>
    <x v="1"/>
    <n v="33"/>
    <n v="43"/>
    <n v="3"/>
    <n v="32"/>
    <x v="0"/>
  </r>
  <r>
    <x v="1"/>
    <x v="1"/>
    <x v="1"/>
    <x v="1"/>
    <n v="32"/>
    <n v="58"/>
    <m/>
    <m/>
    <x v="0"/>
    <m/>
    <m/>
    <x v="1"/>
    <n v="33"/>
    <n v="43"/>
    <n v="3"/>
    <n v="0"/>
    <x v="1"/>
  </r>
  <r>
    <x v="1"/>
    <x v="1"/>
    <x v="3"/>
    <x v="0"/>
    <n v="14"/>
    <n v="26"/>
    <m/>
    <m/>
    <x v="2"/>
    <m/>
    <m/>
    <x v="1"/>
    <n v="47"/>
    <n v="43"/>
    <n v="3"/>
    <n v="0"/>
    <x v="1"/>
  </r>
  <r>
    <x v="2"/>
    <x v="2"/>
    <x v="1"/>
    <x v="0"/>
    <n v="44"/>
    <n v="46"/>
    <m/>
    <m/>
    <x v="0"/>
    <m/>
    <m/>
    <x v="1"/>
    <n v="47"/>
    <n v="43"/>
    <n v="3"/>
    <n v="44"/>
    <x v="2"/>
  </r>
  <r>
    <x v="2"/>
    <x v="2"/>
    <x v="3"/>
    <x v="0"/>
    <n v="1"/>
    <n v="28"/>
    <m/>
    <m/>
    <x v="0"/>
    <m/>
    <m/>
    <x v="1"/>
    <n v="48"/>
    <n v="43"/>
    <n v="3"/>
    <n v="44"/>
    <x v="2"/>
  </r>
  <r>
    <x v="2"/>
    <x v="2"/>
    <x v="0"/>
    <x v="0"/>
    <n v="21"/>
    <n v="74"/>
    <m/>
    <m/>
    <x v="3"/>
    <m/>
    <m/>
    <x v="1"/>
    <n v="48"/>
    <n v="43"/>
    <n v="24"/>
    <n v="44"/>
    <x v="2"/>
  </r>
  <r>
    <x v="3"/>
    <x v="3"/>
    <x v="4"/>
    <x v="1"/>
    <n v="43"/>
    <n v="32"/>
    <m/>
    <m/>
    <x v="0"/>
    <m/>
    <m/>
    <x v="1"/>
    <n v="48"/>
    <n v="0"/>
    <n v="24"/>
    <n v="44"/>
    <x v="3"/>
  </r>
  <r>
    <x v="3"/>
    <x v="3"/>
    <x v="2"/>
    <x v="1"/>
    <n v="38"/>
    <n v="13"/>
    <m/>
    <m/>
    <x v="0"/>
    <m/>
    <m/>
    <x v="0"/>
    <n v="48"/>
    <n v="0"/>
    <n v="24"/>
    <n v="44"/>
    <x v="3"/>
  </r>
  <r>
    <x v="3"/>
    <x v="3"/>
    <x v="0"/>
    <x v="0"/>
    <n v="9"/>
    <n v="59"/>
    <m/>
    <m/>
    <x v="0"/>
    <m/>
    <m/>
    <x v="0"/>
    <n v="48"/>
    <n v="0"/>
    <n v="33"/>
    <n v="44"/>
    <x v="3"/>
  </r>
  <r>
    <x v="3"/>
    <x v="3"/>
    <x v="1"/>
    <x v="0"/>
    <n v="8"/>
    <n v="37"/>
    <m/>
    <m/>
    <x v="4"/>
    <m/>
    <m/>
    <x v="0"/>
    <n v="48"/>
    <n v="0"/>
    <n v="33"/>
    <n v="52"/>
    <x v="3"/>
  </r>
  <r>
    <x v="4"/>
    <x v="4"/>
    <x v="1"/>
    <x v="1"/>
    <n v="50"/>
    <n v="61"/>
    <m/>
    <m/>
    <x v="0"/>
    <m/>
    <m/>
    <x v="0"/>
    <n v="48"/>
    <n v="0"/>
    <n v="33"/>
    <n v="2"/>
    <x v="4"/>
  </r>
  <r>
    <x v="4"/>
    <x v="4"/>
    <x v="4"/>
    <x v="0"/>
    <n v="32"/>
    <n v="20"/>
    <m/>
    <m/>
    <x v="0"/>
    <m/>
    <m/>
    <x v="0"/>
    <n v="48"/>
    <n v="32"/>
    <n v="33"/>
    <n v="2"/>
    <x v="4"/>
  </r>
  <r>
    <x v="4"/>
    <x v="4"/>
    <x v="2"/>
    <x v="0"/>
    <n v="7"/>
    <n v="8"/>
    <m/>
    <m/>
    <x v="0"/>
    <m/>
    <m/>
    <x v="2"/>
    <n v="48"/>
    <n v="32"/>
    <n v="33"/>
    <n v="2"/>
    <x v="4"/>
  </r>
  <r>
    <x v="4"/>
    <x v="4"/>
    <x v="3"/>
    <x v="0"/>
    <n v="10"/>
    <n v="24"/>
    <m/>
    <m/>
    <x v="5"/>
    <m/>
    <m/>
    <x v="2"/>
    <n v="58"/>
    <n v="32"/>
    <n v="33"/>
    <n v="2"/>
    <x v="4"/>
  </r>
  <r>
    <x v="5"/>
    <x v="5"/>
    <x v="2"/>
    <x v="1"/>
    <n v="7"/>
    <n v="12"/>
    <m/>
    <m/>
    <x v="0"/>
    <m/>
    <m/>
    <x v="0"/>
    <n v="58"/>
    <n v="32"/>
    <n v="33"/>
    <n v="2"/>
    <x v="5"/>
  </r>
  <r>
    <x v="5"/>
    <x v="5"/>
    <x v="4"/>
    <x v="0"/>
    <n v="25"/>
    <n v="19"/>
    <m/>
    <m/>
    <x v="0"/>
    <m/>
    <m/>
    <x v="0"/>
    <n v="58"/>
    <n v="57"/>
    <n v="33"/>
    <n v="2"/>
    <x v="5"/>
  </r>
  <r>
    <x v="5"/>
    <x v="5"/>
    <x v="1"/>
    <x v="0"/>
    <n v="33"/>
    <n v="38"/>
    <m/>
    <m/>
    <x v="6"/>
    <m/>
    <m/>
    <x v="0"/>
    <n v="58"/>
    <n v="57"/>
    <n v="33"/>
    <n v="35"/>
    <x v="5"/>
  </r>
  <r>
    <x v="6"/>
    <x v="6"/>
    <x v="3"/>
    <x v="1"/>
    <n v="36"/>
    <n v="35"/>
    <m/>
    <m/>
    <x v="0"/>
    <m/>
    <m/>
    <x v="0"/>
    <n v="22"/>
    <n v="57"/>
    <n v="33"/>
    <n v="35"/>
    <x v="6"/>
  </r>
  <r>
    <x v="6"/>
    <x v="6"/>
    <x v="0"/>
    <x v="0"/>
    <n v="5"/>
    <n v="66"/>
    <m/>
    <m/>
    <x v="0"/>
    <m/>
    <m/>
    <x v="0"/>
    <n v="22"/>
    <n v="57"/>
    <n v="38"/>
    <n v="35"/>
    <x v="6"/>
  </r>
  <r>
    <x v="6"/>
    <x v="6"/>
    <x v="1"/>
    <x v="0"/>
    <n v="35"/>
    <n v="41"/>
    <m/>
    <m/>
    <x v="7"/>
    <m/>
    <m/>
    <x v="0"/>
    <n v="22"/>
    <n v="57"/>
    <n v="38"/>
    <n v="70"/>
    <x v="6"/>
  </r>
  <r>
    <x v="7"/>
    <x v="7"/>
    <x v="0"/>
    <x v="1"/>
    <n v="38"/>
    <n v="98"/>
    <m/>
    <m/>
    <x v="0"/>
    <m/>
    <m/>
    <x v="0"/>
    <n v="22"/>
    <n v="57"/>
    <n v="0"/>
    <n v="70"/>
    <x v="7"/>
  </r>
  <r>
    <x v="7"/>
    <x v="7"/>
    <x v="3"/>
    <x v="0"/>
    <n v="10"/>
    <n v="23"/>
    <m/>
    <m/>
    <x v="8"/>
    <m/>
    <m/>
    <x v="0"/>
    <n v="32"/>
    <n v="57"/>
    <n v="0"/>
    <n v="70"/>
    <x v="7"/>
  </r>
  <r>
    <x v="8"/>
    <x v="8"/>
    <x v="3"/>
    <x v="1"/>
    <n v="4"/>
    <n v="38"/>
    <m/>
    <m/>
    <x v="0"/>
    <m/>
    <m/>
    <x v="0"/>
    <n v="28"/>
    <n v="57"/>
    <n v="0"/>
    <n v="70"/>
    <x v="8"/>
  </r>
  <r>
    <x v="8"/>
    <x v="8"/>
    <x v="0"/>
    <x v="0"/>
    <n v="42"/>
    <n v="60"/>
    <m/>
    <m/>
    <x v="0"/>
    <m/>
    <m/>
    <x v="0"/>
    <n v="28"/>
    <n v="57"/>
    <n v="42"/>
    <n v="70"/>
    <x v="8"/>
  </r>
  <r>
    <x v="8"/>
    <x v="8"/>
    <x v="2"/>
    <x v="0"/>
    <n v="28"/>
    <n v="8"/>
    <m/>
    <m/>
    <x v="0"/>
    <m/>
    <m/>
    <x v="3"/>
    <n v="28"/>
    <n v="57"/>
    <n v="42"/>
    <n v="70"/>
    <x v="8"/>
  </r>
  <r>
    <x v="8"/>
    <x v="8"/>
    <x v="4"/>
    <x v="0"/>
    <n v="19"/>
    <n v="19"/>
    <m/>
    <m/>
    <x v="9"/>
    <m/>
    <m/>
    <x v="3"/>
    <n v="28"/>
    <n v="76"/>
    <n v="42"/>
    <n v="70"/>
    <x v="8"/>
  </r>
  <r>
    <x v="9"/>
    <x v="9"/>
    <x v="4"/>
    <x v="1"/>
    <n v="72"/>
    <n v="28"/>
    <m/>
    <m/>
    <x v="0"/>
    <m/>
    <m/>
    <x v="3"/>
    <n v="28"/>
    <n v="4"/>
    <n v="42"/>
    <n v="70"/>
    <x v="9"/>
  </r>
  <r>
    <x v="9"/>
    <x v="9"/>
    <x v="0"/>
    <x v="1"/>
    <n v="42"/>
    <n v="90"/>
    <m/>
    <m/>
    <x v="0"/>
    <m/>
    <m/>
    <x v="3"/>
    <n v="28"/>
    <n v="4"/>
    <n v="0"/>
    <n v="70"/>
    <x v="9"/>
  </r>
  <r>
    <x v="9"/>
    <x v="9"/>
    <x v="1"/>
    <x v="0"/>
    <n v="42"/>
    <n v="44"/>
    <m/>
    <m/>
    <x v="0"/>
    <m/>
    <m/>
    <x v="3"/>
    <n v="28"/>
    <n v="4"/>
    <n v="0"/>
    <n v="112"/>
    <x v="9"/>
  </r>
  <r>
    <x v="9"/>
    <x v="9"/>
    <x v="3"/>
    <x v="0"/>
    <n v="33"/>
    <n v="26"/>
    <m/>
    <m/>
    <x v="0"/>
    <m/>
    <m/>
    <x v="3"/>
    <n v="61"/>
    <n v="4"/>
    <n v="0"/>
    <n v="112"/>
    <x v="9"/>
  </r>
  <r>
    <x v="9"/>
    <x v="9"/>
    <x v="2"/>
    <x v="0"/>
    <n v="9"/>
    <n v="9"/>
    <m/>
    <m/>
    <x v="10"/>
    <m/>
    <m/>
    <x v="4"/>
    <n v="61"/>
    <n v="4"/>
    <n v="0"/>
    <n v="112"/>
    <x v="9"/>
  </r>
  <r>
    <x v="10"/>
    <x v="0"/>
    <x v="4"/>
    <x v="1"/>
    <n v="4"/>
    <n v="29"/>
    <m/>
    <m/>
    <x v="0"/>
    <m/>
    <m/>
    <x v="4"/>
    <n v="61"/>
    <n v="0"/>
    <n v="0"/>
    <n v="112"/>
    <x v="10"/>
  </r>
  <r>
    <x v="10"/>
    <x v="0"/>
    <x v="2"/>
    <x v="1"/>
    <n v="37"/>
    <n v="12"/>
    <m/>
    <m/>
    <x v="0"/>
    <m/>
    <m/>
    <x v="0"/>
    <n v="61"/>
    <n v="0"/>
    <n v="0"/>
    <n v="112"/>
    <x v="10"/>
  </r>
  <r>
    <x v="10"/>
    <x v="0"/>
    <x v="1"/>
    <x v="0"/>
    <n v="35"/>
    <n v="42"/>
    <m/>
    <m/>
    <x v="0"/>
    <m/>
    <m/>
    <x v="0"/>
    <n v="61"/>
    <n v="0"/>
    <n v="0"/>
    <n v="147"/>
    <x v="10"/>
  </r>
  <r>
    <x v="10"/>
    <x v="0"/>
    <x v="0"/>
    <x v="0"/>
    <n v="32"/>
    <n v="66"/>
    <m/>
    <m/>
    <x v="1"/>
    <m/>
    <m/>
    <x v="0"/>
    <n v="61"/>
    <n v="0"/>
    <n v="32"/>
    <n v="147"/>
    <x v="10"/>
  </r>
  <r>
    <x v="11"/>
    <x v="1"/>
    <x v="0"/>
    <x v="1"/>
    <n v="32"/>
    <n v="92"/>
    <m/>
    <m/>
    <x v="0"/>
    <m/>
    <m/>
    <x v="0"/>
    <n v="61"/>
    <n v="0"/>
    <n v="0"/>
    <n v="147"/>
    <x v="11"/>
  </r>
  <r>
    <x v="11"/>
    <x v="1"/>
    <x v="1"/>
    <x v="0"/>
    <n v="48"/>
    <n v="43"/>
    <m/>
    <m/>
    <x v="11"/>
    <m/>
    <m/>
    <x v="0"/>
    <n v="61"/>
    <n v="0"/>
    <n v="0"/>
    <n v="195"/>
    <x v="11"/>
  </r>
  <r>
    <x v="12"/>
    <x v="2"/>
    <x v="1"/>
    <x v="1"/>
    <n v="191"/>
    <n v="60"/>
    <m/>
    <m/>
    <x v="0"/>
    <m/>
    <m/>
    <x v="0"/>
    <n v="61"/>
    <n v="0"/>
    <n v="0"/>
    <n v="4"/>
    <x v="12"/>
  </r>
  <r>
    <x v="12"/>
    <x v="2"/>
    <x v="3"/>
    <x v="0"/>
    <n v="9"/>
    <n v="24"/>
    <m/>
    <m/>
    <x v="0"/>
    <m/>
    <m/>
    <x v="0"/>
    <n v="70"/>
    <n v="0"/>
    <n v="0"/>
    <n v="4"/>
    <x v="12"/>
  </r>
  <r>
    <x v="12"/>
    <x v="2"/>
    <x v="0"/>
    <x v="0"/>
    <n v="36"/>
    <n v="65"/>
    <m/>
    <m/>
    <x v="3"/>
    <m/>
    <m/>
    <x v="0"/>
    <n v="70"/>
    <n v="0"/>
    <n v="36"/>
    <n v="4"/>
    <x v="12"/>
  </r>
  <r>
    <x v="13"/>
    <x v="3"/>
    <x v="2"/>
    <x v="0"/>
    <n v="47"/>
    <n v="7"/>
    <m/>
    <m/>
    <x v="0"/>
    <m/>
    <m/>
    <x v="5"/>
    <n v="70"/>
    <n v="0"/>
    <n v="36"/>
    <n v="4"/>
    <x v="13"/>
  </r>
  <r>
    <x v="13"/>
    <x v="3"/>
    <x v="1"/>
    <x v="1"/>
    <n v="4"/>
    <n v="63"/>
    <m/>
    <m/>
    <x v="0"/>
    <m/>
    <m/>
    <x v="5"/>
    <n v="70"/>
    <n v="0"/>
    <n v="36"/>
    <n v="0"/>
    <x v="13"/>
  </r>
  <r>
    <x v="13"/>
    <x v="3"/>
    <x v="4"/>
    <x v="0"/>
    <n v="8"/>
    <n v="19"/>
    <m/>
    <m/>
    <x v="0"/>
    <m/>
    <m/>
    <x v="5"/>
    <n v="70"/>
    <n v="8"/>
    <n v="36"/>
    <n v="0"/>
    <x v="13"/>
  </r>
  <r>
    <x v="13"/>
    <x v="3"/>
    <x v="3"/>
    <x v="0"/>
    <n v="3"/>
    <n v="22"/>
    <m/>
    <m/>
    <x v="0"/>
    <m/>
    <m/>
    <x v="5"/>
    <n v="73"/>
    <n v="8"/>
    <n v="36"/>
    <n v="0"/>
    <x v="13"/>
  </r>
  <r>
    <x v="13"/>
    <x v="3"/>
    <x v="0"/>
    <x v="0"/>
    <n v="41"/>
    <n v="59"/>
    <m/>
    <m/>
    <x v="4"/>
    <m/>
    <m/>
    <x v="5"/>
    <n v="73"/>
    <n v="8"/>
    <n v="77"/>
    <n v="0"/>
    <x v="13"/>
  </r>
  <r>
    <x v="14"/>
    <x v="4"/>
    <x v="1"/>
    <x v="0"/>
    <n v="44"/>
    <n v="40"/>
    <m/>
    <m/>
    <x v="0"/>
    <m/>
    <m/>
    <x v="5"/>
    <n v="73"/>
    <n v="8"/>
    <n v="77"/>
    <n v="44"/>
    <x v="14"/>
  </r>
  <r>
    <x v="14"/>
    <x v="4"/>
    <x v="2"/>
    <x v="1"/>
    <n v="45"/>
    <n v="12"/>
    <m/>
    <m/>
    <x v="0"/>
    <m/>
    <m/>
    <x v="6"/>
    <n v="73"/>
    <n v="8"/>
    <n v="77"/>
    <n v="44"/>
    <x v="14"/>
  </r>
  <r>
    <x v="14"/>
    <x v="4"/>
    <x v="4"/>
    <x v="0"/>
    <n v="40"/>
    <n v="20"/>
    <m/>
    <m/>
    <x v="0"/>
    <m/>
    <m/>
    <x v="6"/>
    <n v="73"/>
    <n v="48"/>
    <n v="77"/>
    <n v="44"/>
    <x v="14"/>
  </r>
  <r>
    <x v="14"/>
    <x v="4"/>
    <x v="0"/>
    <x v="0"/>
    <n v="3"/>
    <n v="63"/>
    <m/>
    <m/>
    <x v="0"/>
    <m/>
    <m/>
    <x v="6"/>
    <n v="73"/>
    <n v="48"/>
    <n v="80"/>
    <n v="44"/>
    <x v="14"/>
  </r>
  <r>
    <x v="14"/>
    <x v="4"/>
    <x v="3"/>
    <x v="0"/>
    <n v="17"/>
    <n v="24"/>
    <m/>
    <m/>
    <x v="5"/>
    <m/>
    <m/>
    <x v="6"/>
    <n v="90"/>
    <n v="48"/>
    <n v="80"/>
    <n v="44"/>
    <x v="14"/>
  </r>
  <r>
    <x v="15"/>
    <x v="5"/>
    <x v="2"/>
    <x v="1"/>
    <n v="2"/>
    <n v="12"/>
    <m/>
    <m/>
    <x v="0"/>
    <m/>
    <m/>
    <x v="0"/>
    <n v="90"/>
    <n v="48"/>
    <n v="80"/>
    <n v="44"/>
    <x v="15"/>
  </r>
  <r>
    <x v="15"/>
    <x v="5"/>
    <x v="4"/>
    <x v="0"/>
    <n v="14"/>
    <n v="19"/>
    <m/>
    <m/>
    <x v="0"/>
    <m/>
    <m/>
    <x v="0"/>
    <n v="90"/>
    <n v="62"/>
    <n v="80"/>
    <n v="44"/>
    <x v="15"/>
  </r>
  <r>
    <x v="15"/>
    <x v="5"/>
    <x v="3"/>
    <x v="0"/>
    <n v="23"/>
    <n v="23"/>
    <m/>
    <m/>
    <x v="6"/>
    <m/>
    <m/>
    <x v="0"/>
    <n v="113"/>
    <n v="62"/>
    <n v="80"/>
    <n v="44"/>
    <x v="15"/>
  </r>
  <r>
    <x v="16"/>
    <x v="6"/>
    <x v="2"/>
    <x v="0"/>
    <n v="11"/>
    <n v="8"/>
    <m/>
    <m/>
    <x v="0"/>
    <m/>
    <m/>
    <x v="7"/>
    <n v="113"/>
    <n v="62"/>
    <n v="80"/>
    <n v="44"/>
    <x v="16"/>
  </r>
  <r>
    <x v="16"/>
    <x v="6"/>
    <x v="0"/>
    <x v="0"/>
    <n v="17"/>
    <n v="66"/>
    <m/>
    <m/>
    <x v="0"/>
    <m/>
    <m/>
    <x v="7"/>
    <n v="113"/>
    <n v="62"/>
    <n v="97"/>
    <n v="44"/>
    <x v="16"/>
  </r>
  <r>
    <x v="16"/>
    <x v="6"/>
    <x v="1"/>
    <x v="0"/>
    <n v="30"/>
    <n v="41"/>
    <m/>
    <m/>
    <x v="7"/>
    <m/>
    <m/>
    <x v="7"/>
    <n v="113"/>
    <n v="62"/>
    <n v="97"/>
    <n v="74"/>
    <x v="16"/>
  </r>
  <r>
    <x v="17"/>
    <x v="7"/>
    <x v="0"/>
    <x v="1"/>
    <n v="97"/>
    <n v="98"/>
    <m/>
    <m/>
    <x v="0"/>
    <m/>
    <m/>
    <x v="7"/>
    <n v="113"/>
    <n v="62"/>
    <n v="0"/>
    <n v="74"/>
    <x v="17"/>
  </r>
  <r>
    <x v="17"/>
    <x v="7"/>
    <x v="2"/>
    <x v="1"/>
    <n v="11"/>
    <n v="12"/>
    <m/>
    <m/>
    <x v="0"/>
    <m/>
    <m/>
    <x v="0"/>
    <n v="113"/>
    <n v="62"/>
    <n v="0"/>
    <n v="74"/>
    <x v="17"/>
  </r>
  <r>
    <x v="17"/>
    <x v="7"/>
    <x v="4"/>
    <x v="0"/>
    <n v="17"/>
    <n v="20"/>
    <m/>
    <m/>
    <x v="0"/>
    <m/>
    <m/>
    <x v="0"/>
    <n v="113"/>
    <n v="79"/>
    <n v="0"/>
    <n v="74"/>
    <x v="17"/>
  </r>
  <r>
    <x v="17"/>
    <x v="7"/>
    <x v="3"/>
    <x v="0"/>
    <n v="4"/>
    <n v="23"/>
    <m/>
    <m/>
    <x v="8"/>
    <m/>
    <m/>
    <x v="0"/>
    <n v="117"/>
    <n v="79"/>
    <n v="0"/>
    <n v="74"/>
    <x v="17"/>
  </r>
  <r>
    <x v="18"/>
    <x v="8"/>
    <x v="4"/>
    <x v="1"/>
    <n v="79"/>
    <n v="31"/>
    <m/>
    <m/>
    <x v="0"/>
    <m/>
    <m/>
    <x v="0"/>
    <n v="117"/>
    <n v="0"/>
    <n v="0"/>
    <n v="74"/>
    <x v="18"/>
  </r>
  <r>
    <x v="18"/>
    <x v="8"/>
    <x v="0"/>
    <x v="0"/>
    <n v="33"/>
    <n v="60"/>
    <m/>
    <m/>
    <x v="0"/>
    <m/>
    <m/>
    <x v="0"/>
    <n v="117"/>
    <n v="0"/>
    <n v="33"/>
    <n v="74"/>
    <x v="18"/>
  </r>
  <r>
    <x v="18"/>
    <x v="8"/>
    <x v="3"/>
    <x v="0"/>
    <n v="26"/>
    <n v="23"/>
    <m/>
    <m/>
    <x v="9"/>
    <m/>
    <m/>
    <x v="0"/>
    <n v="143"/>
    <n v="0"/>
    <n v="33"/>
    <n v="74"/>
    <x v="18"/>
  </r>
  <r>
    <x v="19"/>
    <x v="9"/>
    <x v="4"/>
    <x v="0"/>
    <n v="40"/>
    <n v="22"/>
    <m/>
    <m/>
    <x v="0"/>
    <m/>
    <m/>
    <x v="0"/>
    <n v="143"/>
    <n v="40"/>
    <n v="33"/>
    <n v="74"/>
    <x v="19"/>
  </r>
  <r>
    <x v="19"/>
    <x v="9"/>
    <x v="2"/>
    <x v="0"/>
    <n v="42"/>
    <n v="9"/>
    <m/>
    <m/>
    <x v="0"/>
    <m/>
    <m/>
    <x v="8"/>
    <n v="143"/>
    <n v="40"/>
    <n v="33"/>
    <n v="74"/>
    <x v="19"/>
  </r>
  <r>
    <x v="19"/>
    <x v="9"/>
    <x v="3"/>
    <x v="0"/>
    <n v="42"/>
    <n v="26"/>
    <m/>
    <m/>
    <x v="0"/>
    <m/>
    <m/>
    <x v="8"/>
    <n v="185"/>
    <n v="40"/>
    <n v="33"/>
    <n v="74"/>
    <x v="19"/>
  </r>
  <r>
    <x v="19"/>
    <x v="9"/>
    <x v="0"/>
    <x v="0"/>
    <n v="9"/>
    <n v="70"/>
    <m/>
    <m/>
    <x v="0"/>
    <m/>
    <m/>
    <x v="8"/>
    <n v="185"/>
    <n v="40"/>
    <n v="42"/>
    <n v="74"/>
    <x v="19"/>
  </r>
  <r>
    <x v="19"/>
    <x v="9"/>
    <x v="1"/>
    <x v="0"/>
    <n v="39"/>
    <n v="44"/>
    <m/>
    <m/>
    <x v="10"/>
    <m/>
    <m/>
    <x v="8"/>
    <n v="185"/>
    <n v="40"/>
    <n v="42"/>
    <n v="113"/>
    <x v="19"/>
  </r>
  <r>
    <x v="20"/>
    <x v="0"/>
    <x v="1"/>
    <x v="1"/>
    <n v="112"/>
    <n v="59"/>
    <m/>
    <m/>
    <x v="0"/>
    <m/>
    <m/>
    <x v="8"/>
    <n v="185"/>
    <n v="40"/>
    <n v="42"/>
    <n v="1"/>
    <x v="20"/>
  </r>
  <r>
    <x v="20"/>
    <x v="0"/>
    <x v="0"/>
    <x v="0"/>
    <n v="34"/>
    <n v="66"/>
    <m/>
    <m/>
    <x v="0"/>
    <m/>
    <m/>
    <x v="8"/>
    <n v="185"/>
    <n v="40"/>
    <n v="76"/>
    <n v="1"/>
    <x v="20"/>
  </r>
  <r>
    <x v="20"/>
    <x v="0"/>
    <x v="4"/>
    <x v="0"/>
    <n v="5"/>
    <n v="21"/>
    <m/>
    <m/>
    <x v="1"/>
    <m/>
    <m/>
    <x v="8"/>
    <n v="185"/>
    <n v="45"/>
    <n v="76"/>
    <n v="1"/>
    <x v="20"/>
  </r>
  <r>
    <x v="21"/>
    <x v="1"/>
    <x v="0"/>
    <x v="1"/>
    <n v="74"/>
    <n v="92"/>
    <m/>
    <m/>
    <x v="0"/>
    <m/>
    <m/>
    <x v="8"/>
    <n v="185"/>
    <n v="45"/>
    <n v="2"/>
    <n v="1"/>
    <x v="21"/>
  </r>
  <r>
    <x v="21"/>
    <x v="1"/>
    <x v="3"/>
    <x v="0"/>
    <n v="14"/>
    <n v="26"/>
    <m/>
    <m/>
    <x v="11"/>
    <m/>
    <m/>
    <x v="8"/>
    <n v="199"/>
    <n v="45"/>
    <n v="2"/>
    <n v="1"/>
    <x v="21"/>
  </r>
  <r>
    <x v="22"/>
    <x v="2"/>
    <x v="1"/>
    <x v="1"/>
    <n v="1"/>
    <n v="60"/>
    <m/>
    <m/>
    <x v="0"/>
    <m/>
    <m/>
    <x v="8"/>
    <n v="199"/>
    <n v="45"/>
    <n v="2"/>
    <n v="0"/>
    <x v="22"/>
  </r>
  <r>
    <x v="22"/>
    <x v="2"/>
    <x v="3"/>
    <x v="1"/>
    <n v="43"/>
    <n v="36"/>
    <m/>
    <m/>
    <x v="0"/>
    <m/>
    <m/>
    <x v="8"/>
    <n v="156"/>
    <n v="45"/>
    <n v="2"/>
    <n v="0"/>
    <x v="22"/>
  </r>
  <r>
    <x v="22"/>
    <x v="2"/>
    <x v="2"/>
    <x v="0"/>
    <n v="30"/>
    <n v="8"/>
    <m/>
    <m/>
    <x v="0"/>
    <m/>
    <m/>
    <x v="9"/>
    <n v="156"/>
    <n v="45"/>
    <n v="2"/>
    <n v="0"/>
    <x v="22"/>
  </r>
  <r>
    <x v="22"/>
    <x v="2"/>
    <x v="4"/>
    <x v="0"/>
    <n v="14"/>
    <n v="20"/>
    <m/>
    <m/>
    <x v="3"/>
    <m/>
    <m/>
    <x v="9"/>
    <n v="156"/>
    <n v="59"/>
    <n v="2"/>
    <n v="0"/>
    <x v="22"/>
  </r>
  <r>
    <x v="23"/>
    <x v="3"/>
    <x v="3"/>
    <x v="1"/>
    <n v="33"/>
    <n v="38"/>
    <m/>
    <m/>
    <x v="0"/>
    <m/>
    <m/>
    <x v="9"/>
    <n v="123"/>
    <n v="59"/>
    <n v="2"/>
    <n v="0"/>
    <x v="23"/>
  </r>
  <r>
    <x v="23"/>
    <x v="3"/>
    <x v="1"/>
    <x v="0"/>
    <n v="35"/>
    <n v="37"/>
    <m/>
    <m/>
    <x v="0"/>
    <m/>
    <m/>
    <x v="9"/>
    <n v="123"/>
    <n v="59"/>
    <n v="2"/>
    <n v="35"/>
    <x v="23"/>
  </r>
  <r>
    <x v="23"/>
    <x v="3"/>
    <x v="4"/>
    <x v="0"/>
    <n v="40"/>
    <n v="19"/>
    <m/>
    <m/>
    <x v="4"/>
    <m/>
    <m/>
    <x v="9"/>
    <n v="123"/>
    <n v="99"/>
    <n v="2"/>
    <n v="35"/>
    <x v="23"/>
  </r>
  <r>
    <x v="24"/>
    <x v="4"/>
    <x v="3"/>
    <x v="1"/>
    <n v="21"/>
    <n v="36"/>
    <m/>
    <m/>
    <x v="0"/>
    <m/>
    <m/>
    <x v="9"/>
    <n v="102"/>
    <n v="99"/>
    <n v="2"/>
    <n v="35"/>
    <x v="24"/>
  </r>
  <r>
    <x v="24"/>
    <x v="4"/>
    <x v="0"/>
    <x v="1"/>
    <n v="2"/>
    <n v="97"/>
    <m/>
    <m/>
    <x v="0"/>
    <m/>
    <m/>
    <x v="9"/>
    <n v="102"/>
    <n v="99"/>
    <n v="0"/>
    <n v="35"/>
    <x v="24"/>
  </r>
  <r>
    <x v="24"/>
    <x v="4"/>
    <x v="4"/>
    <x v="0"/>
    <n v="12"/>
    <n v="20"/>
    <m/>
    <m/>
    <x v="0"/>
    <m/>
    <m/>
    <x v="9"/>
    <n v="102"/>
    <n v="111"/>
    <n v="0"/>
    <n v="35"/>
    <x v="24"/>
  </r>
  <r>
    <x v="24"/>
    <x v="4"/>
    <x v="2"/>
    <x v="0"/>
    <n v="15"/>
    <n v="8"/>
    <m/>
    <m/>
    <x v="0"/>
    <m/>
    <m/>
    <x v="10"/>
    <n v="102"/>
    <n v="111"/>
    <n v="0"/>
    <n v="35"/>
    <x v="24"/>
  </r>
  <r>
    <x v="24"/>
    <x v="4"/>
    <x v="1"/>
    <x v="0"/>
    <n v="1"/>
    <n v="40"/>
    <m/>
    <m/>
    <x v="5"/>
    <m/>
    <m/>
    <x v="10"/>
    <n v="102"/>
    <n v="111"/>
    <n v="0"/>
    <n v="36"/>
    <x v="24"/>
  </r>
  <r>
    <x v="25"/>
    <x v="5"/>
    <x v="2"/>
    <x v="1"/>
    <n v="86"/>
    <n v="12"/>
    <m/>
    <m/>
    <x v="0"/>
    <m/>
    <m/>
    <x v="11"/>
    <n v="102"/>
    <n v="111"/>
    <n v="0"/>
    <n v="36"/>
    <x v="25"/>
  </r>
  <r>
    <x v="25"/>
    <x v="5"/>
    <x v="4"/>
    <x v="1"/>
    <n v="110"/>
    <n v="31"/>
    <m/>
    <m/>
    <x v="0"/>
    <m/>
    <m/>
    <x v="11"/>
    <n v="102"/>
    <n v="1"/>
    <n v="0"/>
    <n v="36"/>
    <x v="25"/>
  </r>
  <r>
    <x v="25"/>
    <x v="5"/>
    <x v="1"/>
    <x v="0"/>
    <n v="33"/>
    <n v="38"/>
    <m/>
    <m/>
    <x v="0"/>
    <m/>
    <m/>
    <x v="11"/>
    <n v="102"/>
    <n v="1"/>
    <n v="0"/>
    <n v="69"/>
    <x v="25"/>
  </r>
  <r>
    <x v="25"/>
    <x v="5"/>
    <x v="3"/>
    <x v="0"/>
    <n v="13"/>
    <n v="23"/>
    <m/>
    <m/>
    <x v="0"/>
    <m/>
    <m/>
    <x v="11"/>
    <n v="115"/>
    <n v="1"/>
    <n v="0"/>
    <n v="69"/>
    <x v="25"/>
  </r>
  <r>
    <x v="25"/>
    <x v="5"/>
    <x v="0"/>
    <x v="0"/>
    <n v="37"/>
    <n v="61"/>
    <m/>
    <m/>
    <x v="6"/>
    <m/>
    <m/>
    <x v="11"/>
    <n v="115"/>
    <n v="1"/>
    <n v="37"/>
    <n v="69"/>
    <x v="25"/>
  </r>
  <r>
    <x v="26"/>
    <x v="6"/>
    <x v="2"/>
    <x v="1"/>
    <n v="1"/>
    <n v="12"/>
    <m/>
    <m/>
    <x v="0"/>
    <m/>
    <m/>
    <x v="0"/>
    <n v="115"/>
    <n v="1"/>
    <n v="37"/>
    <n v="69"/>
    <x v="26"/>
  </r>
  <r>
    <x v="26"/>
    <x v="6"/>
    <x v="1"/>
    <x v="1"/>
    <n v="68"/>
    <n v="59"/>
    <m/>
    <m/>
    <x v="0"/>
    <m/>
    <m/>
    <x v="0"/>
    <n v="115"/>
    <n v="1"/>
    <n v="37"/>
    <n v="1"/>
    <x v="26"/>
  </r>
  <r>
    <x v="26"/>
    <x v="6"/>
    <x v="0"/>
    <x v="0"/>
    <n v="35"/>
    <n v="66"/>
    <m/>
    <m/>
    <x v="0"/>
    <m/>
    <m/>
    <x v="0"/>
    <n v="115"/>
    <n v="1"/>
    <n v="72"/>
    <n v="1"/>
    <x v="26"/>
  </r>
  <r>
    <x v="26"/>
    <x v="6"/>
    <x v="4"/>
    <x v="0"/>
    <n v="25"/>
    <n v="21"/>
    <m/>
    <m/>
    <x v="0"/>
    <m/>
    <m/>
    <x v="0"/>
    <n v="115"/>
    <n v="26"/>
    <n v="72"/>
    <n v="1"/>
    <x v="26"/>
  </r>
  <r>
    <x v="26"/>
    <x v="6"/>
    <x v="3"/>
    <x v="0"/>
    <n v="10"/>
    <n v="25"/>
    <m/>
    <m/>
    <x v="7"/>
    <m/>
    <m/>
    <x v="0"/>
    <n v="125"/>
    <n v="26"/>
    <n v="72"/>
    <n v="1"/>
    <x v="26"/>
  </r>
  <r>
    <x v="27"/>
    <x v="7"/>
    <x v="3"/>
    <x v="1"/>
    <n v="38"/>
    <n v="37"/>
    <m/>
    <m/>
    <x v="0"/>
    <m/>
    <m/>
    <x v="0"/>
    <n v="87"/>
    <n v="26"/>
    <n v="72"/>
    <n v="1"/>
    <x v="27"/>
  </r>
  <r>
    <x v="27"/>
    <x v="7"/>
    <x v="2"/>
    <x v="0"/>
    <n v="22"/>
    <n v="8"/>
    <m/>
    <m/>
    <x v="0"/>
    <m/>
    <m/>
    <x v="12"/>
    <n v="87"/>
    <n v="26"/>
    <n v="72"/>
    <n v="1"/>
    <x v="27"/>
  </r>
  <r>
    <x v="27"/>
    <x v="7"/>
    <x v="4"/>
    <x v="0"/>
    <n v="25"/>
    <n v="20"/>
    <m/>
    <m/>
    <x v="0"/>
    <m/>
    <m/>
    <x v="12"/>
    <n v="87"/>
    <n v="51"/>
    <n v="72"/>
    <n v="1"/>
    <x v="27"/>
  </r>
  <r>
    <x v="27"/>
    <x v="7"/>
    <x v="1"/>
    <x v="0"/>
    <n v="8"/>
    <n v="39"/>
    <m/>
    <m/>
    <x v="0"/>
    <m/>
    <m/>
    <x v="12"/>
    <n v="87"/>
    <n v="51"/>
    <n v="72"/>
    <n v="9"/>
    <x v="27"/>
  </r>
  <r>
    <x v="27"/>
    <x v="7"/>
    <x v="0"/>
    <x v="0"/>
    <n v="45"/>
    <n v="62"/>
    <m/>
    <m/>
    <x v="8"/>
    <m/>
    <m/>
    <x v="12"/>
    <n v="87"/>
    <n v="51"/>
    <n v="117"/>
    <n v="9"/>
    <x v="27"/>
  </r>
  <r>
    <x v="28"/>
    <x v="8"/>
    <x v="0"/>
    <x v="1"/>
    <n v="116"/>
    <n v="100"/>
    <m/>
    <m/>
    <x v="0"/>
    <m/>
    <m/>
    <x v="12"/>
    <n v="87"/>
    <n v="51"/>
    <n v="1"/>
    <n v="9"/>
    <x v="28"/>
  </r>
  <r>
    <x v="28"/>
    <x v="8"/>
    <x v="4"/>
    <x v="0"/>
    <n v="29"/>
    <n v="19"/>
    <m/>
    <m/>
    <x v="9"/>
    <m/>
    <m/>
    <x v="12"/>
    <n v="87"/>
    <n v="80"/>
    <n v="1"/>
    <n v="9"/>
    <x v="28"/>
  </r>
  <r>
    <x v="29"/>
    <x v="9"/>
    <x v="3"/>
    <x v="1"/>
    <n v="5"/>
    <n v="34"/>
    <m/>
    <m/>
    <x v="0"/>
    <m/>
    <m/>
    <x v="12"/>
    <n v="82"/>
    <n v="80"/>
    <n v="1"/>
    <n v="9"/>
    <x v="29"/>
  </r>
  <r>
    <x v="29"/>
    <x v="9"/>
    <x v="2"/>
    <x v="1"/>
    <n v="22"/>
    <n v="11"/>
    <m/>
    <m/>
    <x v="0"/>
    <m/>
    <m/>
    <x v="0"/>
    <n v="82"/>
    <n v="80"/>
    <n v="1"/>
    <n v="9"/>
    <x v="29"/>
  </r>
  <r>
    <x v="29"/>
    <x v="9"/>
    <x v="4"/>
    <x v="0"/>
    <n v="37"/>
    <n v="22"/>
    <m/>
    <m/>
    <x v="0"/>
    <m/>
    <m/>
    <x v="0"/>
    <n v="82"/>
    <n v="117"/>
    <n v="1"/>
    <n v="9"/>
    <x v="29"/>
  </r>
  <r>
    <x v="29"/>
    <x v="9"/>
    <x v="0"/>
    <x v="0"/>
    <n v="10"/>
    <n v="70"/>
    <m/>
    <m/>
    <x v="0"/>
    <m/>
    <m/>
    <x v="0"/>
    <n v="82"/>
    <n v="117"/>
    <n v="11"/>
    <n v="9"/>
    <x v="29"/>
  </r>
  <r>
    <x v="29"/>
    <x v="9"/>
    <x v="1"/>
    <x v="0"/>
    <n v="42"/>
    <n v="44"/>
    <m/>
    <m/>
    <x v="10"/>
    <m/>
    <m/>
    <x v="0"/>
    <n v="82"/>
    <n v="117"/>
    <n v="11"/>
    <n v="51"/>
    <x v="29"/>
  </r>
  <r>
    <x v="30"/>
    <x v="0"/>
    <x v="0"/>
    <x v="1"/>
    <n v="11"/>
    <n v="94"/>
    <m/>
    <m/>
    <x v="0"/>
    <m/>
    <m/>
    <x v="0"/>
    <n v="82"/>
    <n v="117"/>
    <n v="0"/>
    <n v="51"/>
    <x v="30"/>
  </r>
  <r>
    <x v="30"/>
    <x v="0"/>
    <x v="1"/>
    <x v="1"/>
    <n v="48"/>
    <n v="59"/>
    <m/>
    <m/>
    <x v="0"/>
    <m/>
    <m/>
    <x v="0"/>
    <n v="82"/>
    <n v="117"/>
    <n v="0"/>
    <n v="3"/>
    <x v="30"/>
  </r>
  <r>
    <x v="30"/>
    <x v="0"/>
    <x v="4"/>
    <x v="0"/>
    <n v="20"/>
    <n v="21"/>
    <m/>
    <m/>
    <x v="0"/>
    <m/>
    <m/>
    <x v="0"/>
    <n v="82"/>
    <n v="137"/>
    <n v="0"/>
    <n v="3"/>
    <x v="30"/>
  </r>
  <r>
    <x v="30"/>
    <x v="0"/>
    <x v="3"/>
    <x v="0"/>
    <n v="26"/>
    <n v="25"/>
    <m/>
    <m/>
    <x v="1"/>
    <m/>
    <m/>
    <x v="0"/>
    <n v="108"/>
    <n v="137"/>
    <n v="0"/>
    <n v="3"/>
    <x v="30"/>
  </r>
  <r>
    <x v="31"/>
    <x v="1"/>
    <x v="2"/>
    <x v="0"/>
    <n v="24"/>
    <n v="9"/>
    <m/>
    <m/>
    <x v="0"/>
    <m/>
    <m/>
    <x v="13"/>
    <n v="108"/>
    <n v="137"/>
    <n v="0"/>
    <n v="3"/>
    <x v="31"/>
  </r>
  <r>
    <x v="31"/>
    <x v="1"/>
    <x v="0"/>
    <x v="0"/>
    <n v="38"/>
    <n v="68"/>
    <m/>
    <m/>
    <x v="0"/>
    <m/>
    <m/>
    <x v="13"/>
    <n v="108"/>
    <n v="137"/>
    <n v="38"/>
    <n v="3"/>
    <x v="31"/>
  </r>
  <r>
    <x v="31"/>
    <x v="1"/>
    <x v="4"/>
    <x v="0"/>
    <n v="14"/>
    <n v="21"/>
    <m/>
    <m/>
    <x v="0"/>
    <m/>
    <m/>
    <x v="13"/>
    <n v="108"/>
    <n v="151"/>
    <n v="38"/>
    <n v="3"/>
    <x v="31"/>
  </r>
  <r>
    <x v="31"/>
    <x v="1"/>
    <x v="1"/>
    <x v="0"/>
    <n v="4"/>
    <n v="43"/>
    <m/>
    <m/>
    <x v="11"/>
    <m/>
    <m/>
    <x v="13"/>
    <n v="108"/>
    <n v="151"/>
    <n v="38"/>
    <n v="7"/>
    <x v="31"/>
  </r>
  <r>
    <x v="32"/>
    <x v="2"/>
    <x v="3"/>
    <x v="1"/>
    <n v="19"/>
    <n v="36"/>
    <m/>
    <m/>
    <x v="0"/>
    <m/>
    <m/>
    <x v="13"/>
    <n v="89"/>
    <n v="151"/>
    <n v="38"/>
    <n v="7"/>
    <x v="32"/>
  </r>
  <r>
    <x v="32"/>
    <x v="2"/>
    <x v="0"/>
    <x v="0"/>
    <n v="30"/>
    <n v="65"/>
    <m/>
    <m/>
    <x v="3"/>
    <m/>
    <m/>
    <x v="13"/>
    <n v="89"/>
    <n v="151"/>
    <n v="68"/>
    <n v="7"/>
    <x v="32"/>
  </r>
  <r>
    <x v="33"/>
    <x v="3"/>
    <x v="1"/>
    <x v="1"/>
    <n v="6"/>
    <n v="63"/>
    <m/>
    <m/>
    <x v="0"/>
    <m/>
    <m/>
    <x v="13"/>
    <n v="89"/>
    <n v="151"/>
    <n v="68"/>
    <n v="1"/>
    <x v="33"/>
  </r>
  <r>
    <x v="33"/>
    <x v="3"/>
    <x v="0"/>
    <x v="0"/>
    <n v="43"/>
    <n v="59"/>
    <m/>
    <m/>
    <x v="4"/>
    <m/>
    <m/>
    <x v="13"/>
    <n v="89"/>
    <n v="151"/>
    <n v="111"/>
    <n v="1"/>
    <x v="33"/>
  </r>
  <r>
    <x v="34"/>
    <x v="4"/>
    <x v="1"/>
    <x v="1"/>
    <n v="1"/>
    <n v="61"/>
    <m/>
    <m/>
    <x v="0"/>
    <m/>
    <m/>
    <x v="13"/>
    <n v="89"/>
    <n v="151"/>
    <n v="111"/>
    <n v="0"/>
    <x v="34"/>
  </r>
  <r>
    <x v="34"/>
    <x v="4"/>
    <x v="4"/>
    <x v="1"/>
    <n v="147"/>
    <n v="30"/>
    <m/>
    <m/>
    <x v="0"/>
    <m/>
    <m/>
    <x v="13"/>
    <n v="89"/>
    <n v="4"/>
    <n v="111"/>
    <n v="0"/>
    <x v="34"/>
  </r>
  <r>
    <x v="34"/>
    <x v="4"/>
    <x v="2"/>
    <x v="0"/>
    <n v="15"/>
    <n v="8"/>
    <m/>
    <m/>
    <x v="0"/>
    <m/>
    <m/>
    <x v="14"/>
    <n v="89"/>
    <n v="4"/>
    <n v="111"/>
    <n v="0"/>
    <x v="34"/>
  </r>
  <r>
    <x v="34"/>
    <x v="4"/>
    <x v="0"/>
    <x v="0"/>
    <n v="24"/>
    <n v="63"/>
    <m/>
    <m/>
    <x v="0"/>
    <m/>
    <m/>
    <x v="14"/>
    <n v="89"/>
    <n v="4"/>
    <n v="135"/>
    <n v="0"/>
    <x v="34"/>
  </r>
  <r>
    <x v="34"/>
    <x v="4"/>
    <x v="3"/>
    <x v="0"/>
    <n v="19"/>
    <n v="24"/>
    <m/>
    <m/>
    <x v="5"/>
    <m/>
    <m/>
    <x v="14"/>
    <n v="108"/>
    <n v="4"/>
    <n v="135"/>
    <n v="0"/>
    <x v="34"/>
  </r>
  <r>
    <x v="35"/>
    <x v="5"/>
    <x v="0"/>
    <x v="1"/>
    <n v="134"/>
    <n v="99"/>
    <m/>
    <m/>
    <x v="0"/>
    <m/>
    <m/>
    <x v="14"/>
    <n v="108"/>
    <n v="4"/>
    <n v="1"/>
    <n v="0"/>
    <x v="35"/>
  </r>
  <r>
    <x v="35"/>
    <x v="5"/>
    <x v="1"/>
    <x v="0"/>
    <n v="12"/>
    <n v="38"/>
    <m/>
    <m/>
    <x v="6"/>
    <m/>
    <m/>
    <x v="14"/>
    <n v="108"/>
    <n v="4"/>
    <n v="1"/>
    <n v="12"/>
    <x v="35"/>
  </r>
  <r>
    <x v="36"/>
    <x v="6"/>
    <x v="4"/>
    <x v="1"/>
    <n v="4"/>
    <n v="30"/>
    <m/>
    <m/>
    <x v="0"/>
    <m/>
    <m/>
    <x v="14"/>
    <n v="108"/>
    <n v="0"/>
    <n v="1"/>
    <n v="12"/>
    <x v="36"/>
  </r>
  <r>
    <x v="36"/>
    <x v="6"/>
    <x v="2"/>
    <x v="0"/>
    <n v="26"/>
    <n v="8"/>
    <m/>
    <m/>
    <x v="0"/>
    <m/>
    <m/>
    <x v="15"/>
    <n v="108"/>
    <n v="0"/>
    <n v="1"/>
    <n v="12"/>
    <x v="36"/>
  </r>
  <r>
    <x v="36"/>
    <x v="6"/>
    <x v="0"/>
    <x v="0"/>
    <n v="38"/>
    <n v="66"/>
    <m/>
    <m/>
    <x v="7"/>
    <m/>
    <m/>
    <x v="15"/>
    <n v="108"/>
    <n v="0"/>
    <n v="39"/>
    <n v="12"/>
    <x v="36"/>
  </r>
  <r>
    <x v="37"/>
    <x v="7"/>
    <x v="0"/>
    <x v="1"/>
    <n v="38"/>
    <n v="98"/>
    <m/>
    <m/>
    <x v="0"/>
    <m/>
    <m/>
    <x v="15"/>
    <n v="108"/>
    <n v="0"/>
    <n v="1"/>
    <n v="12"/>
    <x v="37"/>
  </r>
  <r>
    <x v="37"/>
    <x v="7"/>
    <x v="3"/>
    <x v="1"/>
    <n v="44"/>
    <n v="37"/>
    <m/>
    <m/>
    <x v="0"/>
    <m/>
    <m/>
    <x v="15"/>
    <n v="64"/>
    <n v="0"/>
    <n v="1"/>
    <n v="12"/>
    <x v="37"/>
  </r>
  <r>
    <x v="37"/>
    <x v="7"/>
    <x v="2"/>
    <x v="0"/>
    <n v="21"/>
    <n v="8"/>
    <m/>
    <m/>
    <x v="0"/>
    <m/>
    <m/>
    <x v="16"/>
    <n v="64"/>
    <n v="0"/>
    <n v="1"/>
    <n v="12"/>
    <x v="37"/>
  </r>
  <r>
    <x v="37"/>
    <x v="7"/>
    <x v="1"/>
    <x v="0"/>
    <n v="10"/>
    <n v="39"/>
    <m/>
    <m/>
    <x v="8"/>
    <m/>
    <m/>
    <x v="16"/>
    <n v="64"/>
    <n v="0"/>
    <n v="1"/>
    <n v="22"/>
    <x v="37"/>
  </r>
  <r>
    <x v="38"/>
    <x v="8"/>
    <x v="3"/>
    <x v="1"/>
    <n v="15"/>
    <n v="38"/>
    <m/>
    <m/>
    <x v="0"/>
    <m/>
    <m/>
    <x v="16"/>
    <n v="49"/>
    <n v="0"/>
    <n v="1"/>
    <n v="22"/>
    <x v="38"/>
  </r>
  <r>
    <x v="38"/>
    <x v="8"/>
    <x v="1"/>
    <x v="1"/>
    <n v="22"/>
    <n v="63"/>
    <m/>
    <m/>
    <x v="0"/>
    <m/>
    <m/>
    <x v="16"/>
    <n v="49"/>
    <n v="0"/>
    <n v="1"/>
    <n v="0"/>
    <x v="38"/>
  </r>
  <r>
    <x v="38"/>
    <x v="8"/>
    <x v="0"/>
    <x v="0"/>
    <n v="9"/>
    <n v="60"/>
    <m/>
    <m/>
    <x v="0"/>
    <m/>
    <m/>
    <x v="16"/>
    <n v="49"/>
    <n v="0"/>
    <n v="10"/>
    <n v="0"/>
    <x v="38"/>
  </r>
  <r>
    <x v="38"/>
    <x v="8"/>
    <x v="4"/>
    <x v="0"/>
    <n v="6"/>
    <n v="19"/>
    <m/>
    <m/>
    <x v="0"/>
    <m/>
    <m/>
    <x v="16"/>
    <n v="49"/>
    <n v="6"/>
    <n v="10"/>
    <n v="0"/>
    <x v="38"/>
  </r>
  <r>
    <x v="38"/>
    <x v="8"/>
    <x v="2"/>
    <x v="0"/>
    <n v="4"/>
    <n v="8"/>
    <m/>
    <m/>
    <x v="12"/>
    <m/>
    <m/>
    <x v="17"/>
    <n v="49"/>
    <n v="6"/>
    <n v="10"/>
    <n v="0"/>
    <x v="38"/>
  </r>
  <r>
    <x v="39"/>
    <x v="9"/>
    <x v="4"/>
    <x v="1"/>
    <n v="6"/>
    <n v="25"/>
    <m/>
    <m/>
    <x v="0"/>
    <m/>
    <m/>
    <x v="17"/>
    <n v="49"/>
    <n v="0"/>
    <n v="10"/>
    <n v="0"/>
    <x v="39"/>
  </r>
  <r>
    <x v="39"/>
    <x v="9"/>
    <x v="0"/>
    <x v="0"/>
    <n v="48"/>
    <n v="79"/>
    <m/>
    <m/>
    <x v="10"/>
    <m/>
    <m/>
    <x v="17"/>
    <n v="49"/>
    <n v="0"/>
    <n v="58"/>
    <n v="0"/>
    <x v="39"/>
  </r>
  <r>
    <x v="40"/>
    <x v="0"/>
    <x v="1"/>
    <x v="0"/>
    <n v="34"/>
    <n v="42"/>
    <m/>
    <m/>
    <x v="0"/>
    <m/>
    <m/>
    <x v="17"/>
    <n v="49"/>
    <n v="0"/>
    <n v="58"/>
    <n v="34"/>
    <x v="40"/>
  </r>
  <r>
    <x v="40"/>
    <x v="0"/>
    <x v="3"/>
    <x v="1"/>
    <n v="49"/>
    <n v="35"/>
    <m/>
    <m/>
    <x v="0"/>
    <m/>
    <m/>
    <x v="17"/>
    <n v="0"/>
    <n v="0"/>
    <n v="58"/>
    <n v="34"/>
    <x v="40"/>
  </r>
  <r>
    <x v="40"/>
    <x v="0"/>
    <x v="2"/>
    <x v="0"/>
    <n v="10"/>
    <n v="8"/>
    <m/>
    <m/>
    <x v="0"/>
    <m/>
    <m/>
    <x v="18"/>
    <n v="0"/>
    <n v="0"/>
    <n v="58"/>
    <n v="34"/>
    <x v="40"/>
  </r>
  <r>
    <x v="40"/>
    <x v="0"/>
    <x v="4"/>
    <x v="0"/>
    <n v="47"/>
    <n v="21"/>
    <m/>
    <m/>
    <x v="0"/>
    <m/>
    <m/>
    <x v="18"/>
    <n v="0"/>
    <n v="47"/>
    <n v="58"/>
    <n v="34"/>
    <x v="40"/>
  </r>
  <r>
    <x v="40"/>
    <x v="0"/>
    <x v="0"/>
    <x v="0"/>
    <n v="48"/>
    <n v="66"/>
    <m/>
    <m/>
    <x v="1"/>
    <m/>
    <m/>
    <x v="18"/>
    <n v="0"/>
    <n v="47"/>
    <n v="106"/>
    <n v="34"/>
    <x v="40"/>
  </r>
  <r>
    <x v="41"/>
    <x v="1"/>
    <x v="1"/>
    <x v="1"/>
    <n v="34"/>
    <n v="58"/>
    <m/>
    <m/>
    <x v="0"/>
    <m/>
    <m/>
    <x v="18"/>
    <n v="0"/>
    <n v="47"/>
    <n v="106"/>
    <n v="0"/>
    <x v="41"/>
  </r>
  <r>
    <x v="41"/>
    <x v="1"/>
    <x v="2"/>
    <x v="0"/>
    <n v="5"/>
    <n v="9"/>
    <m/>
    <m/>
    <x v="11"/>
    <m/>
    <m/>
    <x v="19"/>
    <n v="0"/>
    <n v="47"/>
    <n v="106"/>
    <n v="0"/>
    <x v="41"/>
  </r>
  <r>
    <x v="42"/>
    <x v="2"/>
    <x v="4"/>
    <x v="1"/>
    <n v="46"/>
    <n v="30"/>
    <m/>
    <m/>
    <x v="0"/>
    <m/>
    <m/>
    <x v="19"/>
    <n v="0"/>
    <n v="1"/>
    <n v="106"/>
    <n v="0"/>
    <x v="42"/>
  </r>
  <r>
    <x v="42"/>
    <x v="2"/>
    <x v="0"/>
    <x v="0"/>
    <n v="49"/>
    <n v="65"/>
    <m/>
    <m/>
    <x v="0"/>
    <m/>
    <m/>
    <x v="19"/>
    <n v="0"/>
    <n v="1"/>
    <n v="155"/>
    <n v="0"/>
    <x v="42"/>
  </r>
  <r>
    <x v="42"/>
    <x v="2"/>
    <x v="2"/>
    <x v="0"/>
    <n v="16"/>
    <n v="8"/>
    <m/>
    <m/>
    <x v="3"/>
    <m/>
    <m/>
    <x v="20"/>
    <n v="0"/>
    <n v="1"/>
    <n v="155"/>
    <n v="0"/>
    <x v="42"/>
  </r>
  <r>
    <x v="43"/>
    <x v="3"/>
    <x v="1"/>
    <x v="0"/>
    <n v="5"/>
    <n v="37"/>
    <m/>
    <m/>
    <x v="0"/>
    <m/>
    <m/>
    <x v="20"/>
    <n v="0"/>
    <n v="1"/>
    <n v="155"/>
    <n v="5"/>
    <x v="43"/>
  </r>
  <r>
    <x v="43"/>
    <x v="3"/>
    <x v="4"/>
    <x v="1"/>
    <n v="1"/>
    <n v="32"/>
    <m/>
    <m/>
    <x v="0"/>
    <m/>
    <m/>
    <x v="20"/>
    <n v="0"/>
    <n v="0"/>
    <n v="155"/>
    <n v="5"/>
    <x v="43"/>
  </r>
  <r>
    <x v="43"/>
    <x v="3"/>
    <x v="2"/>
    <x v="0"/>
    <n v="34"/>
    <n v="7"/>
    <m/>
    <m/>
    <x v="0"/>
    <m/>
    <m/>
    <x v="21"/>
    <n v="0"/>
    <n v="0"/>
    <n v="155"/>
    <n v="5"/>
    <x v="43"/>
  </r>
  <r>
    <x v="43"/>
    <x v="3"/>
    <x v="0"/>
    <x v="0"/>
    <n v="29"/>
    <n v="59"/>
    <m/>
    <m/>
    <x v="4"/>
    <m/>
    <m/>
    <x v="21"/>
    <n v="0"/>
    <n v="0"/>
    <n v="184"/>
    <n v="5"/>
    <x v="43"/>
  </r>
  <r>
    <x v="44"/>
    <x v="4"/>
    <x v="3"/>
    <x v="0"/>
    <n v="34"/>
    <n v="24"/>
    <m/>
    <m/>
    <x v="0"/>
    <m/>
    <m/>
    <x v="21"/>
    <n v="34"/>
    <n v="0"/>
    <n v="184"/>
    <n v="5"/>
    <x v="44"/>
  </r>
  <r>
    <x v="44"/>
    <x v="4"/>
    <x v="4"/>
    <x v="0"/>
    <n v="27"/>
    <n v="20"/>
    <m/>
    <m/>
    <x v="0"/>
    <m/>
    <m/>
    <x v="21"/>
    <n v="34"/>
    <n v="27"/>
    <n v="184"/>
    <n v="5"/>
    <x v="44"/>
  </r>
  <r>
    <x v="44"/>
    <x v="4"/>
    <x v="2"/>
    <x v="0"/>
    <n v="40"/>
    <n v="8"/>
    <m/>
    <m/>
    <x v="5"/>
    <m/>
    <m/>
    <x v="22"/>
    <n v="34"/>
    <n v="27"/>
    <n v="184"/>
    <n v="5"/>
    <x v="44"/>
  </r>
  <r>
    <x v="45"/>
    <x v="5"/>
    <x v="0"/>
    <x v="1"/>
    <n v="184"/>
    <n v="99"/>
    <m/>
    <m/>
    <x v="0"/>
    <m/>
    <m/>
    <x v="22"/>
    <n v="34"/>
    <n v="27"/>
    <n v="0"/>
    <n v="5"/>
    <x v="45"/>
  </r>
  <r>
    <x v="45"/>
    <x v="5"/>
    <x v="1"/>
    <x v="0"/>
    <n v="48"/>
    <n v="38"/>
    <m/>
    <m/>
    <x v="0"/>
    <m/>
    <m/>
    <x v="22"/>
    <n v="34"/>
    <n v="27"/>
    <n v="0"/>
    <n v="53"/>
    <x v="45"/>
  </r>
  <r>
    <x v="45"/>
    <x v="5"/>
    <x v="3"/>
    <x v="0"/>
    <n v="21"/>
    <n v="23"/>
    <m/>
    <m/>
    <x v="6"/>
    <m/>
    <m/>
    <x v="22"/>
    <n v="55"/>
    <n v="27"/>
    <n v="0"/>
    <n v="53"/>
    <x v="45"/>
  </r>
  <r>
    <x v="46"/>
    <x v="6"/>
    <x v="0"/>
    <x v="0"/>
    <n v="47"/>
    <n v="66"/>
    <m/>
    <m/>
    <x v="0"/>
    <m/>
    <m/>
    <x v="22"/>
    <n v="55"/>
    <n v="27"/>
    <n v="47"/>
    <n v="53"/>
    <x v="46"/>
  </r>
  <r>
    <x v="46"/>
    <x v="6"/>
    <x v="3"/>
    <x v="0"/>
    <n v="6"/>
    <n v="25"/>
    <m/>
    <m/>
    <x v="0"/>
    <m/>
    <m/>
    <x v="22"/>
    <n v="61"/>
    <n v="27"/>
    <n v="47"/>
    <n v="53"/>
    <x v="46"/>
  </r>
  <r>
    <x v="46"/>
    <x v="6"/>
    <x v="1"/>
    <x v="0"/>
    <n v="47"/>
    <n v="41"/>
    <m/>
    <m/>
    <x v="7"/>
    <m/>
    <m/>
    <x v="22"/>
    <n v="61"/>
    <n v="27"/>
    <n v="47"/>
    <n v="100"/>
    <x v="46"/>
  </r>
  <r>
    <x v="47"/>
    <x v="7"/>
    <x v="2"/>
    <x v="1"/>
    <n v="192"/>
    <n v="12"/>
    <m/>
    <m/>
    <x v="0"/>
    <m/>
    <m/>
    <x v="23"/>
    <n v="61"/>
    <n v="27"/>
    <n v="47"/>
    <n v="100"/>
    <x v="47"/>
  </r>
  <r>
    <x v="47"/>
    <x v="7"/>
    <x v="3"/>
    <x v="1"/>
    <n v="48"/>
    <n v="37"/>
    <m/>
    <m/>
    <x v="0"/>
    <m/>
    <m/>
    <x v="23"/>
    <n v="13"/>
    <n v="27"/>
    <n v="47"/>
    <n v="100"/>
    <x v="47"/>
  </r>
  <r>
    <x v="47"/>
    <x v="7"/>
    <x v="0"/>
    <x v="0"/>
    <n v="18"/>
    <n v="62"/>
    <m/>
    <m/>
    <x v="0"/>
    <m/>
    <m/>
    <x v="23"/>
    <n v="13"/>
    <n v="27"/>
    <n v="65"/>
    <n v="100"/>
    <x v="47"/>
  </r>
  <r>
    <x v="47"/>
    <x v="7"/>
    <x v="1"/>
    <x v="0"/>
    <n v="25"/>
    <n v="39"/>
    <m/>
    <m/>
    <x v="0"/>
    <m/>
    <m/>
    <x v="23"/>
    <n v="13"/>
    <n v="27"/>
    <n v="65"/>
    <n v="125"/>
    <x v="47"/>
  </r>
  <r>
    <x v="47"/>
    <x v="7"/>
    <x v="4"/>
    <x v="0"/>
    <n v="2"/>
    <n v="20"/>
    <m/>
    <m/>
    <x v="8"/>
    <m/>
    <m/>
    <x v="23"/>
    <n v="13"/>
    <n v="29"/>
    <n v="65"/>
    <n v="125"/>
    <x v="47"/>
  </r>
  <r>
    <x v="48"/>
    <x v="8"/>
    <x v="3"/>
    <x v="1"/>
    <n v="13"/>
    <n v="38"/>
    <m/>
    <m/>
    <x v="0"/>
    <m/>
    <m/>
    <x v="23"/>
    <n v="0"/>
    <n v="29"/>
    <n v="65"/>
    <n v="125"/>
    <x v="48"/>
  </r>
  <r>
    <x v="48"/>
    <x v="8"/>
    <x v="1"/>
    <x v="1"/>
    <n v="121"/>
    <n v="63"/>
    <m/>
    <m/>
    <x v="0"/>
    <m/>
    <m/>
    <x v="23"/>
    <n v="0"/>
    <n v="29"/>
    <n v="65"/>
    <n v="4"/>
    <x v="48"/>
  </r>
  <r>
    <x v="48"/>
    <x v="8"/>
    <x v="4"/>
    <x v="0"/>
    <n v="30"/>
    <n v="19"/>
    <m/>
    <m/>
    <x v="0"/>
    <m/>
    <m/>
    <x v="23"/>
    <n v="0"/>
    <n v="59"/>
    <n v="65"/>
    <n v="4"/>
    <x v="48"/>
  </r>
  <r>
    <x v="48"/>
    <x v="8"/>
    <x v="2"/>
    <x v="0"/>
    <n v="46"/>
    <n v="8"/>
    <m/>
    <m/>
    <x v="9"/>
    <m/>
    <m/>
    <x v="24"/>
    <n v="0"/>
    <n v="59"/>
    <n v="65"/>
    <n v="4"/>
    <x v="48"/>
  </r>
  <r>
    <x v="49"/>
    <x v="9"/>
    <x v="2"/>
    <x v="1"/>
    <n v="49"/>
    <n v="11"/>
    <m/>
    <m/>
    <x v="0"/>
    <m/>
    <m/>
    <x v="0"/>
    <n v="0"/>
    <n v="59"/>
    <n v="65"/>
    <n v="4"/>
    <x v="49"/>
  </r>
  <r>
    <x v="49"/>
    <x v="9"/>
    <x v="0"/>
    <x v="1"/>
    <n v="61"/>
    <n v="90"/>
    <m/>
    <m/>
    <x v="0"/>
    <m/>
    <m/>
    <x v="0"/>
    <n v="0"/>
    <n v="59"/>
    <n v="4"/>
    <n v="4"/>
    <x v="49"/>
  </r>
  <r>
    <x v="49"/>
    <x v="9"/>
    <x v="4"/>
    <x v="0"/>
    <n v="19"/>
    <n v="22"/>
    <m/>
    <m/>
    <x v="0"/>
    <m/>
    <m/>
    <x v="0"/>
    <n v="0"/>
    <n v="78"/>
    <n v="4"/>
    <n v="4"/>
    <x v="49"/>
  </r>
  <r>
    <x v="49"/>
    <x v="9"/>
    <x v="1"/>
    <x v="0"/>
    <n v="22"/>
    <n v="44"/>
    <m/>
    <m/>
    <x v="10"/>
    <m/>
    <m/>
    <x v="0"/>
    <n v="0"/>
    <n v="78"/>
    <n v="4"/>
    <n v="26"/>
    <x v="49"/>
  </r>
  <r>
    <x v="50"/>
    <x v="0"/>
    <x v="3"/>
    <x v="0"/>
    <n v="9"/>
    <n v="25"/>
    <m/>
    <m/>
    <x v="0"/>
    <m/>
    <m/>
    <x v="0"/>
    <n v="9"/>
    <n v="78"/>
    <n v="4"/>
    <n v="26"/>
    <x v="50"/>
  </r>
  <r>
    <x v="50"/>
    <x v="0"/>
    <x v="0"/>
    <x v="1"/>
    <n v="4"/>
    <n v="94"/>
    <m/>
    <m/>
    <x v="0"/>
    <m/>
    <m/>
    <x v="0"/>
    <n v="9"/>
    <n v="78"/>
    <n v="0"/>
    <n v="26"/>
    <x v="50"/>
  </r>
  <r>
    <x v="50"/>
    <x v="0"/>
    <x v="4"/>
    <x v="0"/>
    <n v="8"/>
    <n v="21"/>
    <m/>
    <m/>
    <x v="0"/>
    <m/>
    <m/>
    <x v="0"/>
    <n v="9"/>
    <n v="86"/>
    <n v="0"/>
    <n v="26"/>
    <x v="50"/>
  </r>
  <r>
    <x v="50"/>
    <x v="0"/>
    <x v="2"/>
    <x v="0"/>
    <n v="47"/>
    <n v="8"/>
    <m/>
    <m/>
    <x v="1"/>
    <m/>
    <m/>
    <x v="5"/>
    <n v="9"/>
    <n v="86"/>
    <n v="0"/>
    <n v="26"/>
    <x v="50"/>
  </r>
  <r>
    <x v="51"/>
    <x v="1"/>
    <x v="4"/>
    <x v="1"/>
    <n v="82"/>
    <n v="29"/>
    <m/>
    <m/>
    <x v="0"/>
    <m/>
    <m/>
    <x v="5"/>
    <n v="9"/>
    <n v="4"/>
    <n v="0"/>
    <n v="26"/>
    <x v="51"/>
  </r>
  <r>
    <x v="51"/>
    <x v="1"/>
    <x v="1"/>
    <x v="1"/>
    <n v="26"/>
    <n v="58"/>
    <m/>
    <m/>
    <x v="0"/>
    <m/>
    <m/>
    <x v="5"/>
    <n v="9"/>
    <n v="4"/>
    <n v="0"/>
    <n v="0"/>
    <x v="51"/>
  </r>
  <r>
    <x v="51"/>
    <x v="1"/>
    <x v="2"/>
    <x v="0"/>
    <n v="24"/>
    <n v="9"/>
    <m/>
    <m/>
    <x v="0"/>
    <m/>
    <m/>
    <x v="25"/>
    <n v="9"/>
    <n v="4"/>
    <n v="0"/>
    <n v="0"/>
    <x v="51"/>
  </r>
  <r>
    <x v="51"/>
    <x v="1"/>
    <x v="3"/>
    <x v="0"/>
    <n v="36"/>
    <n v="26"/>
    <m/>
    <m/>
    <x v="0"/>
    <m/>
    <m/>
    <x v="25"/>
    <n v="45"/>
    <n v="4"/>
    <n v="0"/>
    <n v="0"/>
    <x v="51"/>
  </r>
  <r>
    <x v="51"/>
    <x v="1"/>
    <x v="0"/>
    <x v="0"/>
    <n v="6"/>
    <n v="68"/>
    <m/>
    <m/>
    <x v="11"/>
    <m/>
    <m/>
    <x v="25"/>
    <n v="45"/>
    <n v="4"/>
    <n v="6"/>
    <n v="0"/>
    <x v="51"/>
  </r>
  <r>
    <x v="52"/>
    <x v="2"/>
    <x v="3"/>
    <x v="1"/>
    <n v="45"/>
    <n v="36"/>
    <m/>
    <m/>
    <x v="0"/>
    <m/>
    <m/>
    <x v="25"/>
    <n v="0"/>
    <n v="4"/>
    <n v="6"/>
    <n v="0"/>
    <x v="52"/>
  </r>
  <r>
    <x v="52"/>
    <x v="2"/>
    <x v="2"/>
    <x v="0"/>
    <n v="18"/>
    <n v="8"/>
    <m/>
    <m/>
    <x v="0"/>
    <m/>
    <m/>
    <x v="26"/>
    <n v="0"/>
    <n v="4"/>
    <n v="6"/>
    <n v="0"/>
    <x v="52"/>
  </r>
  <r>
    <x v="52"/>
    <x v="2"/>
    <x v="1"/>
    <x v="0"/>
    <n v="20"/>
    <n v="41"/>
    <m/>
    <m/>
    <x v="3"/>
    <m/>
    <m/>
    <x v="26"/>
    <n v="0"/>
    <n v="4"/>
    <n v="6"/>
    <n v="20"/>
    <x v="52"/>
  </r>
  <r>
    <x v="53"/>
    <x v="3"/>
    <x v="4"/>
    <x v="1"/>
    <n v="4"/>
    <n v="32"/>
    <m/>
    <m/>
    <x v="0"/>
    <m/>
    <m/>
    <x v="26"/>
    <n v="0"/>
    <n v="0"/>
    <n v="6"/>
    <n v="20"/>
    <x v="53"/>
  </r>
  <r>
    <x v="53"/>
    <x v="3"/>
    <x v="1"/>
    <x v="0"/>
    <n v="48"/>
    <n v="37"/>
    <m/>
    <m/>
    <x v="4"/>
    <m/>
    <m/>
    <x v="26"/>
    <n v="0"/>
    <n v="0"/>
    <n v="6"/>
    <n v="68"/>
    <x v="53"/>
  </r>
  <r>
    <x v="54"/>
    <x v="4"/>
    <x v="1"/>
    <x v="1"/>
    <n v="64"/>
    <n v="61"/>
    <m/>
    <m/>
    <x v="0"/>
    <m/>
    <m/>
    <x v="26"/>
    <n v="0"/>
    <n v="0"/>
    <n v="6"/>
    <n v="4"/>
    <x v="54"/>
  </r>
  <r>
    <x v="54"/>
    <x v="4"/>
    <x v="0"/>
    <x v="0"/>
    <n v="43"/>
    <n v="63"/>
    <m/>
    <m/>
    <x v="0"/>
    <m/>
    <m/>
    <x v="26"/>
    <n v="0"/>
    <n v="0"/>
    <n v="49"/>
    <n v="4"/>
    <x v="54"/>
  </r>
  <r>
    <x v="54"/>
    <x v="4"/>
    <x v="3"/>
    <x v="0"/>
    <n v="24"/>
    <n v="24"/>
    <m/>
    <m/>
    <x v="5"/>
    <m/>
    <m/>
    <x v="26"/>
    <n v="24"/>
    <n v="0"/>
    <n v="49"/>
    <n v="4"/>
    <x v="54"/>
  </r>
  <r>
    <x v="55"/>
    <x v="5"/>
    <x v="1"/>
    <x v="1"/>
    <n v="4"/>
    <n v="62"/>
    <m/>
    <m/>
    <x v="0"/>
    <m/>
    <m/>
    <x v="26"/>
    <n v="24"/>
    <n v="0"/>
    <n v="49"/>
    <n v="0"/>
    <x v="55"/>
  </r>
  <r>
    <x v="55"/>
    <x v="5"/>
    <x v="4"/>
    <x v="0"/>
    <n v="35"/>
    <n v="19"/>
    <m/>
    <m/>
    <x v="0"/>
    <m/>
    <m/>
    <x v="26"/>
    <n v="24"/>
    <n v="35"/>
    <n v="49"/>
    <n v="0"/>
    <x v="55"/>
  </r>
  <r>
    <x v="55"/>
    <x v="5"/>
    <x v="2"/>
    <x v="0"/>
    <n v="41"/>
    <n v="8"/>
    <m/>
    <m/>
    <x v="0"/>
    <m/>
    <m/>
    <x v="27"/>
    <n v="24"/>
    <n v="35"/>
    <n v="49"/>
    <n v="0"/>
    <x v="55"/>
  </r>
  <r>
    <x v="55"/>
    <x v="5"/>
    <x v="0"/>
    <x v="0"/>
    <n v="23"/>
    <n v="61"/>
    <m/>
    <m/>
    <x v="0"/>
    <m/>
    <m/>
    <x v="27"/>
    <n v="24"/>
    <n v="35"/>
    <n v="72"/>
    <n v="0"/>
    <x v="55"/>
  </r>
  <r>
    <x v="55"/>
    <x v="5"/>
    <x v="3"/>
    <x v="0"/>
    <n v="46"/>
    <n v="23"/>
    <m/>
    <m/>
    <x v="13"/>
    <m/>
    <m/>
    <x v="27"/>
    <n v="70"/>
    <n v="35"/>
    <n v="72"/>
    <n v="0"/>
    <x v="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2">
  <r>
    <d v="2016-01-01T00:00:00"/>
    <s v="Algier"/>
    <x v="0"/>
    <x v="0"/>
    <n v="3"/>
    <n v="80"/>
  </r>
  <r>
    <d v="2016-01-01T00:00:00"/>
    <s v="Algier"/>
    <x v="1"/>
    <x v="0"/>
    <n v="32"/>
    <n v="50"/>
  </r>
  <r>
    <d v="2016-01-01T00:00:00"/>
    <s v="Algier"/>
    <x v="2"/>
    <x v="0"/>
    <n v="38"/>
    <n v="10"/>
  </r>
  <r>
    <d v="2016-01-01T00:00:00"/>
    <s v="Algier"/>
    <x v="3"/>
    <x v="0"/>
    <n v="33"/>
    <n v="30"/>
  </r>
  <r>
    <d v="2016-01-01T00:00:00"/>
    <s v="Algier"/>
    <x v="4"/>
    <x v="0"/>
    <n v="43"/>
    <n v="25"/>
  </r>
  <r>
    <d v="2016-01-16T00:00:00"/>
    <s v="Tunis"/>
    <x v="1"/>
    <x v="1"/>
    <n v="32"/>
    <n v="58"/>
  </r>
  <r>
    <d v="2016-01-16T00:00:00"/>
    <s v="Tunis"/>
    <x v="3"/>
    <x v="0"/>
    <n v="14"/>
    <n v="26"/>
  </r>
  <r>
    <d v="2016-01-24T00:00:00"/>
    <s v="Benghazi"/>
    <x v="1"/>
    <x v="0"/>
    <n v="44"/>
    <n v="46"/>
  </r>
  <r>
    <d v="2016-01-24T00:00:00"/>
    <s v="Benghazi"/>
    <x v="3"/>
    <x v="0"/>
    <n v="1"/>
    <n v="28"/>
  </r>
  <r>
    <d v="2016-01-24T00:00:00"/>
    <s v="Benghazi"/>
    <x v="0"/>
    <x v="0"/>
    <n v="21"/>
    <n v="74"/>
  </r>
  <r>
    <d v="2016-02-19T00:00:00"/>
    <s v="Aleksandria"/>
    <x v="4"/>
    <x v="1"/>
    <n v="43"/>
    <n v="32"/>
  </r>
  <r>
    <d v="2016-02-19T00:00:00"/>
    <s v="Aleksandria"/>
    <x v="2"/>
    <x v="1"/>
    <n v="38"/>
    <n v="13"/>
  </r>
  <r>
    <d v="2016-02-19T00:00:00"/>
    <s v="Aleksandria"/>
    <x v="0"/>
    <x v="0"/>
    <n v="9"/>
    <n v="59"/>
  </r>
  <r>
    <d v="2016-02-19T00:00:00"/>
    <s v="Aleksandria"/>
    <x v="1"/>
    <x v="0"/>
    <n v="8"/>
    <n v="37"/>
  </r>
  <r>
    <d v="2016-03-11T00:00:00"/>
    <s v="Bejrut"/>
    <x v="1"/>
    <x v="1"/>
    <n v="50"/>
    <n v="61"/>
  </r>
  <r>
    <d v="2016-03-11T00:00:00"/>
    <s v="Bejrut"/>
    <x v="4"/>
    <x v="0"/>
    <n v="32"/>
    <n v="20"/>
  </r>
  <r>
    <d v="2016-03-11T00:00:00"/>
    <s v="Bejrut"/>
    <x v="2"/>
    <x v="0"/>
    <n v="7"/>
    <n v="8"/>
  </r>
  <r>
    <d v="2016-03-11T00:00:00"/>
    <s v="Bejrut"/>
    <x v="3"/>
    <x v="0"/>
    <n v="10"/>
    <n v="24"/>
  </r>
  <r>
    <d v="2016-04-04T00:00:00"/>
    <s v="Palermo"/>
    <x v="2"/>
    <x v="1"/>
    <n v="7"/>
    <n v="12"/>
  </r>
  <r>
    <d v="2016-04-04T00:00:00"/>
    <s v="Palermo"/>
    <x v="4"/>
    <x v="0"/>
    <n v="25"/>
    <n v="19"/>
  </r>
  <r>
    <d v="2016-04-04T00:00:00"/>
    <s v="Palermo"/>
    <x v="1"/>
    <x v="0"/>
    <n v="33"/>
    <n v="38"/>
  </r>
  <r>
    <d v="2016-04-22T00:00:00"/>
    <s v="Neapol"/>
    <x v="3"/>
    <x v="1"/>
    <n v="36"/>
    <n v="35"/>
  </r>
  <r>
    <d v="2016-04-22T00:00:00"/>
    <s v="Neapol"/>
    <x v="0"/>
    <x v="0"/>
    <n v="5"/>
    <n v="66"/>
  </r>
  <r>
    <d v="2016-04-22T00:00:00"/>
    <s v="Neapol"/>
    <x v="1"/>
    <x v="0"/>
    <n v="35"/>
    <n v="41"/>
  </r>
  <r>
    <d v="2016-05-14T00:00:00"/>
    <s v="Monako"/>
    <x v="0"/>
    <x v="1"/>
    <n v="38"/>
    <n v="98"/>
  </r>
  <r>
    <d v="2016-05-14T00:00:00"/>
    <s v="Monako"/>
    <x v="3"/>
    <x v="0"/>
    <n v="10"/>
    <n v="23"/>
  </r>
  <r>
    <d v="2016-06-08T00:00:00"/>
    <s v="Barcelona"/>
    <x v="3"/>
    <x v="1"/>
    <n v="4"/>
    <n v="38"/>
  </r>
  <r>
    <d v="2016-06-08T00:00:00"/>
    <s v="Barcelona"/>
    <x v="0"/>
    <x v="0"/>
    <n v="42"/>
    <n v="60"/>
  </r>
  <r>
    <d v="2016-06-08T00:00:00"/>
    <s v="Barcelona"/>
    <x v="2"/>
    <x v="0"/>
    <n v="28"/>
    <n v="8"/>
  </r>
  <r>
    <d v="2016-06-08T00:00:00"/>
    <s v="Barcelona"/>
    <x v="4"/>
    <x v="0"/>
    <n v="19"/>
    <n v="19"/>
  </r>
  <r>
    <d v="2016-06-21T00:00:00"/>
    <s v="Walencja"/>
    <x v="4"/>
    <x v="1"/>
    <n v="72"/>
    <n v="28"/>
  </r>
  <r>
    <d v="2016-06-21T00:00:00"/>
    <s v="Walencja"/>
    <x v="0"/>
    <x v="1"/>
    <n v="42"/>
    <n v="90"/>
  </r>
  <r>
    <d v="2016-06-21T00:00:00"/>
    <s v="Walencja"/>
    <x v="1"/>
    <x v="0"/>
    <n v="42"/>
    <n v="44"/>
  </r>
  <r>
    <d v="2016-06-21T00:00:00"/>
    <s v="Walencja"/>
    <x v="3"/>
    <x v="0"/>
    <n v="33"/>
    <n v="26"/>
  </r>
  <r>
    <d v="2016-06-21T00:00:00"/>
    <s v="Walencja"/>
    <x v="2"/>
    <x v="0"/>
    <n v="9"/>
    <n v="9"/>
  </r>
  <r>
    <d v="2016-07-08T00:00:00"/>
    <s v="Algier"/>
    <x v="4"/>
    <x v="1"/>
    <n v="4"/>
    <n v="29"/>
  </r>
  <r>
    <d v="2016-07-08T00:00:00"/>
    <s v="Algier"/>
    <x v="2"/>
    <x v="1"/>
    <n v="37"/>
    <n v="12"/>
  </r>
  <r>
    <d v="2016-07-08T00:00:00"/>
    <s v="Algier"/>
    <x v="1"/>
    <x v="0"/>
    <n v="35"/>
    <n v="42"/>
  </r>
  <r>
    <d v="2016-07-08T00:00:00"/>
    <s v="Algier"/>
    <x v="0"/>
    <x v="0"/>
    <n v="32"/>
    <n v="66"/>
  </r>
  <r>
    <d v="2016-07-23T00:00:00"/>
    <s v="Tunis"/>
    <x v="0"/>
    <x v="1"/>
    <n v="32"/>
    <n v="92"/>
  </r>
  <r>
    <d v="2016-07-23T00:00:00"/>
    <s v="Tunis"/>
    <x v="1"/>
    <x v="0"/>
    <n v="48"/>
    <n v="43"/>
  </r>
  <r>
    <d v="2016-08-11T00:00:00"/>
    <s v="Benghazi"/>
    <x v="1"/>
    <x v="1"/>
    <n v="191"/>
    <n v="60"/>
  </r>
  <r>
    <d v="2016-08-11T00:00:00"/>
    <s v="Benghazi"/>
    <x v="3"/>
    <x v="0"/>
    <n v="9"/>
    <n v="24"/>
  </r>
  <r>
    <d v="2016-08-11T00:00:00"/>
    <s v="Benghazi"/>
    <x v="0"/>
    <x v="0"/>
    <n v="36"/>
    <n v="65"/>
  </r>
  <r>
    <d v="2016-09-06T00:00:00"/>
    <s v="Aleksandria"/>
    <x v="2"/>
    <x v="0"/>
    <n v="47"/>
    <n v="7"/>
  </r>
  <r>
    <d v="2016-09-06T00:00:00"/>
    <s v="Aleksandria"/>
    <x v="1"/>
    <x v="1"/>
    <n v="4"/>
    <n v="63"/>
  </r>
  <r>
    <d v="2016-09-06T00:00:00"/>
    <s v="Aleksandria"/>
    <x v="4"/>
    <x v="0"/>
    <n v="8"/>
    <n v="19"/>
  </r>
  <r>
    <d v="2016-09-06T00:00:00"/>
    <s v="Aleksandria"/>
    <x v="3"/>
    <x v="0"/>
    <n v="3"/>
    <n v="22"/>
  </r>
  <r>
    <d v="2016-09-06T00:00:00"/>
    <s v="Aleksandria"/>
    <x v="0"/>
    <x v="0"/>
    <n v="41"/>
    <n v="59"/>
  </r>
  <r>
    <d v="2016-09-27T00:00:00"/>
    <s v="Bejrut"/>
    <x v="1"/>
    <x v="0"/>
    <n v="44"/>
    <n v="40"/>
  </r>
  <r>
    <d v="2016-09-27T00:00:00"/>
    <s v="Bejrut"/>
    <x v="2"/>
    <x v="1"/>
    <n v="45"/>
    <n v="12"/>
  </r>
  <r>
    <d v="2016-09-27T00:00:00"/>
    <s v="Bejrut"/>
    <x v="4"/>
    <x v="0"/>
    <n v="40"/>
    <n v="20"/>
  </r>
  <r>
    <d v="2016-09-27T00:00:00"/>
    <s v="Bejrut"/>
    <x v="0"/>
    <x v="0"/>
    <n v="3"/>
    <n v="63"/>
  </r>
  <r>
    <d v="2016-09-27T00:00:00"/>
    <s v="Bejrut"/>
    <x v="3"/>
    <x v="0"/>
    <n v="17"/>
    <n v="24"/>
  </r>
  <r>
    <d v="2016-10-21T00:00:00"/>
    <s v="Palermo"/>
    <x v="2"/>
    <x v="1"/>
    <n v="2"/>
    <n v="12"/>
  </r>
  <r>
    <d v="2016-10-21T00:00:00"/>
    <s v="Palermo"/>
    <x v="4"/>
    <x v="0"/>
    <n v="14"/>
    <n v="19"/>
  </r>
  <r>
    <d v="2016-10-21T00:00:00"/>
    <s v="Palermo"/>
    <x v="3"/>
    <x v="0"/>
    <n v="23"/>
    <n v="23"/>
  </r>
  <r>
    <d v="2016-11-08T00:00:00"/>
    <s v="Neapol"/>
    <x v="2"/>
    <x v="0"/>
    <n v="11"/>
    <n v="8"/>
  </r>
  <r>
    <d v="2016-11-08T00:00:00"/>
    <s v="Neapol"/>
    <x v="0"/>
    <x v="0"/>
    <n v="17"/>
    <n v="66"/>
  </r>
  <r>
    <d v="2016-11-08T00:00:00"/>
    <s v="Neapol"/>
    <x v="1"/>
    <x v="0"/>
    <n v="30"/>
    <n v="41"/>
  </r>
  <r>
    <d v="2016-11-30T00:00:00"/>
    <s v="Monako"/>
    <x v="0"/>
    <x v="1"/>
    <n v="97"/>
    <n v="98"/>
  </r>
  <r>
    <d v="2016-11-30T00:00:00"/>
    <s v="Monako"/>
    <x v="2"/>
    <x v="1"/>
    <n v="11"/>
    <n v="12"/>
  </r>
  <r>
    <d v="2016-11-30T00:00:00"/>
    <s v="Monako"/>
    <x v="4"/>
    <x v="0"/>
    <n v="17"/>
    <n v="20"/>
  </r>
  <r>
    <d v="2016-11-30T00:00:00"/>
    <s v="Monako"/>
    <x v="3"/>
    <x v="0"/>
    <n v="4"/>
    <n v="23"/>
  </r>
  <r>
    <d v="2016-12-25T00:00:00"/>
    <s v="Barcelona"/>
    <x v="4"/>
    <x v="1"/>
    <n v="79"/>
    <n v="31"/>
  </r>
  <r>
    <d v="2016-12-25T00:00:00"/>
    <s v="Barcelona"/>
    <x v="0"/>
    <x v="0"/>
    <n v="33"/>
    <n v="60"/>
  </r>
  <r>
    <d v="2016-12-25T00:00:00"/>
    <s v="Barcelona"/>
    <x v="3"/>
    <x v="0"/>
    <n v="26"/>
    <n v="23"/>
  </r>
  <r>
    <d v="2017-01-07T00:00:00"/>
    <s v="Walencja"/>
    <x v="4"/>
    <x v="0"/>
    <n v="40"/>
    <n v="22"/>
  </r>
  <r>
    <d v="2017-01-07T00:00:00"/>
    <s v="Walencja"/>
    <x v="2"/>
    <x v="0"/>
    <n v="42"/>
    <n v="9"/>
  </r>
  <r>
    <d v="2017-01-07T00:00:00"/>
    <s v="Walencja"/>
    <x v="3"/>
    <x v="0"/>
    <n v="42"/>
    <n v="26"/>
  </r>
  <r>
    <d v="2017-01-07T00:00:00"/>
    <s v="Walencja"/>
    <x v="0"/>
    <x v="0"/>
    <n v="9"/>
    <n v="70"/>
  </r>
  <r>
    <d v="2017-01-07T00:00:00"/>
    <s v="Walencja"/>
    <x v="1"/>
    <x v="0"/>
    <n v="39"/>
    <n v="44"/>
  </r>
  <r>
    <d v="2017-01-24T00:00:00"/>
    <s v="Algier"/>
    <x v="1"/>
    <x v="1"/>
    <n v="112"/>
    <n v="59"/>
  </r>
  <r>
    <d v="2017-01-24T00:00:00"/>
    <s v="Algier"/>
    <x v="0"/>
    <x v="0"/>
    <n v="34"/>
    <n v="66"/>
  </r>
  <r>
    <d v="2017-01-24T00:00:00"/>
    <s v="Algier"/>
    <x v="4"/>
    <x v="0"/>
    <n v="5"/>
    <n v="21"/>
  </r>
  <r>
    <d v="2017-02-08T00:00:00"/>
    <s v="Tunis"/>
    <x v="0"/>
    <x v="1"/>
    <n v="74"/>
    <n v="92"/>
  </r>
  <r>
    <d v="2017-02-08T00:00:00"/>
    <s v="Tunis"/>
    <x v="3"/>
    <x v="0"/>
    <n v="14"/>
    <n v="26"/>
  </r>
  <r>
    <d v="2017-02-27T00:00:00"/>
    <s v="Benghazi"/>
    <x v="1"/>
    <x v="1"/>
    <n v="1"/>
    <n v="60"/>
  </r>
  <r>
    <d v="2017-02-27T00:00:00"/>
    <s v="Benghazi"/>
    <x v="3"/>
    <x v="1"/>
    <n v="43"/>
    <n v="36"/>
  </r>
  <r>
    <d v="2017-02-27T00:00:00"/>
    <s v="Benghazi"/>
    <x v="2"/>
    <x v="0"/>
    <n v="30"/>
    <n v="8"/>
  </r>
  <r>
    <d v="2017-02-27T00:00:00"/>
    <s v="Benghazi"/>
    <x v="4"/>
    <x v="0"/>
    <n v="14"/>
    <n v="20"/>
  </r>
  <r>
    <d v="2017-03-25T00:00:00"/>
    <s v="Aleksandria"/>
    <x v="3"/>
    <x v="1"/>
    <n v="33"/>
    <n v="38"/>
  </r>
  <r>
    <d v="2017-03-25T00:00:00"/>
    <s v="Aleksandria"/>
    <x v="1"/>
    <x v="0"/>
    <n v="35"/>
    <n v="37"/>
  </r>
  <r>
    <d v="2017-03-25T00:00:00"/>
    <s v="Aleksandria"/>
    <x v="4"/>
    <x v="0"/>
    <n v="40"/>
    <n v="19"/>
  </r>
  <r>
    <d v="2017-04-15T00:00:00"/>
    <s v="Bejrut"/>
    <x v="3"/>
    <x v="1"/>
    <n v="21"/>
    <n v="36"/>
  </r>
  <r>
    <d v="2017-04-15T00:00:00"/>
    <s v="Bejrut"/>
    <x v="0"/>
    <x v="1"/>
    <n v="2"/>
    <n v="97"/>
  </r>
  <r>
    <d v="2017-04-15T00:00:00"/>
    <s v="Bejrut"/>
    <x v="4"/>
    <x v="0"/>
    <n v="12"/>
    <n v="20"/>
  </r>
  <r>
    <d v="2017-04-15T00:00:00"/>
    <s v="Bejrut"/>
    <x v="2"/>
    <x v="0"/>
    <n v="15"/>
    <n v="8"/>
  </r>
  <r>
    <d v="2017-04-15T00:00:00"/>
    <s v="Bejrut"/>
    <x v="1"/>
    <x v="0"/>
    <n v="1"/>
    <n v="40"/>
  </r>
  <r>
    <d v="2017-05-09T00:00:00"/>
    <s v="Palermo"/>
    <x v="2"/>
    <x v="1"/>
    <n v="86"/>
    <n v="12"/>
  </r>
  <r>
    <d v="2017-05-09T00:00:00"/>
    <s v="Palermo"/>
    <x v="4"/>
    <x v="1"/>
    <n v="110"/>
    <n v="31"/>
  </r>
  <r>
    <d v="2017-05-09T00:00:00"/>
    <s v="Palermo"/>
    <x v="1"/>
    <x v="0"/>
    <n v="33"/>
    <n v="38"/>
  </r>
  <r>
    <d v="2017-05-09T00:00:00"/>
    <s v="Palermo"/>
    <x v="3"/>
    <x v="0"/>
    <n v="13"/>
    <n v="23"/>
  </r>
  <r>
    <d v="2017-05-09T00:00:00"/>
    <s v="Palermo"/>
    <x v="0"/>
    <x v="0"/>
    <n v="37"/>
    <n v="61"/>
  </r>
  <r>
    <d v="2017-05-27T00:00:00"/>
    <s v="Neapol"/>
    <x v="2"/>
    <x v="1"/>
    <n v="1"/>
    <n v="12"/>
  </r>
  <r>
    <d v="2017-05-27T00:00:00"/>
    <s v="Neapol"/>
    <x v="1"/>
    <x v="1"/>
    <n v="68"/>
    <n v="59"/>
  </r>
  <r>
    <d v="2017-05-27T00:00:00"/>
    <s v="Neapol"/>
    <x v="0"/>
    <x v="0"/>
    <n v="35"/>
    <n v="66"/>
  </r>
  <r>
    <d v="2017-05-27T00:00:00"/>
    <s v="Neapol"/>
    <x v="4"/>
    <x v="0"/>
    <n v="25"/>
    <n v="21"/>
  </r>
  <r>
    <d v="2017-05-27T00:00:00"/>
    <s v="Neapol"/>
    <x v="3"/>
    <x v="0"/>
    <n v="10"/>
    <n v="25"/>
  </r>
  <r>
    <d v="2017-06-18T00:00:00"/>
    <s v="Monako"/>
    <x v="3"/>
    <x v="1"/>
    <n v="38"/>
    <n v="37"/>
  </r>
  <r>
    <d v="2017-06-18T00:00:00"/>
    <s v="Monako"/>
    <x v="2"/>
    <x v="0"/>
    <n v="22"/>
    <n v="8"/>
  </r>
  <r>
    <d v="2017-06-18T00:00:00"/>
    <s v="Monako"/>
    <x v="4"/>
    <x v="0"/>
    <n v="25"/>
    <n v="20"/>
  </r>
  <r>
    <d v="2017-06-18T00:00:00"/>
    <s v="Monako"/>
    <x v="1"/>
    <x v="0"/>
    <n v="8"/>
    <n v="39"/>
  </r>
  <r>
    <d v="2017-06-18T00:00:00"/>
    <s v="Monako"/>
    <x v="0"/>
    <x v="0"/>
    <n v="45"/>
    <n v="62"/>
  </r>
  <r>
    <d v="2017-07-13T00:00:00"/>
    <s v="Barcelona"/>
    <x v="0"/>
    <x v="1"/>
    <n v="116"/>
    <n v="100"/>
  </r>
  <r>
    <d v="2017-07-13T00:00:00"/>
    <s v="Barcelona"/>
    <x v="4"/>
    <x v="0"/>
    <n v="29"/>
    <n v="19"/>
  </r>
  <r>
    <d v="2017-07-26T00:00:00"/>
    <s v="Walencja"/>
    <x v="3"/>
    <x v="1"/>
    <n v="5"/>
    <n v="34"/>
  </r>
  <r>
    <d v="2017-07-26T00:00:00"/>
    <s v="Walencja"/>
    <x v="2"/>
    <x v="1"/>
    <n v="22"/>
    <n v="11"/>
  </r>
  <r>
    <d v="2017-07-26T00:00:00"/>
    <s v="Walencja"/>
    <x v="4"/>
    <x v="0"/>
    <n v="37"/>
    <n v="22"/>
  </r>
  <r>
    <d v="2017-07-26T00:00:00"/>
    <s v="Walencja"/>
    <x v="0"/>
    <x v="0"/>
    <n v="10"/>
    <n v="70"/>
  </r>
  <r>
    <d v="2017-07-26T00:00:00"/>
    <s v="Walencja"/>
    <x v="1"/>
    <x v="0"/>
    <n v="42"/>
    <n v="44"/>
  </r>
  <r>
    <d v="2017-08-12T00:00:00"/>
    <s v="Algier"/>
    <x v="0"/>
    <x v="1"/>
    <n v="11"/>
    <n v="94"/>
  </r>
  <r>
    <d v="2017-08-12T00:00:00"/>
    <s v="Algier"/>
    <x v="1"/>
    <x v="1"/>
    <n v="48"/>
    <n v="59"/>
  </r>
  <r>
    <d v="2017-08-12T00:00:00"/>
    <s v="Algier"/>
    <x v="4"/>
    <x v="0"/>
    <n v="20"/>
    <n v="21"/>
  </r>
  <r>
    <d v="2017-08-12T00:00:00"/>
    <s v="Algier"/>
    <x v="3"/>
    <x v="0"/>
    <n v="26"/>
    <n v="25"/>
  </r>
  <r>
    <d v="2017-08-27T00:00:00"/>
    <s v="Tunis"/>
    <x v="2"/>
    <x v="0"/>
    <n v="24"/>
    <n v="9"/>
  </r>
  <r>
    <d v="2017-08-27T00:00:00"/>
    <s v="Tunis"/>
    <x v="0"/>
    <x v="0"/>
    <n v="38"/>
    <n v="68"/>
  </r>
  <r>
    <d v="2017-08-27T00:00:00"/>
    <s v="Tunis"/>
    <x v="4"/>
    <x v="0"/>
    <n v="14"/>
    <n v="21"/>
  </r>
  <r>
    <d v="2017-08-27T00:00:00"/>
    <s v="Tunis"/>
    <x v="1"/>
    <x v="0"/>
    <n v="4"/>
    <n v="43"/>
  </r>
  <r>
    <d v="2017-09-15T00:00:00"/>
    <s v="Benghazi"/>
    <x v="3"/>
    <x v="1"/>
    <n v="19"/>
    <n v="36"/>
  </r>
  <r>
    <d v="2017-09-15T00:00:00"/>
    <s v="Benghazi"/>
    <x v="0"/>
    <x v="0"/>
    <n v="30"/>
    <n v="65"/>
  </r>
  <r>
    <d v="2017-10-11T00:00:00"/>
    <s v="Aleksandria"/>
    <x v="1"/>
    <x v="1"/>
    <n v="6"/>
    <n v="63"/>
  </r>
  <r>
    <d v="2017-10-11T00:00:00"/>
    <s v="Aleksandria"/>
    <x v="0"/>
    <x v="0"/>
    <n v="43"/>
    <n v="59"/>
  </r>
  <r>
    <d v="2017-11-01T00:00:00"/>
    <s v="Bejrut"/>
    <x v="1"/>
    <x v="1"/>
    <n v="1"/>
    <n v="61"/>
  </r>
  <r>
    <d v="2017-11-01T00:00:00"/>
    <s v="Bejrut"/>
    <x v="4"/>
    <x v="1"/>
    <n v="147"/>
    <n v="30"/>
  </r>
  <r>
    <d v="2017-11-01T00:00:00"/>
    <s v="Bejrut"/>
    <x v="2"/>
    <x v="0"/>
    <n v="15"/>
    <n v="8"/>
  </r>
  <r>
    <d v="2017-11-01T00:00:00"/>
    <s v="Bejrut"/>
    <x v="0"/>
    <x v="0"/>
    <n v="24"/>
    <n v="63"/>
  </r>
  <r>
    <d v="2017-11-01T00:00:00"/>
    <s v="Bejrut"/>
    <x v="3"/>
    <x v="0"/>
    <n v="19"/>
    <n v="24"/>
  </r>
  <r>
    <d v="2017-11-25T00:00:00"/>
    <s v="Palermo"/>
    <x v="0"/>
    <x v="1"/>
    <n v="134"/>
    <n v="99"/>
  </r>
  <r>
    <d v="2017-11-25T00:00:00"/>
    <s v="Palermo"/>
    <x v="1"/>
    <x v="0"/>
    <n v="12"/>
    <n v="38"/>
  </r>
  <r>
    <d v="2017-12-13T00:00:00"/>
    <s v="Neapol"/>
    <x v="4"/>
    <x v="1"/>
    <n v="4"/>
    <n v="30"/>
  </r>
  <r>
    <d v="2017-12-13T00:00:00"/>
    <s v="Neapol"/>
    <x v="2"/>
    <x v="0"/>
    <n v="26"/>
    <n v="8"/>
  </r>
  <r>
    <d v="2017-12-13T00:00:00"/>
    <s v="Neapol"/>
    <x v="0"/>
    <x v="0"/>
    <n v="38"/>
    <n v="66"/>
  </r>
  <r>
    <d v="2018-01-04T00:00:00"/>
    <s v="Monako"/>
    <x v="0"/>
    <x v="1"/>
    <n v="38"/>
    <n v="98"/>
  </r>
  <r>
    <d v="2018-01-04T00:00:00"/>
    <s v="Monako"/>
    <x v="3"/>
    <x v="1"/>
    <n v="44"/>
    <n v="37"/>
  </r>
  <r>
    <d v="2018-01-04T00:00:00"/>
    <s v="Monako"/>
    <x v="2"/>
    <x v="0"/>
    <n v="21"/>
    <n v="8"/>
  </r>
  <r>
    <d v="2018-01-04T00:00:00"/>
    <s v="Monako"/>
    <x v="1"/>
    <x v="0"/>
    <n v="10"/>
    <n v="39"/>
  </r>
  <r>
    <d v="2018-01-29T00:00:00"/>
    <s v="Barcelona"/>
    <x v="3"/>
    <x v="1"/>
    <n v="15"/>
    <n v="38"/>
  </r>
  <r>
    <d v="2018-01-29T00:00:00"/>
    <s v="Barcelona"/>
    <x v="1"/>
    <x v="1"/>
    <n v="22"/>
    <n v="63"/>
  </r>
  <r>
    <d v="2018-01-29T00:00:00"/>
    <s v="Barcelona"/>
    <x v="0"/>
    <x v="0"/>
    <n v="9"/>
    <n v="60"/>
  </r>
  <r>
    <d v="2018-01-29T00:00:00"/>
    <s v="Barcelona"/>
    <x v="4"/>
    <x v="0"/>
    <n v="6"/>
    <n v="19"/>
  </r>
  <r>
    <d v="2018-01-29T00:00:00"/>
    <s v="Barcelona"/>
    <x v="2"/>
    <x v="0"/>
    <n v="4"/>
    <n v="8"/>
  </r>
  <r>
    <d v="2018-01-30T00:00:00"/>
    <s v="Walencja"/>
    <x v="4"/>
    <x v="1"/>
    <n v="6"/>
    <n v="25"/>
  </r>
  <r>
    <d v="2018-01-30T00:00:00"/>
    <s v="Walencja"/>
    <x v="0"/>
    <x v="0"/>
    <n v="48"/>
    <n v="79"/>
  </r>
  <r>
    <d v="2018-02-16T00:00:00"/>
    <s v="Algier"/>
    <x v="1"/>
    <x v="0"/>
    <n v="34"/>
    <n v="42"/>
  </r>
  <r>
    <d v="2018-02-16T00:00:00"/>
    <s v="Algier"/>
    <x v="3"/>
    <x v="1"/>
    <n v="49"/>
    <n v="35"/>
  </r>
  <r>
    <d v="2018-02-16T00:00:00"/>
    <s v="Algier"/>
    <x v="2"/>
    <x v="0"/>
    <n v="10"/>
    <n v="8"/>
  </r>
  <r>
    <d v="2018-02-16T00:00:00"/>
    <s v="Algier"/>
    <x v="4"/>
    <x v="0"/>
    <n v="47"/>
    <n v="21"/>
  </r>
  <r>
    <d v="2018-02-16T00:00:00"/>
    <s v="Algier"/>
    <x v="0"/>
    <x v="0"/>
    <n v="48"/>
    <n v="66"/>
  </r>
  <r>
    <d v="2018-03-03T00:00:00"/>
    <s v="Tunis"/>
    <x v="1"/>
    <x v="1"/>
    <n v="34"/>
    <n v="58"/>
  </r>
  <r>
    <d v="2018-03-03T00:00:00"/>
    <s v="Tunis"/>
    <x v="2"/>
    <x v="0"/>
    <n v="5"/>
    <n v="9"/>
  </r>
  <r>
    <d v="2018-03-22T00:00:00"/>
    <s v="Benghazi"/>
    <x v="4"/>
    <x v="1"/>
    <n v="46"/>
    <n v="30"/>
  </r>
  <r>
    <d v="2018-03-22T00:00:00"/>
    <s v="Benghazi"/>
    <x v="0"/>
    <x v="0"/>
    <n v="49"/>
    <n v="65"/>
  </r>
  <r>
    <d v="2018-03-22T00:00:00"/>
    <s v="Benghazi"/>
    <x v="2"/>
    <x v="0"/>
    <n v="16"/>
    <n v="8"/>
  </r>
  <r>
    <d v="2018-04-17T00:00:00"/>
    <s v="Aleksandria"/>
    <x v="1"/>
    <x v="0"/>
    <n v="5"/>
    <n v="37"/>
  </r>
  <r>
    <d v="2018-04-17T00:00:00"/>
    <s v="Aleksandria"/>
    <x v="4"/>
    <x v="1"/>
    <n v="1"/>
    <n v="32"/>
  </r>
  <r>
    <d v="2018-04-17T00:00:00"/>
    <s v="Aleksandria"/>
    <x v="2"/>
    <x v="0"/>
    <n v="34"/>
    <n v="7"/>
  </r>
  <r>
    <d v="2018-04-17T00:00:00"/>
    <s v="Aleksandria"/>
    <x v="0"/>
    <x v="0"/>
    <n v="29"/>
    <n v="59"/>
  </r>
  <r>
    <d v="2018-05-08T00:00:00"/>
    <s v="Bejrut"/>
    <x v="3"/>
    <x v="0"/>
    <n v="34"/>
    <n v="24"/>
  </r>
  <r>
    <d v="2018-05-08T00:00:00"/>
    <s v="Bejrut"/>
    <x v="4"/>
    <x v="0"/>
    <n v="27"/>
    <n v="20"/>
  </r>
  <r>
    <d v="2018-05-08T00:00:00"/>
    <s v="Bejrut"/>
    <x v="2"/>
    <x v="0"/>
    <n v="40"/>
    <n v="8"/>
  </r>
  <r>
    <d v="2018-06-01T00:00:00"/>
    <s v="Palermo"/>
    <x v="0"/>
    <x v="1"/>
    <n v="184"/>
    <n v="99"/>
  </r>
  <r>
    <d v="2018-06-01T00:00:00"/>
    <s v="Palermo"/>
    <x v="1"/>
    <x v="0"/>
    <n v="48"/>
    <n v="38"/>
  </r>
  <r>
    <d v="2018-06-01T00:00:00"/>
    <s v="Palermo"/>
    <x v="3"/>
    <x v="0"/>
    <n v="21"/>
    <n v="23"/>
  </r>
  <r>
    <d v="2018-06-19T00:00:00"/>
    <s v="Neapol"/>
    <x v="0"/>
    <x v="0"/>
    <n v="47"/>
    <n v="66"/>
  </r>
  <r>
    <d v="2018-06-19T00:00:00"/>
    <s v="Neapol"/>
    <x v="3"/>
    <x v="0"/>
    <n v="6"/>
    <n v="25"/>
  </r>
  <r>
    <d v="2018-06-19T00:00:00"/>
    <s v="Neapol"/>
    <x v="1"/>
    <x v="0"/>
    <n v="47"/>
    <n v="41"/>
  </r>
  <r>
    <d v="2018-07-11T00:00:00"/>
    <s v="Monako"/>
    <x v="2"/>
    <x v="1"/>
    <n v="192"/>
    <n v="12"/>
  </r>
  <r>
    <d v="2018-07-11T00:00:00"/>
    <s v="Monako"/>
    <x v="3"/>
    <x v="1"/>
    <n v="48"/>
    <n v="37"/>
  </r>
  <r>
    <d v="2018-07-11T00:00:00"/>
    <s v="Monako"/>
    <x v="0"/>
    <x v="0"/>
    <n v="18"/>
    <n v="62"/>
  </r>
  <r>
    <d v="2018-07-11T00:00:00"/>
    <s v="Monako"/>
    <x v="1"/>
    <x v="0"/>
    <n v="25"/>
    <n v="39"/>
  </r>
  <r>
    <d v="2018-07-11T00:00:00"/>
    <s v="Monako"/>
    <x v="4"/>
    <x v="0"/>
    <n v="2"/>
    <n v="20"/>
  </r>
  <r>
    <d v="2018-08-05T00:00:00"/>
    <s v="Barcelona"/>
    <x v="3"/>
    <x v="1"/>
    <n v="13"/>
    <n v="38"/>
  </r>
  <r>
    <d v="2018-08-05T00:00:00"/>
    <s v="Barcelona"/>
    <x v="1"/>
    <x v="1"/>
    <n v="121"/>
    <n v="63"/>
  </r>
  <r>
    <d v="2018-08-05T00:00:00"/>
    <s v="Barcelona"/>
    <x v="4"/>
    <x v="0"/>
    <n v="30"/>
    <n v="19"/>
  </r>
  <r>
    <d v="2018-08-05T00:00:00"/>
    <s v="Barcelona"/>
    <x v="2"/>
    <x v="0"/>
    <n v="46"/>
    <n v="8"/>
  </r>
  <r>
    <d v="2018-08-18T00:00:00"/>
    <s v="Walencja"/>
    <x v="2"/>
    <x v="1"/>
    <n v="49"/>
    <n v="11"/>
  </r>
  <r>
    <d v="2018-08-18T00:00:00"/>
    <s v="Walencja"/>
    <x v="0"/>
    <x v="1"/>
    <n v="61"/>
    <n v="90"/>
  </r>
  <r>
    <d v="2018-08-18T00:00:00"/>
    <s v="Walencja"/>
    <x v="4"/>
    <x v="0"/>
    <n v="19"/>
    <n v="22"/>
  </r>
  <r>
    <d v="2018-08-18T00:00:00"/>
    <s v="Walencja"/>
    <x v="1"/>
    <x v="0"/>
    <n v="22"/>
    <n v="44"/>
  </r>
  <r>
    <d v="2018-09-04T00:00:00"/>
    <s v="Algier"/>
    <x v="3"/>
    <x v="0"/>
    <n v="9"/>
    <n v="25"/>
  </r>
  <r>
    <d v="2018-09-04T00:00:00"/>
    <s v="Algier"/>
    <x v="0"/>
    <x v="1"/>
    <n v="4"/>
    <n v="94"/>
  </r>
  <r>
    <d v="2018-09-04T00:00:00"/>
    <s v="Algier"/>
    <x v="4"/>
    <x v="0"/>
    <n v="8"/>
    <n v="21"/>
  </r>
  <r>
    <d v="2018-09-04T00:00:00"/>
    <s v="Algier"/>
    <x v="2"/>
    <x v="0"/>
    <n v="47"/>
    <n v="8"/>
  </r>
  <r>
    <d v="2018-09-19T00:00:00"/>
    <s v="Tunis"/>
    <x v="4"/>
    <x v="1"/>
    <n v="82"/>
    <n v="29"/>
  </r>
  <r>
    <d v="2018-09-19T00:00:00"/>
    <s v="Tunis"/>
    <x v="1"/>
    <x v="1"/>
    <n v="26"/>
    <n v="58"/>
  </r>
  <r>
    <d v="2018-09-19T00:00:00"/>
    <s v="Tunis"/>
    <x v="2"/>
    <x v="0"/>
    <n v="24"/>
    <n v="9"/>
  </r>
  <r>
    <d v="2018-09-19T00:00:00"/>
    <s v="Tunis"/>
    <x v="3"/>
    <x v="0"/>
    <n v="36"/>
    <n v="26"/>
  </r>
  <r>
    <d v="2018-09-19T00:00:00"/>
    <s v="Tunis"/>
    <x v="0"/>
    <x v="0"/>
    <n v="6"/>
    <n v="68"/>
  </r>
  <r>
    <d v="2018-10-08T00:00:00"/>
    <s v="Benghazi"/>
    <x v="3"/>
    <x v="1"/>
    <n v="45"/>
    <n v="36"/>
  </r>
  <r>
    <d v="2018-10-08T00:00:00"/>
    <s v="Benghazi"/>
    <x v="2"/>
    <x v="0"/>
    <n v="18"/>
    <n v="8"/>
  </r>
  <r>
    <d v="2018-10-08T00:00:00"/>
    <s v="Benghazi"/>
    <x v="1"/>
    <x v="0"/>
    <n v="20"/>
    <n v="41"/>
  </r>
  <r>
    <d v="2018-11-03T00:00:00"/>
    <s v="Aleksandria"/>
    <x v="4"/>
    <x v="1"/>
    <n v="4"/>
    <n v="32"/>
  </r>
  <r>
    <d v="2018-11-03T00:00:00"/>
    <s v="Aleksandria"/>
    <x v="1"/>
    <x v="0"/>
    <n v="48"/>
    <n v="37"/>
  </r>
  <r>
    <d v="2018-11-24T00:00:00"/>
    <s v="Bejrut"/>
    <x v="1"/>
    <x v="1"/>
    <n v="64"/>
    <n v="61"/>
  </r>
  <r>
    <d v="2018-11-24T00:00:00"/>
    <s v="Bejrut"/>
    <x v="0"/>
    <x v="0"/>
    <n v="43"/>
    <n v="63"/>
  </r>
  <r>
    <d v="2018-11-24T00:00:00"/>
    <s v="Bejrut"/>
    <x v="3"/>
    <x v="0"/>
    <n v="24"/>
    <n v="24"/>
  </r>
  <r>
    <d v="2018-12-18T00:00:00"/>
    <s v="Palermo"/>
    <x v="1"/>
    <x v="1"/>
    <n v="4"/>
    <n v="62"/>
  </r>
  <r>
    <d v="2018-12-18T00:00:00"/>
    <s v="Palermo"/>
    <x v="4"/>
    <x v="0"/>
    <n v="35"/>
    <n v="19"/>
  </r>
  <r>
    <d v="2018-12-18T00:00:00"/>
    <s v="Palermo"/>
    <x v="2"/>
    <x v="0"/>
    <n v="41"/>
    <n v="8"/>
  </r>
  <r>
    <d v="2018-12-18T00:00:00"/>
    <s v="Palermo"/>
    <x v="0"/>
    <x v="0"/>
    <n v="23"/>
    <n v="61"/>
  </r>
  <r>
    <d v="2018-12-18T00:00:00"/>
    <s v="Palermo"/>
    <x v="3"/>
    <x v="0"/>
    <n v="46"/>
    <n v="2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2">
  <r>
    <d v="2016-01-01T00:00:00"/>
    <s v="Algier"/>
    <x v="0"/>
    <x v="0"/>
    <n v="3"/>
    <n v="80"/>
    <x v="0"/>
  </r>
  <r>
    <d v="2016-01-01T00:00:00"/>
    <s v="Algier"/>
    <x v="1"/>
    <x v="0"/>
    <n v="32"/>
    <n v="50"/>
    <x v="0"/>
  </r>
  <r>
    <d v="2016-01-01T00:00:00"/>
    <s v="Algier"/>
    <x v="2"/>
    <x v="0"/>
    <n v="38"/>
    <n v="10"/>
    <x v="0"/>
  </r>
  <r>
    <d v="2016-01-01T00:00:00"/>
    <s v="Algier"/>
    <x v="3"/>
    <x v="0"/>
    <n v="33"/>
    <n v="30"/>
    <x v="0"/>
  </r>
  <r>
    <d v="2016-01-01T00:00:00"/>
    <s v="Algier"/>
    <x v="4"/>
    <x v="0"/>
    <n v="43"/>
    <n v="25"/>
    <x v="0"/>
  </r>
  <r>
    <d v="2016-01-16T00:00:00"/>
    <s v="Tunis"/>
    <x v="1"/>
    <x v="1"/>
    <n v="32"/>
    <n v="58"/>
    <x v="0"/>
  </r>
  <r>
    <d v="2016-01-16T00:00:00"/>
    <s v="Tunis"/>
    <x v="3"/>
    <x v="0"/>
    <n v="14"/>
    <n v="26"/>
    <x v="0"/>
  </r>
  <r>
    <d v="2016-01-24T00:00:00"/>
    <s v="Benghazi"/>
    <x v="1"/>
    <x v="0"/>
    <n v="44"/>
    <n v="46"/>
    <x v="0"/>
  </r>
  <r>
    <d v="2016-01-24T00:00:00"/>
    <s v="Benghazi"/>
    <x v="3"/>
    <x v="0"/>
    <n v="1"/>
    <n v="28"/>
    <x v="0"/>
  </r>
  <r>
    <d v="2016-01-24T00:00:00"/>
    <s v="Benghazi"/>
    <x v="0"/>
    <x v="0"/>
    <n v="21"/>
    <n v="74"/>
    <x v="0"/>
  </r>
  <r>
    <d v="2016-02-19T00:00:00"/>
    <s v="Aleksandria"/>
    <x v="4"/>
    <x v="1"/>
    <n v="43"/>
    <n v="32"/>
    <x v="1"/>
  </r>
  <r>
    <d v="2016-02-19T00:00:00"/>
    <s v="Aleksandria"/>
    <x v="2"/>
    <x v="1"/>
    <n v="38"/>
    <n v="13"/>
    <x v="1"/>
  </r>
  <r>
    <d v="2016-02-19T00:00:00"/>
    <s v="Aleksandria"/>
    <x v="0"/>
    <x v="0"/>
    <n v="9"/>
    <n v="59"/>
    <x v="1"/>
  </r>
  <r>
    <d v="2016-02-19T00:00:00"/>
    <s v="Aleksandria"/>
    <x v="1"/>
    <x v="0"/>
    <n v="8"/>
    <n v="37"/>
    <x v="1"/>
  </r>
  <r>
    <d v="2016-03-11T00:00:00"/>
    <s v="Bejrut"/>
    <x v="1"/>
    <x v="1"/>
    <n v="50"/>
    <n v="61"/>
    <x v="2"/>
  </r>
  <r>
    <d v="2016-03-11T00:00:00"/>
    <s v="Bejrut"/>
    <x v="4"/>
    <x v="0"/>
    <n v="32"/>
    <n v="20"/>
    <x v="2"/>
  </r>
  <r>
    <d v="2016-03-11T00:00:00"/>
    <s v="Bejrut"/>
    <x v="2"/>
    <x v="0"/>
    <n v="7"/>
    <n v="8"/>
    <x v="2"/>
  </r>
  <r>
    <d v="2016-03-11T00:00:00"/>
    <s v="Bejrut"/>
    <x v="3"/>
    <x v="0"/>
    <n v="10"/>
    <n v="24"/>
    <x v="2"/>
  </r>
  <r>
    <d v="2016-04-04T00:00:00"/>
    <s v="Palermo"/>
    <x v="2"/>
    <x v="1"/>
    <n v="7"/>
    <n v="12"/>
    <x v="3"/>
  </r>
  <r>
    <d v="2016-04-04T00:00:00"/>
    <s v="Palermo"/>
    <x v="4"/>
    <x v="0"/>
    <n v="25"/>
    <n v="19"/>
    <x v="3"/>
  </r>
  <r>
    <d v="2016-04-04T00:00:00"/>
    <s v="Palermo"/>
    <x v="1"/>
    <x v="0"/>
    <n v="33"/>
    <n v="38"/>
    <x v="3"/>
  </r>
  <r>
    <d v="2016-04-22T00:00:00"/>
    <s v="Neapol"/>
    <x v="3"/>
    <x v="1"/>
    <n v="36"/>
    <n v="35"/>
    <x v="3"/>
  </r>
  <r>
    <d v="2016-04-22T00:00:00"/>
    <s v="Neapol"/>
    <x v="0"/>
    <x v="0"/>
    <n v="5"/>
    <n v="66"/>
    <x v="3"/>
  </r>
  <r>
    <d v="2016-04-22T00:00:00"/>
    <s v="Neapol"/>
    <x v="1"/>
    <x v="0"/>
    <n v="35"/>
    <n v="41"/>
    <x v="3"/>
  </r>
  <r>
    <d v="2016-05-14T00:00:00"/>
    <s v="Monako"/>
    <x v="0"/>
    <x v="1"/>
    <n v="38"/>
    <n v="98"/>
    <x v="4"/>
  </r>
  <r>
    <d v="2016-05-14T00:00:00"/>
    <s v="Monako"/>
    <x v="3"/>
    <x v="0"/>
    <n v="10"/>
    <n v="23"/>
    <x v="4"/>
  </r>
  <r>
    <d v="2016-06-08T00:00:00"/>
    <s v="Barcelona"/>
    <x v="3"/>
    <x v="1"/>
    <n v="4"/>
    <n v="38"/>
    <x v="5"/>
  </r>
  <r>
    <d v="2016-06-08T00:00:00"/>
    <s v="Barcelona"/>
    <x v="0"/>
    <x v="0"/>
    <n v="42"/>
    <n v="60"/>
    <x v="5"/>
  </r>
  <r>
    <d v="2016-06-08T00:00:00"/>
    <s v="Barcelona"/>
    <x v="2"/>
    <x v="0"/>
    <n v="28"/>
    <n v="8"/>
    <x v="5"/>
  </r>
  <r>
    <d v="2016-06-08T00:00:00"/>
    <s v="Barcelona"/>
    <x v="4"/>
    <x v="0"/>
    <n v="19"/>
    <n v="19"/>
    <x v="5"/>
  </r>
  <r>
    <d v="2016-06-21T00:00:00"/>
    <s v="Walencja"/>
    <x v="4"/>
    <x v="1"/>
    <n v="72"/>
    <n v="28"/>
    <x v="5"/>
  </r>
  <r>
    <d v="2016-06-21T00:00:00"/>
    <s v="Walencja"/>
    <x v="0"/>
    <x v="1"/>
    <n v="42"/>
    <n v="90"/>
    <x v="5"/>
  </r>
  <r>
    <d v="2016-06-21T00:00:00"/>
    <s v="Walencja"/>
    <x v="1"/>
    <x v="0"/>
    <n v="42"/>
    <n v="44"/>
    <x v="5"/>
  </r>
  <r>
    <d v="2016-06-21T00:00:00"/>
    <s v="Walencja"/>
    <x v="3"/>
    <x v="0"/>
    <n v="33"/>
    <n v="26"/>
    <x v="5"/>
  </r>
  <r>
    <d v="2016-06-21T00:00:00"/>
    <s v="Walencja"/>
    <x v="2"/>
    <x v="0"/>
    <n v="9"/>
    <n v="9"/>
    <x v="5"/>
  </r>
  <r>
    <d v="2016-07-08T00:00:00"/>
    <s v="Algier"/>
    <x v="4"/>
    <x v="1"/>
    <n v="4"/>
    <n v="29"/>
    <x v="6"/>
  </r>
  <r>
    <d v="2016-07-08T00:00:00"/>
    <s v="Algier"/>
    <x v="2"/>
    <x v="1"/>
    <n v="37"/>
    <n v="12"/>
    <x v="6"/>
  </r>
  <r>
    <d v="2016-07-08T00:00:00"/>
    <s v="Algier"/>
    <x v="1"/>
    <x v="0"/>
    <n v="35"/>
    <n v="42"/>
    <x v="6"/>
  </r>
  <r>
    <d v="2016-07-08T00:00:00"/>
    <s v="Algier"/>
    <x v="0"/>
    <x v="0"/>
    <n v="32"/>
    <n v="66"/>
    <x v="6"/>
  </r>
  <r>
    <d v="2016-07-23T00:00:00"/>
    <s v="Tunis"/>
    <x v="0"/>
    <x v="1"/>
    <n v="32"/>
    <n v="92"/>
    <x v="6"/>
  </r>
  <r>
    <d v="2016-07-23T00:00:00"/>
    <s v="Tunis"/>
    <x v="1"/>
    <x v="0"/>
    <n v="48"/>
    <n v="43"/>
    <x v="6"/>
  </r>
  <r>
    <d v="2016-08-11T00:00:00"/>
    <s v="Benghazi"/>
    <x v="1"/>
    <x v="1"/>
    <n v="191"/>
    <n v="60"/>
    <x v="7"/>
  </r>
  <r>
    <d v="2016-08-11T00:00:00"/>
    <s v="Benghazi"/>
    <x v="3"/>
    <x v="0"/>
    <n v="9"/>
    <n v="24"/>
    <x v="7"/>
  </r>
  <r>
    <d v="2016-08-11T00:00:00"/>
    <s v="Benghazi"/>
    <x v="0"/>
    <x v="0"/>
    <n v="36"/>
    <n v="65"/>
    <x v="7"/>
  </r>
  <r>
    <d v="2016-09-06T00:00:00"/>
    <s v="Aleksandria"/>
    <x v="2"/>
    <x v="0"/>
    <n v="47"/>
    <n v="7"/>
    <x v="8"/>
  </r>
  <r>
    <d v="2016-09-06T00:00:00"/>
    <s v="Aleksandria"/>
    <x v="1"/>
    <x v="1"/>
    <n v="4"/>
    <n v="63"/>
    <x v="8"/>
  </r>
  <r>
    <d v="2016-09-06T00:00:00"/>
    <s v="Aleksandria"/>
    <x v="4"/>
    <x v="0"/>
    <n v="8"/>
    <n v="19"/>
    <x v="8"/>
  </r>
  <r>
    <d v="2016-09-06T00:00:00"/>
    <s v="Aleksandria"/>
    <x v="3"/>
    <x v="0"/>
    <n v="3"/>
    <n v="22"/>
    <x v="8"/>
  </r>
  <r>
    <d v="2016-09-06T00:00:00"/>
    <s v="Aleksandria"/>
    <x v="0"/>
    <x v="0"/>
    <n v="41"/>
    <n v="59"/>
    <x v="8"/>
  </r>
  <r>
    <d v="2016-09-27T00:00:00"/>
    <s v="Bejrut"/>
    <x v="1"/>
    <x v="0"/>
    <n v="44"/>
    <n v="40"/>
    <x v="8"/>
  </r>
  <r>
    <d v="2016-09-27T00:00:00"/>
    <s v="Bejrut"/>
    <x v="2"/>
    <x v="1"/>
    <n v="45"/>
    <n v="12"/>
    <x v="8"/>
  </r>
  <r>
    <d v="2016-09-27T00:00:00"/>
    <s v="Bejrut"/>
    <x v="4"/>
    <x v="0"/>
    <n v="40"/>
    <n v="20"/>
    <x v="8"/>
  </r>
  <r>
    <d v="2016-09-27T00:00:00"/>
    <s v="Bejrut"/>
    <x v="0"/>
    <x v="0"/>
    <n v="3"/>
    <n v="63"/>
    <x v="8"/>
  </r>
  <r>
    <d v="2016-09-27T00:00:00"/>
    <s v="Bejrut"/>
    <x v="3"/>
    <x v="0"/>
    <n v="17"/>
    <n v="24"/>
    <x v="8"/>
  </r>
  <r>
    <d v="2016-10-21T00:00:00"/>
    <s v="Palermo"/>
    <x v="2"/>
    <x v="1"/>
    <n v="2"/>
    <n v="12"/>
    <x v="9"/>
  </r>
  <r>
    <d v="2016-10-21T00:00:00"/>
    <s v="Palermo"/>
    <x v="4"/>
    <x v="0"/>
    <n v="14"/>
    <n v="19"/>
    <x v="9"/>
  </r>
  <r>
    <d v="2016-10-21T00:00:00"/>
    <s v="Palermo"/>
    <x v="3"/>
    <x v="0"/>
    <n v="23"/>
    <n v="23"/>
    <x v="9"/>
  </r>
  <r>
    <d v="2016-11-08T00:00:00"/>
    <s v="Neapol"/>
    <x v="2"/>
    <x v="0"/>
    <n v="11"/>
    <n v="8"/>
    <x v="10"/>
  </r>
  <r>
    <d v="2016-11-08T00:00:00"/>
    <s v="Neapol"/>
    <x v="0"/>
    <x v="0"/>
    <n v="17"/>
    <n v="66"/>
    <x v="10"/>
  </r>
  <r>
    <d v="2016-11-08T00:00:00"/>
    <s v="Neapol"/>
    <x v="1"/>
    <x v="0"/>
    <n v="30"/>
    <n v="41"/>
    <x v="10"/>
  </r>
  <r>
    <d v="2016-11-30T00:00:00"/>
    <s v="Monako"/>
    <x v="0"/>
    <x v="1"/>
    <n v="97"/>
    <n v="98"/>
    <x v="10"/>
  </r>
  <r>
    <d v="2016-11-30T00:00:00"/>
    <s v="Monako"/>
    <x v="2"/>
    <x v="1"/>
    <n v="11"/>
    <n v="12"/>
    <x v="10"/>
  </r>
  <r>
    <d v="2016-11-30T00:00:00"/>
    <s v="Monako"/>
    <x v="4"/>
    <x v="0"/>
    <n v="17"/>
    <n v="20"/>
    <x v="10"/>
  </r>
  <r>
    <d v="2016-11-30T00:00:00"/>
    <s v="Monako"/>
    <x v="3"/>
    <x v="0"/>
    <n v="4"/>
    <n v="23"/>
    <x v="10"/>
  </r>
  <r>
    <d v="2016-12-25T00:00:00"/>
    <s v="Barcelona"/>
    <x v="4"/>
    <x v="1"/>
    <n v="79"/>
    <n v="31"/>
    <x v="11"/>
  </r>
  <r>
    <d v="2016-12-25T00:00:00"/>
    <s v="Barcelona"/>
    <x v="0"/>
    <x v="0"/>
    <n v="33"/>
    <n v="60"/>
    <x v="11"/>
  </r>
  <r>
    <d v="2016-12-25T00:00:00"/>
    <s v="Barcelona"/>
    <x v="3"/>
    <x v="0"/>
    <n v="26"/>
    <n v="23"/>
    <x v="11"/>
  </r>
  <r>
    <d v="2017-01-07T00:00:00"/>
    <s v="Walencja"/>
    <x v="4"/>
    <x v="0"/>
    <n v="40"/>
    <n v="22"/>
    <x v="12"/>
  </r>
  <r>
    <d v="2017-01-07T00:00:00"/>
    <s v="Walencja"/>
    <x v="2"/>
    <x v="0"/>
    <n v="42"/>
    <n v="9"/>
    <x v="12"/>
  </r>
  <r>
    <d v="2017-01-07T00:00:00"/>
    <s v="Walencja"/>
    <x v="3"/>
    <x v="0"/>
    <n v="42"/>
    <n v="26"/>
    <x v="12"/>
  </r>
  <r>
    <d v="2017-01-07T00:00:00"/>
    <s v="Walencja"/>
    <x v="0"/>
    <x v="0"/>
    <n v="9"/>
    <n v="70"/>
    <x v="12"/>
  </r>
  <r>
    <d v="2017-01-07T00:00:00"/>
    <s v="Walencja"/>
    <x v="1"/>
    <x v="0"/>
    <n v="39"/>
    <n v="44"/>
    <x v="12"/>
  </r>
  <r>
    <d v="2017-01-24T00:00:00"/>
    <s v="Algier"/>
    <x v="1"/>
    <x v="1"/>
    <n v="112"/>
    <n v="59"/>
    <x v="12"/>
  </r>
  <r>
    <d v="2017-01-24T00:00:00"/>
    <s v="Algier"/>
    <x v="0"/>
    <x v="0"/>
    <n v="34"/>
    <n v="66"/>
    <x v="12"/>
  </r>
  <r>
    <d v="2017-01-24T00:00:00"/>
    <s v="Algier"/>
    <x v="4"/>
    <x v="0"/>
    <n v="5"/>
    <n v="21"/>
    <x v="12"/>
  </r>
  <r>
    <d v="2017-02-08T00:00:00"/>
    <s v="Tunis"/>
    <x v="0"/>
    <x v="1"/>
    <n v="74"/>
    <n v="92"/>
    <x v="13"/>
  </r>
  <r>
    <d v="2017-02-08T00:00:00"/>
    <s v="Tunis"/>
    <x v="3"/>
    <x v="0"/>
    <n v="14"/>
    <n v="26"/>
    <x v="13"/>
  </r>
  <r>
    <d v="2017-02-27T00:00:00"/>
    <s v="Benghazi"/>
    <x v="1"/>
    <x v="1"/>
    <n v="1"/>
    <n v="60"/>
    <x v="13"/>
  </r>
  <r>
    <d v="2017-02-27T00:00:00"/>
    <s v="Benghazi"/>
    <x v="3"/>
    <x v="1"/>
    <n v="43"/>
    <n v="36"/>
    <x v="13"/>
  </r>
  <r>
    <d v="2017-02-27T00:00:00"/>
    <s v="Benghazi"/>
    <x v="2"/>
    <x v="0"/>
    <n v="30"/>
    <n v="8"/>
    <x v="13"/>
  </r>
  <r>
    <d v="2017-02-27T00:00:00"/>
    <s v="Benghazi"/>
    <x v="4"/>
    <x v="0"/>
    <n v="14"/>
    <n v="20"/>
    <x v="13"/>
  </r>
  <r>
    <d v="2017-03-25T00:00:00"/>
    <s v="Aleksandria"/>
    <x v="3"/>
    <x v="1"/>
    <n v="33"/>
    <n v="38"/>
    <x v="14"/>
  </r>
  <r>
    <d v="2017-03-25T00:00:00"/>
    <s v="Aleksandria"/>
    <x v="1"/>
    <x v="0"/>
    <n v="35"/>
    <n v="37"/>
    <x v="14"/>
  </r>
  <r>
    <d v="2017-03-25T00:00:00"/>
    <s v="Aleksandria"/>
    <x v="4"/>
    <x v="0"/>
    <n v="40"/>
    <n v="19"/>
    <x v="14"/>
  </r>
  <r>
    <d v="2017-04-15T00:00:00"/>
    <s v="Bejrut"/>
    <x v="3"/>
    <x v="1"/>
    <n v="21"/>
    <n v="36"/>
    <x v="15"/>
  </r>
  <r>
    <d v="2017-04-15T00:00:00"/>
    <s v="Bejrut"/>
    <x v="0"/>
    <x v="1"/>
    <n v="2"/>
    <n v="97"/>
    <x v="15"/>
  </r>
  <r>
    <d v="2017-04-15T00:00:00"/>
    <s v="Bejrut"/>
    <x v="4"/>
    <x v="0"/>
    <n v="12"/>
    <n v="20"/>
    <x v="15"/>
  </r>
  <r>
    <d v="2017-04-15T00:00:00"/>
    <s v="Bejrut"/>
    <x v="2"/>
    <x v="0"/>
    <n v="15"/>
    <n v="8"/>
    <x v="15"/>
  </r>
  <r>
    <d v="2017-04-15T00:00:00"/>
    <s v="Bejrut"/>
    <x v="1"/>
    <x v="0"/>
    <n v="1"/>
    <n v="40"/>
    <x v="15"/>
  </r>
  <r>
    <d v="2017-05-09T00:00:00"/>
    <s v="Palermo"/>
    <x v="2"/>
    <x v="1"/>
    <n v="86"/>
    <n v="12"/>
    <x v="16"/>
  </r>
  <r>
    <d v="2017-05-09T00:00:00"/>
    <s v="Palermo"/>
    <x v="4"/>
    <x v="1"/>
    <n v="110"/>
    <n v="31"/>
    <x v="16"/>
  </r>
  <r>
    <d v="2017-05-09T00:00:00"/>
    <s v="Palermo"/>
    <x v="1"/>
    <x v="0"/>
    <n v="33"/>
    <n v="38"/>
    <x v="16"/>
  </r>
  <r>
    <d v="2017-05-09T00:00:00"/>
    <s v="Palermo"/>
    <x v="3"/>
    <x v="0"/>
    <n v="13"/>
    <n v="23"/>
    <x v="16"/>
  </r>
  <r>
    <d v="2017-05-09T00:00:00"/>
    <s v="Palermo"/>
    <x v="0"/>
    <x v="0"/>
    <n v="37"/>
    <n v="61"/>
    <x v="16"/>
  </r>
  <r>
    <d v="2017-05-27T00:00:00"/>
    <s v="Neapol"/>
    <x v="2"/>
    <x v="1"/>
    <n v="1"/>
    <n v="12"/>
    <x v="16"/>
  </r>
  <r>
    <d v="2017-05-27T00:00:00"/>
    <s v="Neapol"/>
    <x v="1"/>
    <x v="1"/>
    <n v="68"/>
    <n v="59"/>
    <x v="16"/>
  </r>
  <r>
    <d v="2017-05-27T00:00:00"/>
    <s v="Neapol"/>
    <x v="0"/>
    <x v="0"/>
    <n v="35"/>
    <n v="66"/>
    <x v="16"/>
  </r>
  <r>
    <d v="2017-05-27T00:00:00"/>
    <s v="Neapol"/>
    <x v="4"/>
    <x v="0"/>
    <n v="25"/>
    <n v="21"/>
    <x v="16"/>
  </r>
  <r>
    <d v="2017-05-27T00:00:00"/>
    <s v="Neapol"/>
    <x v="3"/>
    <x v="0"/>
    <n v="10"/>
    <n v="25"/>
    <x v="16"/>
  </r>
  <r>
    <d v="2017-06-18T00:00:00"/>
    <s v="Monako"/>
    <x v="3"/>
    <x v="1"/>
    <n v="38"/>
    <n v="37"/>
    <x v="17"/>
  </r>
  <r>
    <d v="2017-06-18T00:00:00"/>
    <s v="Monako"/>
    <x v="2"/>
    <x v="0"/>
    <n v="22"/>
    <n v="8"/>
    <x v="17"/>
  </r>
  <r>
    <d v="2017-06-18T00:00:00"/>
    <s v="Monako"/>
    <x v="4"/>
    <x v="0"/>
    <n v="25"/>
    <n v="20"/>
    <x v="17"/>
  </r>
  <r>
    <d v="2017-06-18T00:00:00"/>
    <s v="Monako"/>
    <x v="1"/>
    <x v="0"/>
    <n v="8"/>
    <n v="39"/>
    <x v="17"/>
  </r>
  <r>
    <d v="2017-06-18T00:00:00"/>
    <s v="Monako"/>
    <x v="0"/>
    <x v="0"/>
    <n v="45"/>
    <n v="62"/>
    <x v="17"/>
  </r>
  <r>
    <d v="2017-07-13T00:00:00"/>
    <s v="Barcelona"/>
    <x v="0"/>
    <x v="1"/>
    <n v="116"/>
    <n v="100"/>
    <x v="18"/>
  </r>
  <r>
    <d v="2017-07-13T00:00:00"/>
    <s v="Barcelona"/>
    <x v="4"/>
    <x v="0"/>
    <n v="29"/>
    <n v="19"/>
    <x v="18"/>
  </r>
  <r>
    <d v="2017-07-26T00:00:00"/>
    <s v="Walencja"/>
    <x v="3"/>
    <x v="1"/>
    <n v="5"/>
    <n v="34"/>
    <x v="18"/>
  </r>
  <r>
    <d v="2017-07-26T00:00:00"/>
    <s v="Walencja"/>
    <x v="2"/>
    <x v="1"/>
    <n v="22"/>
    <n v="11"/>
    <x v="18"/>
  </r>
  <r>
    <d v="2017-07-26T00:00:00"/>
    <s v="Walencja"/>
    <x v="4"/>
    <x v="0"/>
    <n v="37"/>
    <n v="22"/>
    <x v="18"/>
  </r>
  <r>
    <d v="2017-07-26T00:00:00"/>
    <s v="Walencja"/>
    <x v="0"/>
    <x v="0"/>
    <n v="10"/>
    <n v="70"/>
    <x v="18"/>
  </r>
  <r>
    <d v="2017-07-26T00:00:00"/>
    <s v="Walencja"/>
    <x v="1"/>
    <x v="0"/>
    <n v="42"/>
    <n v="44"/>
    <x v="18"/>
  </r>
  <r>
    <d v="2017-08-12T00:00:00"/>
    <s v="Algier"/>
    <x v="0"/>
    <x v="1"/>
    <n v="11"/>
    <n v="94"/>
    <x v="19"/>
  </r>
  <r>
    <d v="2017-08-12T00:00:00"/>
    <s v="Algier"/>
    <x v="1"/>
    <x v="1"/>
    <n v="48"/>
    <n v="59"/>
    <x v="19"/>
  </r>
  <r>
    <d v="2017-08-12T00:00:00"/>
    <s v="Algier"/>
    <x v="4"/>
    <x v="0"/>
    <n v="20"/>
    <n v="21"/>
    <x v="19"/>
  </r>
  <r>
    <d v="2017-08-12T00:00:00"/>
    <s v="Algier"/>
    <x v="3"/>
    <x v="0"/>
    <n v="26"/>
    <n v="25"/>
    <x v="19"/>
  </r>
  <r>
    <d v="2017-08-27T00:00:00"/>
    <s v="Tunis"/>
    <x v="2"/>
    <x v="0"/>
    <n v="24"/>
    <n v="9"/>
    <x v="19"/>
  </r>
  <r>
    <d v="2017-08-27T00:00:00"/>
    <s v="Tunis"/>
    <x v="0"/>
    <x v="0"/>
    <n v="38"/>
    <n v="68"/>
    <x v="19"/>
  </r>
  <r>
    <d v="2017-08-27T00:00:00"/>
    <s v="Tunis"/>
    <x v="4"/>
    <x v="0"/>
    <n v="14"/>
    <n v="21"/>
    <x v="19"/>
  </r>
  <r>
    <d v="2017-08-27T00:00:00"/>
    <s v="Tunis"/>
    <x v="1"/>
    <x v="0"/>
    <n v="4"/>
    <n v="43"/>
    <x v="19"/>
  </r>
  <r>
    <d v="2017-09-15T00:00:00"/>
    <s v="Benghazi"/>
    <x v="3"/>
    <x v="1"/>
    <n v="19"/>
    <n v="36"/>
    <x v="20"/>
  </r>
  <r>
    <d v="2017-09-15T00:00:00"/>
    <s v="Benghazi"/>
    <x v="0"/>
    <x v="0"/>
    <n v="30"/>
    <n v="65"/>
    <x v="20"/>
  </r>
  <r>
    <d v="2017-10-11T00:00:00"/>
    <s v="Aleksandria"/>
    <x v="1"/>
    <x v="1"/>
    <n v="6"/>
    <n v="63"/>
    <x v="21"/>
  </r>
  <r>
    <d v="2017-10-11T00:00:00"/>
    <s v="Aleksandria"/>
    <x v="0"/>
    <x v="0"/>
    <n v="43"/>
    <n v="59"/>
    <x v="21"/>
  </r>
  <r>
    <d v="2017-11-01T00:00:00"/>
    <s v="Bejrut"/>
    <x v="1"/>
    <x v="1"/>
    <n v="1"/>
    <n v="61"/>
    <x v="22"/>
  </r>
  <r>
    <d v="2017-11-01T00:00:00"/>
    <s v="Bejrut"/>
    <x v="4"/>
    <x v="1"/>
    <n v="147"/>
    <n v="30"/>
    <x v="22"/>
  </r>
  <r>
    <d v="2017-11-01T00:00:00"/>
    <s v="Bejrut"/>
    <x v="2"/>
    <x v="0"/>
    <n v="15"/>
    <n v="8"/>
    <x v="22"/>
  </r>
  <r>
    <d v="2017-11-01T00:00:00"/>
    <s v="Bejrut"/>
    <x v="0"/>
    <x v="0"/>
    <n v="24"/>
    <n v="63"/>
    <x v="22"/>
  </r>
  <r>
    <d v="2017-11-01T00:00:00"/>
    <s v="Bejrut"/>
    <x v="3"/>
    <x v="0"/>
    <n v="19"/>
    <n v="24"/>
    <x v="22"/>
  </r>
  <r>
    <d v="2017-11-25T00:00:00"/>
    <s v="Palermo"/>
    <x v="0"/>
    <x v="1"/>
    <n v="134"/>
    <n v="99"/>
    <x v="22"/>
  </r>
  <r>
    <d v="2017-11-25T00:00:00"/>
    <s v="Palermo"/>
    <x v="1"/>
    <x v="0"/>
    <n v="12"/>
    <n v="38"/>
    <x v="22"/>
  </r>
  <r>
    <d v="2017-12-13T00:00:00"/>
    <s v="Neapol"/>
    <x v="4"/>
    <x v="1"/>
    <n v="4"/>
    <n v="30"/>
    <x v="23"/>
  </r>
  <r>
    <d v="2017-12-13T00:00:00"/>
    <s v="Neapol"/>
    <x v="2"/>
    <x v="0"/>
    <n v="26"/>
    <n v="8"/>
    <x v="23"/>
  </r>
  <r>
    <d v="2017-12-13T00:00:00"/>
    <s v="Neapol"/>
    <x v="0"/>
    <x v="0"/>
    <n v="38"/>
    <n v="66"/>
    <x v="23"/>
  </r>
  <r>
    <d v="2018-01-04T00:00:00"/>
    <s v="Monako"/>
    <x v="0"/>
    <x v="1"/>
    <n v="38"/>
    <n v="98"/>
    <x v="24"/>
  </r>
  <r>
    <d v="2018-01-04T00:00:00"/>
    <s v="Monako"/>
    <x v="3"/>
    <x v="1"/>
    <n v="44"/>
    <n v="37"/>
    <x v="24"/>
  </r>
  <r>
    <d v="2018-01-04T00:00:00"/>
    <s v="Monako"/>
    <x v="2"/>
    <x v="0"/>
    <n v="21"/>
    <n v="8"/>
    <x v="24"/>
  </r>
  <r>
    <d v="2018-01-04T00:00:00"/>
    <s v="Monako"/>
    <x v="1"/>
    <x v="0"/>
    <n v="10"/>
    <n v="39"/>
    <x v="24"/>
  </r>
  <r>
    <d v="2018-01-29T00:00:00"/>
    <s v="Barcelona"/>
    <x v="3"/>
    <x v="1"/>
    <n v="15"/>
    <n v="38"/>
    <x v="24"/>
  </r>
  <r>
    <d v="2018-01-29T00:00:00"/>
    <s v="Barcelona"/>
    <x v="1"/>
    <x v="1"/>
    <n v="22"/>
    <n v="63"/>
    <x v="24"/>
  </r>
  <r>
    <d v="2018-01-29T00:00:00"/>
    <s v="Barcelona"/>
    <x v="0"/>
    <x v="0"/>
    <n v="9"/>
    <n v="60"/>
    <x v="24"/>
  </r>
  <r>
    <d v="2018-01-29T00:00:00"/>
    <s v="Barcelona"/>
    <x v="4"/>
    <x v="0"/>
    <n v="6"/>
    <n v="19"/>
    <x v="24"/>
  </r>
  <r>
    <d v="2018-01-29T00:00:00"/>
    <s v="Barcelona"/>
    <x v="2"/>
    <x v="0"/>
    <n v="4"/>
    <n v="8"/>
    <x v="24"/>
  </r>
  <r>
    <d v="2018-01-30T00:00:00"/>
    <s v="Walencja"/>
    <x v="4"/>
    <x v="1"/>
    <n v="6"/>
    <n v="25"/>
    <x v="24"/>
  </r>
  <r>
    <d v="2018-01-30T00:00:00"/>
    <s v="Walencja"/>
    <x v="0"/>
    <x v="0"/>
    <n v="48"/>
    <n v="79"/>
    <x v="24"/>
  </r>
  <r>
    <d v="2018-02-16T00:00:00"/>
    <s v="Algier"/>
    <x v="1"/>
    <x v="0"/>
    <n v="34"/>
    <n v="42"/>
    <x v="25"/>
  </r>
  <r>
    <d v="2018-02-16T00:00:00"/>
    <s v="Algier"/>
    <x v="3"/>
    <x v="1"/>
    <n v="49"/>
    <n v="35"/>
    <x v="25"/>
  </r>
  <r>
    <d v="2018-02-16T00:00:00"/>
    <s v="Algier"/>
    <x v="2"/>
    <x v="0"/>
    <n v="10"/>
    <n v="8"/>
    <x v="25"/>
  </r>
  <r>
    <d v="2018-02-16T00:00:00"/>
    <s v="Algier"/>
    <x v="4"/>
    <x v="0"/>
    <n v="47"/>
    <n v="21"/>
    <x v="25"/>
  </r>
  <r>
    <d v="2018-02-16T00:00:00"/>
    <s v="Algier"/>
    <x v="0"/>
    <x v="0"/>
    <n v="48"/>
    <n v="66"/>
    <x v="25"/>
  </r>
  <r>
    <d v="2018-03-03T00:00:00"/>
    <s v="Tunis"/>
    <x v="1"/>
    <x v="1"/>
    <n v="34"/>
    <n v="58"/>
    <x v="26"/>
  </r>
  <r>
    <d v="2018-03-03T00:00:00"/>
    <s v="Tunis"/>
    <x v="2"/>
    <x v="0"/>
    <n v="5"/>
    <n v="9"/>
    <x v="26"/>
  </r>
  <r>
    <d v="2018-03-22T00:00:00"/>
    <s v="Benghazi"/>
    <x v="4"/>
    <x v="1"/>
    <n v="46"/>
    <n v="30"/>
    <x v="26"/>
  </r>
  <r>
    <d v="2018-03-22T00:00:00"/>
    <s v="Benghazi"/>
    <x v="0"/>
    <x v="0"/>
    <n v="49"/>
    <n v="65"/>
    <x v="26"/>
  </r>
  <r>
    <d v="2018-03-22T00:00:00"/>
    <s v="Benghazi"/>
    <x v="2"/>
    <x v="0"/>
    <n v="16"/>
    <n v="8"/>
    <x v="26"/>
  </r>
  <r>
    <d v="2018-04-17T00:00:00"/>
    <s v="Aleksandria"/>
    <x v="1"/>
    <x v="0"/>
    <n v="5"/>
    <n v="37"/>
    <x v="27"/>
  </r>
  <r>
    <d v="2018-04-17T00:00:00"/>
    <s v="Aleksandria"/>
    <x v="4"/>
    <x v="1"/>
    <n v="1"/>
    <n v="32"/>
    <x v="27"/>
  </r>
  <r>
    <d v="2018-04-17T00:00:00"/>
    <s v="Aleksandria"/>
    <x v="2"/>
    <x v="0"/>
    <n v="34"/>
    <n v="7"/>
    <x v="27"/>
  </r>
  <r>
    <d v="2018-04-17T00:00:00"/>
    <s v="Aleksandria"/>
    <x v="0"/>
    <x v="0"/>
    <n v="29"/>
    <n v="59"/>
    <x v="27"/>
  </r>
  <r>
    <d v="2018-05-08T00:00:00"/>
    <s v="Bejrut"/>
    <x v="3"/>
    <x v="0"/>
    <n v="34"/>
    <n v="24"/>
    <x v="28"/>
  </r>
  <r>
    <d v="2018-05-08T00:00:00"/>
    <s v="Bejrut"/>
    <x v="4"/>
    <x v="0"/>
    <n v="27"/>
    <n v="20"/>
    <x v="28"/>
  </r>
  <r>
    <d v="2018-05-08T00:00:00"/>
    <s v="Bejrut"/>
    <x v="2"/>
    <x v="0"/>
    <n v="40"/>
    <n v="8"/>
    <x v="28"/>
  </r>
  <r>
    <d v="2018-06-01T00:00:00"/>
    <s v="Palermo"/>
    <x v="0"/>
    <x v="1"/>
    <n v="184"/>
    <n v="99"/>
    <x v="29"/>
  </r>
  <r>
    <d v="2018-06-01T00:00:00"/>
    <s v="Palermo"/>
    <x v="1"/>
    <x v="0"/>
    <n v="48"/>
    <n v="38"/>
    <x v="29"/>
  </r>
  <r>
    <d v="2018-06-01T00:00:00"/>
    <s v="Palermo"/>
    <x v="3"/>
    <x v="0"/>
    <n v="21"/>
    <n v="23"/>
    <x v="29"/>
  </r>
  <r>
    <d v="2018-06-19T00:00:00"/>
    <s v="Neapol"/>
    <x v="0"/>
    <x v="0"/>
    <n v="47"/>
    <n v="66"/>
    <x v="29"/>
  </r>
  <r>
    <d v="2018-06-19T00:00:00"/>
    <s v="Neapol"/>
    <x v="3"/>
    <x v="0"/>
    <n v="6"/>
    <n v="25"/>
    <x v="29"/>
  </r>
  <r>
    <d v="2018-06-19T00:00:00"/>
    <s v="Neapol"/>
    <x v="1"/>
    <x v="0"/>
    <n v="47"/>
    <n v="41"/>
    <x v="29"/>
  </r>
  <r>
    <d v="2018-07-11T00:00:00"/>
    <s v="Monako"/>
    <x v="2"/>
    <x v="1"/>
    <n v="192"/>
    <n v="12"/>
    <x v="30"/>
  </r>
  <r>
    <d v="2018-07-11T00:00:00"/>
    <s v="Monako"/>
    <x v="3"/>
    <x v="1"/>
    <n v="48"/>
    <n v="37"/>
    <x v="30"/>
  </r>
  <r>
    <d v="2018-07-11T00:00:00"/>
    <s v="Monako"/>
    <x v="0"/>
    <x v="0"/>
    <n v="18"/>
    <n v="62"/>
    <x v="30"/>
  </r>
  <r>
    <d v="2018-07-11T00:00:00"/>
    <s v="Monako"/>
    <x v="1"/>
    <x v="0"/>
    <n v="25"/>
    <n v="39"/>
    <x v="30"/>
  </r>
  <r>
    <d v="2018-07-11T00:00:00"/>
    <s v="Monako"/>
    <x v="4"/>
    <x v="0"/>
    <n v="2"/>
    <n v="20"/>
    <x v="30"/>
  </r>
  <r>
    <d v="2018-08-05T00:00:00"/>
    <s v="Barcelona"/>
    <x v="3"/>
    <x v="1"/>
    <n v="13"/>
    <n v="38"/>
    <x v="31"/>
  </r>
  <r>
    <d v="2018-08-05T00:00:00"/>
    <s v="Barcelona"/>
    <x v="1"/>
    <x v="1"/>
    <n v="121"/>
    <n v="63"/>
    <x v="31"/>
  </r>
  <r>
    <d v="2018-08-05T00:00:00"/>
    <s v="Barcelona"/>
    <x v="4"/>
    <x v="0"/>
    <n v="30"/>
    <n v="19"/>
    <x v="31"/>
  </r>
  <r>
    <d v="2018-08-05T00:00:00"/>
    <s v="Barcelona"/>
    <x v="2"/>
    <x v="0"/>
    <n v="46"/>
    <n v="8"/>
    <x v="31"/>
  </r>
  <r>
    <d v="2018-08-18T00:00:00"/>
    <s v="Walencja"/>
    <x v="2"/>
    <x v="1"/>
    <n v="49"/>
    <n v="11"/>
    <x v="31"/>
  </r>
  <r>
    <d v="2018-08-18T00:00:00"/>
    <s v="Walencja"/>
    <x v="0"/>
    <x v="1"/>
    <n v="61"/>
    <n v="90"/>
    <x v="31"/>
  </r>
  <r>
    <d v="2018-08-18T00:00:00"/>
    <s v="Walencja"/>
    <x v="4"/>
    <x v="0"/>
    <n v="19"/>
    <n v="22"/>
    <x v="31"/>
  </r>
  <r>
    <d v="2018-08-18T00:00:00"/>
    <s v="Walencja"/>
    <x v="1"/>
    <x v="0"/>
    <n v="22"/>
    <n v="44"/>
    <x v="31"/>
  </r>
  <r>
    <d v="2018-09-04T00:00:00"/>
    <s v="Algier"/>
    <x v="3"/>
    <x v="0"/>
    <n v="9"/>
    <n v="25"/>
    <x v="32"/>
  </r>
  <r>
    <d v="2018-09-04T00:00:00"/>
    <s v="Algier"/>
    <x v="0"/>
    <x v="1"/>
    <n v="4"/>
    <n v="94"/>
    <x v="32"/>
  </r>
  <r>
    <d v="2018-09-04T00:00:00"/>
    <s v="Algier"/>
    <x v="4"/>
    <x v="0"/>
    <n v="8"/>
    <n v="21"/>
    <x v="32"/>
  </r>
  <r>
    <d v="2018-09-04T00:00:00"/>
    <s v="Algier"/>
    <x v="2"/>
    <x v="0"/>
    <n v="47"/>
    <n v="8"/>
    <x v="32"/>
  </r>
  <r>
    <d v="2018-09-19T00:00:00"/>
    <s v="Tunis"/>
    <x v="4"/>
    <x v="1"/>
    <n v="82"/>
    <n v="29"/>
    <x v="32"/>
  </r>
  <r>
    <d v="2018-09-19T00:00:00"/>
    <s v="Tunis"/>
    <x v="1"/>
    <x v="1"/>
    <n v="26"/>
    <n v="58"/>
    <x v="32"/>
  </r>
  <r>
    <d v="2018-09-19T00:00:00"/>
    <s v="Tunis"/>
    <x v="2"/>
    <x v="0"/>
    <n v="24"/>
    <n v="9"/>
    <x v="32"/>
  </r>
  <r>
    <d v="2018-09-19T00:00:00"/>
    <s v="Tunis"/>
    <x v="3"/>
    <x v="0"/>
    <n v="36"/>
    <n v="26"/>
    <x v="32"/>
  </r>
  <r>
    <d v="2018-09-19T00:00:00"/>
    <s v="Tunis"/>
    <x v="0"/>
    <x v="0"/>
    <n v="6"/>
    <n v="68"/>
    <x v="32"/>
  </r>
  <r>
    <d v="2018-10-08T00:00:00"/>
    <s v="Benghazi"/>
    <x v="3"/>
    <x v="1"/>
    <n v="45"/>
    <n v="36"/>
    <x v="33"/>
  </r>
  <r>
    <d v="2018-10-08T00:00:00"/>
    <s v="Benghazi"/>
    <x v="2"/>
    <x v="0"/>
    <n v="18"/>
    <n v="8"/>
    <x v="33"/>
  </r>
  <r>
    <d v="2018-10-08T00:00:00"/>
    <s v="Benghazi"/>
    <x v="1"/>
    <x v="0"/>
    <n v="20"/>
    <n v="41"/>
    <x v="33"/>
  </r>
  <r>
    <d v="2018-11-03T00:00:00"/>
    <s v="Aleksandria"/>
    <x v="4"/>
    <x v="1"/>
    <n v="4"/>
    <n v="32"/>
    <x v="34"/>
  </r>
  <r>
    <d v="2018-11-03T00:00:00"/>
    <s v="Aleksandria"/>
    <x v="1"/>
    <x v="0"/>
    <n v="48"/>
    <n v="37"/>
    <x v="34"/>
  </r>
  <r>
    <d v="2018-11-24T00:00:00"/>
    <s v="Bejrut"/>
    <x v="1"/>
    <x v="1"/>
    <n v="64"/>
    <n v="61"/>
    <x v="34"/>
  </r>
  <r>
    <d v="2018-11-24T00:00:00"/>
    <s v="Bejrut"/>
    <x v="0"/>
    <x v="0"/>
    <n v="43"/>
    <n v="63"/>
    <x v="34"/>
  </r>
  <r>
    <d v="2018-11-24T00:00:00"/>
    <s v="Bejrut"/>
    <x v="3"/>
    <x v="0"/>
    <n v="24"/>
    <n v="24"/>
    <x v="34"/>
  </r>
  <r>
    <d v="2018-12-18T00:00:00"/>
    <s v="Palermo"/>
    <x v="1"/>
    <x v="1"/>
    <n v="4"/>
    <n v="62"/>
    <x v="35"/>
  </r>
  <r>
    <d v="2018-12-18T00:00:00"/>
    <s v="Palermo"/>
    <x v="4"/>
    <x v="0"/>
    <n v="35"/>
    <n v="19"/>
    <x v="35"/>
  </r>
  <r>
    <d v="2018-12-18T00:00:00"/>
    <s v="Palermo"/>
    <x v="2"/>
    <x v="0"/>
    <n v="41"/>
    <n v="8"/>
    <x v="35"/>
  </r>
  <r>
    <d v="2018-12-18T00:00:00"/>
    <s v="Palermo"/>
    <x v="0"/>
    <x v="0"/>
    <n v="23"/>
    <n v="61"/>
    <x v="35"/>
  </r>
  <r>
    <d v="2018-12-18T00:00:00"/>
    <s v="Palermo"/>
    <x v="3"/>
    <x v="0"/>
    <n v="46"/>
    <n v="23"/>
    <x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przestawna3" cacheId="1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rowHeaderCaption="towary">
  <location ref="A3:C5" firstHeaderRow="0" firstDataRow="1" firstDataCol="1" rowPageCount="1" colPageCount="1"/>
  <pivotFields count="6">
    <pivotField numFmtId="14" showAll="0"/>
    <pivotField showAll="0"/>
    <pivotField axis="axisRow" showAll="0" measureFilter="1">
      <items count="6">
        <item x="2"/>
        <item x="3"/>
        <item x="4"/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</pivotFields>
  <rowFields count="1">
    <field x="2"/>
  </rowFields>
  <rowItems count="2"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3" item="1" hier="-1"/>
  </pageFields>
  <dataFields count="2">
    <dataField name="suma ton" fld="4" baseField="0" baseItem="0"/>
    <dataField name="ile razy" fld="4" subtotal="count" baseField="2" baseItem="0"/>
  </dataFields>
  <formats count="2">
    <format dxfId="5">
      <pivotArea collapsedLevelsAreSubtotals="1" fieldPosition="0">
        <references count="1">
          <reference field="2" count="1">
            <x v="3"/>
          </reference>
        </references>
      </pivotArea>
    </format>
    <format dxfId="4">
      <pivotArea dataOnly="0" labelOnly="1" fieldPosition="0">
        <references count="1">
          <reference field="2" count="1">
            <x v="3"/>
          </reference>
        </references>
      </pivotArea>
    </format>
  </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ela przestawna1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4:F7" firstHeaderRow="0" firstDataRow="1" firstDataCol="1" rowPageCount="1" colPageCount="1"/>
  <pivotFields count="19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1">
        <item x="3"/>
        <item x="0"/>
        <item x="8"/>
        <item x="4"/>
        <item x="2"/>
        <item x="7"/>
        <item x="6"/>
        <item x="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5">
        <item h="1" x="0"/>
        <item x="12"/>
        <item x="2"/>
        <item x="9"/>
        <item x="1"/>
        <item x="10"/>
        <item x="6"/>
        <item x="11"/>
        <item x="4"/>
        <item x="7"/>
        <item x="5"/>
        <item x="8"/>
        <item x="3"/>
        <item h="1" x="13"/>
        <item t="default"/>
      </items>
    </pivotField>
    <pivotField showAll="0"/>
    <pivotField showAll="0"/>
    <pivotField dataField="1" showAll="0">
      <items count="29">
        <item x="0"/>
        <item x="11"/>
        <item x="6"/>
        <item x="23"/>
        <item x="2"/>
        <item x="7"/>
        <item x="12"/>
        <item x="13"/>
        <item x="3"/>
        <item x="4"/>
        <item x="1"/>
        <item x="14"/>
        <item x="8"/>
        <item x="5"/>
        <item x="24"/>
        <item x="15"/>
        <item x="25"/>
        <item x="9"/>
        <item x="16"/>
        <item x="10"/>
        <item x="26"/>
        <item x="17"/>
        <item x="18"/>
        <item x="19"/>
        <item x="20"/>
        <item x="27"/>
        <item x="21"/>
        <item x="22"/>
        <item t="default"/>
      </items>
    </pivotField>
    <pivotField dataField="1" showAll="0"/>
    <pivotField dataField="1" showAll="0"/>
    <pivotField dataField="1" showAll="0"/>
    <pivotField dataField="1" showAll="0"/>
    <pivotField axis="axisRow" showAll="0">
      <items count="57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x="47"/>
        <item h="1" x="48"/>
        <item h="1" x="49"/>
        <item h="1" x="50"/>
        <item h="1" x="51"/>
        <item h="1" x="52"/>
        <item h="1" x="53"/>
        <item h="1" x="54"/>
        <item h="1" x="5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6"/>
  </rowFields>
  <rowItems count="3">
    <i>
      <x v="2"/>
    </i>
    <i>
      <x v="4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8" hier="-1"/>
  </pageFields>
  <dataFields count="5">
    <dataField name="Suma z T1" fld="11" baseField="0" baseItem="0"/>
    <dataField name="Suma z T2" fld="12" baseField="0" baseItem="0"/>
    <dataField name="Suma z T3" fld="13" baseField="0" baseItem="0"/>
    <dataField name="Suma z T4" fld="14" baseField="0" baseItem="0"/>
    <dataField name="Suma z T5" fld="15" baseField="0" baseItem="0"/>
  </dataFields>
  <formats count="3">
    <format dxfId="3">
      <pivotArea field="16" type="button" dataOnly="0" labelOnly="1" outline="0" axis="axisRow" fieldPosition="0"/>
    </format>
    <format dxfId="2">
      <pivotArea dataOnly="0" labelOnly="1" fieldPosition="0">
        <references count="1">
          <reference field="16" count="0"/>
        </references>
      </pivotArea>
    </format>
    <format dxfId="1">
      <pivotArea collapsedLevelsAreSubtotals="1" fieldPosition="0">
        <references count="1">
          <reference field="1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ela przestawna4" cacheId="2" applyNumberFormats="0" applyBorderFormats="0" applyFontFormats="0" applyPatternFormats="0" applyAlignmentFormats="0" applyWidthHeightFormats="1" dataCaption="Wartości" updatedVersion="7" minRefreshableVersion="3" useAutoFormatting="1" rowGrandTotals="0" colGrandTotals="0" itemPrintTitles="1" createdVersion="7" indent="0" outline="1" outlineData="1" multipleFieldFilters="0" chartFormat="1" rowHeaderCaption="data">
  <location ref="A3:C34" firstHeaderRow="1" firstDataRow="2" firstDataCol="1" rowPageCount="1" colPageCount="1"/>
  <pivotFields count="7">
    <pivotField numFmtId="14" showAll="0"/>
    <pivotField showAll="0"/>
    <pivotField axis="axisPage" showAll="0">
      <items count="6">
        <item x="2"/>
        <item x="3"/>
        <item x="4"/>
        <item x="0"/>
        <item x="1"/>
        <item t="default"/>
      </items>
    </pivotField>
    <pivotField axis="axisCol" showAll="0">
      <items count="3">
        <item n="Wyładuek" x="1"/>
        <item n="Załadunek" x="0"/>
        <item t="default"/>
      </items>
    </pivotField>
    <pivotField dataField="1" showAll="0"/>
    <pivotField showAll="0"/>
    <pivotField axis="axisRow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</pivotFields>
  <rowFields count="1">
    <field x="6"/>
  </rowFields>
  <rowItems count="3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</rowItems>
  <colFields count="1">
    <field x="3"/>
  </colFields>
  <colItems count="2">
    <i>
      <x/>
    </i>
    <i>
      <x v="1"/>
    </i>
  </colItems>
  <pageFields count="1">
    <pageField fld="2" item="4" hier="-1"/>
  </pageFields>
  <dataFields count="1">
    <dataField name="Suma ton" fld="4" baseField="0" baseItem="0"/>
  </dataFields>
  <formats count="1">
    <format dxfId="0">
      <pivotArea dataOnly="0" outline="0" fieldPosition="0">
        <references count="2">
          <reference field="2" count="1" selected="0">
            <x v="4"/>
          </reference>
          <reference field="3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3"/>
  <sheetViews>
    <sheetView tabSelected="1" topLeftCell="B1" zoomScaleNormal="100" workbookViewId="0">
      <selection activeCell="J10" sqref="J10"/>
    </sheetView>
  </sheetViews>
  <sheetFormatPr defaultRowHeight="14.4" x14ac:dyDescent="0.3"/>
  <cols>
    <col min="1" max="1" width="16.77734375" style="1" customWidth="1"/>
    <col min="2" max="2" width="13.109375" customWidth="1"/>
    <col min="6" max="6" width="10.77734375" customWidth="1"/>
    <col min="7" max="7" width="11.44140625" customWidth="1"/>
    <col min="10" max="10" width="15.88671875" customWidth="1"/>
    <col min="18" max="18" width="12.77734375" style="1" customWidth="1"/>
    <col min="19" max="19" width="12.33203125" customWidth="1"/>
  </cols>
  <sheetData>
    <row r="1" spans="1: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26</v>
      </c>
      <c r="K1" t="s">
        <v>25</v>
      </c>
      <c r="L1" t="s">
        <v>24</v>
      </c>
      <c r="M1" t="s">
        <v>26</v>
      </c>
      <c r="N1" t="s">
        <v>10</v>
      </c>
      <c r="O1" t="s">
        <v>11</v>
      </c>
      <c r="P1" t="s">
        <v>12</v>
      </c>
      <c r="Q1" t="s">
        <v>7</v>
      </c>
      <c r="R1" t="s">
        <v>9</v>
      </c>
      <c r="S1" s="1" t="s">
        <v>35</v>
      </c>
    </row>
    <row r="2" spans="1:21" x14ac:dyDescent="0.3">
      <c r="A2" s="1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  <c r="G2" t="str">
        <f>TEXT(A2,"rrrr-mm")</f>
        <v>2016-01</v>
      </c>
      <c r="H2">
        <f>IF(D2="Z",500000-E2*F2,500000+E2*F2)</f>
        <v>499760</v>
      </c>
      <c r="I2" t="s">
        <v>70</v>
      </c>
      <c r="J2">
        <f>MIN(H2:H203)</f>
        <v>493601</v>
      </c>
      <c r="K2">
        <f t="shared" ref="K2:K65" si="0">A3-A2</f>
        <v>0</v>
      </c>
      <c r="L2">
        <f t="array" ref="L2">COUNT(IF( K2:K203&gt;21, K2:K203))</f>
        <v>22</v>
      </c>
      <c r="N2">
        <f>IF($C2=N1,$E2,0)</f>
        <v>0</v>
      </c>
      <c r="O2">
        <f>IF($C2=O1,$E2,0)</f>
        <v>0</v>
      </c>
      <c r="P2">
        <f>IF($C2=P1,$E2,0)</f>
        <v>0</v>
      </c>
      <c r="Q2">
        <f>IF($C2=Q1,$E2,0)</f>
        <v>3</v>
      </c>
      <c r="R2">
        <f>IF($C2=R1,$E2,0)</f>
        <v>0</v>
      </c>
      <c r="S2" s="1">
        <f t="shared" ref="S2:S65" si="1">A2</f>
        <v>42370</v>
      </c>
      <c r="T2">
        <f>IF(D2="Z",$J$9-E2*F2,$J$9+E2*F2)</f>
        <v>6159</v>
      </c>
      <c r="U2">
        <f>MIN(T2:T203)</f>
        <v>0</v>
      </c>
    </row>
    <row r="3" spans="1:21" x14ac:dyDescent="0.3">
      <c r="A3" s="1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  <c r="G3" t="str">
        <f t="shared" ref="G3:G66" si="2">TEXT(A3,"rrrr-mm")</f>
        <v>2016-01</v>
      </c>
      <c r="H3">
        <f>IF(D3="Z",H2-E3*F3,H2+E3*F3)</f>
        <v>498160</v>
      </c>
      <c r="I3" t="s">
        <v>69</v>
      </c>
      <c r="J3">
        <f>MAX(H3:H204)</f>
        <v>552335</v>
      </c>
      <c r="K3">
        <f t="shared" si="0"/>
        <v>0</v>
      </c>
      <c r="N3">
        <f t="shared" ref="N3:N66" si="3">IF($D3="Z",N2+IF($C3=N$1,$E3,0),N2-IF($C3=N$1,$E3,0))</f>
        <v>0</v>
      </c>
      <c r="O3">
        <f t="shared" ref="O3:O66" si="4">IF($D3="Z",O2+IF($C3=O$1,$E3,0),O2-IF($C3=O$1,$E3,0))</f>
        <v>0</v>
      </c>
      <c r="P3">
        <f t="shared" ref="P3:P66" si="5">IF($D3="Z",P2+IF($C3=P$1,$E3,0),P2-IF($C3=P$1,$E3,0))</f>
        <v>0</v>
      </c>
      <c r="Q3">
        <f t="shared" ref="Q3:Q66" si="6">IF($D3="Z",Q2+IF($C3=Q$1,$E3,0),Q2-IF($C3=Q$1,$E3,0))</f>
        <v>3</v>
      </c>
      <c r="R3">
        <f t="shared" ref="R3:R66" si="7">IF($D3="Z",R2+IF($C3=R$1,$E3,0),R2-IF($C3=R$1,$E3,0))</f>
        <v>32</v>
      </c>
      <c r="S3" s="1">
        <f t="shared" si="1"/>
        <v>42370</v>
      </c>
      <c r="T3">
        <f>IF(D3="Z",T2-E3*F3,T2+E3*F3)</f>
        <v>4559</v>
      </c>
      <c r="U3">
        <f>MAX(T3:T204)</f>
        <v>58734</v>
      </c>
    </row>
    <row r="4" spans="1:21" x14ac:dyDescent="0.3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  <c r="G4" t="str">
        <f t="shared" si="2"/>
        <v>2016-01</v>
      </c>
      <c r="H4">
        <f t="shared" ref="H4:H67" si="8">IF(D4="Z",H3-E4*F4,H3+E4*F4)</f>
        <v>497780</v>
      </c>
      <c r="I4" t="s">
        <v>71</v>
      </c>
      <c r="J4">
        <f>J3-J2</f>
        <v>58734</v>
      </c>
      <c r="K4">
        <f t="shared" si="0"/>
        <v>0</v>
      </c>
      <c r="N4">
        <f t="shared" si="3"/>
        <v>38</v>
      </c>
      <c r="O4">
        <f t="shared" si="4"/>
        <v>0</v>
      </c>
      <c r="P4">
        <f t="shared" si="5"/>
        <v>0</v>
      </c>
      <c r="Q4">
        <f t="shared" si="6"/>
        <v>3</v>
      </c>
      <c r="R4">
        <f t="shared" si="7"/>
        <v>32</v>
      </c>
      <c r="S4" s="1">
        <f t="shared" si="1"/>
        <v>42370</v>
      </c>
      <c r="T4">
        <f t="shared" ref="T4:T67" si="9">IF(D4="Z",T3-E4*F4,T3+E4*F4)</f>
        <v>4179</v>
      </c>
    </row>
    <row r="5" spans="1:21" x14ac:dyDescent="0.3">
      <c r="A5" s="1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  <c r="G5" t="str">
        <f t="shared" si="2"/>
        <v>2016-01</v>
      </c>
      <c r="H5">
        <f t="shared" si="8"/>
        <v>496790</v>
      </c>
      <c r="K5">
        <f t="shared" si="0"/>
        <v>0</v>
      </c>
      <c r="N5">
        <f t="shared" si="3"/>
        <v>38</v>
      </c>
      <c r="O5">
        <f t="shared" si="4"/>
        <v>33</v>
      </c>
      <c r="P5">
        <f t="shared" si="5"/>
        <v>0</v>
      </c>
      <c r="Q5">
        <f t="shared" si="6"/>
        <v>3</v>
      </c>
      <c r="R5">
        <f t="shared" si="7"/>
        <v>32</v>
      </c>
      <c r="S5" s="1">
        <f t="shared" si="1"/>
        <v>42370</v>
      </c>
      <c r="T5">
        <f t="shared" si="9"/>
        <v>3189</v>
      </c>
    </row>
    <row r="6" spans="1:21" x14ac:dyDescent="0.3">
      <c r="A6" s="1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  <c r="G6" t="str">
        <f t="shared" si="2"/>
        <v>2016-01</v>
      </c>
      <c r="H6">
        <f t="shared" si="8"/>
        <v>495715</v>
      </c>
      <c r="I6" t="s">
        <v>72</v>
      </c>
      <c r="J6">
        <f>500000-J2</f>
        <v>6399</v>
      </c>
      <c r="K6">
        <f t="shared" si="0"/>
        <v>15</v>
      </c>
      <c r="N6">
        <f t="shared" si="3"/>
        <v>38</v>
      </c>
      <c r="O6">
        <f t="shared" si="4"/>
        <v>33</v>
      </c>
      <c r="P6">
        <f t="shared" si="5"/>
        <v>43</v>
      </c>
      <c r="Q6">
        <f t="shared" si="6"/>
        <v>3</v>
      </c>
      <c r="R6">
        <f t="shared" si="7"/>
        <v>32</v>
      </c>
      <c r="S6" s="1">
        <f t="shared" si="1"/>
        <v>42370</v>
      </c>
      <c r="T6">
        <f t="shared" si="9"/>
        <v>2114</v>
      </c>
    </row>
    <row r="7" spans="1:21" x14ac:dyDescent="0.3">
      <c r="A7" s="1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  <c r="G7" t="str">
        <f t="shared" si="2"/>
        <v>2016-01</v>
      </c>
      <c r="H7">
        <f t="shared" si="8"/>
        <v>497571</v>
      </c>
      <c r="I7" t="s">
        <v>73</v>
      </c>
      <c r="J7">
        <f>J3-500000</f>
        <v>52335</v>
      </c>
      <c r="K7">
        <f t="shared" si="0"/>
        <v>0</v>
      </c>
      <c r="N7">
        <f t="shared" si="3"/>
        <v>38</v>
      </c>
      <c r="O7">
        <f t="shared" si="4"/>
        <v>33</v>
      </c>
      <c r="P7">
        <f t="shared" si="5"/>
        <v>43</v>
      </c>
      <c r="Q7">
        <f t="shared" si="6"/>
        <v>3</v>
      </c>
      <c r="R7">
        <f t="shared" si="7"/>
        <v>0</v>
      </c>
      <c r="S7" s="1">
        <f t="shared" si="1"/>
        <v>42385</v>
      </c>
      <c r="T7">
        <f t="shared" si="9"/>
        <v>3970</v>
      </c>
    </row>
    <row r="8" spans="1:21" x14ac:dyDescent="0.3">
      <c r="A8" s="1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  <c r="G8" t="str">
        <f t="shared" si="2"/>
        <v>2016-01</v>
      </c>
      <c r="H8">
        <f t="shared" si="8"/>
        <v>497207</v>
      </c>
      <c r="K8">
        <f t="shared" si="0"/>
        <v>8</v>
      </c>
      <c r="N8">
        <f t="shared" si="3"/>
        <v>38</v>
      </c>
      <c r="O8">
        <f t="shared" si="4"/>
        <v>47</v>
      </c>
      <c r="P8">
        <f t="shared" si="5"/>
        <v>43</v>
      </c>
      <c r="Q8">
        <f t="shared" si="6"/>
        <v>3</v>
      </c>
      <c r="R8">
        <f t="shared" si="7"/>
        <v>0</v>
      </c>
      <c r="S8" s="1">
        <f t="shared" si="1"/>
        <v>42385</v>
      </c>
      <c r="T8">
        <f t="shared" si="9"/>
        <v>3606</v>
      </c>
    </row>
    <row r="9" spans="1:21" x14ac:dyDescent="0.3">
      <c r="A9" s="1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  <c r="G9" t="str">
        <f t="shared" si="2"/>
        <v>2016-01</v>
      </c>
      <c r="H9">
        <f t="shared" si="8"/>
        <v>495183</v>
      </c>
      <c r="J9">
        <f>J6</f>
        <v>6399</v>
      </c>
      <c r="K9">
        <f t="shared" si="0"/>
        <v>0</v>
      </c>
      <c r="N9">
        <f t="shared" si="3"/>
        <v>38</v>
      </c>
      <c r="O9">
        <f t="shared" si="4"/>
        <v>47</v>
      </c>
      <c r="P9">
        <f t="shared" si="5"/>
        <v>43</v>
      </c>
      <c r="Q9">
        <f t="shared" si="6"/>
        <v>3</v>
      </c>
      <c r="R9">
        <f t="shared" si="7"/>
        <v>44</v>
      </c>
      <c r="S9" s="1">
        <f t="shared" si="1"/>
        <v>42393</v>
      </c>
      <c r="T9">
        <f t="shared" si="9"/>
        <v>1582</v>
      </c>
    </row>
    <row r="10" spans="1:21" x14ac:dyDescent="0.3">
      <c r="A10" s="1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  <c r="G10" t="str">
        <f t="shared" si="2"/>
        <v>2016-01</v>
      </c>
      <c r="H10">
        <f t="shared" si="8"/>
        <v>495155</v>
      </c>
      <c r="K10">
        <f t="shared" si="0"/>
        <v>0</v>
      </c>
      <c r="N10">
        <f t="shared" si="3"/>
        <v>38</v>
      </c>
      <c r="O10">
        <f t="shared" si="4"/>
        <v>48</v>
      </c>
      <c r="P10">
        <f t="shared" si="5"/>
        <v>43</v>
      </c>
      <c r="Q10">
        <f t="shared" si="6"/>
        <v>3</v>
      </c>
      <c r="R10">
        <f t="shared" si="7"/>
        <v>44</v>
      </c>
      <c r="S10" s="1">
        <f t="shared" si="1"/>
        <v>42393</v>
      </c>
      <c r="T10">
        <f t="shared" si="9"/>
        <v>1554</v>
      </c>
    </row>
    <row r="11" spans="1:21" x14ac:dyDescent="0.3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  <c r="G11" t="str">
        <f t="shared" si="2"/>
        <v>2016-01</v>
      </c>
      <c r="H11">
        <f t="shared" si="8"/>
        <v>493601</v>
      </c>
      <c r="K11">
        <f t="shared" si="0"/>
        <v>26</v>
      </c>
      <c r="N11">
        <f t="shared" si="3"/>
        <v>38</v>
      </c>
      <c r="O11">
        <f t="shared" si="4"/>
        <v>48</v>
      </c>
      <c r="P11">
        <f t="shared" si="5"/>
        <v>43</v>
      </c>
      <c r="Q11">
        <f t="shared" si="6"/>
        <v>24</v>
      </c>
      <c r="R11">
        <f t="shared" si="7"/>
        <v>44</v>
      </c>
      <c r="S11" s="1">
        <f t="shared" si="1"/>
        <v>42393</v>
      </c>
      <c r="T11">
        <f t="shared" si="9"/>
        <v>0</v>
      </c>
    </row>
    <row r="12" spans="1:21" x14ac:dyDescent="0.3">
      <c r="A12" s="1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  <c r="G12" t="str">
        <f t="shared" si="2"/>
        <v>2016-02</v>
      </c>
      <c r="H12">
        <f t="shared" si="8"/>
        <v>494977</v>
      </c>
      <c r="K12">
        <f t="shared" si="0"/>
        <v>0</v>
      </c>
      <c r="N12">
        <f t="shared" si="3"/>
        <v>38</v>
      </c>
      <c r="O12">
        <f t="shared" si="4"/>
        <v>48</v>
      </c>
      <c r="P12">
        <f t="shared" si="5"/>
        <v>0</v>
      </c>
      <c r="Q12">
        <f t="shared" si="6"/>
        <v>24</v>
      </c>
      <c r="R12">
        <f t="shared" si="7"/>
        <v>44</v>
      </c>
      <c r="S12" s="1">
        <f t="shared" si="1"/>
        <v>42419</v>
      </c>
      <c r="T12">
        <f t="shared" si="9"/>
        <v>1376</v>
      </c>
    </row>
    <row r="13" spans="1:21" x14ac:dyDescent="0.3">
      <c r="A13" s="1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  <c r="G13" t="str">
        <f t="shared" si="2"/>
        <v>2016-02</v>
      </c>
      <c r="H13">
        <f t="shared" si="8"/>
        <v>495471</v>
      </c>
      <c r="K13">
        <f t="shared" si="0"/>
        <v>0</v>
      </c>
      <c r="N13">
        <f t="shared" si="3"/>
        <v>0</v>
      </c>
      <c r="O13">
        <f t="shared" si="4"/>
        <v>48</v>
      </c>
      <c r="P13">
        <f t="shared" si="5"/>
        <v>0</v>
      </c>
      <c r="Q13">
        <f t="shared" si="6"/>
        <v>24</v>
      </c>
      <c r="R13">
        <f t="shared" si="7"/>
        <v>44</v>
      </c>
      <c r="S13" s="1">
        <f t="shared" si="1"/>
        <v>42419</v>
      </c>
      <c r="T13">
        <f t="shared" si="9"/>
        <v>1870</v>
      </c>
    </row>
    <row r="14" spans="1:21" x14ac:dyDescent="0.3">
      <c r="A14" s="1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  <c r="G14" t="str">
        <f t="shared" si="2"/>
        <v>2016-02</v>
      </c>
      <c r="H14">
        <f t="shared" si="8"/>
        <v>494940</v>
      </c>
      <c r="K14">
        <f t="shared" si="0"/>
        <v>0</v>
      </c>
      <c r="N14">
        <f t="shared" si="3"/>
        <v>0</v>
      </c>
      <c r="O14">
        <f t="shared" si="4"/>
        <v>48</v>
      </c>
      <c r="P14">
        <f t="shared" si="5"/>
        <v>0</v>
      </c>
      <c r="Q14">
        <f t="shared" si="6"/>
        <v>33</v>
      </c>
      <c r="R14">
        <f t="shared" si="7"/>
        <v>44</v>
      </c>
      <c r="S14" s="1">
        <f t="shared" si="1"/>
        <v>42419</v>
      </c>
      <c r="T14">
        <f t="shared" si="9"/>
        <v>1339</v>
      </c>
    </row>
    <row r="15" spans="1:21" x14ac:dyDescent="0.3">
      <c r="A15" s="1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  <c r="G15" t="str">
        <f t="shared" si="2"/>
        <v>2016-02</v>
      </c>
      <c r="H15">
        <f t="shared" si="8"/>
        <v>494644</v>
      </c>
      <c r="K15">
        <f t="shared" si="0"/>
        <v>21</v>
      </c>
      <c r="N15">
        <f t="shared" si="3"/>
        <v>0</v>
      </c>
      <c r="O15">
        <f t="shared" si="4"/>
        <v>48</v>
      </c>
      <c r="P15">
        <f t="shared" si="5"/>
        <v>0</v>
      </c>
      <c r="Q15">
        <f t="shared" si="6"/>
        <v>33</v>
      </c>
      <c r="R15">
        <f t="shared" si="7"/>
        <v>52</v>
      </c>
      <c r="S15" s="1">
        <f t="shared" si="1"/>
        <v>42419</v>
      </c>
      <c r="T15">
        <f t="shared" si="9"/>
        <v>1043</v>
      </c>
    </row>
    <row r="16" spans="1:21" x14ac:dyDescent="0.3">
      <c r="A16" s="1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  <c r="G16" t="str">
        <f t="shared" si="2"/>
        <v>2016-03</v>
      </c>
      <c r="H16">
        <f t="shared" si="8"/>
        <v>497694</v>
      </c>
      <c r="K16">
        <f t="shared" si="0"/>
        <v>0</v>
      </c>
      <c r="N16">
        <f t="shared" si="3"/>
        <v>0</v>
      </c>
      <c r="O16">
        <f t="shared" si="4"/>
        <v>48</v>
      </c>
      <c r="P16">
        <f t="shared" si="5"/>
        <v>0</v>
      </c>
      <c r="Q16">
        <f t="shared" si="6"/>
        <v>33</v>
      </c>
      <c r="R16">
        <f t="shared" si="7"/>
        <v>2</v>
      </c>
      <c r="S16" s="1">
        <f t="shared" si="1"/>
        <v>42440</v>
      </c>
      <c r="T16">
        <f t="shared" si="9"/>
        <v>4093</v>
      </c>
    </row>
    <row r="17" spans="1:20" x14ac:dyDescent="0.3">
      <c r="A17" s="1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  <c r="G17" t="str">
        <f t="shared" si="2"/>
        <v>2016-03</v>
      </c>
      <c r="H17">
        <f t="shared" si="8"/>
        <v>497054</v>
      </c>
      <c r="K17">
        <f t="shared" si="0"/>
        <v>0</v>
      </c>
      <c r="N17">
        <f t="shared" si="3"/>
        <v>0</v>
      </c>
      <c r="O17">
        <f t="shared" si="4"/>
        <v>48</v>
      </c>
      <c r="P17">
        <f t="shared" si="5"/>
        <v>32</v>
      </c>
      <c r="Q17">
        <f t="shared" si="6"/>
        <v>33</v>
      </c>
      <c r="R17">
        <f t="shared" si="7"/>
        <v>2</v>
      </c>
      <c r="S17" s="1">
        <f t="shared" si="1"/>
        <v>42440</v>
      </c>
      <c r="T17">
        <f t="shared" si="9"/>
        <v>3453</v>
      </c>
    </row>
    <row r="18" spans="1:20" x14ac:dyDescent="0.3">
      <c r="A18" s="1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  <c r="G18" t="str">
        <f t="shared" si="2"/>
        <v>2016-03</v>
      </c>
      <c r="H18">
        <f t="shared" si="8"/>
        <v>496998</v>
      </c>
      <c r="K18">
        <f t="shared" si="0"/>
        <v>0</v>
      </c>
      <c r="N18">
        <f t="shared" si="3"/>
        <v>7</v>
      </c>
      <c r="O18">
        <f t="shared" si="4"/>
        <v>48</v>
      </c>
      <c r="P18">
        <f t="shared" si="5"/>
        <v>32</v>
      </c>
      <c r="Q18">
        <f t="shared" si="6"/>
        <v>33</v>
      </c>
      <c r="R18">
        <f t="shared" si="7"/>
        <v>2</v>
      </c>
      <c r="S18" s="1">
        <f t="shared" si="1"/>
        <v>42440</v>
      </c>
      <c r="T18">
        <f t="shared" si="9"/>
        <v>3397</v>
      </c>
    </row>
    <row r="19" spans="1:20" x14ac:dyDescent="0.3">
      <c r="A19" s="1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  <c r="G19" t="str">
        <f t="shared" si="2"/>
        <v>2016-03</v>
      </c>
      <c r="H19">
        <f t="shared" si="8"/>
        <v>496758</v>
      </c>
      <c r="K19">
        <f t="shared" si="0"/>
        <v>24</v>
      </c>
      <c r="N19">
        <f t="shared" si="3"/>
        <v>7</v>
      </c>
      <c r="O19">
        <f t="shared" si="4"/>
        <v>58</v>
      </c>
      <c r="P19">
        <f t="shared" si="5"/>
        <v>32</v>
      </c>
      <c r="Q19">
        <f t="shared" si="6"/>
        <v>33</v>
      </c>
      <c r="R19">
        <f t="shared" si="7"/>
        <v>2</v>
      </c>
      <c r="S19" s="1">
        <f t="shared" si="1"/>
        <v>42440</v>
      </c>
      <c r="T19">
        <f t="shared" si="9"/>
        <v>3157</v>
      </c>
    </row>
    <row r="20" spans="1:20" x14ac:dyDescent="0.3">
      <c r="A20" s="1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  <c r="G20" t="str">
        <f t="shared" si="2"/>
        <v>2016-04</v>
      </c>
      <c r="H20">
        <f t="shared" si="8"/>
        <v>496842</v>
      </c>
      <c r="K20">
        <f t="shared" si="0"/>
        <v>0</v>
      </c>
      <c r="N20">
        <f t="shared" si="3"/>
        <v>0</v>
      </c>
      <c r="O20">
        <f t="shared" si="4"/>
        <v>58</v>
      </c>
      <c r="P20">
        <f t="shared" si="5"/>
        <v>32</v>
      </c>
      <c r="Q20">
        <f t="shared" si="6"/>
        <v>33</v>
      </c>
      <c r="R20">
        <f t="shared" si="7"/>
        <v>2</v>
      </c>
      <c r="S20" s="1">
        <f t="shared" si="1"/>
        <v>42464</v>
      </c>
      <c r="T20">
        <f t="shared" si="9"/>
        <v>3241</v>
      </c>
    </row>
    <row r="21" spans="1:20" x14ac:dyDescent="0.3">
      <c r="A21" s="1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  <c r="G21" t="str">
        <f t="shared" si="2"/>
        <v>2016-04</v>
      </c>
      <c r="H21">
        <f t="shared" si="8"/>
        <v>496367</v>
      </c>
      <c r="K21">
        <f t="shared" si="0"/>
        <v>0</v>
      </c>
      <c r="N21">
        <f t="shared" si="3"/>
        <v>0</v>
      </c>
      <c r="O21">
        <f t="shared" si="4"/>
        <v>58</v>
      </c>
      <c r="P21">
        <f t="shared" si="5"/>
        <v>57</v>
      </c>
      <c r="Q21">
        <f t="shared" si="6"/>
        <v>33</v>
      </c>
      <c r="R21">
        <f t="shared" si="7"/>
        <v>2</v>
      </c>
      <c r="S21" s="1">
        <f t="shared" si="1"/>
        <v>42464</v>
      </c>
      <c r="T21">
        <f t="shared" si="9"/>
        <v>2766</v>
      </c>
    </row>
    <row r="22" spans="1:20" x14ac:dyDescent="0.3">
      <c r="A22" s="1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  <c r="G22" t="str">
        <f t="shared" si="2"/>
        <v>2016-04</v>
      </c>
      <c r="H22">
        <f t="shared" si="8"/>
        <v>495113</v>
      </c>
      <c r="K22">
        <f t="shared" si="0"/>
        <v>18</v>
      </c>
      <c r="N22">
        <f t="shared" si="3"/>
        <v>0</v>
      </c>
      <c r="O22">
        <f t="shared" si="4"/>
        <v>58</v>
      </c>
      <c r="P22">
        <f t="shared" si="5"/>
        <v>57</v>
      </c>
      <c r="Q22">
        <f t="shared" si="6"/>
        <v>33</v>
      </c>
      <c r="R22">
        <f t="shared" si="7"/>
        <v>35</v>
      </c>
      <c r="S22" s="1">
        <f t="shared" si="1"/>
        <v>42464</v>
      </c>
      <c r="T22">
        <f t="shared" si="9"/>
        <v>1512</v>
      </c>
    </row>
    <row r="23" spans="1:20" x14ac:dyDescent="0.3">
      <c r="A23" s="1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  <c r="G23" t="str">
        <f t="shared" si="2"/>
        <v>2016-04</v>
      </c>
      <c r="H23">
        <f t="shared" si="8"/>
        <v>496373</v>
      </c>
      <c r="K23">
        <f t="shared" si="0"/>
        <v>0</v>
      </c>
      <c r="N23">
        <f t="shared" si="3"/>
        <v>0</v>
      </c>
      <c r="O23">
        <f t="shared" si="4"/>
        <v>22</v>
      </c>
      <c r="P23">
        <f t="shared" si="5"/>
        <v>57</v>
      </c>
      <c r="Q23">
        <f t="shared" si="6"/>
        <v>33</v>
      </c>
      <c r="R23">
        <f t="shared" si="7"/>
        <v>35</v>
      </c>
      <c r="S23" s="1">
        <f t="shared" si="1"/>
        <v>42482</v>
      </c>
      <c r="T23">
        <f t="shared" si="9"/>
        <v>2772</v>
      </c>
    </row>
    <row r="24" spans="1:20" x14ac:dyDescent="0.3">
      <c r="A24" s="1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  <c r="G24" t="str">
        <f t="shared" si="2"/>
        <v>2016-04</v>
      </c>
      <c r="H24">
        <f t="shared" si="8"/>
        <v>496043</v>
      </c>
      <c r="K24">
        <f t="shared" si="0"/>
        <v>0</v>
      </c>
      <c r="N24">
        <f t="shared" si="3"/>
        <v>0</v>
      </c>
      <c r="O24">
        <f t="shared" si="4"/>
        <v>22</v>
      </c>
      <c r="P24">
        <f t="shared" si="5"/>
        <v>57</v>
      </c>
      <c r="Q24">
        <f t="shared" si="6"/>
        <v>38</v>
      </c>
      <c r="R24">
        <f t="shared" si="7"/>
        <v>35</v>
      </c>
      <c r="S24" s="1">
        <f t="shared" si="1"/>
        <v>42482</v>
      </c>
      <c r="T24">
        <f t="shared" si="9"/>
        <v>2442</v>
      </c>
    </row>
    <row r="25" spans="1:20" x14ac:dyDescent="0.3">
      <c r="A25" s="1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  <c r="G25" t="str">
        <f t="shared" si="2"/>
        <v>2016-04</v>
      </c>
      <c r="H25">
        <f t="shared" si="8"/>
        <v>494608</v>
      </c>
      <c r="K25">
        <f t="shared" si="0"/>
        <v>22</v>
      </c>
      <c r="N25">
        <f t="shared" si="3"/>
        <v>0</v>
      </c>
      <c r="O25">
        <f t="shared" si="4"/>
        <v>22</v>
      </c>
      <c r="P25">
        <f t="shared" si="5"/>
        <v>57</v>
      </c>
      <c r="Q25">
        <f t="shared" si="6"/>
        <v>38</v>
      </c>
      <c r="R25">
        <f t="shared" si="7"/>
        <v>70</v>
      </c>
      <c r="S25" s="1">
        <f t="shared" si="1"/>
        <v>42482</v>
      </c>
      <c r="T25">
        <f t="shared" si="9"/>
        <v>1007</v>
      </c>
    </row>
    <row r="26" spans="1:20" x14ac:dyDescent="0.3">
      <c r="A26" s="1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  <c r="G26" t="str">
        <f t="shared" si="2"/>
        <v>2016-05</v>
      </c>
      <c r="H26">
        <f t="shared" si="8"/>
        <v>498332</v>
      </c>
      <c r="K26">
        <f t="shared" si="0"/>
        <v>0</v>
      </c>
      <c r="N26">
        <f t="shared" si="3"/>
        <v>0</v>
      </c>
      <c r="O26">
        <f t="shared" si="4"/>
        <v>22</v>
      </c>
      <c r="P26">
        <f t="shared" si="5"/>
        <v>57</v>
      </c>
      <c r="Q26">
        <f t="shared" si="6"/>
        <v>0</v>
      </c>
      <c r="R26">
        <f t="shared" si="7"/>
        <v>70</v>
      </c>
      <c r="S26" s="1">
        <f t="shared" si="1"/>
        <v>42504</v>
      </c>
      <c r="T26">
        <f t="shared" si="9"/>
        <v>4731</v>
      </c>
    </row>
    <row r="27" spans="1:20" x14ac:dyDescent="0.3">
      <c r="A27" s="1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  <c r="G27" t="str">
        <f t="shared" si="2"/>
        <v>2016-05</v>
      </c>
      <c r="H27">
        <f t="shared" si="8"/>
        <v>498102</v>
      </c>
      <c r="K27">
        <f t="shared" si="0"/>
        <v>25</v>
      </c>
      <c r="N27">
        <f t="shared" si="3"/>
        <v>0</v>
      </c>
      <c r="O27">
        <f t="shared" si="4"/>
        <v>32</v>
      </c>
      <c r="P27">
        <f t="shared" si="5"/>
        <v>57</v>
      </c>
      <c r="Q27">
        <f t="shared" si="6"/>
        <v>0</v>
      </c>
      <c r="R27">
        <f t="shared" si="7"/>
        <v>70</v>
      </c>
      <c r="S27" s="1">
        <f t="shared" si="1"/>
        <v>42504</v>
      </c>
      <c r="T27">
        <f t="shared" si="9"/>
        <v>4501</v>
      </c>
    </row>
    <row r="28" spans="1:20" x14ac:dyDescent="0.3">
      <c r="A28" s="1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  <c r="G28" t="str">
        <f t="shared" si="2"/>
        <v>2016-06</v>
      </c>
      <c r="H28">
        <f t="shared" si="8"/>
        <v>498254</v>
      </c>
      <c r="K28">
        <f t="shared" si="0"/>
        <v>0</v>
      </c>
      <c r="N28">
        <f t="shared" si="3"/>
        <v>0</v>
      </c>
      <c r="O28">
        <f t="shared" si="4"/>
        <v>28</v>
      </c>
      <c r="P28">
        <f t="shared" si="5"/>
        <v>57</v>
      </c>
      <c r="Q28">
        <f t="shared" si="6"/>
        <v>0</v>
      </c>
      <c r="R28">
        <f t="shared" si="7"/>
        <v>70</v>
      </c>
      <c r="S28" s="1">
        <f t="shared" si="1"/>
        <v>42529</v>
      </c>
      <c r="T28">
        <f t="shared" si="9"/>
        <v>4653</v>
      </c>
    </row>
    <row r="29" spans="1:20" x14ac:dyDescent="0.3">
      <c r="A29" s="1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  <c r="G29" t="str">
        <f t="shared" si="2"/>
        <v>2016-06</v>
      </c>
      <c r="H29">
        <f t="shared" si="8"/>
        <v>495734</v>
      </c>
      <c r="K29">
        <f t="shared" si="0"/>
        <v>0</v>
      </c>
      <c r="N29">
        <f t="shared" si="3"/>
        <v>0</v>
      </c>
      <c r="O29">
        <f t="shared" si="4"/>
        <v>28</v>
      </c>
      <c r="P29">
        <f t="shared" si="5"/>
        <v>57</v>
      </c>
      <c r="Q29">
        <f t="shared" si="6"/>
        <v>42</v>
      </c>
      <c r="R29">
        <f t="shared" si="7"/>
        <v>70</v>
      </c>
      <c r="S29" s="1">
        <f t="shared" si="1"/>
        <v>42529</v>
      </c>
      <c r="T29">
        <f t="shared" si="9"/>
        <v>2133</v>
      </c>
    </row>
    <row r="30" spans="1:20" x14ac:dyDescent="0.3">
      <c r="A30" s="1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  <c r="G30" t="str">
        <f t="shared" si="2"/>
        <v>2016-06</v>
      </c>
      <c r="H30">
        <f t="shared" si="8"/>
        <v>495510</v>
      </c>
      <c r="K30">
        <f t="shared" si="0"/>
        <v>0</v>
      </c>
      <c r="N30">
        <f t="shared" si="3"/>
        <v>28</v>
      </c>
      <c r="O30">
        <f t="shared" si="4"/>
        <v>28</v>
      </c>
      <c r="P30">
        <f t="shared" si="5"/>
        <v>57</v>
      </c>
      <c r="Q30">
        <f t="shared" si="6"/>
        <v>42</v>
      </c>
      <c r="R30">
        <f t="shared" si="7"/>
        <v>70</v>
      </c>
      <c r="S30" s="1">
        <f t="shared" si="1"/>
        <v>42529</v>
      </c>
      <c r="T30">
        <f t="shared" si="9"/>
        <v>1909</v>
      </c>
    </row>
    <row r="31" spans="1:20" x14ac:dyDescent="0.3">
      <c r="A31" s="1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  <c r="G31" t="str">
        <f t="shared" si="2"/>
        <v>2016-06</v>
      </c>
      <c r="H31">
        <f t="shared" si="8"/>
        <v>495149</v>
      </c>
      <c r="K31">
        <f t="shared" si="0"/>
        <v>13</v>
      </c>
      <c r="N31">
        <f t="shared" si="3"/>
        <v>28</v>
      </c>
      <c r="O31">
        <f t="shared" si="4"/>
        <v>28</v>
      </c>
      <c r="P31">
        <f t="shared" si="5"/>
        <v>76</v>
      </c>
      <c r="Q31">
        <f t="shared" si="6"/>
        <v>42</v>
      </c>
      <c r="R31">
        <f t="shared" si="7"/>
        <v>70</v>
      </c>
      <c r="S31" s="1">
        <f t="shared" si="1"/>
        <v>42529</v>
      </c>
      <c r="T31">
        <f t="shared" si="9"/>
        <v>1548</v>
      </c>
    </row>
    <row r="32" spans="1:20" x14ac:dyDescent="0.3">
      <c r="A32" s="1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  <c r="G32" t="str">
        <f t="shared" si="2"/>
        <v>2016-06</v>
      </c>
      <c r="H32">
        <f t="shared" si="8"/>
        <v>497165</v>
      </c>
      <c r="K32">
        <f t="shared" si="0"/>
        <v>0</v>
      </c>
      <c r="N32">
        <f t="shared" si="3"/>
        <v>28</v>
      </c>
      <c r="O32">
        <f t="shared" si="4"/>
        <v>28</v>
      </c>
      <c r="P32">
        <f t="shared" si="5"/>
        <v>4</v>
      </c>
      <c r="Q32">
        <f t="shared" si="6"/>
        <v>42</v>
      </c>
      <c r="R32">
        <f t="shared" si="7"/>
        <v>70</v>
      </c>
      <c r="S32" s="1">
        <f t="shared" si="1"/>
        <v>42542</v>
      </c>
      <c r="T32">
        <f t="shared" si="9"/>
        <v>3564</v>
      </c>
    </row>
    <row r="33" spans="1:20" x14ac:dyDescent="0.3">
      <c r="A33" s="1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  <c r="G33" t="str">
        <f t="shared" si="2"/>
        <v>2016-06</v>
      </c>
      <c r="H33">
        <f t="shared" si="8"/>
        <v>500945</v>
      </c>
      <c r="K33">
        <f t="shared" si="0"/>
        <v>0</v>
      </c>
      <c r="N33">
        <f t="shared" si="3"/>
        <v>28</v>
      </c>
      <c r="O33">
        <f t="shared" si="4"/>
        <v>28</v>
      </c>
      <c r="P33">
        <f t="shared" si="5"/>
        <v>4</v>
      </c>
      <c r="Q33">
        <f t="shared" si="6"/>
        <v>0</v>
      </c>
      <c r="R33">
        <f t="shared" si="7"/>
        <v>70</v>
      </c>
      <c r="S33" s="1">
        <f t="shared" si="1"/>
        <v>42542</v>
      </c>
      <c r="T33">
        <f t="shared" si="9"/>
        <v>7344</v>
      </c>
    </row>
    <row r="34" spans="1:20" x14ac:dyDescent="0.3">
      <c r="A34" s="1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  <c r="G34" t="str">
        <f t="shared" si="2"/>
        <v>2016-06</v>
      </c>
      <c r="H34">
        <f t="shared" si="8"/>
        <v>499097</v>
      </c>
      <c r="K34">
        <f t="shared" si="0"/>
        <v>0</v>
      </c>
      <c r="N34">
        <f t="shared" si="3"/>
        <v>28</v>
      </c>
      <c r="O34">
        <f t="shared" si="4"/>
        <v>28</v>
      </c>
      <c r="P34">
        <f t="shared" si="5"/>
        <v>4</v>
      </c>
      <c r="Q34">
        <f t="shared" si="6"/>
        <v>0</v>
      </c>
      <c r="R34">
        <f t="shared" si="7"/>
        <v>112</v>
      </c>
      <c r="S34" s="1">
        <f t="shared" si="1"/>
        <v>42542</v>
      </c>
      <c r="T34">
        <f t="shared" si="9"/>
        <v>5496</v>
      </c>
    </row>
    <row r="35" spans="1:20" x14ac:dyDescent="0.3">
      <c r="A35" s="1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  <c r="G35" t="str">
        <f t="shared" si="2"/>
        <v>2016-06</v>
      </c>
      <c r="H35">
        <f t="shared" si="8"/>
        <v>498239</v>
      </c>
      <c r="K35">
        <f t="shared" si="0"/>
        <v>0</v>
      </c>
      <c r="N35">
        <f t="shared" si="3"/>
        <v>28</v>
      </c>
      <c r="O35">
        <f t="shared" si="4"/>
        <v>61</v>
      </c>
      <c r="P35">
        <f t="shared" si="5"/>
        <v>4</v>
      </c>
      <c r="Q35">
        <f t="shared" si="6"/>
        <v>0</v>
      </c>
      <c r="R35">
        <f t="shared" si="7"/>
        <v>112</v>
      </c>
      <c r="S35" s="1">
        <f t="shared" si="1"/>
        <v>42542</v>
      </c>
      <c r="T35">
        <f t="shared" si="9"/>
        <v>4638</v>
      </c>
    </row>
    <row r="36" spans="1:20" x14ac:dyDescent="0.3">
      <c r="A36" s="1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  <c r="G36" t="str">
        <f t="shared" si="2"/>
        <v>2016-06</v>
      </c>
      <c r="H36">
        <f t="shared" si="8"/>
        <v>498158</v>
      </c>
      <c r="K36">
        <f t="shared" si="0"/>
        <v>17</v>
      </c>
      <c r="N36">
        <f t="shared" si="3"/>
        <v>37</v>
      </c>
      <c r="O36">
        <f t="shared" si="4"/>
        <v>61</v>
      </c>
      <c r="P36">
        <f t="shared" si="5"/>
        <v>4</v>
      </c>
      <c r="Q36">
        <f t="shared" si="6"/>
        <v>0</v>
      </c>
      <c r="R36">
        <f t="shared" si="7"/>
        <v>112</v>
      </c>
      <c r="S36" s="1">
        <f t="shared" si="1"/>
        <v>42542</v>
      </c>
      <c r="T36">
        <f t="shared" si="9"/>
        <v>4557</v>
      </c>
    </row>
    <row r="37" spans="1:20" x14ac:dyDescent="0.3">
      <c r="A37" s="1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  <c r="G37" t="str">
        <f t="shared" si="2"/>
        <v>2016-07</v>
      </c>
      <c r="H37">
        <f t="shared" si="8"/>
        <v>498274</v>
      </c>
      <c r="K37">
        <f t="shared" si="0"/>
        <v>0</v>
      </c>
      <c r="N37">
        <f t="shared" si="3"/>
        <v>37</v>
      </c>
      <c r="O37">
        <f t="shared" si="4"/>
        <v>61</v>
      </c>
      <c r="P37">
        <f t="shared" si="5"/>
        <v>0</v>
      </c>
      <c r="Q37">
        <f t="shared" si="6"/>
        <v>0</v>
      </c>
      <c r="R37">
        <f t="shared" si="7"/>
        <v>112</v>
      </c>
      <c r="S37" s="1">
        <f t="shared" si="1"/>
        <v>42559</v>
      </c>
      <c r="T37">
        <f t="shared" si="9"/>
        <v>4673</v>
      </c>
    </row>
    <row r="38" spans="1:20" x14ac:dyDescent="0.3">
      <c r="A38" s="1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  <c r="G38" t="str">
        <f t="shared" si="2"/>
        <v>2016-07</v>
      </c>
      <c r="H38">
        <f t="shared" si="8"/>
        <v>498718</v>
      </c>
      <c r="K38">
        <f t="shared" si="0"/>
        <v>0</v>
      </c>
      <c r="N38">
        <f t="shared" si="3"/>
        <v>0</v>
      </c>
      <c r="O38">
        <f t="shared" si="4"/>
        <v>61</v>
      </c>
      <c r="P38">
        <f t="shared" si="5"/>
        <v>0</v>
      </c>
      <c r="Q38">
        <f t="shared" si="6"/>
        <v>0</v>
      </c>
      <c r="R38">
        <f t="shared" si="7"/>
        <v>112</v>
      </c>
      <c r="S38" s="1">
        <f t="shared" si="1"/>
        <v>42559</v>
      </c>
      <c r="T38">
        <f t="shared" si="9"/>
        <v>5117</v>
      </c>
    </row>
    <row r="39" spans="1:20" x14ac:dyDescent="0.3">
      <c r="A39" s="1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  <c r="G39" t="str">
        <f t="shared" si="2"/>
        <v>2016-07</v>
      </c>
      <c r="H39">
        <f t="shared" si="8"/>
        <v>497248</v>
      </c>
      <c r="K39">
        <f t="shared" si="0"/>
        <v>0</v>
      </c>
      <c r="N39">
        <f t="shared" si="3"/>
        <v>0</v>
      </c>
      <c r="O39">
        <f t="shared" si="4"/>
        <v>61</v>
      </c>
      <c r="P39">
        <f t="shared" si="5"/>
        <v>0</v>
      </c>
      <c r="Q39">
        <f t="shared" si="6"/>
        <v>0</v>
      </c>
      <c r="R39">
        <f t="shared" si="7"/>
        <v>147</v>
      </c>
      <c r="S39" s="1">
        <f t="shared" si="1"/>
        <v>42559</v>
      </c>
      <c r="T39">
        <f t="shared" si="9"/>
        <v>3647</v>
      </c>
    </row>
    <row r="40" spans="1:20" x14ac:dyDescent="0.3">
      <c r="A40" s="1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  <c r="G40" t="str">
        <f t="shared" si="2"/>
        <v>2016-07</v>
      </c>
      <c r="H40">
        <f t="shared" si="8"/>
        <v>495136</v>
      </c>
      <c r="K40">
        <f t="shared" si="0"/>
        <v>15</v>
      </c>
      <c r="N40">
        <f t="shared" si="3"/>
        <v>0</v>
      </c>
      <c r="O40">
        <f t="shared" si="4"/>
        <v>61</v>
      </c>
      <c r="P40">
        <f t="shared" si="5"/>
        <v>0</v>
      </c>
      <c r="Q40">
        <f t="shared" si="6"/>
        <v>32</v>
      </c>
      <c r="R40">
        <f t="shared" si="7"/>
        <v>147</v>
      </c>
      <c r="S40" s="1">
        <f t="shared" si="1"/>
        <v>42559</v>
      </c>
      <c r="T40">
        <f t="shared" si="9"/>
        <v>1535</v>
      </c>
    </row>
    <row r="41" spans="1:20" x14ac:dyDescent="0.3">
      <c r="A41" s="1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  <c r="G41" t="str">
        <f t="shared" si="2"/>
        <v>2016-07</v>
      </c>
      <c r="H41">
        <f t="shared" si="8"/>
        <v>498080</v>
      </c>
      <c r="K41">
        <f t="shared" si="0"/>
        <v>0</v>
      </c>
      <c r="N41">
        <f t="shared" si="3"/>
        <v>0</v>
      </c>
      <c r="O41">
        <f t="shared" si="4"/>
        <v>61</v>
      </c>
      <c r="P41">
        <f t="shared" si="5"/>
        <v>0</v>
      </c>
      <c r="Q41">
        <f t="shared" si="6"/>
        <v>0</v>
      </c>
      <c r="R41">
        <f t="shared" si="7"/>
        <v>147</v>
      </c>
      <c r="S41" s="1">
        <f t="shared" si="1"/>
        <v>42574</v>
      </c>
      <c r="T41">
        <f t="shared" si="9"/>
        <v>4479</v>
      </c>
    </row>
    <row r="42" spans="1:20" x14ac:dyDescent="0.3">
      <c r="A42" s="1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  <c r="G42" t="str">
        <f t="shared" si="2"/>
        <v>2016-07</v>
      </c>
      <c r="H42">
        <f t="shared" si="8"/>
        <v>496016</v>
      </c>
      <c r="K42">
        <f t="shared" si="0"/>
        <v>19</v>
      </c>
      <c r="N42">
        <f t="shared" si="3"/>
        <v>0</v>
      </c>
      <c r="O42">
        <f t="shared" si="4"/>
        <v>61</v>
      </c>
      <c r="P42">
        <f t="shared" si="5"/>
        <v>0</v>
      </c>
      <c r="Q42">
        <f t="shared" si="6"/>
        <v>0</v>
      </c>
      <c r="R42">
        <f t="shared" si="7"/>
        <v>195</v>
      </c>
      <c r="S42" s="1">
        <f t="shared" si="1"/>
        <v>42574</v>
      </c>
      <c r="T42">
        <f t="shared" si="9"/>
        <v>2415</v>
      </c>
    </row>
    <row r="43" spans="1:20" x14ac:dyDescent="0.3">
      <c r="A43" s="1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  <c r="G43" t="str">
        <f t="shared" si="2"/>
        <v>2016-08</v>
      </c>
      <c r="H43">
        <f t="shared" si="8"/>
        <v>507476</v>
      </c>
      <c r="K43">
        <f t="shared" si="0"/>
        <v>0</v>
      </c>
      <c r="N43">
        <f t="shared" si="3"/>
        <v>0</v>
      </c>
      <c r="O43">
        <f t="shared" si="4"/>
        <v>61</v>
      </c>
      <c r="P43">
        <f t="shared" si="5"/>
        <v>0</v>
      </c>
      <c r="Q43">
        <f t="shared" si="6"/>
        <v>0</v>
      </c>
      <c r="R43">
        <f t="shared" si="7"/>
        <v>4</v>
      </c>
      <c r="S43" s="1">
        <f t="shared" si="1"/>
        <v>42593</v>
      </c>
      <c r="T43">
        <f t="shared" si="9"/>
        <v>13875</v>
      </c>
    </row>
    <row r="44" spans="1:20" x14ac:dyDescent="0.3">
      <c r="A44" s="1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  <c r="G44" t="str">
        <f t="shared" si="2"/>
        <v>2016-08</v>
      </c>
      <c r="H44">
        <f t="shared" si="8"/>
        <v>507260</v>
      </c>
      <c r="K44">
        <f t="shared" si="0"/>
        <v>0</v>
      </c>
      <c r="N44">
        <f t="shared" si="3"/>
        <v>0</v>
      </c>
      <c r="O44">
        <f t="shared" si="4"/>
        <v>70</v>
      </c>
      <c r="P44">
        <f t="shared" si="5"/>
        <v>0</v>
      </c>
      <c r="Q44">
        <f t="shared" si="6"/>
        <v>0</v>
      </c>
      <c r="R44">
        <f t="shared" si="7"/>
        <v>4</v>
      </c>
      <c r="S44" s="1">
        <f t="shared" si="1"/>
        <v>42593</v>
      </c>
      <c r="T44">
        <f t="shared" si="9"/>
        <v>13659</v>
      </c>
    </row>
    <row r="45" spans="1:20" x14ac:dyDescent="0.3">
      <c r="A45" s="1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  <c r="G45" t="str">
        <f t="shared" si="2"/>
        <v>2016-08</v>
      </c>
      <c r="H45">
        <f t="shared" si="8"/>
        <v>504920</v>
      </c>
      <c r="K45">
        <f t="shared" si="0"/>
        <v>26</v>
      </c>
      <c r="N45">
        <f t="shared" si="3"/>
        <v>0</v>
      </c>
      <c r="O45">
        <f t="shared" si="4"/>
        <v>70</v>
      </c>
      <c r="P45">
        <f t="shared" si="5"/>
        <v>0</v>
      </c>
      <c r="Q45">
        <f t="shared" si="6"/>
        <v>36</v>
      </c>
      <c r="R45">
        <f t="shared" si="7"/>
        <v>4</v>
      </c>
      <c r="S45" s="1">
        <f t="shared" si="1"/>
        <v>42593</v>
      </c>
      <c r="T45">
        <f t="shared" si="9"/>
        <v>11319</v>
      </c>
    </row>
    <row r="46" spans="1:20" x14ac:dyDescent="0.3">
      <c r="A46" s="1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  <c r="G46" t="str">
        <f t="shared" si="2"/>
        <v>2016-09</v>
      </c>
      <c r="H46">
        <f t="shared" si="8"/>
        <v>504591</v>
      </c>
      <c r="K46">
        <f t="shared" si="0"/>
        <v>0</v>
      </c>
      <c r="N46">
        <f t="shared" si="3"/>
        <v>47</v>
      </c>
      <c r="O46">
        <f t="shared" si="4"/>
        <v>70</v>
      </c>
      <c r="P46">
        <f t="shared" si="5"/>
        <v>0</v>
      </c>
      <c r="Q46">
        <f t="shared" si="6"/>
        <v>36</v>
      </c>
      <c r="R46">
        <f t="shared" si="7"/>
        <v>4</v>
      </c>
      <c r="S46" s="1">
        <f t="shared" si="1"/>
        <v>42619</v>
      </c>
      <c r="T46">
        <f t="shared" si="9"/>
        <v>10990</v>
      </c>
    </row>
    <row r="47" spans="1:20" x14ac:dyDescent="0.3">
      <c r="A47" s="1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  <c r="G47" t="str">
        <f t="shared" si="2"/>
        <v>2016-09</v>
      </c>
      <c r="H47">
        <f t="shared" si="8"/>
        <v>504843</v>
      </c>
      <c r="K47">
        <f t="shared" si="0"/>
        <v>0</v>
      </c>
      <c r="N47">
        <f t="shared" si="3"/>
        <v>47</v>
      </c>
      <c r="O47">
        <f t="shared" si="4"/>
        <v>70</v>
      </c>
      <c r="P47">
        <f t="shared" si="5"/>
        <v>0</v>
      </c>
      <c r="Q47">
        <f t="shared" si="6"/>
        <v>36</v>
      </c>
      <c r="R47">
        <f t="shared" si="7"/>
        <v>0</v>
      </c>
      <c r="S47" s="1">
        <f t="shared" si="1"/>
        <v>42619</v>
      </c>
      <c r="T47">
        <f t="shared" si="9"/>
        <v>11242</v>
      </c>
    </row>
    <row r="48" spans="1:20" x14ac:dyDescent="0.3">
      <c r="A48" s="1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  <c r="G48" t="str">
        <f t="shared" si="2"/>
        <v>2016-09</v>
      </c>
      <c r="H48">
        <f t="shared" si="8"/>
        <v>504691</v>
      </c>
      <c r="K48">
        <f t="shared" si="0"/>
        <v>0</v>
      </c>
      <c r="N48">
        <f t="shared" si="3"/>
        <v>47</v>
      </c>
      <c r="O48">
        <f t="shared" si="4"/>
        <v>70</v>
      </c>
      <c r="P48">
        <f t="shared" si="5"/>
        <v>8</v>
      </c>
      <c r="Q48">
        <f t="shared" si="6"/>
        <v>36</v>
      </c>
      <c r="R48">
        <f t="shared" si="7"/>
        <v>0</v>
      </c>
      <c r="S48" s="1">
        <f t="shared" si="1"/>
        <v>42619</v>
      </c>
      <c r="T48">
        <f t="shared" si="9"/>
        <v>11090</v>
      </c>
    </row>
    <row r="49" spans="1:20" x14ac:dyDescent="0.3">
      <c r="A49" s="1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  <c r="G49" t="str">
        <f t="shared" si="2"/>
        <v>2016-09</v>
      </c>
      <c r="H49">
        <f t="shared" si="8"/>
        <v>504625</v>
      </c>
      <c r="K49">
        <f t="shared" si="0"/>
        <v>0</v>
      </c>
      <c r="N49">
        <f t="shared" si="3"/>
        <v>47</v>
      </c>
      <c r="O49">
        <f t="shared" si="4"/>
        <v>73</v>
      </c>
      <c r="P49">
        <f t="shared" si="5"/>
        <v>8</v>
      </c>
      <c r="Q49">
        <f t="shared" si="6"/>
        <v>36</v>
      </c>
      <c r="R49">
        <f t="shared" si="7"/>
        <v>0</v>
      </c>
      <c r="S49" s="1">
        <f t="shared" si="1"/>
        <v>42619</v>
      </c>
      <c r="T49">
        <f t="shared" si="9"/>
        <v>11024</v>
      </c>
    </row>
    <row r="50" spans="1:20" x14ac:dyDescent="0.3">
      <c r="A50" s="1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  <c r="G50" t="str">
        <f t="shared" si="2"/>
        <v>2016-09</v>
      </c>
      <c r="H50">
        <f t="shared" si="8"/>
        <v>502206</v>
      </c>
      <c r="K50">
        <f t="shared" si="0"/>
        <v>21</v>
      </c>
      <c r="N50">
        <f t="shared" si="3"/>
        <v>47</v>
      </c>
      <c r="O50">
        <f t="shared" si="4"/>
        <v>73</v>
      </c>
      <c r="P50">
        <f t="shared" si="5"/>
        <v>8</v>
      </c>
      <c r="Q50">
        <f t="shared" si="6"/>
        <v>77</v>
      </c>
      <c r="R50">
        <f t="shared" si="7"/>
        <v>0</v>
      </c>
      <c r="S50" s="1">
        <f t="shared" si="1"/>
        <v>42619</v>
      </c>
      <c r="T50">
        <f t="shared" si="9"/>
        <v>8605</v>
      </c>
    </row>
    <row r="51" spans="1:20" x14ac:dyDescent="0.3">
      <c r="A51" s="1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  <c r="G51" t="str">
        <f t="shared" si="2"/>
        <v>2016-09</v>
      </c>
      <c r="H51">
        <f t="shared" si="8"/>
        <v>500446</v>
      </c>
      <c r="K51">
        <f t="shared" si="0"/>
        <v>0</v>
      </c>
      <c r="N51">
        <f t="shared" si="3"/>
        <v>47</v>
      </c>
      <c r="O51">
        <f t="shared" si="4"/>
        <v>73</v>
      </c>
      <c r="P51">
        <f t="shared" si="5"/>
        <v>8</v>
      </c>
      <c r="Q51">
        <f t="shared" si="6"/>
        <v>77</v>
      </c>
      <c r="R51">
        <f t="shared" si="7"/>
        <v>44</v>
      </c>
      <c r="S51" s="1">
        <f t="shared" si="1"/>
        <v>42640</v>
      </c>
      <c r="T51">
        <f t="shared" si="9"/>
        <v>6845</v>
      </c>
    </row>
    <row r="52" spans="1:20" x14ac:dyDescent="0.3">
      <c r="A52" s="1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  <c r="G52" t="str">
        <f t="shared" si="2"/>
        <v>2016-09</v>
      </c>
      <c r="H52">
        <f t="shared" si="8"/>
        <v>500986</v>
      </c>
      <c r="K52">
        <f t="shared" si="0"/>
        <v>0</v>
      </c>
      <c r="N52">
        <f t="shared" si="3"/>
        <v>2</v>
      </c>
      <c r="O52">
        <f t="shared" si="4"/>
        <v>73</v>
      </c>
      <c r="P52">
        <f t="shared" si="5"/>
        <v>8</v>
      </c>
      <c r="Q52">
        <f t="shared" si="6"/>
        <v>77</v>
      </c>
      <c r="R52">
        <f t="shared" si="7"/>
        <v>44</v>
      </c>
      <c r="S52" s="1">
        <f t="shared" si="1"/>
        <v>42640</v>
      </c>
      <c r="T52">
        <f t="shared" si="9"/>
        <v>7385</v>
      </c>
    </row>
    <row r="53" spans="1:20" x14ac:dyDescent="0.3">
      <c r="A53" s="1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  <c r="G53" t="str">
        <f t="shared" si="2"/>
        <v>2016-09</v>
      </c>
      <c r="H53">
        <f t="shared" si="8"/>
        <v>500186</v>
      </c>
      <c r="K53">
        <f t="shared" si="0"/>
        <v>0</v>
      </c>
      <c r="N53">
        <f t="shared" si="3"/>
        <v>2</v>
      </c>
      <c r="O53">
        <f t="shared" si="4"/>
        <v>73</v>
      </c>
      <c r="P53">
        <f t="shared" si="5"/>
        <v>48</v>
      </c>
      <c r="Q53">
        <f t="shared" si="6"/>
        <v>77</v>
      </c>
      <c r="R53">
        <f t="shared" si="7"/>
        <v>44</v>
      </c>
      <c r="S53" s="1">
        <f t="shared" si="1"/>
        <v>42640</v>
      </c>
      <c r="T53">
        <f t="shared" si="9"/>
        <v>6585</v>
      </c>
    </row>
    <row r="54" spans="1:20" x14ac:dyDescent="0.3">
      <c r="A54" s="1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  <c r="G54" t="str">
        <f t="shared" si="2"/>
        <v>2016-09</v>
      </c>
      <c r="H54">
        <f t="shared" si="8"/>
        <v>499997</v>
      </c>
      <c r="K54">
        <f t="shared" si="0"/>
        <v>0</v>
      </c>
      <c r="N54">
        <f t="shared" si="3"/>
        <v>2</v>
      </c>
      <c r="O54">
        <f t="shared" si="4"/>
        <v>73</v>
      </c>
      <c r="P54">
        <f t="shared" si="5"/>
        <v>48</v>
      </c>
      <c r="Q54">
        <f t="shared" si="6"/>
        <v>80</v>
      </c>
      <c r="R54">
        <f t="shared" si="7"/>
        <v>44</v>
      </c>
      <c r="S54" s="1">
        <f t="shared" si="1"/>
        <v>42640</v>
      </c>
      <c r="T54">
        <f t="shared" si="9"/>
        <v>6396</v>
      </c>
    </row>
    <row r="55" spans="1:20" x14ac:dyDescent="0.3">
      <c r="A55" s="1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  <c r="G55" t="str">
        <f t="shared" si="2"/>
        <v>2016-09</v>
      </c>
      <c r="H55">
        <f t="shared" si="8"/>
        <v>499589</v>
      </c>
      <c r="K55">
        <f t="shared" si="0"/>
        <v>24</v>
      </c>
      <c r="N55">
        <f t="shared" si="3"/>
        <v>2</v>
      </c>
      <c r="O55">
        <f t="shared" si="4"/>
        <v>90</v>
      </c>
      <c r="P55">
        <f t="shared" si="5"/>
        <v>48</v>
      </c>
      <c r="Q55">
        <f t="shared" si="6"/>
        <v>80</v>
      </c>
      <c r="R55">
        <f t="shared" si="7"/>
        <v>44</v>
      </c>
      <c r="S55" s="1">
        <f t="shared" si="1"/>
        <v>42640</v>
      </c>
      <c r="T55">
        <f t="shared" si="9"/>
        <v>5988</v>
      </c>
    </row>
    <row r="56" spans="1:20" x14ac:dyDescent="0.3">
      <c r="A56" s="1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  <c r="G56" t="str">
        <f t="shared" si="2"/>
        <v>2016-10</v>
      </c>
      <c r="H56">
        <f t="shared" si="8"/>
        <v>499613</v>
      </c>
      <c r="K56">
        <f t="shared" si="0"/>
        <v>0</v>
      </c>
      <c r="N56">
        <f t="shared" si="3"/>
        <v>0</v>
      </c>
      <c r="O56">
        <f t="shared" si="4"/>
        <v>90</v>
      </c>
      <c r="P56">
        <f t="shared" si="5"/>
        <v>48</v>
      </c>
      <c r="Q56">
        <f t="shared" si="6"/>
        <v>80</v>
      </c>
      <c r="R56">
        <f t="shared" si="7"/>
        <v>44</v>
      </c>
      <c r="S56" s="1">
        <f t="shared" si="1"/>
        <v>42664</v>
      </c>
      <c r="T56">
        <f t="shared" si="9"/>
        <v>6012</v>
      </c>
    </row>
    <row r="57" spans="1:20" x14ac:dyDescent="0.3">
      <c r="A57" s="1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  <c r="G57" t="str">
        <f t="shared" si="2"/>
        <v>2016-10</v>
      </c>
      <c r="H57">
        <f t="shared" si="8"/>
        <v>499347</v>
      </c>
      <c r="K57">
        <f t="shared" si="0"/>
        <v>0</v>
      </c>
      <c r="N57">
        <f t="shared" si="3"/>
        <v>0</v>
      </c>
      <c r="O57">
        <f t="shared" si="4"/>
        <v>90</v>
      </c>
      <c r="P57">
        <f t="shared" si="5"/>
        <v>62</v>
      </c>
      <c r="Q57">
        <f t="shared" si="6"/>
        <v>80</v>
      </c>
      <c r="R57">
        <f t="shared" si="7"/>
        <v>44</v>
      </c>
      <c r="S57" s="1">
        <f t="shared" si="1"/>
        <v>42664</v>
      </c>
      <c r="T57">
        <f t="shared" si="9"/>
        <v>5746</v>
      </c>
    </row>
    <row r="58" spans="1:20" x14ac:dyDescent="0.3">
      <c r="A58" s="1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  <c r="G58" t="str">
        <f t="shared" si="2"/>
        <v>2016-10</v>
      </c>
      <c r="H58">
        <f t="shared" si="8"/>
        <v>498818</v>
      </c>
      <c r="K58">
        <f t="shared" si="0"/>
        <v>18</v>
      </c>
      <c r="N58">
        <f t="shared" si="3"/>
        <v>0</v>
      </c>
      <c r="O58">
        <f t="shared" si="4"/>
        <v>113</v>
      </c>
      <c r="P58">
        <f t="shared" si="5"/>
        <v>62</v>
      </c>
      <c r="Q58">
        <f t="shared" si="6"/>
        <v>80</v>
      </c>
      <c r="R58">
        <f t="shared" si="7"/>
        <v>44</v>
      </c>
      <c r="S58" s="1">
        <f t="shared" si="1"/>
        <v>42664</v>
      </c>
      <c r="T58">
        <f t="shared" si="9"/>
        <v>5217</v>
      </c>
    </row>
    <row r="59" spans="1:20" x14ac:dyDescent="0.3">
      <c r="A59" s="1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  <c r="G59" t="str">
        <f t="shared" si="2"/>
        <v>2016-11</v>
      </c>
      <c r="H59">
        <f t="shared" si="8"/>
        <v>498730</v>
      </c>
      <c r="K59">
        <f t="shared" si="0"/>
        <v>0</v>
      </c>
      <c r="N59">
        <f t="shared" si="3"/>
        <v>11</v>
      </c>
      <c r="O59">
        <f t="shared" si="4"/>
        <v>113</v>
      </c>
      <c r="P59">
        <f t="shared" si="5"/>
        <v>62</v>
      </c>
      <c r="Q59">
        <f t="shared" si="6"/>
        <v>80</v>
      </c>
      <c r="R59">
        <f t="shared" si="7"/>
        <v>44</v>
      </c>
      <c r="S59" s="1">
        <f t="shared" si="1"/>
        <v>42682</v>
      </c>
      <c r="T59">
        <f t="shared" si="9"/>
        <v>5129</v>
      </c>
    </row>
    <row r="60" spans="1:20" x14ac:dyDescent="0.3">
      <c r="A60" s="1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  <c r="G60" t="str">
        <f t="shared" si="2"/>
        <v>2016-11</v>
      </c>
      <c r="H60">
        <f t="shared" si="8"/>
        <v>497608</v>
      </c>
      <c r="K60">
        <f t="shared" si="0"/>
        <v>0</v>
      </c>
      <c r="N60">
        <f t="shared" si="3"/>
        <v>11</v>
      </c>
      <c r="O60">
        <f t="shared" si="4"/>
        <v>113</v>
      </c>
      <c r="P60">
        <f t="shared" si="5"/>
        <v>62</v>
      </c>
      <c r="Q60">
        <f t="shared" si="6"/>
        <v>97</v>
      </c>
      <c r="R60">
        <f t="shared" si="7"/>
        <v>44</v>
      </c>
      <c r="S60" s="1">
        <f t="shared" si="1"/>
        <v>42682</v>
      </c>
      <c r="T60">
        <f t="shared" si="9"/>
        <v>4007</v>
      </c>
    </row>
    <row r="61" spans="1:20" x14ac:dyDescent="0.3">
      <c r="A61" s="1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  <c r="G61" t="str">
        <f t="shared" si="2"/>
        <v>2016-11</v>
      </c>
      <c r="H61">
        <f t="shared" si="8"/>
        <v>496378</v>
      </c>
      <c r="K61">
        <f t="shared" si="0"/>
        <v>22</v>
      </c>
      <c r="N61">
        <f t="shared" si="3"/>
        <v>11</v>
      </c>
      <c r="O61">
        <f t="shared" si="4"/>
        <v>113</v>
      </c>
      <c r="P61">
        <f t="shared" si="5"/>
        <v>62</v>
      </c>
      <c r="Q61">
        <f t="shared" si="6"/>
        <v>97</v>
      </c>
      <c r="R61">
        <f t="shared" si="7"/>
        <v>74</v>
      </c>
      <c r="S61" s="1">
        <f t="shared" si="1"/>
        <v>42682</v>
      </c>
      <c r="T61">
        <f t="shared" si="9"/>
        <v>2777</v>
      </c>
    </row>
    <row r="62" spans="1:20" x14ac:dyDescent="0.3">
      <c r="A62" s="1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  <c r="G62" t="str">
        <f t="shared" si="2"/>
        <v>2016-11</v>
      </c>
      <c r="H62">
        <f t="shared" si="8"/>
        <v>505884</v>
      </c>
      <c r="K62">
        <f t="shared" si="0"/>
        <v>0</v>
      </c>
      <c r="N62">
        <f t="shared" si="3"/>
        <v>11</v>
      </c>
      <c r="O62">
        <f t="shared" si="4"/>
        <v>113</v>
      </c>
      <c r="P62">
        <f t="shared" si="5"/>
        <v>62</v>
      </c>
      <c r="Q62">
        <f t="shared" si="6"/>
        <v>0</v>
      </c>
      <c r="R62">
        <f t="shared" si="7"/>
        <v>74</v>
      </c>
      <c r="S62" s="1">
        <f t="shared" si="1"/>
        <v>42704</v>
      </c>
      <c r="T62">
        <f t="shared" si="9"/>
        <v>12283</v>
      </c>
    </row>
    <row r="63" spans="1:20" x14ac:dyDescent="0.3">
      <c r="A63" s="1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  <c r="G63" t="str">
        <f t="shared" si="2"/>
        <v>2016-11</v>
      </c>
      <c r="H63">
        <f t="shared" si="8"/>
        <v>506016</v>
      </c>
      <c r="K63">
        <f t="shared" si="0"/>
        <v>0</v>
      </c>
      <c r="N63">
        <f t="shared" si="3"/>
        <v>0</v>
      </c>
      <c r="O63">
        <f t="shared" si="4"/>
        <v>113</v>
      </c>
      <c r="P63">
        <f t="shared" si="5"/>
        <v>62</v>
      </c>
      <c r="Q63">
        <f t="shared" si="6"/>
        <v>0</v>
      </c>
      <c r="R63">
        <f t="shared" si="7"/>
        <v>74</v>
      </c>
      <c r="S63" s="1">
        <f t="shared" si="1"/>
        <v>42704</v>
      </c>
      <c r="T63">
        <f t="shared" si="9"/>
        <v>12415</v>
      </c>
    </row>
    <row r="64" spans="1:20" x14ac:dyDescent="0.3">
      <c r="A64" s="1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  <c r="G64" t="str">
        <f t="shared" si="2"/>
        <v>2016-11</v>
      </c>
      <c r="H64">
        <f t="shared" si="8"/>
        <v>505676</v>
      </c>
      <c r="K64">
        <f t="shared" si="0"/>
        <v>0</v>
      </c>
      <c r="N64">
        <f t="shared" si="3"/>
        <v>0</v>
      </c>
      <c r="O64">
        <f t="shared" si="4"/>
        <v>113</v>
      </c>
      <c r="P64">
        <f t="shared" si="5"/>
        <v>79</v>
      </c>
      <c r="Q64">
        <f t="shared" si="6"/>
        <v>0</v>
      </c>
      <c r="R64">
        <f t="shared" si="7"/>
        <v>74</v>
      </c>
      <c r="S64" s="1">
        <f t="shared" si="1"/>
        <v>42704</v>
      </c>
      <c r="T64">
        <f t="shared" si="9"/>
        <v>12075</v>
      </c>
    </row>
    <row r="65" spans="1:20" x14ac:dyDescent="0.3">
      <c r="A65" s="1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  <c r="G65" t="str">
        <f t="shared" si="2"/>
        <v>2016-11</v>
      </c>
      <c r="H65">
        <f t="shared" si="8"/>
        <v>505584</v>
      </c>
      <c r="K65">
        <f t="shared" si="0"/>
        <v>25</v>
      </c>
      <c r="N65">
        <f t="shared" si="3"/>
        <v>0</v>
      </c>
      <c r="O65">
        <f t="shared" si="4"/>
        <v>117</v>
      </c>
      <c r="P65">
        <f t="shared" si="5"/>
        <v>79</v>
      </c>
      <c r="Q65">
        <f t="shared" si="6"/>
        <v>0</v>
      </c>
      <c r="R65">
        <f t="shared" si="7"/>
        <v>74</v>
      </c>
      <c r="S65" s="1">
        <f t="shared" si="1"/>
        <v>42704</v>
      </c>
      <c r="T65">
        <f t="shared" si="9"/>
        <v>11983</v>
      </c>
    </row>
    <row r="66" spans="1:20" x14ac:dyDescent="0.3">
      <c r="A66" s="1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  <c r="G66" t="str">
        <f t="shared" si="2"/>
        <v>2016-12</v>
      </c>
      <c r="H66">
        <f t="shared" si="8"/>
        <v>508033</v>
      </c>
      <c r="K66">
        <f t="shared" ref="K66:K129" si="10">A67-A66</f>
        <v>0</v>
      </c>
      <c r="N66">
        <f t="shared" si="3"/>
        <v>0</v>
      </c>
      <c r="O66">
        <f t="shared" si="4"/>
        <v>117</v>
      </c>
      <c r="P66">
        <f t="shared" si="5"/>
        <v>0</v>
      </c>
      <c r="Q66">
        <f t="shared" si="6"/>
        <v>0</v>
      </c>
      <c r="R66">
        <f t="shared" si="7"/>
        <v>74</v>
      </c>
      <c r="S66" s="1">
        <f t="shared" ref="S66:S129" si="11">A66</f>
        <v>42729</v>
      </c>
      <c r="T66">
        <f t="shared" si="9"/>
        <v>14432</v>
      </c>
    </row>
    <row r="67" spans="1:20" x14ac:dyDescent="0.3">
      <c r="A67" s="1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  <c r="G67" t="str">
        <f t="shared" ref="G67:G130" si="12">TEXT(A67,"rrrr-mm")</f>
        <v>2016-12</v>
      </c>
      <c r="H67">
        <f t="shared" si="8"/>
        <v>506053</v>
      </c>
      <c r="K67">
        <f t="shared" si="10"/>
        <v>0</v>
      </c>
      <c r="N67">
        <f t="shared" ref="N67:N130" si="13">IF($D67="Z",N66+IF($C67=N$1,$E67,0),N66-IF($C67=N$1,$E67,0))</f>
        <v>0</v>
      </c>
      <c r="O67">
        <f t="shared" ref="O67:O130" si="14">IF($D67="Z",O66+IF($C67=O$1,$E67,0),O66-IF($C67=O$1,$E67,0))</f>
        <v>117</v>
      </c>
      <c r="P67">
        <f t="shared" ref="P67:P130" si="15">IF($D67="Z",P66+IF($C67=P$1,$E67,0),P66-IF($C67=P$1,$E67,0))</f>
        <v>0</v>
      </c>
      <c r="Q67">
        <f t="shared" ref="Q67:Q130" si="16">IF($D67="Z",Q66+IF($C67=Q$1,$E67,0),Q66-IF($C67=Q$1,$E67,0))</f>
        <v>33</v>
      </c>
      <c r="R67">
        <f t="shared" ref="R67:R130" si="17">IF($D67="Z",R66+IF($C67=R$1,$E67,0),R66-IF($C67=R$1,$E67,0))</f>
        <v>74</v>
      </c>
      <c r="S67" s="1">
        <f t="shared" si="11"/>
        <v>42729</v>
      </c>
      <c r="T67">
        <f t="shared" si="9"/>
        <v>12452</v>
      </c>
    </row>
    <row r="68" spans="1:20" x14ac:dyDescent="0.3">
      <c r="A68" s="1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  <c r="G68" t="str">
        <f t="shared" si="12"/>
        <v>2016-12</v>
      </c>
      <c r="H68">
        <f t="shared" ref="H68:H131" si="18">IF(D68="Z",H67-E68*F68,H67+E68*F68)</f>
        <v>505455</v>
      </c>
      <c r="K68">
        <f t="shared" si="10"/>
        <v>13</v>
      </c>
      <c r="N68">
        <f t="shared" si="13"/>
        <v>0</v>
      </c>
      <c r="O68">
        <f t="shared" si="14"/>
        <v>143</v>
      </c>
      <c r="P68">
        <f t="shared" si="15"/>
        <v>0</v>
      </c>
      <c r="Q68">
        <f t="shared" si="16"/>
        <v>33</v>
      </c>
      <c r="R68">
        <f t="shared" si="17"/>
        <v>74</v>
      </c>
      <c r="S68" s="1">
        <f t="shared" si="11"/>
        <v>42729</v>
      </c>
      <c r="T68">
        <f t="shared" ref="T68:T131" si="19">IF(D68="Z",T67-E68*F68,T67+E68*F68)</f>
        <v>11854</v>
      </c>
    </row>
    <row r="69" spans="1:20" x14ac:dyDescent="0.3">
      <c r="A69" s="1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  <c r="G69" t="str">
        <f t="shared" si="12"/>
        <v>2017-01</v>
      </c>
      <c r="H69">
        <f t="shared" si="18"/>
        <v>504575</v>
      </c>
      <c r="K69">
        <f t="shared" si="10"/>
        <v>0</v>
      </c>
      <c r="N69">
        <f t="shared" si="13"/>
        <v>0</v>
      </c>
      <c r="O69">
        <f t="shared" si="14"/>
        <v>143</v>
      </c>
      <c r="P69">
        <f t="shared" si="15"/>
        <v>40</v>
      </c>
      <c r="Q69">
        <f t="shared" si="16"/>
        <v>33</v>
      </c>
      <c r="R69">
        <f t="shared" si="17"/>
        <v>74</v>
      </c>
      <c r="S69" s="1">
        <f t="shared" si="11"/>
        <v>42742</v>
      </c>
      <c r="T69">
        <f t="shared" si="19"/>
        <v>10974</v>
      </c>
    </row>
    <row r="70" spans="1:20" x14ac:dyDescent="0.3">
      <c r="A70" s="1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  <c r="G70" t="str">
        <f t="shared" si="12"/>
        <v>2017-01</v>
      </c>
      <c r="H70">
        <f t="shared" si="18"/>
        <v>504197</v>
      </c>
      <c r="K70">
        <f t="shared" si="10"/>
        <v>0</v>
      </c>
      <c r="N70">
        <f t="shared" si="13"/>
        <v>42</v>
      </c>
      <c r="O70">
        <f t="shared" si="14"/>
        <v>143</v>
      </c>
      <c r="P70">
        <f t="shared" si="15"/>
        <v>40</v>
      </c>
      <c r="Q70">
        <f t="shared" si="16"/>
        <v>33</v>
      </c>
      <c r="R70">
        <f t="shared" si="17"/>
        <v>74</v>
      </c>
      <c r="S70" s="1">
        <f t="shared" si="11"/>
        <v>42742</v>
      </c>
      <c r="T70">
        <f t="shared" si="19"/>
        <v>10596</v>
      </c>
    </row>
    <row r="71" spans="1:20" x14ac:dyDescent="0.3">
      <c r="A71" s="1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  <c r="G71" t="str">
        <f t="shared" si="12"/>
        <v>2017-01</v>
      </c>
      <c r="H71">
        <f t="shared" si="18"/>
        <v>503105</v>
      </c>
      <c r="K71">
        <f t="shared" si="10"/>
        <v>0</v>
      </c>
      <c r="N71">
        <f t="shared" si="13"/>
        <v>42</v>
      </c>
      <c r="O71">
        <f t="shared" si="14"/>
        <v>185</v>
      </c>
      <c r="P71">
        <f t="shared" si="15"/>
        <v>40</v>
      </c>
      <c r="Q71">
        <f t="shared" si="16"/>
        <v>33</v>
      </c>
      <c r="R71">
        <f t="shared" si="17"/>
        <v>74</v>
      </c>
      <c r="S71" s="1">
        <f t="shared" si="11"/>
        <v>42742</v>
      </c>
      <c r="T71">
        <f t="shared" si="19"/>
        <v>9504</v>
      </c>
    </row>
    <row r="72" spans="1:20" x14ac:dyDescent="0.3">
      <c r="A72" s="1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  <c r="G72" t="str">
        <f t="shared" si="12"/>
        <v>2017-01</v>
      </c>
      <c r="H72">
        <f t="shared" si="18"/>
        <v>502475</v>
      </c>
      <c r="K72">
        <f t="shared" si="10"/>
        <v>0</v>
      </c>
      <c r="N72">
        <f t="shared" si="13"/>
        <v>42</v>
      </c>
      <c r="O72">
        <f t="shared" si="14"/>
        <v>185</v>
      </c>
      <c r="P72">
        <f t="shared" si="15"/>
        <v>40</v>
      </c>
      <c r="Q72">
        <f t="shared" si="16"/>
        <v>42</v>
      </c>
      <c r="R72">
        <f t="shared" si="17"/>
        <v>74</v>
      </c>
      <c r="S72" s="1">
        <f t="shared" si="11"/>
        <v>42742</v>
      </c>
      <c r="T72">
        <f t="shared" si="19"/>
        <v>8874</v>
      </c>
    </row>
    <row r="73" spans="1:20" x14ac:dyDescent="0.3">
      <c r="A73" s="1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  <c r="G73" t="str">
        <f t="shared" si="12"/>
        <v>2017-01</v>
      </c>
      <c r="H73">
        <f t="shared" si="18"/>
        <v>500759</v>
      </c>
      <c r="K73">
        <f t="shared" si="10"/>
        <v>17</v>
      </c>
      <c r="N73">
        <f t="shared" si="13"/>
        <v>42</v>
      </c>
      <c r="O73">
        <f t="shared" si="14"/>
        <v>185</v>
      </c>
      <c r="P73">
        <f t="shared" si="15"/>
        <v>40</v>
      </c>
      <c r="Q73">
        <f t="shared" si="16"/>
        <v>42</v>
      </c>
      <c r="R73">
        <f t="shared" si="17"/>
        <v>113</v>
      </c>
      <c r="S73" s="1">
        <f t="shared" si="11"/>
        <v>42742</v>
      </c>
      <c r="T73">
        <f t="shared" si="19"/>
        <v>7158</v>
      </c>
    </row>
    <row r="74" spans="1:20" x14ac:dyDescent="0.3">
      <c r="A74" s="1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  <c r="G74" t="str">
        <f t="shared" si="12"/>
        <v>2017-01</v>
      </c>
      <c r="H74">
        <f t="shared" si="18"/>
        <v>507367</v>
      </c>
      <c r="K74">
        <f t="shared" si="10"/>
        <v>0</v>
      </c>
      <c r="N74">
        <f t="shared" si="13"/>
        <v>42</v>
      </c>
      <c r="O74">
        <f t="shared" si="14"/>
        <v>185</v>
      </c>
      <c r="P74">
        <f t="shared" si="15"/>
        <v>40</v>
      </c>
      <c r="Q74">
        <f t="shared" si="16"/>
        <v>42</v>
      </c>
      <c r="R74">
        <f t="shared" si="17"/>
        <v>1</v>
      </c>
      <c r="S74" s="1">
        <f t="shared" si="11"/>
        <v>42759</v>
      </c>
      <c r="T74">
        <f t="shared" si="19"/>
        <v>13766</v>
      </c>
    </row>
    <row r="75" spans="1:20" x14ac:dyDescent="0.3">
      <c r="A75" s="1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  <c r="G75" t="str">
        <f t="shared" si="12"/>
        <v>2017-01</v>
      </c>
      <c r="H75">
        <f t="shared" si="18"/>
        <v>505123</v>
      </c>
      <c r="K75">
        <f t="shared" si="10"/>
        <v>0</v>
      </c>
      <c r="N75">
        <f t="shared" si="13"/>
        <v>42</v>
      </c>
      <c r="O75">
        <f t="shared" si="14"/>
        <v>185</v>
      </c>
      <c r="P75">
        <f t="shared" si="15"/>
        <v>40</v>
      </c>
      <c r="Q75">
        <f t="shared" si="16"/>
        <v>76</v>
      </c>
      <c r="R75">
        <f t="shared" si="17"/>
        <v>1</v>
      </c>
      <c r="S75" s="1">
        <f t="shared" si="11"/>
        <v>42759</v>
      </c>
      <c r="T75">
        <f t="shared" si="19"/>
        <v>11522</v>
      </c>
    </row>
    <row r="76" spans="1:20" x14ac:dyDescent="0.3">
      <c r="A76" s="1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  <c r="G76" t="str">
        <f t="shared" si="12"/>
        <v>2017-01</v>
      </c>
      <c r="H76">
        <f t="shared" si="18"/>
        <v>505018</v>
      </c>
      <c r="K76">
        <f t="shared" si="10"/>
        <v>15</v>
      </c>
      <c r="N76">
        <f t="shared" si="13"/>
        <v>42</v>
      </c>
      <c r="O76">
        <f t="shared" si="14"/>
        <v>185</v>
      </c>
      <c r="P76">
        <f t="shared" si="15"/>
        <v>45</v>
      </c>
      <c r="Q76">
        <f t="shared" si="16"/>
        <v>76</v>
      </c>
      <c r="R76">
        <f t="shared" si="17"/>
        <v>1</v>
      </c>
      <c r="S76" s="1">
        <f t="shared" si="11"/>
        <v>42759</v>
      </c>
      <c r="T76">
        <f t="shared" si="19"/>
        <v>11417</v>
      </c>
    </row>
    <row r="77" spans="1:20" x14ac:dyDescent="0.3">
      <c r="A77" s="1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  <c r="G77" t="str">
        <f t="shared" si="12"/>
        <v>2017-02</v>
      </c>
      <c r="H77">
        <f t="shared" si="18"/>
        <v>511826</v>
      </c>
      <c r="K77">
        <f t="shared" si="10"/>
        <v>0</v>
      </c>
      <c r="N77">
        <f t="shared" si="13"/>
        <v>42</v>
      </c>
      <c r="O77">
        <f t="shared" si="14"/>
        <v>185</v>
      </c>
      <c r="P77">
        <f t="shared" si="15"/>
        <v>45</v>
      </c>
      <c r="Q77">
        <f t="shared" si="16"/>
        <v>2</v>
      </c>
      <c r="R77">
        <f t="shared" si="17"/>
        <v>1</v>
      </c>
      <c r="S77" s="1">
        <f t="shared" si="11"/>
        <v>42774</v>
      </c>
      <c r="T77">
        <f t="shared" si="19"/>
        <v>18225</v>
      </c>
    </row>
    <row r="78" spans="1:20" x14ac:dyDescent="0.3">
      <c r="A78" s="1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  <c r="G78" t="str">
        <f t="shared" si="12"/>
        <v>2017-02</v>
      </c>
      <c r="H78">
        <f t="shared" si="18"/>
        <v>511462</v>
      </c>
      <c r="K78">
        <f t="shared" si="10"/>
        <v>19</v>
      </c>
      <c r="N78">
        <f t="shared" si="13"/>
        <v>42</v>
      </c>
      <c r="O78">
        <f t="shared" si="14"/>
        <v>199</v>
      </c>
      <c r="P78">
        <f t="shared" si="15"/>
        <v>45</v>
      </c>
      <c r="Q78">
        <f t="shared" si="16"/>
        <v>2</v>
      </c>
      <c r="R78">
        <f t="shared" si="17"/>
        <v>1</v>
      </c>
      <c r="S78" s="1">
        <f t="shared" si="11"/>
        <v>42774</v>
      </c>
      <c r="T78">
        <f t="shared" si="19"/>
        <v>17861</v>
      </c>
    </row>
    <row r="79" spans="1:20" x14ac:dyDescent="0.3">
      <c r="A79" s="1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  <c r="G79" t="str">
        <f t="shared" si="12"/>
        <v>2017-02</v>
      </c>
      <c r="H79">
        <f t="shared" si="18"/>
        <v>511522</v>
      </c>
      <c r="K79">
        <f t="shared" si="10"/>
        <v>0</v>
      </c>
      <c r="N79">
        <f t="shared" si="13"/>
        <v>42</v>
      </c>
      <c r="O79">
        <f t="shared" si="14"/>
        <v>199</v>
      </c>
      <c r="P79">
        <f t="shared" si="15"/>
        <v>45</v>
      </c>
      <c r="Q79">
        <f t="shared" si="16"/>
        <v>2</v>
      </c>
      <c r="R79">
        <f t="shared" si="17"/>
        <v>0</v>
      </c>
      <c r="S79" s="1">
        <f t="shared" si="11"/>
        <v>42793</v>
      </c>
      <c r="T79">
        <f t="shared" si="19"/>
        <v>17921</v>
      </c>
    </row>
    <row r="80" spans="1:20" x14ac:dyDescent="0.3">
      <c r="A80" s="1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  <c r="G80" t="str">
        <f t="shared" si="12"/>
        <v>2017-02</v>
      </c>
      <c r="H80">
        <f t="shared" si="18"/>
        <v>513070</v>
      </c>
      <c r="K80">
        <f t="shared" si="10"/>
        <v>0</v>
      </c>
      <c r="N80">
        <f t="shared" si="13"/>
        <v>42</v>
      </c>
      <c r="O80">
        <f t="shared" si="14"/>
        <v>156</v>
      </c>
      <c r="P80">
        <f t="shared" si="15"/>
        <v>45</v>
      </c>
      <c r="Q80">
        <f t="shared" si="16"/>
        <v>2</v>
      </c>
      <c r="R80">
        <f t="shared" si="17"/>
        <v>0</v>
      </c>
      <c r="S80" s="1">
        <f t="shared" si="11"/>
        <v>42793</v>
      </c>
      <c r="T80">
        <f t="shared" si="19"/>
        <v>19469</v>
      </c>
    </row>
    <row r="81" spans="1:20" x14ac:dyDescent="0.3">
      <c r="A81" s="1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  <c r="G81" t="str">
        <f t="shared" si="12"/>
        <v>2017-02</v>
      </c>
      <c r="H81">
        <f t="shared" si="18"/>
        <v>512830</v>
      </c>
      <c r="K81">
        <f t="shared" si="10"/>
        <v>0</v>
      </c>
      <c r="N81">
        <f t="shared" si="13"/>
        <v>72</v>
      </c>
      <c r="O81">
        <f t="shared" si="14"/>
        <v>156</v>
      </c>
      <c r="P81">
        <f t="shared" si="15"/>
        <v>45</v>
      </c>
      <c r="Q81">
        <f t="shared" si="16"/>
        <v>2</v>
      </c>
      <c r="R81">
        <f t="shared" si="17"/>
        <v>0</v>
      </c>
      <c r="S81" s="1">
        <f t="shared" si="11"/>
        <v>42793</v>
      </c>
      <c r="T81">
        <f t="shared" si="19"/>
        <v>19229</v>
      </c>
    </row>
    <row r="82" spans="1:20" x14ac:dyDescent="0.3">
      <c r="A82" s="1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  <c r="G82" t="str">
        <f t="shared" si="12"/>
        <v>2017-02</v>
      </c>
      <c r="H82">
        <f t="shared" si="18"/>
        <v>512550</v>
      </c>
      <c r="K82">
        <f t="shared" si="10"/>
        <v>26</v>
      </c>
      <c r="N82">
        <f t="shared" si="13"/>
        <v>72</v>
      </c>
      <c r="O82">
        <f t="shared" si="14"/>
        <v>156</v>
      </c>
      <c r="P82">
        <f t="shared" si="15"/>
        <v>59</v>
      </c>
      <c r="Q82">
        <f t="shared" si="16"/>
        <v>2</v>
      </c>
      <c r="R82">
        <f t="shared" si="17"/>
        <v>0</v>
      </c>
      <c r="S82" s="1">
        <f t="shared" si="11"/>
        <v>42793</v>
      </c>
      <c r="T82">
        <f t="shared" si="19"/>
        <v>18949</v>
      </c>
    </row>
    <row r="83" spans="1:20" x14ac:dyDescent="0.3">
      <c r="A83" s="1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  <c r="G83" t="str">
        <f t="shared" si="12"/>
        <v>2017-03</v>
      </c>
      <c r="H83">
        <f t="shared" si="18"/>
        <v>513804</v>
      </c>
      <c r="K83">
        <f t="shared" si="10"/>
        <v>0</v>
      </c>
      <c r="N83">
        <f t="shared" si="13"/>
        <v>72</v>
      </c>
      <c r="O83">
        <f t="shared" si="14"/>
        <v>123</v>
      </c>
      <c r="P83">
        <f t="shared" si="15"/>
        <v>59</v>
      </c>
      <c r="Q83">
        <f t="shared" si="16"/>
        <v>2</v>
      </c>
      <c r="R83">
        <f t="shared" si="17"/>
        <v>0</v>
      </c>
      <c r="S83" s="1">
        <f t="shared" si="11"/>
        <v>42819</v>
      </c>
      <c r="T83">
        <f t="shared" si="19"/>
        <v>20203</v>
      </c>
    </row>
    <row r="84" spans="1:20" x14ac:dyDescent="0.3">
      <c r="A84" s="1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  <c r="G84" t="str">
        <f t="shared" si="12"/>
        <v>2017-03</v>
      </c>
      <c r="H84">
        <f t="shared" si="18"/>
        <v>512509</v>
      </c>
      <c r="K84">
        <f t="shared" si="10"/>
        <v>0</v>
      </c>
      <c r="N84">
        <f t="shared" si="13"/>
        <v>72</v>
      </c>
      <c r="O84">
        <f t="shared" si="14"/>
        <v>123</v>
      </c>
      <c r="P84">
        <f t="shared" si="15"/>
        <v>59</v>
      </c>
      <c r="Q84">
        <f t="shared" si="16"/>
        <v>2</v>
      </c>
      <c r="R84">
        <f t="shared" si="17"/>
        <v>35</v>
      </c>
      <c r="S84" s="1">
        <f t="shared" si="11"/>
        <v>42819</v>
      </c>
      <c r="T84">
        <f t="shared" si="19"/>
        <v>18908</v>
      </c>
    </row>
    <row r="85" spans="1:20" x14ac:dyDescent="0.3">
      <c r="A85" s="1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  <c r="G85" t="str">
        <f t="shared" si="12"/>
        <v>2017-03</v>
      </c>
      <c r="H85">
        <f t="shared" si="18"/>
        <v>511749</v>
      </c>
      <c r="K85">
        <f t="shared" si="10"/>
        <v>21</v>
      </c>
      <c r="N85">
        <f t="shared" si="13"/>
        <v>72</v>
      </c>
      <c r="O85">
        <f t="shared" si="14"/>
        <v>123</v>
      </c>
      <c r="P85">
        <f t="shared" si="15"/>
        <v>99</v>
      </c>
      <c r="Q85">
        <f t="shared" si="16"/>
        <v>2</v>
      </c>
      <c r="R85">
        <f t="shared" si="17"/>
        <v>35</v>
      </c>
      <c r="S85" s="1">
        <f t="shared" si="11"/>
        <v>42819</v>
      </c>
      <c r="T85">
        <f t="shared" si="19"/>
        <v>18148</v>
      </c>
    </row>
    <row r="86" spans="1:20" x14ac:dyDescent="0.3">
      <c r="A86" s="1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  <c r="G86" t="str">
        <f t="shared" si="12"/>
        <v>2017-04</v>
      </c>
      <c r="H86">
        <f t="shared" si="18"/>
        <v>512505</v>
      </c>
      <c r="K86">
        <f t="shared" si="10"/>
        <v>0</v>
      </c>
      <c r="N86">
        <f t="shared" si="13"/>
        <v>72</v>
      </c>
      <c r="O86">
        <f t="shared" si="14"/>
        <v>102</v>
      </c>
      <c r="P86">
        <f t="shared" si="15"/>
        <v>99</v>
      </c>
      <c r="Q86">
        <f t="shared" si="16"/>
        <v>2</v>
      </c>
      <c r="R86">
        <f t="shared" si="17"/>
        <v>35</v>
      </c>
      <c r="S86" s="1">
        <f t="shared" si="11"/>
        <v>42840</v>
      </c>
      <c r="T86">
        <f t="shared" si="19"/>
        <v>18904</v>
      </c>
    </row>
    <row r="87" spans="1:20" x14ac:dyDescent="0.3">
      <c r="A87" s="1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  <c r="G87" t="str">
        <f t="shared" si="12"/>
        <v>2017-04</v>
      </c>
      <c r="H87">
        <f t="shared" si="18"/>
        <v>512699</v>
      </c>
      <c r="K87">
        <f t="shared" si="10"/>
        <v>0</v>
      </c>
      <c r="N87">
        <f t="shared" si="13"/>
        <v>72</v>
      </c>
      <c r="O87">
        <f t="shared" si="14"/>
        <v>102</v>
      </c>
      <c r="P87">
        <f t="shared" si="15"/>
        <v>99</v>
      </c>
      <c r="Q87">
        <f t="shared" si="16"/>
        <v>0</v>
      </c>
      <c r="R87">
        <f t="shared" si="17"/>
        <v>35</v>
      </c>
      <c r="S87" s="1">
        <f t="shared" si="11"/>
        <v>42840</v>
      </c>
      <c r="T87">
        <f t="shared" si="19"/>
        <v>19098</v>
      </c>
    </row>
    <row r="88" spans="1:20" x14ac:dyDescent="0.3">
      <c r="A88" s="1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  <c r="G88" t="str">
        <f t="shared" si="12"/>
        <v>2017-04</v>
      </c>
      <c r="H88">
        <f t="shared" si="18"/>
        <v>512459</v>
      </c>
      <c r="K88">
        <f t="shared" si="10"/>
        <v>0</v>
      </c>
      <c r="N88">
        <f t="shared" si="13"/>
        <v>72</v>
      </c>
      <c r="O88">
        <f t="shared" si="14"/>
        <v>102</v>
      </c>
      <c r="P88">
        <f t="shared" si="15"/>
        <v>111</v>
      </c>
      <c r="Q88">
        <f t="shared" si="16"/>
        <v>0</v>
      </c>
      <c r="R88">
        <f t="shared" si="17"/>
        <v>35</v>
      </c>
      <c r="S88" s="1">
        <f t="shared" si="11"/>
        <v>42840</v>
      </c>
      <c r="T88">
        <f t="shared" si="19"/>
        <v>18858</v>
      </c>
    </row>
    <row r="89" spans="1:20" x14ac:dyDescent="0.3">
      <c r="A89" s="1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  <c r="G89" t="str">
        <f t="shared" si="12"/>
        <v>2017-04</v>
      </c>
      <c r="H89">
        <f t="shared" si="18"/>
        <v>512339</v>
      </c>
      <c r="K89">
        <f t="shared" si="10"/>
        <v>0</v>
      </c>
      <c r="N89">
        <f t="shared" si="13"/>
        <v>87</v>
      </c>
      <c r="O89">
        <f t="shared" si="14"/>
        <v>102</v>
      </c>
      <c r="P89">
        <f t="shared" si="15"/>
        <v>111</v>
      </c>
      <c r="Q89">
        <f t="shared" si="16"/>
        <v>0</v>
      </c>
      <c r="R89">
        <f t="shared" si="17"/>
        <v>35</v>
      </c>
      <c r="S89" s="1">
        <f t="shared" si="11"/>
        <v>42840</v>
      </c>
      <c r="T89">
        <f t="shared" si="19"/>
        <v>18738</v>
      </c>
    </row>
    <row r="90" spans="1:20" x14ac:dyDescent="0.3">
      <c r="A90" s="1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  <c r="G90" t="str">
        <f t="shared" si="12"/>
        <v>2017-04</v>
      </c>
      <c r="H90">
        <f t="shared" si="18"/>
        <v>512299</v>
      </c>
      <c r="K90">
        <f t="shared" si="10"/>
        <v>24</v>
      </c>
      <c r="N90">
        <f t="shared" si="13"/>
        <v>87</v>
      </c>
      <c r="O90">
        <f t="shared" si="14"/>
        <v>102</v>
      </c>
      <c r="P90">
        <f t="shared" si="15"/>
        <v>111</v>
      </c>
      <c r="Q90">
        <f t="shared" si="16"/>
        <v>0</v>
      </c>
      <c r="R90">
        <f t="shared" si="17"/>
        <v>36</v>
      </c>
      <c r="S90" s="1">
        <f t="shared" si="11"/>
        <v>42840</v>
      </c>
      <c r="T90">
        <f t="shared" si="19"/>
        <v>18698</v>
      </c>
    </row>
    <row r="91" spans="1:20" x14ac:dyDescent="0.3">
      <c r="A91" s="1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  <c r="G91" t="str">
        <f t="shared" si="12"/>
        <v>2017-05</v>
      </c>
      <c r="H91">
        <f t="shared" si="18"/>
        <v>513331</v>
      </c>
      <c r="K91">
        <f t="shared" si="10"/>
        <v>0</v>
      </c>
      <c r="N91">
        <f t="shared" si="13"/>
        <v>1</v>
      </c>
      <c r="O91">
        <f t="shared" si="14"/>
        <v>102</v>
      </c>
      <c r="P91">
        <f t="shared" si="15"/>
        <v>111</v>
      </c>
      <c r="Q91">
        <f t="shared" si="16"/>
        <v>0</v>
      </c>
      <c r="R91">
        <f t="shared" si="17"/>
        <v>36</v>
      </c>
      <c r="S91" s="1">
        <f t="shared" si="11"/>
        <v>42864</v>
      </c>
      <c r="T91">
        <f t="shared" si="19"/>
        <v>19730</v>
      </c>
    </row>
    <row r="92" spans="1:20" x14ac:dyDescent="0.3">
      <c r="A92" s="1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  <c r="G92" t="str">
        <f t="shared" si="12"/>
        <v>2017-05</v>
      </c>
      <c r="H92">
        <f t="shared" si="18"/>
        <v>516741</v>
      </c>
      <c r="K92">
        <f t="shared" si="10"/>
        <v>0</v>
      </c>
      <c r="N92">
        <f t="shared" si="13"/>
        <v>1</v>
      </c>
      <c r="O92">
        <f t="shared" si="14"/>
        <v>102</v>
      </c>
      <c r="P92">
        <f t="shared" si="15"/>
        <v>1</v>
      </c>
      <c r="Q92">
        <f t="shared" si="16"/>
        <v>0</v>
      </c>
      <c r="R92">
        <f t="shared" si="17"/>
        <v>36</v>
      </c>
      <c r="S92" s="1">
        <f t="shared" si="11"/>
        <v>42864</v>
      </c>
      <c r="T92">
        <f t="shared" si="19"/>
        <v>23140</v>
      </c>
    </row>
    <row r="93" spans="1:20" x14ac:dyDescent="0.3">
      <c r="A93" s="1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  <c r="G93" t="str">
        <f t="shared" si="12"/>
        <v>2017-05</v>
      </c>
      <c r="H93">
        <f t="shared" si="18"/>
        <v>515487</v>
      </c>
      <c r="K93">
        <f t="shared" si="10"/>
        <v>0</v>
      </c>
      <c r="N93">
        <f t="shared" si="13"/>
        <v>1</v>
      </c>
      <c r="O93">
        <f t="shared" si="14"/>
        <v>102</v>
      </c>
      <c r="P93">
        <f t="shared" si="15"/>
        <v>1</v>
      </c>
      <c r="Q93">
        <f t="shared" si="16"/>
        <v>0</v>
      </c>
      <c r="R93">
        <f t="shared" si="17"/>
        <v>69</v>
      </c>
      <c r="S93" s="1">
        <f t="shared" si="11"/>
        <v>42864</v>
      </c>
      <c r="T93">
        <f t="shared" si="19"/>
        <v>21886</v>
      </c>
    </row>
    <row r="94" spans="1:20" x14ac:dyDescent="0.3">
      <c r="A94" s="1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  <c r="G94" t="str">
        <f t="shared" si="12"/>
        <v>2017-05</v>
      </c>
      <c r="H94">
        <f t="shared" si="18"/>
        <v>515188</v>
      </c>
      <c r="K94">
        <f t="shared" si="10"/>
        <v>0</v>
      </c>
      <c r="N94">
        <f t="shared" si="13"/>
        <v>1</v>
      </c>
      <c r="O94">
        <f t="shared" si="14"/>
        <v>115</v>
      </c>
      <c r="P94">
        <f t="shared" si="15"/>
        <v>1</v>
      </c>
      <c r="Q94">
        <f t="shared" si="16"/>
        <v>0</v>
      </c>
      <c r="R94">
        <f t="shared" si="17"/>
        <v>69</v>
      </c>
      <c r="S94" s="1">
        <f t="shared" si="11"/>
        <v>42864</v>
      </c>
      <c r="T94">
        <f t="shared" si="19"/>
        <v>21587</v>
      </c>
    </row>
    <row r="95" spans="1:20" x14ac:dyDescent="0.3">
      <c r="A95" s="1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  <c r="G95" t="str">
        <f t="shared" si="12"/>
        <v>2017-05</v>
      </c>
      <c r="H95">
        <f t="shared" si="18"/>
        <v>512931</v>
      </c>
      <c r="K95">
        <f t="shared" si="10"/>
        <v>18</v>
      </c>
      <c r="N95">
        <f t="shared" si="13"/>
        <v>1</v>
      </c>
      <c r="O95">
        <f t="shared" si="14"/>
        <v>115</v>
      </c>
      <c r="P95">
        <f t="shared" si="15"/>
        <v>1</v>
      </c>
      <c r="Q95">
        <f t="shared" si="16"/>
        <v>37</v>
      </c>
      <c r="R95">
        <f t="shared" si="17"/>
        <v>69</v>
      </c>
      <c r="S95" s="1">
        <f t="shared" si="11"/>
        <v>42864</v>
      </c>
      <c r="T95">
        <f t="shared" si="19"/>
        <v>19330</v>
      </c>
    </row>
    <row r="96" spans="1:20" x14ac:dyDescent="0.3">
      <c r="A96" s="1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  <c r="G96" t="str">
        <f t="shared" si="12"/>
        <v>2017-05</v>
      </c>
      <c r="H96">
        <f t="shared" si="18"/>
        <v>512943</v>
      </c>
      <c r="K96">
        <f t="shared" si="10"/>
        <v>0</v>
      </c>
      <c r="N96">
        <f t="shared" si="13"/>
        <v>0</v>
      </c>
      <c r="O96">
        <f t="shared" si="14"/>
        <v>115</v>
      </c>
      <c r="P96">
        <f t="shared" si="15"/>
        <v>1</v>
      </c>
      <c r="Q96">
        <f t="shared" si="16"/>
        <v>37</v>
      </c>
      <c r="R96">
        <f t="shared" si="17"/>
        <v>69</v>
      </c>
      <c r="S96" s="1">
        <f t="shared" si="11"/>
        <v>42882</v>
      </c>
      <c r="T96">
        <f t="shared" si="19"/>
        <v>19342</v>
      </c>
    </row>
    <row r="97" spans="1:20" x14ac:dyDescent="0.3">
      <c r="A97" s="1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  <c r="G97" t="str">
        <f t="shared" si="12"/>
        <v>2017-05</v>
      </c>
      <c r="H97">
        <f t="shared" si="18"/>
        <v>516955</v>
      </c>
      <c r="K97">
        <f t="shared" si="10"/>
        <v>0</v>
      </c>
      <c r="N97">
        <f t="shared" si="13"/>
        <v>0</v>
      </c>
      <c r="O97">
        <f t="shared" si="14"/>
        <v>115</v>
      </c>
      <c r="P97">
        <f t="shared" si="15"/>
        <v>1</v>
      </c>
      <c r="Q97">
        <f t="shared" si="16"/>
        <v>37</v>
      </c>
      <c r="R97">
        <f t="shared" si="17"/>
        <v>1</v>
      </c>
      <c r="S97" s="1">
        <f t="shared" si="11"/>
        <v>42882</v>
      </c>
      <c r="T97">
        <f t="shared" si="19"/>
        <v>23354</v>
      </c>
    </row>
    <row r="98" spans="1:20" x14ac:dyDescent="0.3">
      <c r="A98" s="1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  <c r="G98" t="str">
        <f t="shared" si="12"/>
        <v>2017-05</v>
      </c>
      <c r="H98">
        <f t="shared" si="18"/>
        <v>514645</v>
      </c>
      <c r="K98">
        <f t="shared" si="10"/>
        <v>0</v>
      </c>
      <c r="N98">
        <f t="shared" si="13"/>
        <v>0</v>
      </c>
      <c r="O98">
        <f t="shared" si="14"/>
        <v>115</v>
      </c>
      <c r="P98">
        <f t="shared" si="15"/>
        <v>1</v>
      </c>
      <c r="Q98">
        <f t="shared" si="16"/>
        <v>72</v>
      </c>
      <c r="R98">
        <f t="shared" si="17"/>
        <v>1</v>
      </c>
      <c r="S98" s="1">
        <f t="shared" si="11"/>
        <v>42882</v>
      </c>
      <c r="T98">
        <f t="shared" si="19"/>
        <v>21044</v>
      </c>
    </row>
    <row r="99" spans="1:20" x14ac:dyDescent="0.3">
      <c r="A99" s="1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  <c r="G99" t="str">
        <f t="shared" si="12"/>
        <v>2017-05</v>
      </c>
      <c r="H99">
        <f t="shared" si="18"/>
        <v>514120</v>
      </c>
      <c r="K99">
        <f t="shared" si="10"/>
        <v>0</v>
      </c>
      <c r="N99">
        <f t="shared" si="13"/>
        <v>0</v>
      </c>
      <c r="O99">
        <f t="shared" si="14"/>
        <v>115</v>
      </c>
      <c r="P99">
        <f t="shared" si="15"/>
        <v>26</v>
      </c>
      <c r="Q99">
        <f t="shared" si="16"/>
        <v>72</v>
      </c>
      <c r="R99">
        <f t="shared" si="17"/>
        <v>1</v>
      </c>
      <c r="S99" s="1">
        <f t="shared" si="11"/>
        <v>42882</v>
      </c>
      <c r="T99">
        <f t="shared" si="19"/>
        <v>20519</v>
      </c>
    </row>
    <row r="100" spans="1:20" x14ac:dyDescent="0.3">
      <c r="A100" s="1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  <c r="G100" t="str">
        <f t="shared" si="12"/>
        <v>2017-05</v>
      </c>
      <c r="H100">
        <f t="shared" si="18"/>
        <v>513870</v>
      </c>
      <c r="K100">
        <f t="shared" si="10"/>
        <v>22</v>
      </c>
      <c r="N100">
        <f t="shared" si="13"/>
        <v>0</v>
      </c>
      <c r="O100">
        <f t="shared" si="14"/>
        <v>125</v>
      </c>
      <c r="P100">
        <f t="shared" si="15"/>
        <v>26</v>
      </c>
      <c r="Q100">
        <f t="shared" si="16"/>
        <v>72</v>
      </c>
      <c r="R100">
        <f t="shared" si="17"/>
        <v>1</v>
      </c>
      <c r="S100" s="1">
        <f t="shared" si="11"/>
        <v>42882</v>
      </c>
      <c r="T100">
        <f t="shared" si="19"/>
        <v>20269</v>
      </c>
    </row>
    <row r="101" spans="1:20" x14ac:dyDescent="0.3">
      <c r="A101" s="1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  <c r="G101" t="str">
        <f t="shared" si="12"/>
        <v>2017-06</v>
      </c>
      <c r="H101">
        <f t="shared" si="18"/>
        <v>515276</v>
      </c>
      <c r="K101">
        <f t="shared" si="10"/>
        <v>0</v>
      </c>
      <c r="N101">
        <f t="shared" si="13"/>
        <v>0</v>
      </c>
      <c r="O101">
        <f t="shared" si="14"/>
        <v>87</v>
      </c>
      <c r="P101">
        <f t="shared" si="15"/>
        <v>26</v>
      </c>
      <c r="Q101">
        <f t="shared" si="16"/>
        <v>72</v>
      </c>
      <c r="R101">
        <f t="shared" si="17"/>
        <v>1</v>
      </c>
      <c r="S101" s="1">
        <f t="shared" si="11"/>
        <v>42904</v>
      </c>
      <c r="T101">
        <f t="shared" si="19"/>
        <v>21675</v>
      </c>
    </row>
    <row r="102" spans="1:20" x14ac:dyDescent="0.3">
      <c r="A102" s="1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  <c r="G102" t="str">
        <f t="shared" si="12"/>
        <v>2017-06</v>
      </c>
      <c r="H102">
        <f t="shared" si="18"/>
        <v>515100</v>
      </c>
      <c r="K102">
        <f t="shared" si="10"/>
        <v>0</v>
      </c>
      <c r="N102">
        <f t="shared" si="13"/>
        <v>22</v>
      </c>
      <c r="O102">
        <f t="shared" si="14"/>
        <v>87</v>
      </c>
      <c r="P102">
        <f t="shared" si="15"/>
        <v>26</v>
      </c>
      <c r="Q102">
        <f t="shared" si="16"/>
        <v>72</v>
      </c>
      <c r="R102">
        <f t="shared" si="17"/>
        <v>1</v>
      </c>
      <c r="S102" s="1">
        <f t="shared" si="11"/>
        <v>42904</v>
      </c>
      <c r="T102">
        <f t="shared" si="19"/>
        <v>21499</v>
      </c>
    </row>
    <row r="103" spans="1:20" x14ac:dyDescent="0.3">
      <c r="A103" s="1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  <c r="G103" t="str">
        <f t="shared" si="12"/>
        <v>2017-06</v>
      </c>
      <c r="H103">
        <f t="shared" si="18"/>
        <v>514600</v>
      </c>
      <c r="K103">
        <f t="shared" si="10"/>
        <v>0</v>
      </c>
      <c r="N103">
        <f t="shared" si="13"/>
        <v>22</v>
      </c>
      <c r="O103">
        <f t="shared" si="14"/>
        <v>87</v>
      </c>
      <c r="P103">
        <f t="shared" si="15"/>
        <v>51</v>
      </c>
      <c r="Q103">
        <f t="shared" si="16"/>
        <v>72</v>
      </c>
      <c r="R103">
        <f t="shared" si="17"/>
        <v>1</v>
      </c>
      <c r="S103" s="1">
        <f t="shared" si="11"/>
        <v>42904</v>
      </c>
      <c r="T103">
        <f t="shared" si="19"/>
        <v>20999</v>
      </c>
    </row>
    <row r="104" spans="1:20" x14ac:dyDescent="0.3">
      <c r="A104" s="1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  <c r="G104" t="str">
        <f t="shared" si="12"/>
        <v>2017-06</v>
      </c>
      <c r="H104">
        <f t="shared" si="18"/>
        <v>514288</v>
      </c>
      <c r="K104">
        <f t="shared" si="10"/>
        <v>0</v>
      </c>
      <c r="N104">
        <f t="shared" si="13"/>
        <v>22</v>
      </c>
      <c r="O104">
        <f t="shared" si="14"/>
        <v>87</v>
      </c>
      <c r="P104">
        <f t="shared" si="15"/>
        <v>51</v>
      </c>
      <c r="Q104">
        <f t="shared" si="16"/>
        <v>72</v>
      </c>
      <c r="R104">
        <f t="shared" si="17"/>
        <v>9</v>
      </c>
      <c r="S104" s="1">
        <f t="shared" si="11"/>
        <v>42904</v>
      </c>
      <c r="T104">
        <f t="shared" si="19"/>
        <v>20687</v>
      </c>
    </row>
    <row r="105" spans="1:20" x14ac:dyDescent="0.3">
      <c r="A105" s="1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  <c r="G105" t="str">
        <f t="shared" si="12"/>
        <v>2017-06</v>
      </c>
      <c r="H105">
        <f t="shared" si="18"/>
        <v>511498</v>
      </c>
      <c r="K105">
        <f t="shared" si="10"/>
        <v>25</v>
      </c>
      <c r="N105">
        <f t="shared" si="13"/>
        <v>22</v>
      </c>
      <c r="O105">
        <f t="shared" si="14"/>
        <v>87</v>
      </c>
      <c r="P105">
        <f t="shared" si="15"/>
        <v>51</v>
      </c>
      <c r="Q105">
        <f t="shared" si="16"/>
        <v>117</v>
      </c>
      <c r="R105">
        <f t="shared" si="17"/>
        <v>9</v>
      </c>
      <c r="S105" s="1">
        <f t="shared" si="11"/>
        <v>42904</v>
      </c>
      <c r="T105">
        <f t="shared" si="19"/>
        <v>17897</v>
      </c>
    </row>
    <row r="106" spans="1:20" x14ac:dyDescent="0.3">
      <c r="A106" s="1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  <c r="G106" t="str">
        <f t="shared" si="12"/>
        <v>2017-07</v>
      </c>
      <c r="H106">
        <f t="shared" si="18"/>
        <v>523098</v>
      </c>
      <c r="K106">
        <f t="shared" si="10"/>
        <v>0</v>
      </c>
      <c r="N106">
        <f t="shared" si="13"/>
        <v>22</v>
      </c>
      <c r="O106">
        <f t="shared" si="14"/>
        <v>87</v>
      </c>
      <c r="P106">
        <f t="shared" si="15"/>
        <v>51</v>
      </c>
      <c r="Q106">
        <f t="shared" si="16"/>
        <v>1</v>
      </c>
      <c r="R106">
        <f t="shared" si="17"/>
        <v>9</v>
      </c>
      <c r="S106" s="1">
        <f t="shared" si="11"/>
        <v>42929</v>
      </c>
      <c r="T106">
        <f t="shared" si="19"/>
        <v>29497</v>
      </c>
    </row>
    <row r="107" spans="1:20" x14ac:dyDescent="0.3">
      <c r="A107" s="1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  <c r="G107" t="str">
        <f t="shared" si="12"/>
        <v>2017-07</v>
      </c>
      <c r="H107">
        <f t="shared" si="18"/>
        <v>522547</v>
      </c>
      <c r="K107">
        <f t="shared" si="10"/>
        <v>13</v>
      </c>
      <c r="N107">
        <f t="shared" si="13"/>
        <v>22</v>
      </c>
      <c r="O107">
        <f t="shared" si="14"/>
        <v>87</v>
      </c>
      <c r="P107">
        <f t="shared" si="15"/>
        <v>80</v>
      </c>
      <c r="Q107">
        <f t="shared" si="16"/>
        <v>1</v>
      </c>
      <c r="R107">
        <f t="shared" si="17"/>
        <v>9</v>
      </c>
      <c r="S107" s="1">
        <f t="shared" si="11"/>
        <v>42929</v>
      </c>
      <c r="T107">
        <f t="shared" si="19"/>
        <v>28946</v>
      </c>
    </row>
    <row r="108" spans="1:20" x14ac:dyDescent="0.3">
      <c r="A108" s="1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  <c r="G108" t="str">
        <f t="shared" si="12"/>
        <v>2017-07</v>
      </c>
      <c r="H108">
        <f t="shared" si="18"/>
        <v>522717</v>
      </c>
      <c r="K108">
        <f t="shared" si="10"/>
        <v>0</v>
      </c>
      <c r="N108">
        <f t="shared" si="13"/>
        <v>22</v>
      </c>
      <c r="O108">
        <f t="shared" si="14"/>
        <v>82</v>
      </c>
      <c r="P108">
        <f t="shared" si="15"/>
        <v>80</v>
      </c>
      <c r="Q108">
        <f t="shared" si="16"/>
        <v>1</v>
      </c>
      <c r="R108">
        <f t="shared" si="17"/>
        <v>9</v>
      </c>
      <c r="S108" s="1">
        <f t="shared" si="11"/>
        <v>42942</v>
      </c>
      <c r="T108">
        <f t="shared" si="19"/>
        <v>29116</v>
      </c>
    </row>
    <row r="109" spans="1:20" x14ac:dyDescent="0.3">
      <c r="A109" s="1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  <c r="G109" t="str">
        <f t="shared" si="12"/>
        <v>2017-07</v>
      </c>
      <c r="H109">
        <f t="shared" si="18"/>
        <v>522959</v>
      </c>
      <c r="K109">
        <f t="shared" si="10"/>
        <v>0</v>
      </c>
      <c r="N109">
        <f t="shared" si="13"/>
        <v>0</v>
      </c>
      <c r="O109">
        <f t="shared" si="14"/>
        <v>82</v>
      </c>
      <c r="P109">
        <f t="shared" si="15"/>
        <v>80</v>
      </c>
      <c r="Q109">
        <f t="shared" si="16"/>
        <v>1</v>
      </c>
      <c r="R109">
        <f t="shared" si="17"/>
        <v>9</v>
      </c>
      <c r="S109" s="1">
        <f t="shared" si="11"/>
        <v>42942</v>
      </c>
      <c r="T109">
        <f t="shared" si="19"/>
        <v>29358</v>
      </c>
    </row>
    <row r="110" spans="1:20" x14ac:dyDescent="0.3">
      <c r="A110" s="1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  <c r="G110" t="str">
        <f t="shared" si="12"/>
        <v>2017-07</v>
      </c>
      <c r="H110">
        <f t="shared" si="18"/>
        <v>522145</v>
      </c>
      <c r="K110">
        <f t="shared" si="10"/>
        <v>0</v>
      </c>
      <c r="N110">
        <f t="shared" si="13"/>
        <v>0</v>
      </c>
      <c r="O110">
        <f t="shared" si="14"/>
        <v>82</v>
      </c>
      <c r="P110">
        <f t="shared" si="15"/>
        <v>117</v>
      </c>
      <c r="Q110">
        <f t="shared" si="16"/>
        <v>1</v>
      </c>
      <c r="R110">
        <f t="shared" si="17"/>
        <v>9</v>
      </c>
      <c r="S110" s="1">
        <f t="shared" si="11"/>
        <v>42942</v>
      </c>
      <c r="T110">
        <f t="shared" si="19"/>
        <v>28544</v>
      </c>
    </row>
    <row r="111" spans="1:20" x14ac:dyDescent="0.3">
      <c r="A111" s="1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  <c r="G111" t="str">
        <f t="shared" si="12"/>
        <v>2017-07</v>
      </c>
      <c r="H111">
        <f t="shared" si="18"/>
        <v>521445</v>
      </c>
      <c r="K111">
        <f t="shared" si="10"/>
        <v>0</v>
      </c>
      <c r="N111">
        <f t="shared" si="13"/>
        <v>0</v>
      </c>
      <c r="O111">
        <f t="shared" si="14"/>
        <v>82</v>
      </c>
      <c r="P111">
        <f t="shared" si="15"/>
        <v>117</v>
      </c>
      <c r="Q111">
        <f t="shared" si="16"/>
        <v>11</v>
      </c>
      <c r="R111">
        <f t="shared" si="17"/>
        <v>9</v>
      </c>
      <c r="S111" s="1">
        <f t="shared" si="11"/>
        <v>42942</v>
      </c>
      <c r="T111">
        <f t="shared" si="19"/>
        <v>27844</v>
      </c>
    </row>
    <row r="112" spans="1:20" x14ac:dyDescent="0.3">
      <c r="A112" s="1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  <c r="G112" t="str">
        <f t="shared" si="12"/>
        <v>2017-07</v>
      </c>
      <c r="H112">
        <f t="shared" si="18"/>
        <v>519597</v>
      </c>
      <c r="K112">
        <f t="shared" si="10"/>
        <v>17</v>
      </c>
      <c r="N112">
        <f t="shared" si="13"/>
        <v>0</v>
      </c>
      <c r="O112">
        <f t="shared" si="14"/>
        <v>82</v>
      </c>
      <c r="P112">
        <f t="shared" si="15"/>
        <v>117</v>
      </c>
      <c r="Q112">
        <f t="shared" si="16"/>
        <v>11</v>
      </c>
      <c r="R112">
        <f t="shared" si="17"/>
        <v>51</v>
      </c>
      <c r="S112" s="1">
        <f t="shared" si="11"/>
        <v>42942</v>
      </c>
      <c r="T112">
        <f t="shared" si="19"/>
        <v>25996</v>
      </c>
    </row>
    <row r="113" spans="1:20" x14ac:dyDescent="0.3">
      <c r="A113" s="1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  <c r="G113" t="str">
        <f t="shared" si="12"/>
        <v>2017-08</v>
      </c>
      <c r="H113">
        <f t="shared" si="18"/>
        <v>520631</v>
      </c>
      <c r="K113">
        <f t="shared" si="10"/>
        <v>0</v>
      </c>
      <c r="N113">
        <f t="shared" si="13"/>
        <v>0</v>
      </c>
      <c r="O113">
        <f t="shared" si="14"/>
        <v>82</v>
      </c>
      <c r="P113">
        <f t="shared" si="15"/>
        <v>117</v>
      </c>
      <c r="Q113">
        <f t="shared" si="16"/>
        <v>0</v>
      </c>
      <c r="R113">
        <f t="shared" si="17"/>
        <v>51</v>
      </c>
      <c r="S113" s="1">
        <f t="shared" si="11"/>
        <v>42959</v>
      </c>
      <c r="T113">
        <f t="shared" si="19"/>
        <v>27030</v>
      </c>
    </row>
    <row r="114" spans="1:20" x14ac:dyDescent="0.3">
      <c r="A114" s="1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  <c r="G114" t="str">
        <f t="shared" si="12"/>
        <v>2017-08</v>
      </c>
      <c r="H114">
        <f t="shared" si="18"/>
        <v>523463</v>
      </c>
      <c r="K114">
        <f t="shared" si="10"/>
        <v>0</v>
      </c>
      <c r="N114">
        <f t="shared" si="13"/>
        <v>0</v>
      </c>
      <c r="O114">
        <f t="shared" si="14"/>
        <v>82</v>
      </c>
      <c r="P114">
        <f t="shared" si="15"/>
        <v>117</v>
      </c>
      <c r="Q114">
        <f t="shared" si="16"/>
        <v>0</v>
      </c>
      <c r="R114">
        <f t="shared" si="17"/>
        <v>3</v>
      </c>
      <c r="S114" s="1">
        <f t="shared" si="11"/>
        <v>42959</v>
      </c>
      <c r="T114">
        <f t="shared" si="19"/>
        <v>29862</v>
      </c>
    </row>
    <row r="115" spans="1:20" x14ac:dyDescent="0.3">
      <c r="A115" s="1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  <c r="G115" t="str">
        <f t="shared" si="12"/>
        <v>2017-08</v>
      </c>
      <c r="H115">
        <f t="shared" si="18"/>
        <v>523043</v>
      </c>
      <c r="K115">
        <f t="shared" si="10"/>
        <v>0</v>
      </c>
      <c r="N115">
        <f t="shared" si="13"/>
        <v>0</v>
      </c>
      <c r="O115">
        <f t="shared" si="14"/>
        <v>82</v>
      </c>
      <c r="P115">
        <f t="shared" si="15"/>
        <v>137</v>
      </c>
      <c r="Q115">
        <f t="shared" si="16"/>
        <v>0</v>
      </c>
      <c r="R115">
        <f t="shared" si="17"/>
        <v>3</v>
      </c>
      <c r="S115" s="1">
        <f t="shared" si="11"/>
        <v>42959</v>
      </c>
      <c r="T115">
        <f t="shared" si="19"/>
        <v>29442</v>
      </c>
    </row>
    <row r="116" spans="1:20" x14ac:dyDescent="0.3">
      <c r="A116" s="1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  <c r="G116" t="str">
        <f t="shared" si="12"/>
        <v>2017-08</v>
      </c>
      <c r="H116">
        <f t="shared" si="18"/>
        <v>522393</v>
      </c>
      <c r="K116">
        <f t="shared" si="10"/>
        <v>15</v>
      </c>
      <c r="N116">
        <f t="shared" si="13"/>
        <v>0</v>
      </c>
      <c r="O116">
        <f t="shared" si="14"/>
        <v>108</v>
      </c>
      <c r="P116">
        <f t="shared" si="15"/>
        <v>137</v>
      </c>
      <c r="Q116">
        <f t="shared" si="16"/>
        <v>0</v>
      </c>
      <c r="R116">
        <f t="shared" si="17"/>
        <v>3</v>
      </c>
      <c r="S116" s="1">
        <f t="shared" si="11"/>
        <v>42959</v>
      </c>
      <c r="T116">
        <f t="shared" si="19"/>
        <v>28792</v>
      </c>
    </row>
    <row r="117" spans="1:20" x14ac:dyDescent="0.3">
      <c r="A117" s="1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  <c r="G117" t="str">
        <f t="shared" si="12"/>
        <v>2017-08</v>
      </c>
      <c r="H117">
        <f t="shared" si="18"/>
        <v>522177</v>
      </c>
      <c r="K117">
        <f t="shared" si="10"/>
        <v>0</v>
      </c>
      <c r="N117">
        <f t="shared" si="13"/>
        <v>24</v>
      </c>
      <c r="O117">
        <f t="shared" si="14"/>
        <v>108</v>
      </c>
      <c r="P117">
        <f t="shared" si="15"/>
        <v>137</v>
      </c>
      <c r="Q117">
        <f t="shared" si="16"/>
        <v>0</v>
      </c>
      <c r="R117">
        <f t="shared" si="17"/>
        <v>3</v>
      </c>
      <c r="S117" s="1">
        <f t="shared" si="11"/>
        <v>42974</v>
      </c>
      <c r="T117">
        <f t="shared" si="19"/>
        <v>28576</v>
      </c>
    </row>
    <row r="118" spans="1:20" x14ac:dyDescent="0.3">
      <c r="A118" s="1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  <c r="G118" t="str">
        <f t="shared" si="12"/>
        <v>2017-08</v>
      </c>
      <c r="H118">
        <f t="shared" si="18"/>
        <v>519593</v>
      </c>
      <c r="K118">
        <f t="shared" si="10"/>
        <v>0</v>
      </c>
      <c r="N118">
        <f t="shared" si="13"/>
        <v>24</v>
      </c>
      <c r="O118">
        <f t="shared" si="14"/>
        <v>108</v>
      </c>
      <c r="P118">
        <f t="shared" si="15"/>
        <v>137</v>
      </c>
      <c r="Q118">
        <f t="shared" si="16"/>
        <v>38</v>
      </c>
      <c r="R118">
        <f t="shared" si="17"/>
        <v>3</v>
      </c>
      <c r="S118" s="1">
        <f t="shared" si="11"/>
        <v>42974</v>
      </c>
      <c r="T118">
        <f t="shared" si="19"/>
        <v>25992</v>
      </c>
    </row>
    <row r="119" spans="1:20" x14ac:dyDescent="0.3">
      <c r="A119" s="1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  <c r="G119" t="str">
        <f t="shared" si="12"/>
        <v>2017-08</v>
      </c>
      <c r="H119">
        <f t="shared" si="18"/>
        <v>519299</v>
      </c>
      <c r="K119">
        <f t="shared" si="10"/>
        <v>0</v>
      </c>
      <c r="N119">
        <f t="shared" si="13"/>
        <v>24</v>
      </c>
      <c r="O119">
        <f t="shared" si="14"/>
        <v>108</v>
      </c>
      <c r="P119">
        <f t="shared" si="15"/>
        <v>151</v>
      </c>
      <c r="Q119">
        <f t="shared" si="16"/>
        <v>38</v>
      </c>
      <c r="R119">
        <f t="shared" si="17"/>
        <v>3</v>
      </c>
      <c r="S119" s="1">
        <f t="shared" si="11"/>
        <v>42974</v>
      </c>
      <c r="T119">
        <f t="shared" si="19"/>
        <v>25698</v>
      </c>
    </row>
    <row r="120" spans="1:20" x14ac:dyDescent="0.3">
      <c r="A120" s="1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  <c r="G120" t="str">
        <f t="shared" si="12"/>
        <v>2017-08</v>
      </c>
      <c r="H120">
        <f t="shared" si="18"/>
        <v>519127</v>
      </c>
      <c r="K120">
        <f t="shared" si="10"/>
        <v>19</v>
      </c>
      <c r="N120">
        <f t="shared" si="13"/>
        <v>24</v>
      </c>
      <c r="O120">
        <f t="shared" si="14"/>
        <v>108</v>
      </c>
      <c r="P120">
        <f t="shared" si="15"/>
        <v>151</v>
      </c>
      <c r="Q120">
        <f t="shared" si="16"/>
        <v>38</v>
      </c>
      <c r="R120">
        <f t="shared" si="17"/>
        <v>7</v>
      </c>
      <c r="S120" s="1">
        <f t="shared" si="11"/>
        <v>42974</v>
      </c>
      <c r="T120">
        <f t="shared" si="19"/>
        <v>25526</v>
      </c>
    </row>
    <row r="121" spans="1:20" x14ac:dyDescent="0.3">
      <c r="A121" s="1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  <c r="G121" t="str">
        <f t="shared" si="12"/>
        <v>2017-09</v>
      </c>
      <c r="H121">
        <f t="shared" si="18"/>
        <v>519811</v>
      </c>
      <c r="K121">
        <f t="shared" si="10"/>
        <v>0</v>
      </c>
      <c r="N121">
        <f t="shared" si="13"/>
        <v>24</v>
      </c>
      <c r="O121">
        <f t="shared" si="14"/>
        <v>89</v>
      </c>
      <c r="P121">
        <f t="shared" si="15"/>
        <v>151</v>
      </c>
      <c r="Q121">
        <f t="shared" si="16"/>
        <v>38</v>
      </c>
      <c r="R121">
        <f t="shared" si="17"/>
        <v>7</v>
      </c>
      <c r="S121" s="1">
        <f t="shared" si="11"/>
        <v>42993</v>
      </c>
      <c r="T121">
        <f t="shared" si="19"/>
        <v>26210</v>
      </c>
    </row>
    <row r="122" spans="1:20" x14ac:dyDescent="0.3">
      <c r="A122" s="1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  <c r="G122" t="str">
        <f t="shared" si="12"/>
        <v>2017-09</v>
      </c>
      <c r="H122">
        <f t="shared" si="18"/>
        <v>517861</v>
      </c>
      <c r="K122">
        <f t="shared" si="10"/>
        <v>26</v>
      </c>
      <c r="N122">
        <f t="shared" si="13"/>
        <v>24</v>
      </c>
      <c r="O122">
        <f t="shared" si="14"/>
        <v>89</v>
      </c>
      <c r="P122">
        <f t="shared" si="15"/>
        <v>151</v>
      </c>
      <c r="Q122">
        <f t="shared" si="16"/>
        <v>68</v>
      </c>
      <c r="R122">
        <f t="shared" si="17"/>
        <v>7</v>
      </c>
      <c r="S122" s="1">
        <f t="shared" si="11"/>
        <v>42993</v>
      </c>
      <c r="T122">
        <f t="shared" si="19"/>
        <v>24260</v>
      </c>
    </row>
    <row r="123" spans="1:20" x14ac:dyDescent="0.3">
      <c r="A123" s="1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  <c r="G123" t="str">
        <f t="shared" si="12"/>
        <v>2017-10</v>
      </c>
      <c r="H123">
        <f t="shared" si="18"/>
        <v>518239</v>
      </c>
      <c r="K123">
        <f t="shared" si="10"/>
        <v>0</v>
      </c>
      <c r="N123">
        <f t="shared" si="13"/>
        <v>24</v>
      </c>
      <c r="O123">
        <f t="shared" si="14"/>
        <v>89</v>
      </c>
      <c r="P123">
        <f t="shared" si="15"/>
        <v>151</v>
      </c>
      <c r="Q123">
        <f t="shared" si="16"/>
        <v>68</v>
      </c>
      <c r="R123">
        <f t="shared" si="17"/>
        <v>1</v>
      </c>
      <c r="S123" s="1">
        <f t="shared" si="11"/>
        <v>43019</v>
      </c>
      <c r="T123">
        <f t="shared" si="19"/>
        <v>24638</v>
      </c>
    </row>
    <row r="124" spans="1:20" x14ac:dyDescent="0.3">
      <c r="A124" s="1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  <c r="G124" t="str">
        <f t="shared" si="12"/>
        <v>2017-10</v>
      </c>
      <c r="H124">
        <f t="shared" si="18"/>
        <v>515702</v>
      </c>
      <c r="K124">
        <f t="shared" si="10"/>
        <v>21</v>
      </c>
      <c r="N124">
        <f t="shared" si="13"/>
        <v>24</v>
      </c>
      <c r="O124">
        <f t="shared" si="14"/>
        <v>89</v>
      </c>
      <c r="P124">
        <f t="shared" si="15"/>
        <v>151</v>
      </c>
      <c r="Q124">
        <f t="shared" si="16"/>
        <v>111</v>
      </c>
      <c r="R124">
        <f t="shared" si="17"/>
        <v>1</v>
      </c>
      <c r="S124" s="1">
        <f t="shared" si="11"/>
        <v>43019</v>
      </c>
      <c r="T124">
        <f t="shared" si="19"/>
        <v>22101</v>
      </c>
    </row>
    <row r="125" spans="1:20" x14ac:dyDescent="0.3">
      <c r="A125" s="1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  <c r="G125" t="str">
        <f t="shared" si="12"/>
        <v>2017-11</v>
      </c>
      <c r="H125">
        <f t="shared" si="18"/>
        <v>515763</v>
      </c>
      <c r="K125">
        <f t="shared" si="10"/>
        <v>0</v>
      </c>
      <c r="N125">
        <f t="shared" si="13"/>
        <v>24</v>
      </c>
      <c r="O125">
        <f t="shared" si="14"/>
        <v>89</v>
      </c>
      <c r="P125">
        <f t="shared" si="15"/>
        <v>151</v>
      </c>
      <c r="Q125">
        <f t="shared" si="16"/>
        <v>111</v>
      </c>
      <c r="R125">
        <f t="shared" si="17"/>
        <v>0</v>
      </c>
      <c r="S125" s="1">
        <f t="shared" si="11"/>
        <v>43040</v>
      </c>
      <c r="T125">
        <f t="shared" si="19"/>
        <v>22162</v>
      </c>
    </row>
    <row r="126" spans="1:20" x14ac:dyDescent="0.3">
      <c r="A126" s="1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  <c r="G126" t="str">
        <f t="shared" si="12"/>
        <v>2017-11</v>
      </c>
      <c r="H126">
        <f t="shared" si="18"/>
        <v>520173</v>
      </c>
      <c r="K126">
        <f t="shared" si="10"/>
        <v>0</v>
      </c>
      <c r="N126">
        <f t="shared" si="13"/>
        <v>24</v>
      </c>
      <c r="O126">
        <f t="shared" si="14"/>
        <v>89</v>
      </c>
      <c r="P126">
        <f t="shared" si="15"/>
        <v>4</v>
      </c>
      <c r="Q126">
        <f t="shared" si="16"/>
        <v>111</v>
      </c>
      <c r="R126">
        <f t="shared" si="17"/>
        <v>0</v>
      </c>
      <c r="S126" s="1">
        <f t="shared" si="11"/>
        <v>43040</v>
      </c>
      <c r="T126">
        <f t="shared" si="19"/>
        <v>26572</v>
      </c>
    </row>
    <row r="127" spans="1:20" x14ac:dyDescent="0.3">
      <c r="A127" s="1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  <c r="G127" t="str">
        <f t="shared" si="12"/>
        <v>2017-11</v>
      </c>
      <c r="H127">
        <f t="shared" si="18"/>
        <v>520053</v>
      </c>
      <c r="K127">
        <f t="shared" si="10"/>
        <v>0</v>
      </c>
      <c r="N127">
        <f t="shared" si="13"/>
        <v>39</v>
      </c>
      <c r="O127">
        <f t="shared" si="14"/>
        <v>89</v>
      </c>
      <c r="P127">
        <f t="shared" si="15"/>
        <v>4</v>
      </c>
      <c r="Q127">
        <f t="shared" si="16"/>
        <v>111</v>
      </c>
      <c r="R127">
        <f t="shared" si="17"/>
        <v>0</v>
      </c>
      <c r="S127" s="1">
        <f t="shared" si="11"/>
        <v>43040</v>
      </c>
      <c r="T127">
        <f t="shared" si="19"/>
        <v>26452</v>
      </c>
    </row>
    <row r="128" spans="1:20" x14ac:dyDescent="0.3">
      <c r="A128" s="1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  <c r="G128" t="str">
        <f t="shared" si="12"/>
        <v>2017-11</v>
      </c>
      <c r="H128">
        <f t="shared" si="18"/>
        <v>518541</v>
      </c>
      <c r="K128">
        <f t="shared" si="10"/>
        <v>0</v>
      </c>
      <c r="N128">
        <f t="shared" si="13"/>
        <v>39</v>
      </c>
      <c r="O128">
        <f t="shared" si="14"/>
        <v>89</v>
      </c>
      <c r="P128">
        <f t="shared" si="15"/>
        <v>4</v>
      </c>
      <c r="Q128">
        <f t="shared" si="16"/>
        <v>135</v>
      </c>
      <c r="R128">
        <f t="shared" si="17"/>
        <v>0</v>
      </c>
      <c r="S128" s="1">
        <f t="shared" si="11"/>
        <v>43040</v>
      </c>
      <c r="T128">
        <f t="shared" si="19"/>
        <v>24940</v>
      </c>
    </row>
    <row r="129" spans="1:20" x14ac:dyDescent="0.3">
      <c r="A129" s="1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  <c r="G129" t="str">
        <f t="shared" si="12"/>
        <v>2017-11</v>
      </c>
      <c r="H129">
        <f t="shared" si="18"/>
        <v>518085</v>
      </c>
      <c r="K129">
        <f t="shared" si="10"/>
        <v>24</v>
      </c>
      <c r="N129">
        <f t="shared" si="13"/>
        <v>39</v>
      </c>
      <c r="O129">
        <f t="shared" si="14"/>
        <v>108</v>
      </c>
      <c r="P129">
        <f t="shared" si="15"/>
        <v>4</v>
      </c>
      <c r="Q129">
        <f t="shared" si="16"/>
        <v>135</v>
      </c>
      <c r="R129">
        <f t="shared" si="17"/>
        <v>0</v>
      </c>
      <c r="S129" s="1">
        <f t="shared" si="11"/>
        <v>43040</v>
      </c>
      <c r="T129">
        <f t="shared" si="19"/>
        <v>24484</v>
      </c>
    </row>
    <row r="130" spans="1:20" x14ac:dyDescent="0.3">
      <c r="A130" s="1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  <c r="G130" t="str">
        <f t="shared" si="12"/>
        <v>2017-11</v>
      </c>
      <c r="H130">
        <f t="shared" si="18"/>
        <v>531351</v>
      </c>
      <c r="K130">
        <f t="shared" ref="K130:K193" si="20">A131-A130</f>
        <v>0</v>
      </c>
      <c r="N130">
        <f t="shared" si="13"/>
        <v>39</v>
      </c>
      <c r="O130">
        <f t="shared" si="14"/>
        <v>108</v>
      </c>
      <c r="P130">
        <f t="shared" si="15"/>
        <v>4</v>
      </c>
      <c r="Q130">
        <f t="shared" si="16"/>
        <v>1</v>
      </c>
      <c r="R130">
        <f t="shared" si="17"/>
        <v>0</v>
      </c>
      <c r="S130" s="1">
        <f t="shared" ref="S130:S193" si="21">A130</f>
        <v>43064</v>
      </c>
      <c r="T130">
        <f t="shared" si="19"/>
        <v>37750</v>
      </c>
    </row>
    <row r="131" spans="1:20" x14ac:dyDescent="0.3">
      <c r="A131" s="1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  <c r="G131" t="str">
        <f t="shared" ref="G131:G194" si="22">TEXT(A131,"rrrr-mm")</f>
        <v>2017-11</v>
      </c>
      <c r="H131">
        <f t="shared" si="18"/>
        <v>530895</v>
      </c>
      <c r="K131">
        <f t="shared" si="20"/>
        <v>18</v>
      </c>
      <c r="N131">
        <f t="shared" ref="N131:N194" si="23">IF($D131="Z",N130+IF($C131=N$1,$E131,0),N130-IF($C131=N$1,$E131,0))</f>
        <v>39</v>
      </c>
      <c r="O131">
        <f t="shared" ref="O131:O194" si="24">IF($D131="Z",O130+IF($C131=O$1,$E131,0),O130-IF($C131=O$1,$E131,0))</f>
        <v>108</v>
      </c>
      <c r="P131">
        <f t="shared" ref="P131:P194" si="25">IF($D131="Z",P130+IF($C131=P$1,$E131,0),P130-IF($C131=P$1,$E131,0))</f>
        <v>4</v>
      </c>
      <c r="Q131">
        <f t="shared" ref="Q131:Q194" si="26">IF($D131="Z",Q130+IF($C131=Q$1,$E131,0),Q130-IF($C131=Q$1,$E131,0))</f>
        <v>1</v>
      </c>
      <c r="R131">
        <f t="shared" ref="R131:R194" si="27">IF($D131="Z",R130+IF($C131=R$1,$E131,0),R130-IF($C131=R$1,$E131,0))</f>
        <v>12</v>
      </c>
      <c r="S131" s="1">
        <f t="shared" si="21"/>
        <v>43064</v>
      </c>
      <c r="T131">
        <f t="shared" si="19"/>
        <v>37294</v>
      </c>
    </row>
    <row r="132" spans="1:20" x14ac:dyDescent="0.3">
      <c r="A132" s="1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  <c r="G132" t="str">
        <f t="shared" si="22"/>
        <v>2017-12</v>
      </c>
      <c r="H132">
        <f t="shared" ref="H132:H195" si="28">IF(D132="Z",H131-E132*F132,H131+E132*F132)</f>
        <v>531015</v>
      </c>
      <c r="K132">
        <f t="shared" si="20"/>
        <v>0</v>
      </c>
      <c r="N132">
        <f t="shared" si="23"/>
        <v>39</v>
      </c>
      <c r="O132">
        <f t="shared" si="24"/>
        <v>108</v>
      </c>
      <c r="P132">
        <f t="shared" si="25"/>
        <v>0</v>
      </c>
      <c r="Q132">
        <f t="shared" si="26"/>
        <v>1</v>
      </c>
      <c r="R132">
        <f t="shared" si="27"/>
        <v>12</v>
      </c>
      <c r="S132" s="1">
        <f t="shared" si="21"/>
        <v>43082</v>
      </c>
      <c r="T132">
        <f t="shared" ref="T132:T195" si="29">IF(D132="Z",T131-E132*F132,T131+E132*F132)</f>
        <v>37414</v>
      </c>
    </row>
    <row r="133" spans="1:20" x14ac:dyDescent="0.3">
      <c r="A133" s="1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  <c r="G133" t="str">
        <f t="shared" si="22"/>
        <v>2017-12</v>
      </c>
      <c r="H133">
        <f t="shared" si="28"/>
        <v>530807</v>
      </c>
      <c r="K133">
        <f t="shared" si="20"/>
        <v>0</v>
      </c>
      <c r="N133">
        <f t="shared" si="23"/>
        <v>65</v>
      </c>
      <c r="O133">
        <f t="shared" si="24"/>
        <v>108</v>
      </c>
      <c r="P133">
        <f t="shared" si="25"/>
        <v>0</v>
      </c>
      <c r="Q133">
        <f t="shared" si="26"/>
        <v>1</v>
      </c>
      <c r="R133">
        <f t="shared" si="27"/>
        <v>12</v>
      </c>
      <c r="S133" s="1">
        <f t="shared" si="21"/>
        <v>43082</v>
      </c>
      <c r="T133">
        <f t="shared" si="29"/>
        <v>37206</v>
      </c>
    </row>
    <row r="134" spans="1:20" x14ac:dyDescent="0.3">
      <c r="A134" s="1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  <c r="G134" t="str">
        <f t="shared" si="22"/>
        <v>2017-12</v>
      </c>
      <c r="H134">
        <f t="shared" si="28"/>
        <v>528299</v>
      </c>
      <c r="K134">
        <f t="shared" si="20"/>
        <v>22</v>
      </c>
      <c r="N134">
        <f t="shared" si="23"/>
        <v>65</v>
      </c>
      <c r="O134">
        <f t="shared" si="24"/>
        <v>108</v>
      </c>
      <c r="P134">
        <f t="shared" si="25"/>
        <v>0</v>
      </c>
      <c r="Q134">
        <f t="shared" si="26"/>
        <v>39</v>
      </c>
      <c r="R134">
        <f t="shared" si="27"/>
        <v>12</v>
      </c>
      <c r="S134" s="1">
        <f t="shared" si="21"/>
        <v>43082</v>
      </c>
      <c r="T134">
        <f t="shared" si="29"/>
        <v>34698</v>
      </c>
    </row>
    <row r="135" spans="1:20" x14ac:dyDescent="0.3">
      <c r="A135" s="1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  <c r="G135" t="str">
        <f t="shared" si="22"/>
        <v>2018-01</v>
      </c>
      <c r="H135">
        <f t="shared" si="28"/>
        <v>532023</v>
      </c>
      <c r="K135">
        <f t="shared" si="20"/>
        <v>0</v>
      </c>
      <c r="N135">
        <f t="shared" si="23"/>
        <v>65</v>
      </c>
      <c r="O135">
        <f t="shared" si="24"/>
        <v>108</v>
      </c>
      <c r="P135">
        <f t="shared" si="25"/>
        <v>0</v>
      </c>
      <c r="Q135">
        <f t="shared" si="26"/>
        <v>1</v>
      </c>
      <c r="R135">
        <f t="shared" si="27"/>
        <v>12</v>
      </c>
      <c r="S135" s="1">
        <f t="shared" si="21"/>
        <v>43104</v>
      </c>
      <c r="T135">
        <f t="shared" si="29"/>
        <v>38422</v>
      </c>
    </row>
    <row r="136" spans="1:20" x14ac:dyDescent="0.3">
      <c r="A136" s="1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  <c r="G136" t="str">
        <f t="shared" si="22"/>
        <v>2018-01</v>
      </c>
      <c r="H136">
        <f t="shared" si="28"/>
        <v>533651</v>
      </c>
      <c r="K136">
        <f t="shared" si="20"/>
        <v>0</v>
      </c>
      <c r="N136">
        <f t="shared" si="23"/>
        <v>65</v>
      </c>
      <c r="O136">
        <f t="shared" si="24"/>
        <v>64</v>
      </c>
      <c r="P136">
        <f t="shared" si="25"/>
        <v>0</v>
      </c>
      <c r="Q136">
        <f t="shared" si="26"/>
        <v>1</v>
      </c>
      <c r="R136">
        <f t="shared" si="27"/>
        <v>12</v>
      </c>
      <c r="S136" s="1">
        <f t="shared" si="21"/>
        <v>43104</v>
      </c>
      <c r="T136">
        <f t="shared" si="29"/>
        <v>40050</v>
      </c>
    </row>
    <row r="137" spans="1:20" x14ac:dyDescent="0.3">
      <c r="A137" s="1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  <c r="G137" t="str">
        <f t="shared" si="22"/>
        <v>2018-01</v>
      </c>
      <c r="H137">
        <f t="shared" si="28"/>
        <v>533483</v>
      </c>
      <c r="K137">
        <f t="shared" si="20"/>
        <v>0</v>
      </c>
      <c r="N137">
        <f t="shared" si="23"/>
        <v>86</v>
      </c>
      <c r="O137">
        <f t="shared" si="24"/>
        <v>64</v>
      </c>
      <c r="P137">
        <f t="shared" si="25"/>
        <v>0</v>
      </c>
      <c r="Q137">
        <f t="shared" si="26"/>
        <v>1</v>
      </c>
      <c r="R137">
        <f t="shared" si="27"/>
        <v>12</v>
      </c>
      <c r="S137" s="1">
        <f t="shared" si="21"/>
        <v>43104</v>
      </c>
      <c r="T137">
        <f t="shared" si="29"/>
        <v>39882</v>
      </c>
    </row>
    <row r="138" spans="1:20" x14ac:dyDescent="0.3">
      <c r="A138" s="1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  <c r="G138" t="str">
        <f t="shared" si="22"/>
        <v>2018-01</v>
      </c>
      <c r="H138">
        <f t="shared" si="28"/>
        <v>533093</v>
      </c>
      <c r="K138">
        <f t="shared" si="20"/>
        <v>25</v>
      </c>
      <c r="N138">
        <f t="shared" si="23"/>
        <v>86</v>
      </c>
      <c r="O138">
        <f t="shared" si="24"/>
        <v>64</v>
      </c>
      <c r="P138">
        <f t="shared" si="25"/>
        <v>0</v>
      </c>
      <c r="Q138">
        <f t="shared" si="26"/>
        <v>1</v>
      </c>
      <c r="R138">
        <f t="shared" si="27"/>
        <v>22</v>
      </c>
      <c r="S138" s="1">
        <f t="shared" si="21"/>
        <v>43104</v>
      </c>
      <c r="T138">
        <f t="shared" si="29"/>
        <v>39492</v>
      </c>
    </row>
    <row r="139" spans="1:20" x14ac:dyDescent="0.3">
      <c r="A139" s="1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  <c r="G139" t="str">
        <f t="shared" si="22"/>
        <v>2018-01</v>
      </c>
      <c r="H139">
        <f t="shared" si="28"/>
        <v>533663</v>
      </c>
      <c r="K139">
        <f t="shared" si="20"/>
        <v>0</v>
      </c>
      <c r="N139">
        <f t="shared" si="23"/>
        <v>86</v>
      </c>
      <c r="O139">
        <f t="shared" si="24"/>
        <v>49</v>
      </c>
      <c r="P139">
        <f t="shared" si="25"/>
        <v>0</v>
      </c>
      <c r="Q139">
        <f t="shared" si="26"/>
        <v>1</v>
      </c>
      <c r="R139">
        <f t="shared" si="27"/>
        <v>22</v>
      </c>
      <c r="S139" s="1">
        <f t="shared" si="21"/>
        <v>43129</v>
      </c>
      <c r="T139">
        <f t="shared" si="29"/>
        <v>40062</v>
      </c>
    </row>
    <row r="140" spans="1:20" x14ac:dyDescent="0.3">
      <c r="A140" s="1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  <c r="G140" t="str">
        <f t="shared" si="22"/>
        <v>2018-01</v>
      </c>
      <c r="H140">
        <f t="shared" si="28"/>
        <v>535049</v>
      </c>
      <c r="K140">
        <f t="shared" si="20"/>
        <v>0</v>
      </c>
      <c r="N140">
        <f t="shared" si="23"/>
        <v>86</v>
      </c>
      <c r="O140">
        <f t="shared" si="24"/>
        <v>49</v>
      </c>
      <c r="P140">
        <f t="shared" si="25"/>
        <v>0</v>
      </c>
      <c r="Q140">
        <f t="shared" si="26"/>
        <v>1</v>
      </c>
      <c r="R140">
        <f t="shared" si="27"/>
        <v>0</v>
      </c>
      <c r="S140" s="1">
        <f t="shared" si="21"/>
        <v>43129</v>
      </c>
      <c r="T140">
        <f t="shared" si="29"/>
        <v>41448</v>
      </c>
    </row>
    <row r="141" spans="1:20" x14ac:dyDescent="0.3">
      <c r="A141" s="1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  <c r="G141" t="str">
        <f t="shared" si="22"/>
        <v>2018-01</v>
      </c>
      <c r="H141">
        <f t="shared" si="28"/>
        <v>534509</v>
      </c>
      <c r="K141">
        <f t="shared" si="20"/>
        <v>0</v>
      </c>
      <c r="N141">
        <f t="shared" si="23"/>
        <v>86</v>
      </c>
      <c r="O141">
        <f t="shared" si="24"/>
        <v>49</v>
      </c>
      <c r="P141">
        <f t="shared" si="25"/>
        <v>0</v>
      </c>
      <c r="Q141">
        <f t="shared" si="26"/>
        <v>10</v>
      </c>
      <c r="R141">
        <f t="shared" si="27"/>
        <v>0</v>
      </c>
      <c r="S141" s="1">
        <f t="shared" si="21"/>
        <v>43129</v>
      </c>
      <c r="T141">
        <f t="shared" si="29"/>
        <v>40908</v>
      </c>
    </row>
    <row r="142" spans="1:20" x14ac:dyDescent="0.3">
      <c r="A142" s="1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  <c r="G142" t="str">
        <f t="shared" si="22"/>
        <v>2018-01</v>
      </c>
      <c r="H142">
        <f t="shared" si="28"/>
        <v>534395</v>
      </c>
      <c r="K142">
        <f t="shared" si="20"/>
        <v>0</v>
      </c>
      <c r="N142">
        <f t="shared" si="23"/>
        <v>86</v>
      </c>
      <c r="O142">
        <f t="shared" si="24"/>
        <v>49</v>
      </c>
      <c r="P142">
        <f t="shared" si="25"/>
        <v>6</v>
      </c>
      <c r="Q142">
        <f t="shared" si="26"/>
        <v>10</v>
      </c>
      <c r="R142">
        <f t="shared" si="27"/>
        <v>0</v>
      </c>
      <c r="S142" s="1">
        <f t="shared" si="21"/>
        <v>43129</v>
      </c>
      <c r="T142">
        <f t="shared" si="29"/>
        <v>40794</v>
      </c>
    </row>
    <row r="143" spans="1:20" x14ac:dyDescent="0.3">
      <c r="A143" s="1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  <c r="G143" t="str">
        <f t="shared" si="22"/>
        <v>2018-01</v>
      </c>
      <c r="H143">
        <f t="shared" si="28"/>
        <v>534363</v>
      </c>
      <c r="K143">
        <f t="shared" si="20"/>
        <v>1</v>
      </c>
      <c r="N143">
        <f t="shared" si="23"/>
        <v>90</v>
      </c>
      <c r="O143">
        <f t="shared" si="24"/>
        <v>49</v>
      </c>
      <c r="P143">
        <f t="shared" si="25"/>
        <v>6</v>
      </c>
      <c r="Q143">
        <f t="shared" si="26"/>
        <v>10</v>
      </c>
      <c r="R143">
        <f t="shared" si="27"/>
        <v>0</v>
      </c>
      <c r="S143" s="1">
        <f t="shared" si="21"/>
        <v>43129</v>
      </c>
      <c r="T143">
        <f t="shared" si="29"/>
        <v>40762</v>
      </c>
    </row>
    <row r="144" spans="1:20" x14ac:dyDescent="0.3">
      <c r="A144" s="1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  <c r="G144" t="str">
        <f t="shared" si="22"/>
        <v>2018-01</v>
      </c>
      <c r="H144">
        <f t="shared" si="28"/>
        <v>534513</v>
      </c>
      <c r="K144">
        <f t="shared" si="20"/>
        <v>0</v>
      </c>
      <c r="N144">
        <f t="shared" si="23"/>
        <v>90</v>
      </c>
      <c r="O144">
        <f t="shared" si="24"/>
        <v>49</v>
      </c>
      <c r="P144">
        <f t="shared" si="25"/>
        <v>0</v>
      </c>
      <c r="Q144">
        <f t="shared" si="26"/>
        <v>10</v>
      </c>
      <c r="R144">
        <f t="shared" si="27"/>
        <v>0</v>
      </c>
      <c r="S144" s="1">
        <f t="shared" si="21"/>
        <v>43130</v>
      </c>
      <c r="T144">
        <f t="shared" si="29"/>
        <v>40912</v>
      </c>
    </row>
    <row r="145" spans="1:20" x14ac:dyDescent="0.3">
      <c r="A145" s="1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  <c r="G145" t="str">
        <f t="shared" si="22"/>
        <v>2018-01</v>
      </c>
      <c r="H145">
        <f t="shared" si="28"/>
        <v>530721</v>
      </c>
      <c r="K145">
        <f t="shared" si="20"/>
        <v>17</v>
      </c>
      <c r="N145">
        <f t="shared" si="23"/>
        <v>90</v>
      </c>
      <c r="O145">
        <f t="shared" si="24"/>
        <v>49</v>
      </c>
      <c r="P145">
        <f t="shared" si="25"/>
        <v>0</v>
      </c>
      <c r="Q145">
        <f t="shared" si="26"/>
        <v>58</v>
      </c>
      <c r="R145">
        <f t="shared" si="27"/>
        <v>0</v>
      </c>
      <c r="S145" s="1">
        <f t="shared" si="21"/>
        <v>43130</v>
      </c>
      <c r="T145">
        <f t="shared" si="29"/>
        <v>37120</v>
      </c>
    </row>
    <row r="146" spans="1:20" x14ac:dyDescent="0.3">
      <c r="A146" s="1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  <c r="G146" t="str">
        <f t="shared" si="22"/>
        <v>2018-02</v>
      </c>
      <c r="H146">
        <f t="shared" si="28"/>
        <v>529293</v>
      </c>
      <c r="K146">
        <f t="shared" si="20"/>
        <v>0</v>
      </c>
      <c r="N146">
        <f t="shared" si="23"/>
        <v>90</v>
      </c>
      <c r="O146">
        <f t="shared" si="24"/>
        <v>49</v>
      </c>
      <c r="P146">
        <f t="shared" si="25"/>
        <v>0</v>
      </c>
      <c r="Q146">
        <f t="shared" si="26"/>
        <v>58</v>
      </c>
      <c r="R146">
        <f t="shared" si="27"/>
        <v>34</v>
      </c>
      <c r="S146" s="1">
        <f t="shared" si="21"/>
        <v>43147</v>
      </c>
      <c r="T146">
        <f t="shared" si="29"/>
        <v>35692</v>
      </c>
    </row>
    <row r="147" spans="1:20" x14ac:dyDescent="0.3">
      <c r="A147" s="1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  <c r="G147" t="str">
        <f t="shared" si="22"/>
        <v>2018-02</v>
      </c>
      <c r="H147">
        <f t="shared" si="28"/>
        <v>531008</v>
      </c>
      <c r="K147">
        <f t="shared" si="20"/>
        <v>0</v>
      </c>
      <c r="N147">
        <f t="shared" si="23"/>
        <v>90</v>
      </c>
      <c r="O147">
        <f t="shared" si="24"/>
        <v>0</v>
      </c>
      <c r="P147">
        <f t="shared" si="25"/>
        <v>0</v>
      </c>
      <c r="Q147">
        <f t="shared" si="26"/>
        <v>58</v>
      </c>
      <c r="R147">
        <f t="shared" si="27"/>
        <v>34</v>
      </c>
      <c r="S147" s="1">
        <f t="shared" si="21"/>
        <v>43147</v>
      </c>
      <c r="T147">
        <f t="shared" si="29"/>
        <v>37407</v>
      </c>
    </row>
    <row r="148" spans="1:20" x14ac:dyDescent="0.3">
      <c r="A148" s="1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  <c r="G148" t="str">
        <f t="shared" si="22"/>
        <v>2018-02</v>
      </c>
      <c r="H148">
        <f t="shared" si="28"/>
        <v>530928</v>
      </c>
      <c r="K148">
        <f t="shared" si="20"/>
        <v>0</v>
      </c>
      <c r="N148">
        <f t="shared" si="23"/>
        <v>100</v>
      </c>
      <c r="O148">
        <f t="shared" si="24"/>
        <v>0</v>
      </c>
      <c r="P148">
        <f t="shared" si="25"/>
        <v>0</v>
      </c>
      <c r="Q148">
        <f t="shared" si="26"/>
        <v>58</v>
      </c>
      <c r="R148">
        <f t="shared" si="27"/>
        <v>34</v>
      </c>
      <c r="S148" s="1">
        <f t="shared" si="21"/>
        <v>43147</v>
      </c>
      <c r="T148">
        <f t="shared" si="29"/>
        <v>37327</v>
      </c>
    </row>
    <row r="149" spans="1:20" x14ac:dyDescent="0.3">
      <c r="A149" s="1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  <c r="G149" t="str">
        <f t="shared" si="22"/>
        <v>2018-02</v>
      </c>
      <c r="H149">
        <f t="shared" si="28"/>
        <v>529941</v>
      </c>
      <c r="K149">
        <f t="shared" si="20"/>
        <v>0</v>
      </c>
      <c r="N149">
        <f t="shared" si="23"/>
        <v>100</v>
      </c>
      <c r="O149">
        <f t="shared" si="24"/>
        <v>0</v>
      </c>
      <c r="P149">
        <f t="shared" si="25"/>
        <v>47</v>
      </c>
      <c r="Q149">
        <f t="shared" si="26"/>
        <v>58</v>
      </c>
      <c r="R149">
        <f t="shared" si="27"/>
        <v>34</v>
      </c>
      <c r="S149" s="1">
        <f t="shared" si="21"/>
        <v>43147</v>
      </c>
      <c r="T149">
        <f t="shared" si="29"/>
        <v>36340</v>
      </c>
    </row>
    <row r="150" spans="1:20" x14ac:dyDescent="0.3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  <c r="G150" t="str">
        <f t="shared" si="22"/>
        <v>2018-02</v>
      </c>
      <c r="H150">
        <f t="shared" si="28"/>
        <v>526773</v>
      </c>
      <c r="K150">
        <f t="shared" si="20"/>
        <v>15</v>
      </c>
      <c r="N150">
        <f t="shared" si="23"/>
        <v>100</v>
      </c>
      <c r="O150">
        <f t="shared" si="24"/>
        <v>0</v>
      </c>
      <c r="P150">
        <f t="shared" si="25"/>
        <v>47</v>
      </c>
      <c r="Q150">
        <f t="shared" si="26"/>
        <v>106</v>
      </c>
      <c r="R150">
        <f t="shared" si="27"/>
        <v>34</v>
      </c>
      <c r="S150" s="1">
        <f t="shared" si="21"/>
        <v>43147</v>
      </c>
      <c r="T150">
        <f t="shared" si="29"/>
        <v>33172</v>
      </c>
    </row>
    <row r="151" spans="1:20" x14ac:dyDescent="0.3">
      <c r="A151" s="1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  <c r="G151" t="str">
        <f t="shared" si="22"/>
        <v>2018-03</v>
      </c>
      <c r="H151">
        <f t="shared" si="28"/>
        <v>528745</v>
      </c>
      <c r="K151">
        <f t="shared" si="20"/>
        <v>0</v>
      </c>
      <c r="N151">
        <f t="shared" si="23"/>
        <v>100</v>
      </c>
      <c r="O151">
        <f t="shared" si="24"/>
        <v>0</v>
      </c>
      <c r="P151">
        <f t="shared" si="25"/>
        <v>47</v>
      </c>
      <c r="Q151">
        <f t="shared" si="26"/>
        <v>106</v>
      </c>
      <c r="R151">
        <f t="shared" si="27"/>
        <v>0</v>
      </c>
      <c r="S151" s="1">
        <f t="shared" si="21"/>
        <v>43162</v>
      </c>
      <c r="T151">
        <f t="shared" si="29"/>
        <v>35144</v>
      </c>
    </row>
    <row r="152" spans="1:20" x14ac:dyDescent="0.3">
      <c r="A152" s="1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  <c r="G152" t="str">
        <f t="shared" si="22"/>
        <v>2018-03</v>
      </c>
      <c r="H152">
        <f t="shared" si="28"/>
        <v>528700</v>
      </c>
      <c r="K152">
        <f t="shared" si="20"/>
        <v>19</v>
      </c>
      <c r="N152">
        <f t="shared" si="23"/>
        <v>105</v>
      </c>
      <c r="O152">
        <f t="shared" si="24"/>
        <v>0</v>
      </c>
      <c r="P152">
        <f t="shared" si="25"/>
        <v>47</v>
      </c>
      <c r="Q152">
        <f t="shared" si="26"/>
        <v>106</v>
      </c>
      <c r="R152">
        <f t="shared" si="27"/>
        <v>0</v>
      </c>
      <c r="S152" s="1">
        <f t="shared" si="21"/>
        <v>43162</v>
      </c>
      <c r="T152">
        <f t="shared" si="29"/>
        <v>35099</v>
      </c>
    </row>
    <row r="153" spans="1:20" x14ac:dyDescent="0.3">
      <c r="A153" s="1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  <c r="G153" t="str">
        <f t="shared" si="22"/>
        <v>2018-03</v>
      </c>
      <c r="H153">
        <f t="shared" si="28"/>
        <v>530080</v>
      </c>
      <c r="K153">
        <f t="shared" si="20"/>
        <v>0</v>
      </c>
      <c r="N153">
        <f t="shared" si="23"/>
        <v>105</v>
      </c>
      <c r="O153">
        <f t="shared" si="24"/>
        <v>0</v>
      </c>
      <c r="P153">
        <f t="shared" si="25"/>
        <v>1</v>
      </c>
      <c r="Q153">
        <f t="shared" si="26"/>
        <v>106</v>
      </c>
      <c r="R153">
        <f t="shared" si="27"/>
        <v>0</v>
      </c>
      <c r="S153" s="1">
        <f t="shared" si="21"/>
        <v>43181</v>
      </c>
      <c r="T153">
        <f t="shared" si="29"/>
        <v>36479</v>
      </c>
    </row>
    <row r="154" spans="1:20" x14ac:dyDescent="0.3">
      <c r="A154" s="1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  <c r="G154" t="str">
        <f t="shared" si="22"/>
        <v>2018-03</v>
      </c>
      <c r="H154">
        <f t="shared" si="28"/>
        <v>526895</v>
      </c>
      <c r="K154">
        <f t="shared" si="20"/>
        <v>0</v>
      </c>
      <c r="N154">
        <f t="shared" si="23"/>
        <v>105</v>
      </c>
      <c r="O154">
        <f t="shared" si="24"/>
        <v>0</v>
      </c>
      <c r="P154">
        <f t="shared" si="25"/>
        <v>1</v>
      </c>
      <c r="Q154">
        <f t="shared" si="26"/>
        <v>155</v>
      </c>
      <c r="R154">
        <f t="shared" si="27"/>
        <v>0</v>
      </c>
      <c r="S154" s="1">
        <f t="shared" si="21"/>
        <v>43181</v>
      </c>
      <c r="T154">
        <f t="shared" si="29"/>
        <v>33294</v>
      </c>
    </row>
    <row r="155" spans="1:20" x14ac:dyDescent="0.3">
      <c r="A155" s="1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  <c r="G155" t="str">
        <f t="shared" si="22"/>
        <v>2018-03</v>
      </c>
      <c r="H155">
        <f t="shared" si="28"/>
        <v>526767</v>
      </c>
      <c r="K155">
        <f t="shared" si="20"/>
        <v>26</v>
      </c>
      <c r="N155">
        <f t="shared" si="23"/>
        <v>121</v>
      </c>
      <c r="O155">
        <f t="shared" si="24"/>
        <v>0</v>
      </c>
      <c r="P155">
        <f t="shared" si="25"/>
        <v>1</v>
      </c>
      <c r="Q155">
        <f t="shared" si="26"/>
        <v>155</v>
      </c>
      <c r="R155">
        <f t="shared" si="27"/>
        <v>0</v>
      </c>
      <c r="S155" s="1">
        <f t="shared" si="21"/>
        <v>43181</v>
      </c>
      <c r="T155">
        <f t="shared" si="29"/>
        <v>33166</v>
      </c>
    </row>
    <row r="156" spans="1:20" x14ac:dyDescent="0.3">
      <c r="A156" s="1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  <c r="G156" t="str">
        <f t="shared" si="22"/>
        <v>2018-04</v>
      </c>
      <c r="H156">
        <f t="shared" si="28"/>
        <v>526582</v>
      </c>
      <c r="K156">
        <f t="shared" si="20"/>
        <v>0</v>
      </c>
      <c r="N156">
        <f t="shared" si="23"/>
        <v>121</v>
      </c>
      <c r="O156">
        <f t="shared" si="24"/>
        <v>0</v>
      </c>
      <c r="P156">
        <f t="shared" si="25"/>
        <v>1</v>
      </c>
      <c r="Q156">
        <f t="shared" si="26"/>
        <v>155</v>
      </c>
      <c r="R156">
        <f t="shared" si="27"/>
        <v>5</v>
      </c>
      <c r="S156" s="1">
        <f t="shared" si="21"/>
        <v>43207</v>
      </c>
      <c r="T156">
        <f t="shared" si="29"/>
        <v>32981</v>
      </c>
    </row>
    <row r="157" spans="1:20" x14ac:dyDescent="0.3">
      <c r="A157" s="1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  <c r="G157" t="str">
        <f t="shared" si="22"/>
        <v>2018-04</v>
      </c>
      <c r="H157">
        <f t="shared" si="28"/>
        <v>526614</v>
      </c>
      <c r="K157">
        <f t="shared" si="20"/>
        <v>0</v>
      </c>
      <c r="N157">
        <f t="shared" si="23"/>
        <v>121</v>
      </c>
      <c r="O157">
        <f t="shared" si="24"/>
        <v>0</v>
      </c>
      <c r="P157">
        <f t="shared" si="25"/>
        <v>0</v>
      </c>
      <c r="Q157">
        <f t="shared" si="26"/>
        <v>155</v>
      </c>
      <c r="R157">
        <f t="shared" si="27"/>
        <v>5</v>
      </c>
      <c r="S157" s="1">
        <f t="shared" si="21"/>
        <v>43207</v>
      </c>
      <c r="T157">
        <f t="shared" si="29"/>
        <v>33013</v>
      </c>
    </row>
    <row r="158" spans="1:20" x14ac:dyDescent="0.3">
      <c r="A158" s="1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  <c r="G158" t="str">
        <f t="shared" si="22"/>
        <v>2018-04</v>
      </c>
      <c r="H158">
        <f t="shared" si="28"/>
        <v>526376</v>
      </c>
      <c r="K158">
        <f t="shared" si="20"/>
        <v>0</v>
      </c>
      <c r="N158">
        <f t="shared" si="23"/>
        <v>155</v>
      </c>
      <c r="O158">
        <f t="shared" si="24"/>
        <v>0</v>
      </c>
      <c r="P158">
        <f t="shared" si="25"/>
        <v>0</v>
      </c>
      <c r="Q158">
        <f t="shared" si="26"/>
        <v>155</v>
      </c>
      <c r="R158">
        <f t="shared" si="27"/>
        <v>5</v>
      </c>
      <c r="S158" s="1">
        <f t="shared" si="21"/>
        <v>43207</v>
      </c>
      <c r="T158">
        <f t="shared" si="29"/>
        <v>32775</v>
      </c>
    </row>
    <row r="159" spans="1:20" x14ac:dyDescent="0.3">
      <c r="A159" s="1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  <c r="G159" t="str">
        <f t="shared" si="22"/>
        <v>2018-04</v>
      </c>
      <c r="H159">
        <f t="shared" si="28"/>
        <v>524665</v>
      </c>
      <c r="K159">
        <f t="shared" si="20"/>
        <v>21</v>
      </c>
      <c r="N159">
        <f t="shared" si="23"/>
        <v>155</v>
      </c>
      <c r="O159">
        <f t="shared" si="24"/>
        <v>0</v>
      </c>
      <c r="P159">
        <f t="shared" si="25"/>
        <v>0</v>
      </c>
      <c r="Q159">
        <f t="shared" si="26"/>
        <v>184</v>
      </c>
      <c r="R159">
        <f t="shared" si="27"/>
        <v>5</v>
      </c>
      <c r="S159" s="1">
        <f t="shared" si="21"/>
        <v>43207</v>
      </c>
      <c r="T159">
        <f t="shared" si="29"/>
        <v>31064</v>
      </c>
    </row>
    <row r="160" spans="1:20" x14ac:dyDescent="0.3">
      <c r="A160" s="1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  <c r="G160" t="str">
        <f t="shared" si="22"/>
        <v>2018-05</v>
      </c>
      <c r="H160">
        <f t="shared" si="28"/>
        <v>523849</v>
      </c>
      <c r="K160">
        <f t="shared" si="20"/>
        <v>0</v>
      </c>
      <c r="N160">
        <f t="shared" si="23"/>
        <v>155</v>
      </c>
      <c r="O160">
        <f t="shared" si="24"/>
        <v>34</v>
      </c>
      <c r="P160">
        <f t="shared" si="25"/>
        <v>0</v>
      </c>
      <c r="Q160">
        <f t="shared" si="26"/>
        <v>184</v>
      </c>
      <c r="R160">
        <f t="shared" si="27"/>
        <v>5</v>
      </c>
      <c r="S160" s="1">
        <f t="shared" si="21"/>
        <v>43228</v>
      </c>
      <c r="T160">
        <f t="shared" si="29"/>
        <v>30248</v>
      </c>
    </row>
    <row r="161" spans="1:20" x14ac:dyDescent="0.3">
      <c r="A161" s="1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  <c r="G161" t="str">
        <f t="shared" si="22"/>
        <v>2018-05</v>
      </c>
      <c r="H161">
        <f t="shared" si="28"/>
        <v>523309</v>
      </c>
      <c r="K161">
        <f t="shared" si="20"/>
        <v>0</v>
      </c>
      <c r="N161">
        <f t="shared" si="23"/>
        <v>155</v>
      </c>
      <c r="O161">
        <f t="shared" si="24"/>
        <v>34</v>
      </c>
      <c r="P161">
        <f t="shared" si="25"/>
        <v>27</v>
      </c>
      <c r="Q161">
        <f t="shared" si="26"/>
        <v>184</v>
      </c>
      <c r="R161">
        <f t="shared" si="27"/>
        <v>5</v>
      </c>
      <c r="S161" s="1">
        <f t="shared" si="21"/>
        <v>43228</v>
      </c>
      <c r="T161">
        <f t="shared" si="29"/>
        <v>29708</v>
      </c>
    </row>
    <row r="162" spans="1:20" x14ac:dyDescent="0.3">
      <c r="A162" s="1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  <c r="G162" t="str">
        <f t="shared" si="22"/>
        <v>2018-05</v>
      </c>
      <c r="H162">
        <f t="shared" si="28"/>
        <v>522989</v>
      </c>
      <c r="K162">
        <f t="shared" si="20"/>
        <v>24</v>
      </c>
      <c r="N162">
        <f t="shared" si="23"/>
        <v>195</v>
      </c>
      <c r="O162">
        <f t="shared" si="24"/>
        <v>34</v>
      </c>
      <c r="P162">
        <f t="shared" si="25"/>
        <v>27</v>
      </c>
      <c r="Q162">
        <f t="shared" si="26"/>
        <v>184</v>
      </c>
      <c r="R162">
        <f t="shared" si="27"/>
        <v>5</v>
      </c>
      <c r="S162" s="1">
        <f t="shared" si="21"/>
        <v>43228</v>
      </c>
      <c r="T162">
        <f t="shared" si="29"/>
        <v>29388</v>
      </c>
    </row>
    <row r="163" spans="1:20" x14ac:dyDescent="0.3">
      <c r="A163" s="1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  <c r="G163" t="str">
        <f t="shared" si="22"/>
        <v>2018-06</v>
      </c>
      <c r="H163">
        <f t="shared" si="28"/>
        <v>541205</v>
      </c>
      <c r="K163">
        <f t="shared" si="20"/>
        <v>0</v>
      </c>
      <c r="N163">
        <f t="shared" si="23"/>
        <v>195</v>
      </c>
      <c r="O163">
        <f t="shared" si="24"/>
        <v>34</v>
      </c>
      <c r="P163">
        <f t="shared" si="25"/>
        <v>27</v>
      </c>
      <c r="Q163">
        <f t="shared" si="26"/>
        <v>0</v>
      </c>
      <c r="R163">
        <f t="shared" si="27"/>
        <v>5</v>
      </c>
      <c r="S163" s="1">
        <f t="shared" si="21"/>
        <v>43252</v>
      </c>
      <c r="T163">
        <f t="shared" si="29"/>
        <v>47604</v>
      </c>
    </row>
    <row r="164" spans="1:20" x14ac:dyDescent="0.3">
      <c r="A164" s="1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  <c r="G164" t="str">
        <f t="shared" si="22"/>
        <v>2018-06</v>
      </c>
      <c r="H164">
        <f t="shared" si="28"/>
        <v>539381</v>
      </c>
      <c r="K164">
        <f t="shared" si="20"/>
        <v>0</v>
      </c>
      <c r="N164">
        <f t="shared" si="23"/>
        <v>195</v>
      </c>
      <c r="O164">
        <f t="shared" si="24"/>
        <v>34</v>
      </c>
      <c r="P164">
        <f t="shared" si="25"/>
        <v>27</v>
      </c>
      <c r="Q164">
        <f t="shared" si="26"/>
        <v>0</v>
      </c>
      <c r="R164">
        <f t="shared" si="27"/>
        <v>53</v>
      </c>
      <c r="S164" s="1">
        <f t="shared" si="21"/>
        <v>43252</v>
      </c>
      <c r="T164">
        <f t="shared" si="29"/>
        <v>45780</v>
      </c>
    </row>
    <row r="165" spans="1:20" x14ac:dyDescent="0.3">
      <c r="A165" s="1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  <c r="G165" t="str">
        <f t="shared" si="22"/>
        <v>2018-06</v>
      </c>
      <c r="H165">
        <f t="shared" si="28"/>
        <v>538898</v>
      </c>
      <c r="K165">
        <f t="shared" si="20"/>
        <v>18</v>
      </c>
      <c r="N165">
        <f t="shared" si="23"/>
        <v>195</v>
      </c>
      <c r="O165">
        <f t="shared" si="24"/>
        <v>55</v>
      </c>
      <c r="P165">
        <f t="shared" si="25"/>
        <v>27</v>
      </c>
      <c r="Q165">
        <f t="shared" si="26"/>
        <v>0</v>
      </c>
      <c r="R165">
        <f t="shared" si="27"/>
        <v>53</v>
      </c>
      <c r="S165" s="1">
        <f t="shared" si="21"/>
        <v>43252</v>
      </c>
      <c r="T165">
        <f t="shared" si="29"/>
        <v>45297</v>
      </c>
    </row>
    <row r="166" spans="1:20" x14ac:dyDescent="0.3">
      <c r="A166" s="1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  <c r="G166" t="str">
        <f t="shared" si="22"/>
        <v>2018-06</v>
      </c>
      <c r="H166">
        <f t="shared" si="28"/>
        <v>535796</v>
      </c>
      <c r="K166">
        <f t="shared" si="20"/>
        <v>0</v>
      </c>
      <c r="N166">
        <f t="shared" si="23"/>
        <v>195</v>
      </c>
      <c r="O166">
        <f t="shared" si="24"/>
        <v>55</v>
      </c>
      <c r="P166">
        <f t="shared" si="25"/>
        <v>27</v>
      </c>
      <c r="Q166">
        <f t="shared" si="26"/>
        <v>47</v>
      </c>
      <c r="R166">
        <f t="shared" si="27"/>
        <v>53</v>
      </c>
      <c r="S166" s="1">
        <f t="shared" si="21"/>
        <v>43270</v>
      </c>
      <c r="T166">
        <f t="shared" si="29"/>
        <v>42195</v>
      </c>
    </row>
    <row r="167" spans="1:20" x14ac:dyDescent="0.3">
      <c r="A167" s="1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  <c r="G167" t="str">
        <f t="shared" si="22"/>
        <v>2018-06</v>
      </c>
      <c r="H167">
        <f t="shared" si="28"/>
        <v>535646</v>
      </c>
      <c r="K167">
        <f t="shared" si="20"/>
        <v>0</v>
      </c>
      <c r="N167">
        <f t="shared" si="23"/>
        <v>195</v>
      </c>
      <c r="O167">
        <f t="shared" si="24"/>
        <v>61</v>
      </c>
      <c r="P167">
        <f t="shared" si="25"/>
        <v>27</v>
      </c>
      <c r="Q167">
        <f t="shared" si="26"/>
        <v>47</v>
      </c>
      <c r="R167">
        <f t="shared" si="27"/>
        <v>53</v>
      </c>
      <c r="S167" s="1">
        <f t="shared" si="21"/>
        <v>43270</v>
      </c>
      <c r="T167">
        <f t="shared" si="29"/>
        <v>42045</v>
      </c>
    </row>
    <row r="168" spans="1:20" x14ac:dyDescent="0.3">
      <c r="A168" s="1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  <c r="G168" t="str">
        <f t="shared" si="22"/>
        <v>2018-06</v>
      </c>
      <c r="H168">
        <f t="shared" si="28"/>
        <v>533719</v>
      </c>
      <c r="K168">
        <f t="shared" si="20"/>
        <v>22</v>
      </c>
      <c r="N168">
        <f t="shared" si="23"/>
        <v>195</v>
      </c>
      <c r="O168">
        <f t="shared" si="24"/>
        <v>61</v>
      </c>
      <c r="P168">
        <f t="shared" si="25"/>
        <v>27</v>
      </c>
      <c r="Q168">
        <f t="shared" si="26"/>
        <v>47</v>
      </c>
      <c r="R168">
        <f t="shared" si="27"/>
        <v>100</v>
      </c>
      <c r="S168" s="1">
        <f t="shared" si="21"/>
        <v>43270</v>
      </c>
      <c r="T168">
        <f t="shared" si="29"/>
        <v>40118</v>
      </c>
    </row>
    <row r="169" spans="1:20" x14ac:dyDescent="0.3">
      <c r="A169" s="1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  <c r="G169" t="str">
        <f t="shared" si="22"/>
        <v>2018-07</v>
      </c>
      <c r="H169">
        <f t="shared" si="28"/>
        <v>536023</v>
      </c>
      <c r="K169">
        <f t="shared" si="20"/>
        <v>0</v>
      </c>
      <c r="N169">
        <f t="shared" si="23"/>
        <v>3</v>
      </c>
      <c r="O169">
        <f t="shared" si="24"/>
        <v>61</v>
      </c>
      <c r="P169">
        <f t="shared" si="25"/>
        <v>27</v>
      </c>
      <c r="Q169">
        <f t="shared" si="26"/>
        <v>47</v>
      </c>
      <c r="R169">
        <f t="shared" si="27"/>
        <v>100</v>
      </c>
      <c r="S169" s="1">
        <f t="shared" si="21"/>
        <v>43292</v>
      </c>
      <c r="T169">
        <f t="shared" si="29"/>
        <v>42422</v>
      </c>
    </row>
    <row r="170" spans="1:20" x14ac:dyDescent="0.3">
      <c r="A170" s="1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  <c r="G170" t="str">
        <f t="shared" si="22"/>
        <v>2018-07</v>
      </c>
      <c r="H170">
        <f t="shared" si="28"/>
        <v>537799</v>
      </c>
      <c r="K170">
        <f t="shared" si="20"/>
        <v>0</v>
      </c>
      <c r="N170">
        <f t="shared" si="23"/>
        <v>3</v>
      </c>
      <c r="O170">
        <f t="shared" si="24"/>
        <v>13</v>
      </c>
      <c r="P170">
        <f t="shared" si="25"/>
        <v>27</v>
      </c>
      <c r="Q170">
        <f t="shared" si="26"/>
        <v>47</v>
      </c>
      <c r="R170">
        <f t="shared" si="27"/>
        <v>100</v>
      </c>
      <c r="S170" s="1">
        <f t="shared" si="21"/>
        <v>43292</v>
      </c>
      <c r="T170">
        <f t="shared" si="29"/>
        <v>44198</v>
      </c>
    </row>
    <row r="171" spans="1:20" x14ac:dyDescent="0.3">
      <c r="A171" s="1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  <c r="G171" t="str">
        <f t="shared" si="22"/>
        <v>2018-07</v>
      </c>
      <c r="H171">
        <f t="shared" si="28"/>
        <v>536683</v>
      </c>
      <c r="K171">
        <f t="shared" si="20"/>
        <v>0</v>
      </c>
      <c r="N171">
        <f t="shared" si="23"/>
        <v>3</v>
      </c>
      <c r="O171">
        <f t="shared" si="24"/>
        <v>13</v>
      </c>
      <c r="P171">
        <f t="shared" si="25"/>
        <v>27</v>
      </c>
      <c r="Q171">
        <f t="shared" si="26"/>
        <v>65</v>
      </c>
      <c r="R171">
        <f t="shared" si="27"/>
        <v>100</v>
      </c>
      <c r="S171" s="1">
        <f t="shared" si="21"/>
        <v>43292</v>
      </c>
      <c r="T171">
        <f t="shared" si="29"/>
        <v>43082</v>
      </c>
    </row>
    <row r="172" spans="1:20" x14ac:dyDescent="0.3">
      <c r="A172" s="1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  <c r="G172" t="str">
        <f t="shared" si="22"/>
        <v>2018-07</v>
      </c>
      <c r="H172">
        <f t="shared" si="28"/>
        <v>535708</v>
      </c>
      <c r="K172">
        <f t="shared" si="20"/>
        <v>0</v>
      </c>
      <c r="N172">
        <f t="shared" si="23"/>
        <v>3</v>
      </c>
      <c r="O172">
        <f t="shared" si="24"/>
        <v>13</v>
      </c>
      <c r="P172">
        <f t="shared" si="25"/>
        <v>27</v>
      </c>
      <c r="Q172">
        <f t="shared" si="26"/>
        <v>65</v>
      </c>
      <c r="R172">
        <f t="shared" si="27"/>
        <v>125</v>
      </c>
      <c r="S172" s="1">
        <f t="shared" si="21"/>
        <v>43292</v>
      </c>
      <c r="T172">
        <f t="shared" si="29"/>
        <v>42107</v>
      </c>
    </row>
    <row r="173" spans="1:20" x14ac:dyDescent="0.3">
      <c r="A173" s="1">
        <v>43292</v>
      </c>
      <c r="B173" t="s">
        <v>20</v>
      </c>
      <c r="C173" t="s">
        <v>12</v>
      </c>
      <c r="D173" t="s">
        <v>8</v>
      </c>
      <c r="E173">
        <v>2</v>
      </c>
      <c r="F173">
        <v>20</v>
      </c>
      <c r="G173" t="str">
        <f t="shared" si="22"/>
        <v>2018-07</v>
      </c>
      <c r="H173">
        <f t="shared" si="28"/>
        <v>535668</v>
      </c>
      <c r="K173">
        <f t="shared" si="20"/>
        <v>25</v>
      </c>
      <c r="N173">
        <f t="shared" si="23"/>
        <v>3</v>
      </c>
      <c r="O173">
        <f t="shared" si="24"/>
        <v>13</v>
      </c>
      <c r="P173">
        <f t="shared" si="25"/>
        <v>29</v>
      </c>
      <c r="Q173">
        <f t="shared" si="26"/>
        <v>65</v>
      </c>
      <c r="R173">
        <f t="shared" si="27"/>
        <v>125</v>
      </c>
      <c r="S173" s="1">
        <f t="shared" si="21"/>
        <v>43292</v>
      </c>
      <c r="T173">
        <f t="shared" si="29"/>
        <v>42067</v>
      </c>
    </row>
    <row r="174" spans="1:20" x14ac:dyDescent="0.3">
      <c r="A174" s="1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  <c r="G174" t="str">
        <f t="shared" si="22"/>
        <v>2018-08</v>
      </c>
      <c r="H174">
        <f t="shared" si="28"/>
        <v>536162</v>
      </c>
      <c r="K174">
        <f t="shared" si="20"/>
        <v>0</v>
      </c>
      <c r="N174">
        <f t="shared" si="23"/>
        <v>3</v>
      </c>
      <c r="O174">
        <f t="shared" si="24"/>
        <v>0</v>
      </c>
      <c r="P174">
        <f t="shared" si="25"/>
        <v>29</v>
      </c>
      <c r="Q174">
        <f t="shared" si="26"/>
        <v>65</v>
      </c>
      <c r="R174">
        <f t="shared" si="27"/>
        <v>125</v>
      </c>
      <c r="S174" s="1">
        <f t="shared" si="21"/>
        <v>43317</v>
      </c>
      <c r="T174">
        <f t="shared" si="29"/>
        <v>42561</v>
      </c>
    </row>
    <row r="175" spans="1:20" x14ac:dyDescent="0.3">
      <c r="A175" s="1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  <c r="G175" t="str">
        <f t="shared" si="22"/>
        <v>2018-08</v>
      </c>
      <c r="H175">
        <f t="shared" si="28"/>
        <v>543785</v>
      </c>
      <c r="K175">
        <f t="shared" si="20"/>
        <v>0</v>
      </c>
      <c r="N175">
        <f t="shared" si="23"/>
        <v>3</v>
      </c>
      <c r="O175">
        <f t="shared" si="24"/>
        <v>0</v>
      </c>
      <c r="P175">
        <f t="shared" si="25"/>
        <v>29</v>
      </c>
      <c r="Q175">
        <f t="shared" si="26"/>
        <v>65</v>
      </c>
      <c r="R175">
        <f t="shared" si="27"/>
        <v>4</v>
      </c>
      <c r="S175" s="1">
        <f t="shared" si="21"/>
        <v>43317</v>
      </c>
      <c r="T175">
        <f t="shared" si="29"/>
        <v>50184</v>
      </c>
    </row>
    <row r="176" spans="1:20" x14ac:dyDescent="0.3">
      <c r="A176" s="1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  <c r="G176" t="str">
        <f t="shared" si="22"/>
        <v>2018-08</v>
      </c>
      <c r="H176">
        <f t="shared" si="28"/>
        <v>543215</v>
      </c>
      <c r="K176">
        <f t="shared" si="20"/>
        <v>0</v>
      </c>
      <c r="N176">
        <f t="shared" si="23"/>
        <v>3</v>
      </c>
      <c r="O176">
        <f t="shared" si="24"/>
        <v>0</v>
      </c>
      <c r="P176">
        <f t="shared" si="25"/>
        <v>59</v>
      </c>
      <c r="Q176">
        <f t="shared" si="26"/>
        <v>65</v>
      </c>
      <c r="R176">
        <f t="shared" si="27"/>
        <v>4</v>
      </c>
      <c r="S176" s="1">
        <f t="shared" si="21"/>
        <v>43317</v>
      </c>
      <c r="T176">
        <f t="shared" si="29"/>
        <v>49614</v>
      </c>
    </row>
    <row r="177" spans="1:20" x14ac:dyDescent="0.3">
      <c r="A177" s="1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  <c r="G177" t="str">
        <f t="shared" si="22"/>
        <v>2018-08</v>
      </c>
      <c r="H177">
        <f t="shared" si="28"/>
        <v>542847</v>
      </c>
      <c r="K177">
        <f t="shared" si="20"/>
        <v>13</v>
      </c>
      <c r="N177">
        <f t="shared" si="23"/>
        <v>49</v>
      </c>
      <c r="O177">
        <f t="shared" si="24"/>
        <v>0</v>
      </c>
      <c r="P177">
        <f t="shared" si="25"/>
        <v>59</v>
      </c>
      <c r="Q177">
        <f t="shared" si="26"/>
        <v>65</v>
      </c>
      <c r="R177">
        <f t="shared" si="27"/>
        <v>4</v>
      </c>
      <c r="S177" s="1">
        <f t="shared" si="21"/>
        <v>43317</v>
      </c>
      <c r="T177">
        <f t="shared" si="29"/>
        <v>49246</v>
      </c>
    </row>
    <row r="178" spans="1:20" x14ac:dyDescent="0.3">
      <c r="A178" s="1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  <c r="G178" t="str">
        <f t="shared" si="22"/>
        <v>2018-08</v>
      </c>
      <c r="H178">
        <f t="shared" si="28"/>
        <v>543386</v>
      </c>
      <c r="K178">
        <f t="shared" si="20"/>
        <v>0</v>
      </c>
      <c r="N178">
        <f t="shared" si="23"/>
        <v>0</v>
      </c>
      <c r="O178">
        <f t="shared" si="24"/>
        <v>0</v>
      </c>
      <c r="P178">
        <f t="shared" si="25"/>
        <v>59</v>
      </c>
      <c r="Q178">
        <f t="shared" si="26"/>
        <v>65</v>
      </c>
      <c r="R178">
        <f t="shared" si="27"/>
        <v>4</v>
      </c>
      <c r="S178" s="1">
        <f t="shared" si="21"/>
        <v>43330</v>
      </c>
      <c r="T178">
        <f t="shared" si="29"/>
        <v>49785</v>
      </c>
    </row>
    <row r="179" spans="1:20" x14ac:dyDescent="0.3">
      <c r="A179" s="1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  <c r="G179" t="str">
        <f t="shared" si="22"/>
        <v>2018-08</v>
      </c>
      <c r="H179">
        <f t="shared" si="28"/>
        <v>548876</v>
      </c>
      <c r="K179">
        <f t="shared" si="20"/>
        <v>0</v>
      </c>
      <c r="N179">
        <f t="shared" si="23"/>
        <v>0</v>
      </c>
      <c r="O179">
        <f t="shared" si="24"/>
        <v>0</v>
      </c>
      <c r="P179">
        <f t="shared" si="25"/>
        <v>59</v>
      </c>
      <c r="Q179">
        <f t="shared" si="26"/>
        <v>4</v>
      </c>
      <c r="R179">
        <f t="shared" si="27"/>
        <v>4</v>
      </c>
      <c r="S179" s="1">
        <f t="shared" si="21"/>
        <v>43330</v>
      </c>
      <c r="T179">
        <f t="shared" si="29"/>
        <v>55275</v>
      </c>
    </row>
    <row r="180" spans="1:20" x14ac:dyDescent="0.3">
      <c r="A180" s="1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  <c r="G180" t="str">
        <f t="shared" si="22"/>
        <v>2018-08</v>
      </c>
      <c r="H180">
        <f t="shared" si="28"/>
        <v>548458</v>
      </c>
      <c r="K180">
        <f t="shared" si="20"/>
        <v>0</v>
      </c>
      <c r="N180">
        <f t="shared" si="23"/>
        <v>0</v>
      </c>
      <c r="O180">
        <f t="shared" si="24"/>
        <v>0</v>
      </c>
      <c r="P180">
        <f t="shared" si="25"/>
        <v>78</v>
      </c>
      <c r="Q180">
        <f t="shared" si="26"/>
        <v>4</v>
      </c>
      <c r="R180">
        <f t="shared" si="27"/>
        <v>4</v>
      </c>
      <c r="S180" s="1">
        <f t="shared" si="21"/>
        <v>43330</v>
      </c>
      <c r="T180">
        <f t="shared" si="29"/>
        <v>54857</v>
      </c>
    </row>
    <row r="181" spans="1:20" x14ac:dyDescent="0.3">
      <c r="A181" s="1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  <c r="G181" t="str">
        <f t="shared" si="22"/>
        <v>2018-08</v>
      </c>
      <c r="H181">
        <f t="shared" si="28"/>
        <v>547490</v>
      </c>
      <c r="K181">
        <f t="shared" si="20"/>
        <v>17</v>
      </c>
      <c r="N181">
        <f t="shared" si="23"/>
        <v>0</v>
      </c>
      <c r="O181">
        <f t="shared" si="24"/>
        <v>0</v>
      </c>
      <c r="P181">
        <f t="shared" si="25"/>
        <v>78</v>
      </c>
      <c r="Q181">
        <f t="shared" si="26"/>
        <v>4</v>
      </c>
      <c r="R181">
        <f t="shared" si="27"/>
        <v>26</v>
      </c>
      <c r="S181" s="1">
        <f t="shared" si="21"/>
        <v>43330</v>
      </c>
      <c r="T181">
        <f t="shared" si="29"/>
        <v>53889</v>
      </c>
    </row>
    <row r="182" spans="1:20" x14ac:dyDescent="0.3">
      <c r="A182" s="1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  <c r="G182" t="str">
        <f t="shared" si="22"/>
        <v>2018-09</v>
      </c>
      <c r="H182">
        <f t="shared" si="28"/>
        <v>547265</v>
      </c>
      <c r="K182">
        <f t="shared" si="20"/>
        <v>0</v>
      </c>
      <c r="N182">
        <f t="shared" si="23"/>
        <v>0</v>
      </c>
      <c r="O182">
        <f t="shared" si="24"/>
        <v>9</v>
      </c>
      <c r="P182">
        <f t="shared" si="25"/>
        <v>78</v>
      </c>
      <c r="Q182">
        <f t="shared" si="26"/>
        <v>4</v>
      </c>
      <c r="R182">
        <f t="shared" si="27"/>
        <v>26</v>
      </c>
      <c r="S182" s="1">
        <f t="shared" si="21"/>
        <v>43347</v>
      </c>
      <c r="T182">
        <f t="shared" si="29"/>
        <v>53664</v>
      </c>
    </row>
    <row r="183" spans="1:20" x14ac:dyDescent="0.3">
      <c r="A183" s="1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  <c r="G183" t="str">
        <f t="shared" si="22"/>
        <v>2018-09</v>
      </c>
      <c r="H183">
        <f t="shared" si="28"/>
        <v>547641</v>
      </c>
      <c r="K183">
        <f t="shared" si="20"/>
        <v>0</v>
      </c>
      <c r="N183">
        <f t="shared" si="23"/>
        <v>0</v>
      </c>
      <c r="O183">
        <f t="shared" si="24"/>
        <v>9</v>
      </c>
      <c r="P183">
        <f t="shared" si="25"/>
        <v>78</v>
      </c>
      <c r="Q183">
        <f t="shared" si="26"/>
        <v>0</v>
      </c>
      <c r="R183">
        <f t="shared" si="27"/>
        <v>26</v>
      </c>
      <c r="S183" s="1">
        <f t="shared" si="21"/>
        <v>43347</v>
      </c>
      <c r="T183">
        <f t="shared" si="29"/>
        <v>54040</v>
      </c>
    </row>
    <row r="184" spans="1:20" x14ac:dyDescent="0.3">
      <c r="A184" s="1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  <c r="G184" t="str">
        <f t="shared" si="22"/>
        <v>2018-09</v>
      </c>
      <c r="H184">
        <f t="shared" si="28"/>
        <v>547473</v>
      </c>
      <c r="K184">
        <f t="shared" si="20"/>
        <v>0</v>
      </c>
      <c r="N184">
        <f t="shared" si="23"/>
        <v>0</v>
      </c>
      <c r="O184">
        <f t="shared" si="24"/>
        <v>9</v>
      </c>
      <c r="P184">
        <f t="shared" si="25"/>
        <v>86</v>
      </c>
      <c r="Q184">
        <f t="shared" si="26"/>
        <v>0</v>
      </c>
      <c r="R184">
        <f t="shared" si="27"/>
        <v>26</v>
      </c>
      <c r="S184" s="1">
        <f t="shared" si="21"/>
        <v>43347</v>
      </c>
      <c r="T184">
        <f t="shared" si="29"/>
        <v>53872</v>
      </c>
    </row>
    <row r="185" spans="1:20" x14ac:dyDescent="0.3">
      <c r="A185" s="1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  <c r="G185" t="str">
        <f t="shared" si="22"/>
        <v>2018-09</v>
      </c>
      <c r="H185">
        <f t="shared" si="28"/>
        <v>547097</v>
      </c>
      <c r="K185">
        <f t="shared" si="20"/>
        <v>15</v>
      </c>
      <c r="N185">
        <f t="shared" si="23"/>
        <v>47</v>
      </c>
      <c r="O185">
        <f t="shared" si="24"/>
        <v>9</v>
      </c>
      <c r="P185">
        <f t="shared" si="25"/>
        <v>86</v>
      </c>
      <c r="Q185">
        <f t="shared" si="26"/>
        <v>0</v>
      </c>
      <c r="R185">
        <f t="shared" si="27"/>
        <v>26</v>
      </c>
      <c r="S185" s="1">
        <f t="shared" si="21"/>
        <v>43347</v>
      </c>
      <c r="T185">
        <f t="shared" si="29"/>
        <v>53496</v>
      </c>
    </row>
    <row r="186" spans="1:20" x14ac:dyDescent="0.3">
      <c r="A186" s="1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  <c r="G186" t="str">
        <f t="shared" si="22"/>
        <v>2018-09</v>
      </c>
      <c r="H186">
        <f t="shared" si="28"/>
        <v>549475</v>
      </c>
      <c r="K186">
        <f t="shared" si="20"/>
        <v>0</v>
      </c>
      <c r="N186">
        <f t="shared" si="23"/>
        <v>47</v>
      </c>
      <c r="O186">
        <f t="shared" si="24"/>
        <v>9</v>
      </c>
      <c r="P186">
        <f t="shared" si="25"/>
        <v>4</v>
      </c>
      <c r="Q186">
        <f t="shared" si="26"/>
        <v>0</v>
      </c>
      <c r="R186">
        <f t="shared" si="27"/>
        <v>26</v>
      </c>
      <c r="S186" s="1">
        <f t="shared" si="21"/>
        <v>43362</v>
      </c>
      <c r="T186">
        <f t="shared" si="29"/>
        <v>55874</v>
      </c>
    </row>
    <row r="187" spans="1:20" x14ac:dyDescent="0.3">
      <c r="A187" s="1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  <c r="G187" t="str">
        <f t="shared" si="22"/>
        <v>2018-09</v>
      </c>
      <c r="H187">
        <f t="shared" si="28"/>
        <v>550983</v>
      </c>
      <c r="K187">
        <f t="shared" si="20"/>
        <v>0</v>
      </c>
      <c r="N187">
        <f t="shared" si="23"/>
        <v>47</v>
      </c>
      <c r="O187">
        <f t="shared" si="24"/>
        <v>9</v>
      </c>
      <c r="P187">
        <f t="shared" si="25"/>
        <v>4</v>
      </c>
      <c r="Q187">
        <f t="shared" si="26"/>
        <v>0</v>
      </c>
      <c r="R187">
        <f t="shared" si="27"/>
        <v>0</v>
      </c>
      <c r="S187" s="1">
        <f t="shared" si="21"/>
        <v>43362</v>
      </c>
      <c r="T187">
        <f t="shared" si="29"/>
        <v>57382</v>
      </c>
    </row>
    <row r="188" spans="1:20" x14ac:dyDescent="0.3">
      <c r="A188" s="1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  <c r="G188" t="str">
        <f t="shared" si="22"/>
        <v>2018-09</v>
      </c>
      <c r="H188">
        <f t="shared" si="28"/>
        <v>550767</v>
      </c>
      <c r="K188">
        <f t="shared" si="20"/>
        <v>0</v>
      </c>
      <c r="N188">
        <f t="shared" si="23"/>
        <v>71</v>
      </c>
      <c r="O188">
        <f t="shared" si="24"/>
        <v>9</v>
      </c>
      <c r="P188">
        <f t="shared" si="25"/>
        <v>4</v>
      </c>
      <c r="Q188">
        <f t="shared" si="26"/>
        <v>0</v>
      </c>
      <c r="R188">
        <f t="shared" si="27"/>
        <v>0</v>
      </c>
      <c r="S188" s="1">
        <f t="shared" si="21"/>
        <v>43362</v>
      </c>
      <c r="T188">
        <f t="shared" si="29"/>
        <v>57166</v>
      </c>
    </row>
    <row r="189" spans="1:20" x14ac:dyDescent="0.3">
      <c r="A189" s="1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  <c r="G189" t="str">
        <f t="shared" si="22"/>
        <v>2018-09</v>
      </c>
      <c r="H189">
        <f t="shared" si="28"/>
        <v>549831</v>
      </c>
      <c r="K189">
        <f t="shared" si="20"/>
        <v>0</v>
      </c>
      <c r="N189">
        <f t="shared" si="23"/>
        <v>71</v>
      </c>
      <c r="O189">
        <f t="shared" si="24"/>
        <v>45</v>
      </c>
      <c r="P189">
        <f t="shared" si="25"/>
        <v>4</v>
      </c>
      <c r="Q189">
        <f t="shared" si="26"/>
        <v>0</v>
      </c>
      <c r="R189">
        <f t="shared" si="27"/>
        <v>0</v>
      </c>
      <c r="S189" s="1">
        <f t="shared" si="21"/>
        <v>43362</v>
      </c>
      <c r="T189">
        <f t="shared" si="29"/>
        <v>56230</v>
      </c>
    </row>
    <row r="190" spans="1:20" x14ac:dyDescent="0.3">
      <c r="A190" s="1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  <c r="G190" t="str">
        <f t="shared" si="22"/>
        <v>2018-09</v>
      </c>
      <c r="H190">
        <f t="shared" si="28"/>
        <v>549423</v>
      </c>
      <c r="K190">
        <f t="shared" si="20"/>
        <v>19</v>
      </c>
      <c r="N190">
        <f t="shared" si="23"/>
        <v>71</v>
      </c>
      <c r="O190">
        <f t="shared" si="24"/>
        <v>45</v>
      </c>
      <c r="P190">
        <f t="shared" si="25"/>
        <v>4</v>
      </c>
      <c r="Q190">
        <f t="shared" si="26"/>
        <v>6</v>
      </c>
      <c r="R190">
        <f t="shared" si="27"/>
        <v>0</v>
      </c>
      <c r="S190" s="1">
        <f t="shared" si="21"/>
        <v>43362</v>
      </c>
      <c r="T190">
        <f t="shared" si="29"/>
        <v>55822</v>
      </c>
    </row>
    <row r="191" spans="1:20" x14ac:dyDescent="0.3">
      <c r="A191" s="1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  <c r="G191" t="str">
        <f t="shared" si="22"/>
        <v>2018-10</v>
      </c>
      <c r="H191">
        <f t="shared" si="28"/>
        <v>551043</v>
      </c>
      <c r="K191">
        <f t="shared" si="20"/>
        <v>0</v>
      </c>
      <c r="N191">
        <f t="shared" si="23"/>
        <v>71</v>
      </c>
      <c r="O191">
        <f t="shared" si="24"/>
        <v>0</v>
      </c>
      <c r="P191">
        <f t="shared" si="25"/>
        <v>4</v>
      </c>
      <c r="Q191">
        <f t="shared" si="26"/>
        <v>6</v>
      </c>
      <c r="R191">
        <f t="shared" si="27"/>
        <v>0</v>
      </c>
      <c r="S191" s="1">
        <f t="shared" si="21"/>
        <v>43381</v>
      </c>
      <c r="T191">
        <f t="shared" si="29"/>
        <v>57442</v>
      </c>
    </row>
    <row r="192" spans="1:20" x14ac:dyDescent="0.3">
      <c r="A192" s="1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  <c r="G192" t="str">
        <f t="shared" si="22"/>
        <v>2018-10</v>
      </c>
      <c r="H192">
        <f t="shared" si="28"/>
        <v>550899</v>
      </c>
      <c r="K192">
        <f t="shared" si="20"/>
        <v>0</v>
      </c>
      <c r="N192">
        <f t="shared" si="23"/>
        <v>89</v>
      </c>
      <c r="O192">
        <f t="shared" si="24"/>
        <v>0</v>
      </c>
      <c r="P192">
        <f t="shared" si="25"/>
        <v>4</v>
      </c>
      <c r="Q192">
        <f t="shared" si="26"/>
        <v>6</v>
      </c>
      <c r="R192">
        <f t="shared" si="27"/>
        <v>0</v>
      </c>
      <c r="S192" s="1">
        <f t="shared" si="21"/>
        <v>43381</v>
      </c>
      <c r="T192">
        <f t="shared" si="29"/>
        <v>57298</v>
      </c>
    </row>
    <row r="193" spans="1:20" x14ac:dyDescent="0.3">
      <c r="A193" s="1">
        <v>43381</v>
      </c>
      <c r="B193" t="s">
        <v>15</v>
      </c>
      <c r="C193" t="s">
        <v>9</v>
      </c>
      <c r="D193" t="s">
        <v>8</v>
      </c>
      <c r="E193">
        <v>20</v>
      </c>
      <c r="F193">
        <v>41</v>
      </c>
      <c r="G193" t="str">
        <f t="shared" si="22"/>
        <v>2018-10</v>
      </c>
      <c r="H193">
        <f t="shared" si="28"/>
        <v>550079</v>
      </c>
      <c r="K193">
        <f t="shared" si="20"/>
        <v>26</v>
      </c>
      <c r="N193">
        <f t="shared" si="23"/>
        <v>89</v>
      </c>
      <c r="O193">
        <f t="shared" si="24"/>
        <v>0</v>
      </c>
      <c r="P193">
        <f t="shared" si="25"/>
        <v>4</v>
      </c>
      <c r="Q193">
        <f t="shared" si="26"/>
        <v>6</v>
      </c>
      <c r="R193">
        <f t="shared" si="27"/>
        <v>20</v>
      </c>
      <c r="S193" s="1">
        <f t="shared" si="21"/>
        <v>43381</v>
      </c>
      <c r="T193">
        <f t="shared" si="29"/>
        <v>56478</v>
      </c>
    </row>
    <row r="194" spans="1:20" x14ac:dyDescent="0.3">
      <c r="A194" s="1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  <c r="G194" t="str">
        <f t="shared" si="22"/>
        <v>2018-11</v>
      </c>
      <c r="H194">
        <f t="shared" si="28"/>
        <v>550207</v>
      </c>
      <c r="K194">
        <f t="shared" ref="K194:K202" si="30">A195-A194</f>
        <v>0</v>
      </c>
      <c r="N194">
        <f t="shared" si="23"/>
        <v>89</v>
      </c>
      <c r="O194">
        <f t="shared" si="24"/>
        <v>0</v>
      </c>
      <c r="P194">
        <f t="shared" si="25"/>
        <v>0</v>
      </c>
      <c r="Q194">
        <f t="shared" si="26"/>
        <v>6</v>
      </c>
      <c r="R194">
        <f t="shared" si="27"/>
        <v>20</v>
      </c>
      <c r="S194" s="1">
        <f t="shared" ref="S194:S203" si="31">A194</f>
        <v>43407</v>
      </c>
      <c r="T194">
        <f t="shared" si="29"/>
        <v>56606</v>
      </c>
    </row>
    <row r="195" spans="1:20" x14ac:dyDescent="0.3">
      <c r="A195" s="1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  <c r="G195" t="str">
        <f t="shared" ref="G195:G203" si="32">TEXT(A195,"rrrr-mm")</f>
        <v>2018-11</v>
      </c>
      <c r="H195">
        <f t="shared" si="28"/>
        <v>548431</v>
      </c>
      <c r="K195">
        <f t="shared" si="30"/>
        <v>21</v>
      </c>
      <c r="N195">
        <f t="shared" ref="N195:N203" si="33">IF($D195="Z",N194+IF($C195=N$1,$E195,0),N194-IF($C195=N$1,$E195,0))</f>
        <v>89</v>
      </c>
      <c r="O195">
        <f t="shared" ref="O195:O203" si="34">IF($D195="Z",O194+IF($C195=O$1,$E195,0),O194-IF($C195=O$1,$E195,0))</f>
        <v>0</v>
      </c>
      <c r="P195">
        <f t="shared" ref="P195:P203" si="35">IF($D195="Z",P194+IF($C195=P$1,$E195,0),P194-IF($C195=P$1,$E195,0))</f>
        <v>0</v>
      </c>
      <c r="Q195">
        <f t="shared" ref="Q195:Q203" si="36">IF($D195="Z",Q194+IF($C195=Q$1,$E195,0),Q194-IF($C195=Q$1,$E195,0))</f>
        <v>6</v>
      </c>
      <c r="R195">
        <f t="shared" ref="R195:R203" si="37">IF($D195="Z",R194+IF($C195=R$1,$E195,0),R194-IF($C195=R$1,$E195,0))</f>
        <v>68</v>
      </c>
      <c r="S195" s="1">
        <f t="shared" si="31"/>
        <v>43407</v>
      </c>
      <c r="T195">
        <f t="shared" si="29"/>
        <v>54830</v>
      </c>
    </row>
    <row r="196" spans="1:20" x14ac:dyDescent="0.3">
      <c r="A196" s="1">
        <v>43428</v>
      </c>
      <c r="B196" t="s">
        <v>17</v>
      </c>
      <c r="C196" t="s">
        <v>9</v>
      </c>
      <c r="D196" t="s">
        <v>14</v>
      </c>
      <c r="E196">
        <v>64</v>
      </c>
      <c r="F196">
        <v>61</v>
      </c>
      <c r="G196" t="str">
        <f t="shared" si="32"/>
        <v>2018-11</v>
      </c>
      <c r="H196">
        <f t="shared" ref="H196:H203" si="38">IF(D196="Z",H195-E196*F196,H195+E196*F196)</f>
        <v>552335</v>
      </c>
      <c r="K196">
        <f t="shared" si="30"/>
        <v>0</v>
      </c>
      <c r="N196">
        <f t="shared" si="33"/>
        <v>89</v>
      </c>
      <c r="O196">
        <f t="shared" si="34"/>
        <v>0</v>
      </c>
      <c r="P196">
        <f t="shared" si="35"/>
        <v>0</v>
      </c>
      <c r="Q196">
        <f t="shared" si="36"/>
        <v>6</v>
      </c>
      <c r="R196">
        <f t="shared" si="37"/>
        <v>4</v>
      </c>
      <c r="S196" s="1">
        <f t="shared" si="31"/>
        <v>43428</v>
      </c>
      <c r="T196">
        <f t="shared" ref="T196:T203" si="39">IF(D196="Z",T195-E196*F196,T195+E196*F196)</f>
        <v>58734</v>
      </c>
    </row>
    <row r="197" spans="1:20" x14ac:dyDescent="0.3">
      <c r="A197" s="1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  <c r="G197" t="str">
        <f t="shared" si="32"/>
        <v>2018-11</v>
      </c>
      <c r="H197">
        <f t="shared" si="38"/>
        <v>549626</v>
      </c>
      <c r="K197">
        <f t="shared" si="30"/>
        <v>0</v>
      </c>
      <c r="N197">
        <f t="shared" si="33"/>
        <v>89</v>
      </c>
      <c r="O197">
        <f t="shared" si="34"/>
        <v>0</v>
      </c>
      <c r="P197">
        <f t="shared" si="35"/>
        <v>0</v>
      </c>
      <c r="Q197">
        <f t="shared" si="36"/>
        <v>49</v>
      </c>
      <c r="R197">
        <f t="shared" si="37"/>
        <v>4</v>
      </c>
      <c r="S197" s="1">
        <f t="shared" si="31"/>
        <v>43428</v>
      </c>
      <c r="T197">
        <f t="shared" si="39"/>
        <v>56025</v>
      </c>
    </row>
    <row r="198" spans="1:20" x14ac:dyDescent="0.3">
      <c r="A198" s="1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  <c r="G198" t="str">
        <f t="shared" si="32"/>
        <v>2018-11</v>
      </c>
      <c r="H198">
        <f t="shared" si="38"/>
        <v>549050</v>
      </c>
      <c r="K198">
        <f t="shared" si="30"/>
        <v>24</v>
      </c>
      <c r="N198">
        <f t="shared" si="33"/>
        <v>89</v>
      </c>
      <c r="O198">
        <f t="shared" si="34"/>
        <v>24</v>
      </c>
      <c r="P198">
        <f t="shared" si="35"/>
        <v>0</v>
      </c>
      <c r="Q198">
        <f t="shared" si="36"/>
        <v>49</v>
      </c>
      <c r="R198">
        <f t="shared" si="37"/>
        <v>4</v>
      </c>
      <c r="S198" s="1">
        <f t="shared" si="31"/>
        <v>43428</v>
      </c>
      <c r="T198">
        <f t="shared" si="39"/>
        <v>55449</v>
      </c>
    </row>
    <row r="199" spans="1:20" x14ac:dyDescent="0.3">
      <c r="A199" s="1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  <c r="G199" t="str">
        <f t="shared" si="32"/>
        <v>2018-12</v>
      </c>
      <c r="H199">
        <f t="shared" si="38"/>
        <v>549298</v>
      </c>
      <c r="K199">
        <f t="shared" si="30"/>
        <v>0</v>
      </c>
      <c r="N199">
        <f t="shared" si="33"/>
        <v>89</v>
      </c>
      <c r="O199">
        <f t="shared" si="34"/>
        <v>24</v>
      </c>
      <c r="P199">
        <f t="shared" si="35"/>
        <v>0</v>
      </c>
      <c r="Q199">
        <f t="shared" si="36"/>
        <v>49</v>
      </c>
      <c r="R199">
        <f t="shared" si="37"/>
        <v>0</v>
      </c>
      <c r="S199" s="1">
        <f t="shared" si="31"/>
        <v>43452</v>
      </c>
      <c r="T199">
        <f t="shared" si="39"/>
        <v>55697</v>
      </c>
    </row>
    <row r="200" spans="1:20" x14ac:dyDescent="0.3">
      <c r="A200" s="1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  <c r="G200" t="str">
        <f t="shared" si="32"/>
        <v>2018-12</v>
      </c>
      <c r="H200">
        <f t="shared" si="38"/>
        <v>548633</v>
      </c>
      <c r="K200">
        <f t="shared" si="30"/>
        <v>0</v>
      </c>
      <c r="N200">
        <f t="shared" si="33"/>
        <v>89</v>
      </c>
      <c r="O200">
        <f t="shared" si="34"/>
        <v>24</v>
      </c>
      <c r="P200">
        <f t="shared" si="35"/>
        <v>35</v>
      </c>
      <c r="Q200">
        <f t="shared" si="36"/>
        <v>49</v>
      </c>
      <c r="R200">
        <f t="shared" si="37"/>
        <v>0</v>
      </c>
      <c r="S200" s="1">
        <f t="shared" si="31"/>
        <v>43452</v>
      </c>
      <c r="T200">
        <f t="shared" si="39"/>
        <v>55032</v>
      </c>
    </row>
    <row r="201" spans="1:20" x14ac:dyDescent="0.3">
      <c r="A201" s="1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  <c r="G201" t="str">
        <f t="shared" si="32"/>
        <v>2018-12</v>
      </c>
      <c r="H201">
        <f t="shared" si="38"/>
        <v>548305</v>
      </c>
      <c r="K201">
        <f t="shared" si="30"/>
        <v>0</v>
      </c>
      <c r="N201">
        <f t="shared" si="33"/>
        <v>130</v>
      </c>
      <c r="O201">
        <f t="shared" si="34"/>
        <v>24</v>
      </c>
      <c r="P201">
        <f t="shared" si="35"/>
        <v>35</v>
      </c>
      <c r="Q201">
        <f t="shared" si="36"/>
        <v>49</v>
      </c>
      <c r="R201">
        <f t="shared" si="37"/>
        <v>0</v>
      </c>
      <c r="S201" s="1">
        <f t="shared" si="31"/>
        <v>43452</v>
      </c>
      <c r="T201">
        <f t="shared" si="39"/>
        <v>54704</v>
      </c>
    </row>
    <row r="202" spans="1:20" x14ac:dyDescent="0.3">
      <c r="A202" s="1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  <c r="G202" t="str">
        <f t="shared" si="32"/>
        <v>2018-12</v>
      </c>
      <c r="H202">
        <f t="shared" si="38"/>
        <v>546902</v>
      </c>
      <c r="K202">
        <f t="shared" si="30"/>
        <v>0</v>
      </c>
      <c r="N202">
        <f t="shared" si="33"/>
        <v>130</v>
      </c>
      <c r="O202">
        <f t="shared" si="34"/>
        <v>24</v>
      </c>
      <c r="P202">
        <f t="shared" si="35"/>
        <v>35</v>
      </c>
      <c r="Q202">
        <f t="shared" si="36"/>
        <v>72</v>
      </c>
      <c r="R202">
        <f t="shared" si="37"/>
        <v>0</v>
      </c>
      <c r="S202" s="1">
        <f t="shared" si="31"/>
        <v>43452</v>
      </c>
      <c r="T202">
        <f t="shared" si="39"/>
        <v>53301</v>
      </c>
    </row>
    <row r="203" spans="1:20" x14ac:dyDescent="0.3">
      <c r="A203" s="1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  <c r="G203" t="str">
        <f t="shared" si="32"/>
        <v>2018-12</v>
      </c>
      <c r="H203">
        <f t="shared" si="38"/>
        <v>545844</v>
      </c>
      <c r="N203">
        <f t="shared" si="33"/>
        <v>130</v>
      </c>
      <c r="O203">
        <f t="shared" si="34"/>
        <v>70</v>
      </c>
      <c r="P203">
        <f t="shared" si="35"/>
        <v>35</v>
      </c>
      <c r="Q203">
        <f t="shared" si="36"/>
        <v>72</v>
      </c>
      <c r="R203">
        <f t="shared" si="37"/>
        <v>0</v>
      </c>
      <c r="S203" s="1">
        <f t="shared" si="31"/>
        <v>43452</v>
      </c>
      <c r="T203">
        <f t="shared" si="39"/>
        <v>52243</v>
      </c>
    </row>
  </sheetData>
  <phoneticPr fontId="18" type="noConversion"/>
  <conditionalFormatting sqref="H1:H1048576">
    <cfRule type="cellIs" dxfId="7" priority="3" operator="equal">
      <formula>$J$2</formula>
    </cfRule>
  </conditionalFormatting>
  <conditionalFormatting sqref="T1:T1048576">
    <cfRule type="cellIs" dxfId="6" priority="1" operator="equal">
      <formula>$U$2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opLeftCell="A4" workbookViewId="0">
      <selection activeCell="A28" sqref="A28:A29"/>
    </sheetView>
  </sheetViews>
  <sheetFormatPr defaultRowHeight="14.4" x14ac:dyDescent="0.3"/>
  <cols>
    <col min="1" max="1" width="16.6640625" bestFit="1" customWidth="1"/>
    <col min="2" max="2" width="12.6640625" bestFit="1" customWidth="1"/>
    <col min="3" max="3" width="14.109375" bestFit="1" customWidth="1"/>
  </cols>
  <sheetData>
    <row r="1" spans="1:3" x14ac:dyDescent="0.3">
      <c r="A1" s="2" t="s">
        <v>3</v>
      </c>
      <c r="B1" t="s">
        <v>8</v>
      </c>
    </row>
    <row r="3" spans="1:3" x14ac:dyDescent="0.3">
      <c r="A3" s="2" t="s">
        <v>77</v>
      </c>
      <c r="B3" t="s">
        <v>76</v>
      </c>
      <c r="C3" t="s">
        <v>23</v>
      </c>
    </row>
    <row r="4" spans="1:3" x14ac:dyDescent="0.3">
      <c r="A4" s="7" t="s">
        <v>7</v>
      </c>
      <c r="B4" s="7">
        <v>905</v>
      </c>
      <c r="C4" s="7">
        <v>32</v>
      </c>
    </row>
    <row r="5" spans="1:3" x14ac:dyDescent="0.3">
      <c r="A5" s="4" t="s">
        <v>28</v>
      </c>
      <c r="B5" s="5">
        <v>905</v>
      </c>
      <c r="C5" s="5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7"/>
  <sheetViews>
    <sheetView zoomScale="85" zoomScaleNormal="85" workbookViewId="0">
      <selection activeCell="B5" sqref="B5:F6"/>
    </sheetView>
  </sheetViews>
  <sheetFormatPr defaultRowHeight="14.4" x14ac:dyDescent="0.3"/>
  <cols>
    <col min="1" max="1" width="18" bestFit="1" customWidth="1"/>
    <col min="2" max="2" width="19.88671875" bestFit="1" customWidth="1"/>
    <col min="3" max="6" width="9.77734375" bestFit="1" customWidth="1"/>
    <col min="7" max="7" width="4" bestFit="1" customWidth="1"/>
    <col min="8" max="8" width="3" bestFit="1" customWidth="1"/>
    <col min="9" max="9" width="4" bestFit="1" customWidth="1"/>
    <col min="10" max="12" width="3" bestFit="1" customWidth="1"/>
    <col min="13" max="14" width="4" bestFit="1" customWidth="1"/>
    <col min="15" max="16" width="3" bestFit="1" customWidth="1"/>
    <col min="17" max="17" width="4" bestFit="1" customWidth="1"/>
    <col min="18" max="18" width="3" bestFit="1" customWidth="1"/>
    <col min="19" max="19" width="4" bestFit="1" customWidth="1"/>
    <col min="20" max="20" width="3" bestFit="1" customWidth="1"/>
    <col min="21" max="21" width="4" bestFit="1" customWidth="1"/>
    <col min="22" max="23" width="3" bestFit="1" customWidth="1"/>
    <col min="24" max="29" width="4" bestFit="1" customWidth="1"/>
    <col min="30" max="30" width="14.77734375" bestFit="1" customWidth="1"/>
    <col min="31" max="31" width="2" bestFit="1" customWidth="1"/>
    <col min="32" max="36" width="3" bestFit="1" customWidth="1"/>
    <col min="37" max="37" width="4" bestFit="1" customWidth="1"/>
    <col min="38" max="48" width="3" bestFit="1" customWidth="1"/>
    <col min="49" max="49" width="4" bestFit="1" customWidth="1"/>
    <col min="50" max="51" width="3" bestFit="1" customWidth="1"/>
    <col min="52" max="57" width="4" bestFit="1" customWidth="1"/>
    <col min="58" max="58" width="14.77734375" bestFit="1" customWidth="1"/>
    <col min="59" max="63" width="3" bestFit="1" customWidth="1"/>
    <col min="64" max="65" width="4" bestFit="1" customWidth="1"/>
    <col min="66" max="68" width="3" bestFit="1" customWidth="1"/>
    <col min="69" max="69" width="4" bestFit="1" customWidth="1"/>
    <col min="70" max="79" width="3" bestFit="1" customWidth="1"/>
    <col min="80" max="85" width="4" bestFit="1" customWidth="1"/>
    <col min="86" max="86" width="14.77734375" bestFit="1" customWidth="1"/>
    <col min="87" max="88" width="3" bestFit="1" customWidth="1"/>
    <col min="89" max="89" width="4" bestFit="1" customWidth="1"/>
    <col min="90" max="90" width="2" bestFit="1" customWidth="1"/>
    <col min="91" max="94" width="3" bestFit="1" customWidth="1"/>
    <col min="95" max="95" width="4" bestFit="1" customWidth="1"/>
    <col min="96" max="97" width="3" bestFit="1" customWidth="1"/>
    <col min="98" max="98" width="4" bestFit="1" customWidth="1"/>
    <col min="99" max="107" width="3" bestFit="1" customWidth="1"/>
    <col min="108" max="113" width="4" bestFit="1" customWidth="1"/>
    <col min="114" max="117" width="21.6640625" bestFit="1" customWidth="1"/>
  </cols>
  <sheetData>
    <row r="2" spans="1:6" x14ac:dyDescent="0.3">
      <c r="A2" s="2" t="s">
        <v>25</v>
      </c>
      <c r="B2" t="s">
        <v>74</v>
      </c>
    </row>
    <row r="4" spans="1:6" x14ac:dyDescent="0.3">
      <c r="A4" s="6" t="s">
        <v>27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r="5" spans="1:6" x14ac:dyDescent="0.3">
      <c r="A5" s="3">
        <v>42393</v>
      </c>
      <c r="B5" s="7">
        <v>38</v>
      </c>
      <c r="C5" s="7">
        <v>48</v>
      </c>
      <c r="D5" s="7">
        <v>43</v>
      </c>
      <c r="E5" s="7">
        <v>24</v>
      </c>
      <c r="F5" s="7">
        <v>44</v>
      </c>
    </row>
    <row r="6" spans="1:6" x14ac:dyDescent="0.3">
      <c r="A6" s="3">
        <v>43292</v>
      </c>
      <c r="B6" s="7">
        <v>3</v>
      </c>
      <c r="C6" s="7">
        <v>13</v>
      </c>
      <c r="D6" s="7">
        <v>29</v>
      </c>
      <c r="E6" s="7">
        <v>65</v>
      </c>
      <c r="F6" s="7">
        <v>125</v>
      </c>
    </row>
    <row r="7" spans="1:6" x14ac:dyDescent="0.3">
      <c r="A7" s="4" t="s">
        <v>28</v>
      </c>
      <c r="B7" s="5">
        <v>41</v>
      </c>
      <c r="C7" s="5">
        <v>61</v>
      </c>
      <c r="D7" s="5">
        <v>72</v>
      </c>
      <c r="E7" s="5">
        <v>89</v>
      </c>
      <c r="F7" s="5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workbookViewId="0">
      <selection activeCell="H22" sqref="H22"/>
    </sheetView>
  </sheetViews>
  <sheetFormatPr defaultRowHeight="14.4" x14ac:dyDescent="0.3"/>
  <cols>
    <col min="1" max="1" width="9.109375" bestFit="1" customWidth="1"/>
    <col min="2" max="2" width="17" bestFit="1" customWidth="1"/>
    <col min="3" max="3" width="9.88671875" bestFit="1" customWidth="1"/>
  </cols>
  <sheetData>
    <row r="1" spans="1:3" x14ac:dyDescent="0.3">
      <c r="A1" s="2" t="s">
        <v>2</v>
      </c>
      <c r="B1" t="s">
        <v>9</v>
      </c>
    </row>
    <row r="3" spans="1:3" x14ac:dyDescent="0.3">
      <c r="A3" s="2" t="s">
        <v>75</v>
      </c>
      <c r="B3" s="2" t="s">
        <v>34</v>
      </c>
    </row>
    <row r="4" spans="1:3" x14ac:dyDescent="0.3">
      <c r="A4" s="2" t="s">
        <v>0</v>
      </c>
      <c r="B4" s="5" t="s">
        <v>67</v>
      </c>
      <c r="C4" t="s">
        <v>68</v>
      </c>
    </row>
    <row r="5" spans="1:3" x14ac:dyDescent="0.3">
      <c r="A5" s="4" t="s">
        <v>37</v>
      </c>
      <c r="B5" s="5">
        <v>32</v>
      </c>
      <c r="C5" s="5">
        <v>76</v>
      </c>
    </row>
    <row r="6" spans="1:3" x14ac:dyDescent="0.3">
      <c r="A6" s="4" t="s">
        <v>38</v>
      </c>
      <c r="B6" s="5"/>
      <c r="C6" s="5">
        <v>8</v>
      </c>
    </row>
    <row r="7" spans="1:3" x14ac:dyDescent="0.3">
      <c r="A7" s="4" t="s">
        <v>39</v>
      </c>
      <c r="B7" s="5">
        <v>50</v>
      </c>
      <c r="C7" s="5"/>
    </row>
    <row r="8" spans="1:3" x14ac:dyDescent="0.3">
      <c r="A8" s="4" t="s">
        <v>40</v>
      </c>
      <c r="B8" s="5"/>
      <c r="C8" s="5">
        <v>68</v>
      </c>
    </row>
    <row r="9" spans="1:3" x14ac:dyDescent="0.3">
      <c r="A9" s="4" t="s">
        <v>41</v>
      </c>
      <c r="B9" s="5"/>
      <c r="C9" s="5">
        <v>42</v>
      </c>
    </row>
    <row r="10" spans="1:3" x14ac:dyDescent="0.3">
      <c r="A10" s="4" t="s">
        <v>42</v>
      </c>
      <c r="B10" s="5"/>
      <c r="C10" s="5">
        <v>83</v>
      </c>
    </row>
    <row r="11" spans="1:3" x14ac:dyDescent="0.3">
      <c r="A11" s="4" t="s">
        <v>43</v>
      </c>
      <c r="B11" s="5">
        <v>191</v>
      </c>
      <c r="C11" s="5"/>
    </row>
    <row r="12" spans="1:3" x14ac:dyDescent="0.3">
      <c r="A12" s="4" t="s">
        <v>44</v>
      </c>
      <c r="B12" s="5">
        <v>4</v>
      </c>
      <c r="C12" s="5">
        <v>44</v>
      </c>
    </row>
    <row r="13" spans="1:3" x14ac:dyDescent="0.3">
      <c r="A13" s="4" t="s">
        <v>45</v>
      </c>
      <c r="B13" s="5"/>
      <c r="C13" s="5">
        <v>30</v>
      </c>
    </row>
    <row r="14" spans="1:3" x14ac:dyDescent="0.3">
      <c r="A14" s="4" t="s">
        <v>46</v>
      </c>
      <c r="B14" s="5">
        <v>112</v>
      </c>
      <c r="C14" s="5">
        <v>39</v>
      </c>
    </row>
    <row r="15" spans="1:3" x14ac:dyDescent="0.3">
      <c r="A15" s="4" t="s">
        <v>47</v>
      </c>
      <c r="B15" s="5">
        <v>1</v>
      </c>
      <c r="C15" s="5"/>
    </row>
    <row r="16" spans="1:3" x14ac:dyDescent="0.3">
      <c r="A16" s="4" t="s">
        <v>48</v>
      </c>
      <c r="B16" s="5"/>
      <c r="C16" s="5">
        <v>35</v>
      </c>
    </row>
    <row r="17" spans="1:3" x14ac:dyDescent="0.3">
      <c r="A17" s="4" t="s">
        <v>49</v>
      </c>
      <c r="B17" s="5"/>
      <c r="C17" s="5">
        <v>1</v>
      </c>
    </row>
    <row r="18" spans="1:3" x14ac:dyDescent="0.3">
      <c r="A18" s="4" t="s">
        <v>50</v>
      </c>
      <c r="B18" s="5">
        <v>68</v>
      </c>
      <c r="C18" s="5">
        <v>33</v>
      </c>
    </row>
    <row r="19" spans="1:3" x14ac:dyDescent="0.3">
      <c r="A19" s="4" t="s">
        <v>51</v>
      </c>
      <c r="B19" s="5"/>
      <c r="C19" s="5">
        <v>8</v>
      </c>
    </row>
    <row r="20" spans="1:3" x14ac:dyDescent="0.3">
      <c r="A20" s="4" t="s">
        <v>52</v>
      </c>
      <c r="B20" s="5"/>
      <c r="C20" s="5">
        <v>42</v>
      </c>
    </row>
    <row r="21" spans="1:3" x14ac:dyDescent="0.3">
      <c r="A21" s="4" t="s">
        <v>53</v>
      </c>
      <c r="B21" s="5">
        <v>48</v>
      </c>
      <c r="C21" s="5">
        <v>4</v>
      </c>
    </row>
    <row r="22" spans="1:3" x14ac:dyDescent="0.3">
      <c r="A22" s="4" t="s">
        <v>54</v>
      </c>
      <c r="B22" s="5">
        <v>6</v>
      </c>
      <c r="C22" s="5"/>
    </row>
    <row r="23" spans="1:3" x14ac:dyDescent="0.3">
      <c r="A23" s="4" t="s">
        <v>55</v>
      </c>
      <c r="B23" s="5">
        <v>1</v>
      </c>
      <c r="C23" s="5">
        <v>12</v>
      </c>
    </row>
    <row r="24" spans="1:3" x14ac:dyDescent="0.3">
      <c r="A24" s="4" t="s">
        <v>56</v>
      </c>
      <c r="B24" s="5">
        <v>22</v>
      </c>
      <c r="C24" s="5">
        <v>10</v>
      </c>
    </row>
    <row r="25" spans="1:3" x14ac:dyDescent="0.3">
      <c r="A25" s="4" t="s">
        <v>57</v>
      </c>
      <c r="B25" s="5"/>
      <c r="C25" s="5">
        <v>34</v>
      </c>
    </row>
    <row r="26" spans="1:3" x14ac:dyDescent="0.3">
      <c r="A26" s="4" t="s">
        <v>58</v>
      </c>
      <c r="B26" s="5">
        <v>34</v>
      </c>
      <c r="C26" s="5"/>
    </row>
    <row r="27" spans="1:3" x14ac:dyDescent="0.3">
      <c r="A27" s="4" t="s">
        <v>59</v>
      </c>
      <c r="B27" s="5"/>
      <c r="C27" s="5">
        <v>5</v>
      </c>
    </row>
    <row r="28" spans="1:3" x14ac:dyDescent="0.3">
      <c r="A28" s="4" t="s">
        <v>60</v>
      </c>
      <c r="B28" s="5"/>
      <c r="C28" s="5">
        <v>95</v>
      </c>
    </row>
    <row r="29" spans="1:3" x14ac:dyDescent="0.3">
      <c r="A29" s="4" t="s">
        <v>61</v>
      </c>
      <c r="B29" s="5"/>
      <c r="C29" s="5">
        <v>25</v>
      </c>
    </row>
    <row r="30" spans="1:3" x14ac:dyDescent="0.3">
      <c r="A30" s="4" t="s">
        <v>62</v>
      </c>
      <c r="B30" s="5">
        <v>121</v>
      </c>
      <c r="C30" s="5">
        <v>22</v>
      </c>
    </row>
    <row r="31" spans="1:3" x14ac:dyDescent="0.3">
      <c r="A31" s="4" t="s">
        <v>63</v>
      </c>
      <c r="B31" s="5">
        <v>26</v>
      </c>
      <c r="C31" s="5"/>
    </row>
    <row r="32" spans="1:3" x14ac:dyDescent="0.3">
      <c r="A32" s="4" t="s">
        <v>64</v>
      </c>
      <c r="B32" s="5"/>
      <c r="C32" s="5">
        <v>20</v>
      </c>
    </row>
    <row r="33" spans="1:3" x14ac:dyDescent="0.3">
      <c r="A33" s="4" t="s">
        <v>65</v>
      </c>
      <c r="B33" s="5">
        <v>64</v>
      </c>
      <c r="C33" s="5">
        <v>48</v>
      </c>
    </row>
    <row r="34" spans="1:3" x14ac:dyDescent="0.3">
      <c r="A34" s="4" t="s">
        <v>66</v>
      </c>
      <c r="B34" s="5">
        <v>4</v>
      </c>
      <c r="C34" s="5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statek</vt:lpstr>
      <vt:lpstr>6.1</vt:lpstr>
      <vt:lpstr>6.3</vt:lpstr>
      <vt:lpstr>6.4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Gomuła</dc:creator>
  <cp:lastModifiedBy>Zuzanna Gomuła</cp:lastModifiedBy>
  <dcterms:created xsi:type="dcterms:W3CDTF">2021-12-09T19:54:25Z</dcterms:created>
  <dcterms:modified xsi:type="dcterms:W3CDTF">2021-12-10T13:15:32Z</dcterms:modified>
</cp:coreProperties>
</file>