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Рабочий стол\Скай\Диплом\"/>
    </mc:Choice>
  </mc:AlternateContent>
  <xr:revisionPtr revIDLastSave="0" documentId="13_ncr:1_{B0D21BC5-FA06-4E67-B286-D2C38363A64A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diff_positive" sheetId="1" r:id="rId1"/>
    <sheet name="diff_negative" sheetId="2" r:id="rId2"/>
    <sheet name="diff_neutr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2" l="1"/>
  <c r="P3" i="2"/>
  <c r="P4" i="2"/>
  <c r="P5" i="2"/>
  <c r="P2" i="2"/>
  <c r="P1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2" i="3"/>
</calcChain>
</file>

<file path=xl/sharedStrings.xml><?xml version="1.0" encoding="utf-8"?>
<sst xmlns="http://schemas.openxmlformats.org/spreadsheetml/2006/main" count="158" uniqueCount="46">
  <si>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</si>
  <si>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</si>
  <si>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</si>
  <si>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</si>
  <si>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</si>
  <si>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</si>
  <si>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</si>
  <si>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</si>
  <si>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</si>
  <si>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</si>
  <si>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</si>
  <si>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</si>
  <si>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</si>
  <si>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flag_diff</t>
  </si>
  <si>
    <t>Казань</t>
  </si>
  <si>
    <t>+</t>
  </si>
  <si>
    <t>Санкт-Петербург</t>
  </si>
  <si>
    <t>Москва</t>
  </si>
  <si>
    <t>Владимир</t>
  </si>
  <si>
    <t>Самара</t>
  </si>
  <si>
    <t>Сахалинск</t>
  </si>
  <si>
    <t>-</t>
  </si>
  <si>
    <t>Волгоград</t>
  </si>
  <si>
    <t>Сочи</t>
  </si>
  <si>
    <t>Краснодар</t>
  </si>
  <si>
    <t>Красноярск</t>
  </si>
  <si>
    <t>0</t>
  </si>
  <si>
    <t>Мурманск</t>
  </si>
  <si>
    <t>Саратов</t>
  </si>
  <si>
    <t>Тольятти</t>
  </si>
  <si>
    <t>Тюмень</t>
  </si>
  <si>
    <t>Дмитров</t>
  </si>
  <si>
    <t>MDE</t>
  </si>
  <si>
    <t>Кол-во наблюдений</t>
  </si>
  <si>
    <t>3. Нейтральные исходы</t>
  </si>
  <si>
    <t>Мы предполагаем, что результаты на эти торговых точках не видны, так как мы собрали слишком мало наблюдений. Мы хотим понять, какое количество наблюдений нам потребуется в каждой из этих торговых точек, чтобы разглядеть определенную разницу в средних платежах.</t>
  </si>
  <si>
    <t>Внешним параметром должно быть MDE - сумма в рублях (разница между средними платежами в группах), которая считается минимально значимой с точки зрения бизнеса.</t>
  </si>
  <si>
    <t>Для каждой торговой точки должно быть рассчитано кол-во наблюдений, необходимое для обнаружения разницы масштаба MDE (рассчитывать на основании стандартного отклонения платежей).</t>
  </si>
  <si>
    <t>1. Положительные исходы</t>
  </si>
  <si>
    <t xml:space="preserve">Внешним параметром должно быть количество потенциальных клиентов-покупателей за период времени N. </t>
  </si>
  <si>
    <t>Опираясь на поля diff, а также на долю покупателей в этой торговой точке среди всех, определите, какая выгода может быть получена от замены механики A на B при условии, что ей воспользуются N клиентов</t>
  </si>
  <si>
    <t>Кол-во клиентов</t>
  </si>
  <si>
    <t>Выручка +</t>
  </si>
  <si>
    <t>2. Отрицательные исходы</t>
  </si>
  <si>
    <t>Конфигурация калькулятора такая же, как на положительных исходах. Необходимо рассчитать, какая сумма может быть потеряна, если мы заменим механику А на механику В.</t>
  </si>
  <si>
    <t>Выручка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</si>
</sst>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1" fillId="0" borderId="7" xfId="0" applyFont="1" applyBorder="1" applyAlignment="1">
      <alignment horizontal="center" vertical="top"/>
    </xf>
    <xf numFmtId="0" fontId="3" fillId="0" borderId="0" xfId="0" applyFont="1"/>
    <xf numFmtId="0" fontId="1" fillId="4" borderId="8" xfId="0" applyFont="1" applyFill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43" fontId="0" fillId="3" borderId="10" xfId="1" applyFont="1" applyFill="1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43" fontId="0" fillId="3" borderId="13" xfId="1" applyFont="1" applyFill="1" applyBorder="1"/>
    <xf numFmtId="0" fontId="1" fillId="0" borderId="14" xfId="0" applyFont="1" applyBorder="1" applyAlignment="1">
      <alignment horizontal="center" vertical="top"/>
    </xf>
    <xf numFmtId="43" fontId="0" fillId="3" borderId="15" xfId="1" applyFont="1" applyFill="1" applyBorder="1"/>
    <xf numFmtId="0" fontId="0" fillId="0" borderId="6" xfId="0" applyBorder="1"/>
    <xf numFmtId="43" fontId="4" fillId="2" borderId="2" xfId="0" applyNumberFormat="1" applyFont="1" applyFill="1" applyBorder="1"/>
    <xf numFmtId="0" fontId="3" fillId="0" borderId="8" xfId="0" applyFont="1" applyBorder="1"/>
    <xf numFmtId="43" fontId="0" fillId="0" borderId="15" xfId="1" applyFont="1" applyBorder="1"/>
    <xf numFmtId="43" fontId="0" fillId="0" borderId="16" xfId="1" applyFont="1" applyBorder="1"/>
    <xf numFmtId="43" fontId="0" fillId="2" borderId="2" xfId="0" applyNumberFormat="1" applyFill="1" applyBorder="1"/>
    <xf numFmtId="0" fontId="1" fillId="0" borderId="17" xfId="0" applyFont="1" applyBorder="1" applyAlignment="1">
      <alignment horizontal="center" vertical="top"/>
    </xf>
    <xf numFmtId="0" fontId="0" fillId="0" borderId="18" xfId="0" applyBorder="1"/>
    <xf numFmtId="0" fontId="0" fillId="0" borderId="0" xfId="0" applyBorder="1"/>
    <xf numFmtId="0" fontId="1" fillId="0" borderId="19" xfId="0" applyFont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1" fontId="0" fillId="3" borderId="22" xfId="0" applyNumberFormat="1" applyFill="1" applyBorder="1"/>
    <xf numFmtId="1" fontId="0" fillId="3" borderId="10" xfId="0" applyNumberFormat="1" applyFill="1" applyBorder="1"/>
    <xf numFmtId="0" fontId="0" fillId="0" borderId="23" xfId="0" applyBorder="1"/>
    <xf numFmtId="1" fontId="0" fillId="3" borderId="13" xfId="0" applyNumberForma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O20" sqref="O20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15.85546875" bestFit="1" customWidth="1"/>
    <col min="4" max="4" width="10.42578125" bestFit="1" customWidth="1"/>
    <col min="5" max="5" width="13.42578125" bestFit="1" customWidth="1"/>
    <col min="7" max="7" width="14" bestFit="1" customWidth="1"/>
    <col min="8" max="8" width="17.5703125" bestFit="1" customWidth="1"/>
    <col min="9" max="9" width="20.42578125" bestFit="1" customWidth="1"/>
    <col min="10" max="10" width="8" bestFit="1" customWidth="1"/>
    <col min="11" max="11" width="10.5703125" bestFit="1" customWidth="1"/>
    <col min="12" max="12" width="13.5703125" bestFit="1" customWidth="1"/>
    <col min="13" max="13" width="5.7109375" bestFit="1" customWidth="1"/>
    <col min="14" max="14" width="12.140625" bestFit="1" customWidth="1"/>
    <col min="15" max="15" width="8.42578125" bestFit="1" customWidth="1"/>
    <col min="16" max="16" width="11.42578125" bestFit="1" customWidth="1"/>
    <col min="19" max="19" width="16.42578125" bestFit="1" customWidth="1"/>
  </cols>
  <sheetData>
    <row r="1" spans="1:19" ht="15.75" thickBot="1" x14ac:dyDescent="0.3">
      <c r="A1" s="1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42</v>
      </c>
      <c r="S1" s="1" t="s">
        <v>41</v>
      </c>
    </row>
    <row r="2" spans="1:19" ht="15.75" thickBot="1" x14ac:dyDescent="0.3">
      <c r="A2" s="13">
        <v>7</v>
      </c>
      <c r="B2" s="4" t="s">
        <v>14</v>
      </c>
      <c r="C2" s="4">
        <v>991</v>
      </c>
      <c r="D2" s="4">
        <v>359</v>
      </c>
      <c r="E2" s="4">
        <v>359</v>
      </c>
      <c r="F2" s="4">
        <v>718</v>
      </c>
      <c r="G2" s="4">
        <v>1.39</v>
      </c>
      <c r="H2" s="4">
        <v>2457.44</v>
      </c>
      <c r="I2" s="4">
        <v>2008.85</v>
      </c>
      <c r="J2" s="4">
        <v>448.59000000000009</v>
      </c>
      <c r="K2" s="4">
        <v>2166.81</v>
      </c>
      <c r="L2" s="4">
        <v>2108.66</v>
      </c>
      <c r="M2" s="4">
        <v>-2.81</v>
      </c>
      <c r="N2" s="4">
        <v>5.1315944870852443E-3</v>
      </c>
      <c r="O2" s="4" t="s">
        <v>15</v>
      </c>
      <c r="P2" s="14">
        <f>G2*J2*$S$2</f>
        <v>12470.802000000001</v>
      </c>
      <c r="S2" s="2">
        <v>20</v>
      </c>
    </row>
    <row r="3" spans="1:19" x14ac:dyDescent="0.25">
      <c r="A3" s="8">
        <v>13</v>
      </c>
      <c r="B3" s="3" t="s">
        <v>16</v>
      </c>
      <c r="C3" s="3">
        <v>453</v>
      </c>
      <c r="D3" s="3">
        <v>1150</v>
      </c>
      <c r="E3" s="3">
        <v>1150</v>
      </c>
      <c r="F3" s="3">
        <v>2300</v>
      </c>
      <c r="G3" s="3">
        <v>4.46</v>
      </c>
      <c r="H3" s="3">
        <v>2140.5300000000002</v>
      </c>
      <c r="I3" s="3">
        <v>1723.94</v>
      </c>
      <c r="J3" s="3">
        <v>416.59000000000009</v>
      </c>
      <c r="K3" s="3">
        <v>2038.78</v>
      </c>
      <c r="L3" s="3">
        <v>2061.19</v>
      </c>
      <c r="M3" s="3">
        <v>-4.97</v>
      </c>
      <c r="N3" s="3">
        <v>7.1467273555520257E-7</v>
      </c>
      <c r="O3" s="3" t="s">
        <v>15</v>
      </c>
      <c r="P3" s="9">
        <f t="shared" ref="P3:P17" si="0">G3*J3*$S$2</f>
        <v>37159.828000000009</v>
      </c>
    </row>
    <row r="4" spans="1:19" x14ac:dyDescent="0.25">
      <c r="A4" s="8">
        <v>17</v>
      </c>
      <c r="B4" s="3" t="s">
        <v>16</v>
      </c>
      <c r="C4" s="3">
        <v>573</v>
      </c>
      <c r="D4" s="3">
        <v>173</v>
      </c>
      <c r="E4" s="3">
        <v>173</v>
      </c>
      <c r="F4" s="3">
        <v>346</v>
      </c>
      <c r="G4" s="3">
        <v>0.67</v>
      </c>
      <c r="H4" s="3">
        <v>2400.19</v>
      </c>
      <c r="I4" s="3">
        <v>1517.88</v>
      </c>
      <c r="J4" s="3">
        <v>882.31</v>
      </c>
      <c r="K4" s="3">
        <v>2081.98</v>
      </c>
      <c r="L4" s="3">
        <v>2033.41</v>
      </c>
      <c r="M4" s="3">
        <v>-4.2</v>
      </c>
      <c r="N4" s="3">
        <v>3.3615712437515567E-5</v>
      </c>
      <c r="O4" s="3" t="s">
        <v>15</v>
      </c>
      <c r="P4" s="9">
        <f t="shared" si="0"/>
        <v>11822.954</v>
      </c>
    </row>
    <row r="5" spans="1:19" x14ac:dyDescent="0.25">
      <c r="A5" s="8">
        <v>20</v>
      </c>
      <c r="B5" s="3" t="s">
        <v>16</v>
      </c>
      <c r="C5" s="3">
        <v>900</v>
      </c>
      <c r="D5" s="3">
        <v>372</v>
      </c>
      <c r="E5" s="3">
        <v>372</v>
      </c>
      <c r="F5" s="3">
        <v>744</v>
      </c>
      <c r="G5" s="3">
        <v>1.44</v>
      </c>
      <c r="H5" s="3">
        <v>2121.66</v>
      </c>
      <c r="I5" s="3">
        <v>1548.98</v>
      </c>
      <c r="J5" s="3">
        <v>572.67999999999984</v>
      </c>
      <c r="K5" s="3">
        <v>2044.28</v>
      </c>
      <c r="L5" s="3">
        <v>1945.66</v>
      </c>
      <c r="M5" s="3">
        <v>-3.95</v>
      </c>
      <c r="N5" s="3">
        <v>8.5317500670942337E-5</v>
      </c>
      <c r="O5" s="3" t="s">
        <v>15</v>
      </c>
      <c r="P5" s="9">
        <f t="shared" si="0"/>
        <v>16493.183999999994</v>
      </c>
    </row>
    <row r="6" spans="1:19" x14ac:dyDescent="0.25">
      <c r="A6" s="8">
        <v>21</v>
      </c>
      <c r="B6" s="3" t="s">
        <v>16</v>
      </c>
      <c r="C6" s="3">
        <v>117</v>
      </c>
      <c r="D6" s="3">
        <v>648</v>
      </c>
      <c r="E6" s="3">
        <v>648</v>
      </c>
      <c r="F6" s="3">
        <v>1296</v>
      </c>
      <c r="G6" s="3">
        <v>2.52</v>
      </c>
      <c r="H6" s="3">
        <v>2226.12</v>
      </c>
      <c r="I6" s="3">
        <v>1857.65</v>
      </c>
      <c r="J6" s="3">
        <v>368.4699999999998</v>
      </c>
      <c r="K6" s="3">
        <v>2006.64</v>
      </c>
      <c r="L6" s="3">
        <v>2035.33</v>
      </c>
      <c r="M6" s="3">
        <v>-3.37</v>
      </c>
      <c r="N6" s="3">
        <v>7.6200747667284658E-4</v>
      </c>
      <c r="O6" s="3" t="s">
        <v>15</v>
      </c>
      <c r="P6" s="9">
        <f t="shared" si="0"/>
        <v>18570.887999999992</v>
      </c>
    </row>
    <row r="7" spans="1:19" x14ac:dyDescent="0.25">
      <c r="A7" s="8">
        <v>22</v>
      </c>
      <c r="B7" s="3" t="s">
        <v>16</v>
      </c>
      <c r="C7" s="3">
        <v>213</v>
      </c>
      <c r="D7" s="3">
        <v>284</v>
      </c>
      <c r="E7" s="3">
        <v>284</v>
      </c>
      <c r="F7" s="3">
        <v>568</v>
      </c>
      <c r="G7" s="3">
        <v>1.1000000000000001</v>
      </c>
      <c r="H7" s="3">
        <v>2484.9299999999998</v>
      </c>
      <c r="I7" s="3">
        <v>2045.04</v>
      </c>
      <c r="J7" s="3">
        <v>439.88999999999987</v>
      </c>
      <c r="K7" s="3">
        <v>1940.27</v>
      </c>
      <c r="L7" s="3">
        <v>2030</v>
      </c>
      <c r="M7" s="3">
        <v>-2.63</v>
      </c>
      <c r="N7" s="3">
        <v>8.8980790202136169E-3</v>
      </c>
      <c r="O7" s="3" t="s">
        <v>15</v>
      </c>
      <c r="P7" s="9">
        <f t="shared" si="0"/>
        <v>9677.5799999999981</v>
      </c>
    </row>
    <row r="8" spans="1:19" x14ac:dyDescent="0.25">
      <c r="A8" s="8">
        <v>24</v>
      </c>
      <c r="B8" s="3" t="s">
        <v>17</v>
      </c>
      <c r="C8" s="3">
        <v>2652</v>
      </c>
      <c r="D8" s="3">
        <v>2550</v>
      </c>
      <c r="E8" s="3">
        <v>2550</v>
      </c>
      <c r="F8" s="3">
        <v>5100</v>
      </c>
      <c r="G8" s="3">
        <v>9.9</v>
      </c>
      <c r="H8" s="3">
        <v>2269.2800000000002</v>
      </c>
      <c r="I8" s="3">
        <v>1833.59</v>
      </c>
      <c r="J8" s="3">
        <v>435.69000000000028</v>
      </c>
      <c r="K8" s="3">
        <v>2075.04</v>
      </c>
      <c r="L8" s="3">
        <v>2032.29</v>
      </c>
      <c r="M8" s="3">
        <v>-7.55</v>
      </c>
      <c r="N8" s="3">
        <v>5.2164107867465752E-14</v>
      </c>
      <c r="O8" s="3" t="s">
        <v>15</v>
      </c>
      <c r="P8" s="9">
        <f t="shared" si="0"/>
        <v>86266.620000000054</v>
      </c>
    </row>
    <row r="9" spans="1:19" x14ac:dyDescent="0.25">
      <c r="A9" s="8">
        <v>26</v>
      </c>
      <c r="B9" s="3" t="s">
        <v>17</v>
      </c>
      <c r="C9" s="3">
        <v>1287</v>
      </c>
      <c r="D9" s="3">
        <v>370</v>
      </c>
      <c r="E9" s="3">
        <v>370</v>
      </c>
      <c r="F9" s="3">
        <v>740</v>
      </c>
      <c r="G9" s="3">
        <v>1.44</v>
      </c>
      <c r="H9" s="3">
        <v>2028.37</v>
      </c>
      <c r="I9" s="3">
        <v>1345.65</v>
      </c>
      <c r="J9" s="3">
        <v>682.7199999999998</v>
      </c>
      <c r="K9" s="3">
        <v>2080.5500000000002</v>
      </c>
      <c r="L9" s="3">
        <v>1896.17</v>
      </c>
      <c r="M9" s="3">
        <v>-4.72</v>
      </c>
      <c r="N9" s="3">
        <v>2.7683051554234059E-6</v>
      </c>
      <c r="O9" s="3" t="s">
        <v>15</v>
      </c>
      <c r="P9" s="9">
        <f t="shared" si="0"/>
        <v>19662.335999999992</v>
      </c>
    </row>
    <row r="10" spans="1:19" x14ac:dyDescent="0.25">
      <c r="A10" s="8">
        <v>30</v>
      </c>
      <c r="B10" s="3" t="s">
        <v>17</v>
      </c>
      <c r="C10" s="3">
        <v>1654</v>
      </c>
      <c r="D10" s="3">
        <v>866</v>
      </c>
      <c r="E10" s="3">
        <v>866</v>
      </c>
      <c r="F10" s="3">
        <v>1732</v>
      </c>
      <c r="G10" s="3">
        <v>3.36</v>
      </c>
      <c r="H10" s="3">
        <v>2871.01</v>
      </c>
      <c r="I10" s="3">
        <v>2244.36</v>
      </c>
      <c r="J10" s="3">
        <v>626.65000000000009</v>
      </c>
      <c r="K10" s="3">
        <v>2215.46</v>
      </c>
      <c r="L10" s="3">
        <v>2021.54</v>
      </c>
      <c r="M10" s="3">
        <v>-6.18</v>
      </c>
      <c r="N10" s="3">
        <v>8.0883969122136013E-10</v>
      </c>
      <c r="O10" s="3" t="s">
        <v>15</v>
      </c>
      <c r="P10" s="9">
        <f t="shared" si="0"/>
        <v>42110.880000000005</v>
      </c>
    </row>
    <row r="11" spans="1:19" x14ac:dyDescent="0.25">
      <c r="A11" s="8">
        <v>34</v>
      </c>
      <c r="B11" s="3" t="s">
        <v>17</v>
      </c>
      <c r="C11" s="3">
        <v>1002</v>
      </c>
      <c r="D11" s="3">
        <v>196</v>
      </c>
      <c r="E11" s="3">
        <v>196</v>
      </c>
      <c r="F11" s="3">
        <v>392</v>
      </c>
      <c r="G11" s="3">
        <v>0.76</v>
      </c>
      <c r="H11" s="3">
        <v>3643.25</v>
      </c>
      <c r="I11" s="3">
        <v>1769.49</v>
      </c>
      <c r="J11" s="3">
        <v>1873.76</v>
      </c>
      <c r="K11" s="3">
        <v>2554.44</v>
      </c>
      <c r="L11" s="3">
        <v>2110.2800000000002</v>
      </c>
      <c r="M11" s="3">
        <v>-7.55</v>
      </c>
      <c r="N11" s="3">
        <v>3.880733937325437E-13</v>
      </c>
      <c r="O11" s="3" t="s">
        <v>15</v>
      </c>
      <c r="P11" s="9">
        <f t="shared" si="0"/>
        <v>28481.152000000002</v>
      </c>
    </row>
    <row r="12" spans="1:19" x14ac:dyDescent="0.25">
      <c r="A12" s="8">
        <v>42</v>
      </c>
      <c r="B12" s="3" t="s">
        <v>18</v>
      </c>
      <c r="C12" s="3">
        <v>11</v>
      </c>
      <c r="D12" s="3">
        <v>673</v>
      </c>
      <c r="E12" s="3">
        <v>673</v>
      </c>
      <c r="F12" s="3">
        <v>1346</v>
      </c>
      <c r="G12" s="3">
        <v>2.61</v>
      </c>
      <c r="H12" s="3">
        <v>2201.25</v>
      </c>
      <c r="I12" s="3">
        <v>1904.96</v>
      </c>
      <c r="J12" s="3">
        <v>296.29000000000002</v>
      </c>
      <c r="K12" s="3">
        <v>2118.25</v>
      </c>
      <c r="L12" s="3">
        <v>2068.46</v>
      </c>
      <c r="M12" s="3">
        <v>-2.5099999999999998</v>
      </c>
      <c r="N12" s="3">
        <v>1.2187107713259039E-2</v>
      </c>
      <c r="O12" s="3" t="s">
        <v>15</v>
      </c>
      <c r="P12" s="9">
        <f t="shared" si="0"/>
        <v>15466.338</v>
      </c>
    </row>
    <row r="13" spans="1:19" x14ac:dyDescent="0.25">
      <c r="A13" s="8">
        <v>43</v>
      </c>
      <c r="B13" s="3" t="s">
        <v>19</v>
      </c>
      <c r="C13" s="3">
        <v>33</v>
      </c>
      <c r="D13" s="3">
        <v>280</v>
      </c>
      <c r="E13" s="3">
        <v>280</v>
      </c>
      <c r="F13" s="3">
        <v>560</v>
      </c>
      <c r="G13" s="3">
        <v>1.0900000000000001</v>
      </c>
      <c r="H13" s="3">
        <v>3292.55</v>
      </c>
      <c r="I13" s="3">
        <v>2129.7800000000002</v>
      </c>
      <c r="J13" s="3">
        <v>1162.77</v>
      </c>
      <c r="K13" s="3">
        <v>1579.66</v>
      </c>
      <c r="L13" s="3">
        <v>1969.99</v>
      </c>
      <c r="M13" s="3">
        <v>-8.0500000000000007</v>
      </c>
      <c r="N13" s="3">
        <v>4.5952655757419673E-15</v>
      </c>
      <c r="O13" s="3" t="s">
        <v>15</v>
      </c>
      <c r="P13" s="9">
        <f t="shared" si="0"/>
        <v>25348.385999999999</v>
      </c>
    </row>
    <row r="14" spans="1:19" x14ac:dyDescent="0.25">
      <c r="A14" s="8">
        <v>44</v>
      </c>
      <c r="B14" s="3" t="s">
        <v>19</v>
      </c>
      <c r="C14" s="3">
        <v>34</v>
      </c>
      <c r="D14" s="3">
        <v>274</v>
      </c>
      <c r="E14" s="3">
        <v>274</v>
      </c>
      <c r="F14" s="3">
        <v>548</v>
      </c>
      <c r="G14" s="3">
        <v>1.06</v>
      </c>
      <c r="H14" s="3">
        <v>2645.89</v>
      </c>
      <c r="I14" s="3">
        <v>1618.28</v>
      </c>
      <c r="J14" s="3">
        <v>1027.6099999999999</v>
      </c>
      <c r="K14" s="3">
        <v>1992.91</v>
      </c>
      <c r="L14" s="3">
        <v>2044.78</v>
      </c>
      <c r="M14" s="3">
        <v>-5.9</v>
      </c>
      <c r="N14" s="3">
        <v>6.4386824621381346E-9</v>
      </c>
      <c r="O14" s="3" t="s">
        <v>15</v>
      </c>
      <c r="P14" s="9">
        <f t="shared" si="0"/>
        <v>21785.331999999999</v>
      </c>
    </row>
    <row r="15" spans="1:19" x14ac:dyDescent="0.25">
      <c r="A15" s="8">
        <v>45</v>
      </c>
      <c r="B15" s="3" t="s">
        <v>19</v>
      </c>
      <c r="C15" s="3">
        <v>35</v>
      </c>
      <c r="D15" s="3">
        <v>198</v>
      </c>
      <c r="E15" s="3">
        <v>198</v>
      </c>
      <c r="F15" s="3">
        <v>396</v>
      </c>
      <c r="G15" s="3">
        <v>0.77</v>
      </c>
      <c r="H15" s="3">
        <v>2355.04</v>
      </c>
      <c r="I15" s="3">
        <v>1478.35</v>
      </c>
      <c r="J15" s="3">
        <v>876.69</v>
      </c>
      <c r="K15" s="3">
        <v>1991.69</v>
      </c>
      <c r="L15" s="3">
        <v>1996.22</v>
      </c>
      <c r="M15" s="3">
        <v>-4.63</v>
      </c>
      <c r="N15" s="3">
        <v>4.8823368759054239E-6</v>
      </c>
      <c r="O15" s="3" t="s">
        <v>15</v>
      </c>
      <c r="P15" s="9">
        <f t="shared" si="0"/>
        <v>13501.026000000002</v>
      </c>
    </row>
    <row r="16" spans="1:19" x14ac:dyDescent="0.25">
      <c r="A16" s="8">
        <v>46</v>
      </c>
      <c r="B16" s="3" t="s">
        <v>19</v>
      </c>
      <c r="C16" s="3">
        <v>36</v>
      </c>
      <c r="D16" s="3">
        <v>148</v>
      </c>
      <c r="E16" s="3">
        <v>148</v>
      </c>
      <c r="F16" s="3">
        <v>296</v>
      </c>
      <c r="G16" s="3">
        <v>0.56999999999999995</v>
      </c>
      <c r="H16" s="3">
        <v>1783.15</v>
      </c>
      <c r="I16" s="3">
        <v>819.72</v>
      </c>
      <c r="J16" s="3">
        <v>963.43000000000006</v>
      </c>
      <c r="K16" s="3">
        <v>2051.75</v>
      </c>
      <c r="L16" s="3">
        <v>1538.43</v>
      </c>
      <c r="M16" s="3">
        <v>-4.5599999999999996</v>
      </c>
      <c r="N16" s="3">
        <v>7.561226679773079E-6</v>
      </c>
      <c r="O16" s="3" t="s">
        <v>15</v>
      </c>
      <c r="P16" s="9">
        <f t="shared" si="0"/>
        <v>10983.101999999999</v>
      </c>
    </row>
    <row r="17" spans="1:16" ht="15.75" thickBot="1" x14ac:dyDescent="0.3">
      <c r="A17" s="10">
        <v>49</v>
      </c>
      <c r="B17" s="11" t="s">
        <v>20</v>
      </c>
      <c r="C17" s="11">
        <v>69</v>
      </c>
      <c r="D17" s="11">
        <v>83</v>
      </c>
      <c r="E17" s="11">
        <v>83</v>
      </c>
      <c r="F17" s="11">
        <v>166</v>
      </c>
      <c r="G17" s="11">
        <v>0.32</v>
      </c>
      <c r="H17" s="11">
        <v>1098.24</v>
      </c>
      <c r="I17" s="11">
        <v>564</v>
      </c>
      <c r="J17" s="11">
        <v>534.24</v>
      </c>
      <c r="K17" s="11">
        <v>1971.92</v>
      </c>
      <c r="L17" s="11">
        <v>1377.69</v>
      </c>
      <c r="M17" s="11">
        <v>-2.0099999999999998</v>
      </c>
      <c r="N17" s="11">
        <v>4.5986111763651652E-2</v>
      </c>
      <c r="O17" s="11" t="s">
        <v>15</v>
      </c>
      <c r="P17" s="12">
        <f t="shared" si="0"/>
        <v>3419.1360000000004</v>
      </c>
    </row>
    <row r="18" spans="1:16" ht="15.75" thickBot="1" x14ac:dyDescent="0.3">
      <c r="P18" s="16">
        <f>SUM(P2:P17)</f>
        <v>373219.54400000005</v>
      </c>
    </row>
    <row r="25" spans="1:16" s="6" customFormat="1" x14ac:dyDescent="0.25">
      <c r="A25" s="6" t="s">
        <v>38</v>
      </c>
    </row>
    <row r="26" spans="1:16" s="6" customFormat="1" x14ac:dyDescent="0.25">
      <c r="A26" s="6" t="s">
        <v>39</v>
      </c>
    </row>
    <row r="27" spans="1:16" s="6" customFormat="1" x14ac:dyDescent="0.25">
      <c r="A27" s="6" t="s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S4" sqref="S4"/>
    </sheetView>
  </sheetViews>
  <sheetFormatPr defaultRowHeight="15" x14ac:dyDescent="0.25"/>
  <cols>
    <col min="1" max="1" width="3" bestFit="1" customWidth="1"/>
    <col min="2" max="2" width="10.7109375" bestFit="1" customWidth="1"/>
    <col min="3" max="3" width="15.85546875" bestFit="1" customWidth="1"/>
    <col min="4" max="4" width="10.42578125" bestFit="1" customWidth="1"/>
    <col min="5" max="5" width="13.42578125" bestFit="1" customWidth="1"/>
    <col min="7" max="7" width="14" bestFit="1" customWidth="1"/>
    <col min="8" max="8" width="17.5703125" bestFit="1" customWidth="1"/>
    <col min="9" max="9" width="20.42578125" bestFit="1" customWidth="1"/>
    <col min="10" max="10" width="7.7109375" bestFit="1" customWidth="1"/>
    <col min="11" max="11" width="10.5703125" bestFit="1" customWidth="1"/>
    <col min="12" max="12" width="13.5703125" bestFit="1" customWidth="1"/>
    <col min="13" max="13" width="5.140625" bestFit="1" customWidth="1"/>
    <col min="14" max="14" width="12.140625" bestFit="1" customWidth="1"/>
    <col min="15" max="15" width="8.42578125" bestFit="1" customWidth="1"/>
    <col min="16" max="16" width="10.42578125" bestFit="1" customWidth="1"/>
  </cols>
  <sheetData>
    <row r="1" spans="1:16" ht="15.75" thickBot="1" x14ac:dyDescent="0.3">
      <c r="A1" s="1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7" t="s">
        <v>45</v>
      </c>
    </row>
    <row r="2" spans="1:16" x14ac:dyDescent="0.25">
      <c r="A2" s="13">
        <v>32</v>
      </c>
      <c r="B2" s="4" t="s">
        <v>17</v>
      </c>
      <c r="C2" s="4">
        <v>9931</v>
      </c>
      <c r="D2" s="4">
        <v>146</v>
      </c>
      <c r="E2" s="4">
        <v>146</v>
      </c>
      <c r="F2" s="4">
        <v>292</v>
      </c>
      <c r="G2" s="4">
        <v>0.56999999999999995</v>
      </c>
      <c r="H2" s="4">
        <v>1379.71</v>
      </c>
      <c r="I2" s="4">
        <v>1847.34</v>
      </c>
      <c r="J2" s="4">
        <v>-467.62999999999988</v>
      </c>
      <c r="K2" s="4">
        <v>1837.27</v>
      </c>
      <c r="L2" s="4">
        <v>1917.62</v>
      </c>
      <c r="M2" s="4">
        <v>2.17</v>
      </c>
      <c r="N2" s="4">
        <v>3.0975274753225968E-2</v>
      </c>
      <c r="O2" s="4" t="s">
        <v>21</v>
      </c>
      <c r="P2" s="18">
        <f>G2*J2*diff_positive!$S$2</f>
        <v>-5330.9819999999982</v>
      </c>
    </row>
    <row r="3" spans="1:16" x14ac:dyDescent="0.25">
      <c r="A3" s="8">
        <v>39</v>
      </c>
      <c r="B3" s="3" t="s">
        <v>22</v>
      </c>
      <c r="C3" s="3">
        <v>66</v>
      </c>
      <c r="D3" s="3">
        <v>817</v>
      </c>
      <c r="E3" s="3">
        <v>817</v>
      </c>
      <c r="F3" s="3">
        <v>1634</v>
      </c>
      <c r="G3" s="3">
        <v>3.17</v>
      </c>
      <c r="H3" s="3">
        <v>2005.05</v>
      </c>
      <c r="I3" s="3">
        <v>2238.7199999999998</v>
      </c>
      <c r="J3" s="3">
        <v>-233.66999999999979</v>
      </c>
      <c r="K3" s="3">
        <v>1975.54</v>
      </c>
      <c r="L3" s="3">
        <v>2036.03</v>
      </c>
      <c r="M3" s="3">
        <v>2.2999999999999998</v>
      </c>
      <c r="N3" s="3">
        <v>2.1466544016396399E-2</v>
      </c>
      <c r="O3" s="3" t="s">
        <v>21</v>
      </c>
      <c r="P3" s="18">
        <f>G3*J3*diff_positive!$S$2</f>
        <v>-14814.677999999985</v>
      </c>
    </row>
    <row r="4" spans="1:16" x14ac:dyDescent="0.25">
      <c r="A4" s="8">
        <v>41</v>
      </c>
      <c r="B4" s="3" t="s">
        <v>23</v>
      </c>
      <c r="C4" s="3">
        <v>73</v>
      </c>
      <c r="D4" s="3">
        <v>185</v>
      </c>
      <c r="E4" s="3">
        <v>185</v>
      </c>
      <c r="F4" s="3">
        <v>370</v>
      </c>
      <c r="G4" s="3">
        <v>0.72</v>
      </c>
      <c r="H4" s="3">
        <v>1863.04</v>
      </c>
      <c r="I4" s="3">
        <v>2276.58</v>
      </c>
      <c r="J4" s="3">
        <v>-413.54</v>
      </c>
      <c r="K4" s="3">
        <v>1921.54</v>
      </c>
      <c r="L4" s="3">
        <v>2141.81</v>
      </c>
      <c r="M4" s="3">
        <v>2.02</v>
      </c>
      <c r="N4" s="3">
        <v>4.3785487241329073E-2</v>
      </c>
      <c r="O4" s="3" t="s">
        <v>21</v>
      </c>
      <c r="P4" s="18">
        <f>G4*J4*diff_positive!$S$2</f>
        <v>-5954.9760000000006</v>
      </c>
    </row>
    <row r="5" spans="1:16" ht="15.75" thickBot="1" x14ac:dyDescent="0.3">
      <c r="A5" s="10">
        <v>47</v>
      </c>
      <c r="B5" s="11" t="s">
        <v>24</v>
      </c>
      <c r="C5" s="11">
        <v>1101</v>
      </c>
      <c r="D5" s="11">
        <v>1007</v>
      </c>
      <c r="E5" s="11">
        <v>1007</v>
      </c>
      <c r="F5" s="11">
        <v>2014</v>
      </c>
      <c r="G5" s="11">
        <v>3.91</v>
      </c>
      <c r="H5" s="11">
        <v>1945.52</v>
      </c>
      <c r="I5" s="11">
        <v>2177.75</v>
      </c>
      <c r="J5" s="11">
        <v>-232.23</v>
      </c>
      <c r="K5" s="11">
        <v>2043.35</v>
      </c>
      <c r="L5" s="11">
        <v>2049.9499999999998</v>
      </c>
      <c r="M5" s="11">
        <v>2.46</v>
      </c>
      <c r="N5" s="11">
        <v>1.409385723009453E-2</v>
      </c>
      <c r="O5" s="11" t="s">
        <v>21</v>
      </c>
      <c r="P5" s="19">
        <f>G5*J5*diff_positive!$S$2</f>
        <v>-18160.386000000002</v>
      </c>
    </row>
    <row r="6" spans="1:16" ht="15.75" thickBot="1" x14ac:dyDescent="0.3">
      <c r="P6" s="20">
        <f>SUM(P2:P5)</f>
        <v>-44261.021999999983</v>
      </c>
    </row>
    <row r="15" spans="1:16" s="6" customFormat="1" x14ac:dyDescent="0.25">
      <c r="A15" s="6" t="s">
        <v>43</v>
      </c>
    </row>
    <row r="16" spans="1:16" s="6" customFormat="1" x14ac:dyDescent="0.25">
      <c r="A16" s="6" t="s">
        <v>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8"/>
  <sheetViews>
    <sheetView tabSelected="1" workbookViewId="0">
      <selection activeCell="A2" sqref="A2:P32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15.85546875" bestFit="1" customWidth="1"/>
    <col min="4" max="4" width="10.42578125" bestFit="1" customWidth="1"/>
    <col min="5" max="5" width="13.42578125" bestFit="1" customWidth="1"/>
    <col min="7" max="7" width="14" bestFit="1" customWidth="1"/>
    <col min="8" max="8" width="17.5703125" bestFit="1" customWidth="1"/>
    <col min="9" max="9" width="20.42578125" bestFit="1" customWidth="1"/>
    <col min="10" max="10" width="7.7109375" bestFit="1" customWidth="1"/>
    <col min="11" max="11" width="10.5703125" bestFit="1" customWidth="1"/>
    <col min="12" max="12" width="13.5703125" bestFit="1" customWidth="1"/>
    <col min="13" max="13" width="5.7109375" bestFit="1" customWidth="1"/>
    <col min="14" max="14" width="12.140625" bestFit="1" customWidth="1"/>
    <col min="15" max="15" width="8.42578125" bestFit="1" customWidth="1"/>
    <col min="16" max="16" width="19.85546875" bestFit="1" customWidth="1"/>
  </cols>
  <sheetData>
    <row r="1" spans="1:19" ht="15.75" thickBot="1" x14ac:dyDescent="0.3">
      <c r="A1" s="15"/>
      <c r="B1" s="5" t="s">
        <v>0</v>
      </c>
      <c r="C1" s="21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33</v>
      </c>
      <c r="S1" s="1" t="s">
        <v>32</v>
      </c>
    </row>
    <row r="2" spans="1:19" ht="15.75" thickBot="1" x14ac:dyDescent="0.3">
      <c r="A2" s="24">
        <v>0</v>
      </c>
      <c r="B2" s="25" t="s">
        <v>25</v>
      </c>
      <c r="C2" s="26">
        <v>212</v>
      </c>
      <c r="D2" s="25">
        <v>649</v>
      </c>
      <c r="E2" s="25">
        <v>649</v>
      </c>
      <c r="F2" s="25">
        <v>1298</v>
      </c>
      <c r="G2" s="25">
        <v>2.52</v>
      </c>
      <c r="H2" s="25">
        <v>1938.38</v>
      </c>
      <c r="I2" s="25">
        <v>1968.69</v>
      </c>
      <c r="J2" s="25">
        <v>-30.309999999999949</v>
      </c>
      <c r="K2" s="25">
        <v>2020.02</v>
      </c>
      <c r="L2" s="25">
        <v>2039.76</v>
      </c>
      <c r="M2" s="25">
        <v>0.27</v>
      </c>
      <c r="N2" s="25">
        <v>0.78745654644725771</v>
      </c>
      <c r="O2" s="25" t="s">
        <v>26</v>
      </c>
      <c r="P2" s="27">
        <f>16*K2^2/($S$2^2)</f>
        <v>261.15077122560001</v>
      </c>
      <c r="S2" s="2">
        <v>500</v>
      </c>
    </row>
    <row r="3" spans="1:19" x14ac:dyDescent="0.25">
      <c r="A3" s="8">
        <v>1</v>
      </c>
      <c r="B3" s="3" t="s">
        <v>25</v>
      </c>
      <c r="C3" s="22">
        <v>278</v>
      </c>
      <c r="D3" s="3">
        <v>541</v>
      </c>
      <c r="E3" s="3">
        <v>541</v>
      </c>
      <c r="F3" s="3">
        <v>1082</v>
      </c>
      <c r="G3" s="3">
        <v>2.1</v>
      </c>
      <c r="H3" s="3">
        <v>2163.67</v>
      </c>
      <c r="I3" s="3">
        <v>1975.18</v>
      </c>
      <c r="J3" s="3">
        <v>188.49</v>
      </c>
      <c r="K3" s="3">
        <v>2108.5500000000002</v>
      </c>
      <c r="L3" s="3">
        <v>2026.62</v>
      </c>
      <c r="M3" s="3">
        <v>-1.55</v>
      </c>
      <c r="N3" s="3">
        <v>0.12235504806452289</v>
      </c>
      <c r="O3" s="3" t="s">
        <v>26</v>
      </c>
      <c r="P3" s="28">
        <f t="shared" ref="P3:P32" si="0">16*K3^2/($S$2^2)</f>
        <v>284.54291856000009</v>
      </c>
    </row>
    <row r="4" spans="1:19" x14ac:dyDescent="0.25">
      <c r="A4" s="8">
        <v>2</v>
      </c>
      <c r="B4" s="3" t="s">
        <v>25</v>
      </c>
      <c r="C4" s="22">
        <v>202</v>
      </c>
      <c r="D4" s="3">
        <v>649</v>
      </c>
      <c r="E4" s="3">
        <v>649</v>
      </c>
      <c r="F4" s="3">
        <v>1298</v>
      </c>
      <c r="G4" s="3">
        <v>2.52</v>
      </c>
      <c r="H4" s="3">
        <v>2489.14</v>
      </c>
      <c r="I4" s="3">
        <v>2376.9899999999998</v>
      </c>
      <c r="J4" s="3">
        <v>112.15000000000011</v>
      </c>
      <c r="K4" s="3">
        <v>2084.5700000000002</v>
      </c>
      <c r="L4" s="3">
        <v>1967.98</v>
      </c>
      <c r="M4" s="3">
        <v>-1</v>
      </c>
      <c r="N4" s="3">
        <v>0.31927978855604872</v>
      </c>
      <c r="O4" s="3" t="s">
        <v>26</v>
      </c>
      <c r="P4" s="28">
        <f t="shared" si="0"/>
        <v>278.10765343360009</v>
      </c>
    </row>
    <row r="5" spans="1:19" x14ac:dyDescent="0.25">
      <c r="A5" s="8">
        <v>3</v>
      </c>
      <c r="B5" s="3" t="s">
        <v>25</v>
      </c>
      <c r="C5" s="22">
        <v>444</v>
      </c>
      <c r="D5" s="3">
        <v>647</v>
      </c>
      <c r="E5" s="3">
        <v>647</v>
      </c>
      <c r="F5" s="3">
        <v>1294</v>
      </c>
      <c r="G5" s="3">
        <v>2.5099999999999998</v>
      </c>
      <c r="H5" s="3">
        <v>2094.73</v>
      </c>
      <c r="I5" s="3">
        <v>2211.29</v>
      </c>
      <c r="J5" s="3">
        <v>-116.5599999999999</v>
      </c>
      <c r="K5" s="3">
        <v>2008.56</v>
      </c>
      <c r="L5" s="3">
        <v>2035.58</v>
      </c>
      <c r="M5" s="3">
        <v>1.07</v>
      </c>
      <c r="N5" s="3">
        <v>0.28325153518901042</v>
      </c>
      <c r="O5" s="3" t="s">
        <v>26</v>
      </c>
      <c r="P5" s="28">
        <f t="shared" si="0"/>
        <v>258.19604951039997</v>
      </c>
    </row>
    <row r="6" spans="1:19" x14ac:dyDescent="0.25">
      <c r="A6" s="8">
        <v>4</v>
      </c>
      <c r="B6" s="3" t="s">
        <v>25</v>
      </c>
      <c r="C6" s="22">
        <v>277</v>
      </c>
      <c r="D6" s="3">
        <v>822</v>
      </c>
      <c r="E6" s="3">
        <v>822</v>
      </c>
      <c r="F6" s="3">
        <v>1644</v>
      </c>
      <c r="G6" s="3">
        <v>3.19</v>
      </c>
      <c r="H6" s="3">
        <v>2038.18</v>
      </c>
      <c r="I6" s="3">
        <v>2097.13</v>
      </c>
      <c r="J6" s="3">
        <v>-58.950000000000053</v>
      </c>
      <c r="K6" s="3">
        <v>2035.76</v>
      </c>
      <c r="L6" s="3">
        <v>2029.22</v>
      </c>
      <c r="M6" s="3">
        <v>0.57999999999999996</v>
      </c>
      <c r="N6" s="3">
        <v>0.56003365997885757</v>
      </c>
      <c r="O6" s="3" t="s">
        <v>26</v>
      </c>
      <c r="P6" s="28">
        <f t="shared" si="0"/>
        <v>265.23640176640004</v>
      </c>
    </row>
    <row r="7" spans="1:19" x14ac:dyDescent="0.25">
      <c r="A7" s="8">
        <v>5</v>
      </c>
      <c r="B7" s="3" t="s">
        <v>27</v>
      </c>
      <c r="C7" s="22">
        <v>54</v>
      </c>
      <c r="D7" s="3">
        <v>711</v>
      </c>
      <c r="E7" s="3">
        <v>711</v>
      </c>
      <c r="F7" s="3">
        <v>1422</v>
      </c>
      <c r="G7" s="3">
        <v>2.76</v>
      </c>
      <c r="H7" s="3">
        <v>1564.32</v>
      </c>
      <c r="I7" s="3">
        <v>1519.9</v>
      </c>
      <c r="J7" s="3">
        <v>44.419999999999852</v>
      </c>
      <c r="K7" s="3">
        <v>2015.41</v>
      </c>
      <c r="L7" s="3">
        <v>1932.03</v>
      </c>
      <c r="M7" s="3">
        <v>-0.42</v>
      </c>
      <c r="N7" s="3">
        <v>0.67376812859595803</v>
      </c>
      <c r="O7" s="3" t="s">
        <v>26</v>
      </c>
      <c r="P7" s="28">
        <f t="shared" si="0"/>
        <v>259.96015795840003</v>
      </c>
    </row>
    <row r="8" spans="1:19" x14ac:dyDescent="0.25">
      <c r="A8" s="8">
        <v>6</v>
      </c>
      <c r="B8" s="3" t="s">
        <v>27</v>
      </c>
      <c r="C8" s="22">
        <v>55</v>
      </c>
      <c r="D8" s="3">
        <v>480</v>
      </c>
      <c r="E8" s="3">
        <v>480</v>
      </c>
      <c r="F8" s="3">
        <v>960</v>
      </c>
      <c r="G8" s="3">
        <v>1.86</v>
      </c>
      <c r="H8" s="3">
        <v>1877.73</v>
      </c>
      <c r="I8" s="3">
        <v>1869.36</v>
      </c>
      <c r="J8" s="3">
        <v>8.3700000000001182</v>
      </c>
      <c r="K8" s="3">
        <v>1983.95</v>
      </c>
      <c r="L8" s="3">
        <v>2045.18</v>
      </c>
      <c r="M8" s="3">
        <v>-0.06</v>
      </c>
      <c r="N8" s="3">
        <v>0.94885551977085059</v>
      </c>
      <c r="O8" s="3" t="s">
        <v>26</v>
      </c>
      <c r="P8" s="28">
        <f t="shared" si="0"/>
        <v>251.90768656</v>
      </c>
    </row>
    <row r="9" spans="1:19" x14ac:dyDescent="0.25">
      <c r="A9" s="8">
        <v>8</v>
      </c>
      <c r="B9" s="3" t="s">
        <v>14</v>
      </c>
      <c r="C9" s="22">
        <v>699</v>
      </c>
      <c r="D9" s="3">
        <v>616</v>
      </c>
      <c r="E9" s="3">
        <v>616</v>
      </c>
      <c r="F9" s="3">
        <v>1232</v>
      </c>
      <c r="G9" s="3">
        <v>2.39</v>
      </c>
      <c r="H9" s="3">
        <v>1942.67</v>
      </c>
      <c r="I9" s="3">
        <v>2064.5</v>
      </c>
      <c r="J9" s="3">
        <v>-121.8299999999999</v>
      </c>
      <c r="K9" s="3">
        <v>2055.85</v>
      </c>
      <c r="L9" s="3">
        <v>2102.81</v>
      </c>
      <c r="M9" s="3">
        <v>1.02</v>
      </c>
      <c r="N9" s="3">
        <v>0.30711935780733529</v>
      </c>
      <c r="O9" s="3" t="s">
        <v>26</v>
      </c>
      <c r="P9" s="28">
        <f t="shared" si="0"/>
        <v>270.49723023999996</v>
      </c>
    </row>
    <row r="10" spans="1:19" x14ac:dyDescent="0.25">
      <c r="A10" s="8">
        <v>9</v>
      </c>
      <c r="B10" s="3" t="s">
        <v>14</v>
      </c>
      <c r="C10" s="22">
        <v>477</v>
      </c>
      <c r="D10" s="3">
        <v>485</v>
      </c>
      <c r="E10" s="3">
        <v>485</v>
      </c>
      <c r="F10" s="3">
        <v>970</v>
      </c>
      <c r="G10" s="3">
        <v>1.88</v>
      </c>
      <c r="H10" s="3">
        <v>1888.79</v>
      </c>
      <c r="I10" s="3">
        <v>1987.29</v>
      </c>
      <c r="J10" s="3">
        <v>-98.5</v>
      </c>
      <c r="K10" s="3">
        <v>2050.96</v>
      </c>
      <c r="L10" s="3">
        <v>2127.54</v>
      </c>
      <c r="M10" s="3">
        <v>0.72</v>
      </c>
      <c r="N10" s="3">
        <v>0.47004068982066283</v>
      </c>
      <c r="O10" s="3" t="s">
        <v>26</v>
      </c>
      <c r="P10" s="28">
        <f t="shared" si="0"/>
        <v>269.2119629824</v>
      </c>
    </row>
    <row r="11" spans="1:19" x14ac:dyDescent="0.25">
      <c r="A11" s="8">
        <v>10</v>
      </c>
      <c r="B11" s="3" t="s">
        <v>14</v>
      </c>
      <c r="C11" s="22">
        <v>544</v>
      </c>
      <c r="D11" s="3">
        <v>545</v>
      </c>
      <c r="E11" s="3">
        <v>545</v>
      </c>
      <c r="F11" s="3">
        <v>1090</v>
      </c>
      <c r="G11" s="3">
        <v>2.12</v>
      </c>
      <c r="H11" s="3">
        <v>2148.4299999999998</v>
      </c>
      <c r="I11" s="3">
        <v>2011.72</v>
      </c>
      <c r="J11" s="3">
        <v>136.70999999999981</v>
      </c>
      <c r="K11" s="3">
        <v>2162.89</v>
      </c>
      <c r="L11" s="3">
        <v>2092.5</v>
      </c>
      <c r="M11" s="3">
        <v>-1.02</v>
      </c>
      <c r="N11" s="3">
        <v>0.30983033105575197</v>
      </c>
      <c r="O11" s="3" t="s">
        <v>26</v>
      </c>
      <c r="P11" s="28">
        <f t="shared" si="0"/>
        <v>299.39796173439998</v>
      </c>
    </row>
    <row r="12" spans="1:19" x14ac:dyDescent="0.25">
      <c r="A12" s="8">
        <v>11</v>
      </c>
      <c r="B12" s="3" t="s">
        <v>14</v>
      </c>
      <c r="C12" s="22">
        <v>516</v>
      </c>
      <c r="D12" s="3">
        <v>800</v>
      </c>
      <c r="E12" s="3">
        <v>800</v>
      </c>
      <c r="F12" s="3">
        <v>1600</v>
      </c>
      <c r="G12" s="3">
        <v>3.11</v>
      </c>
      <c r="H12" s="3">
        <v>2423.39</v>
      </c>
      <c r="I12" s="3">
        <v>2289.98</v>
      </c>
      <c r="J12" s="3">
        <v>133.40999999999991</v>
      </c>
      <c r="K12" s="3">
        <v>2051.66</v>
      </c>
      <c r="L12" s="3">
        <v>2116.92</v>
      </c>
      <c r="M12" s="3">
        <v>-1.3</v>
      </c>
      <c r="N12" s="3">
        <v>0.1939846830531371</v>
      </c>
      <c r="O12" s="3" t="s">
        <v>26</v>
      </c>
      <c r="P12" s="28">
        <f t="shared" si="0"/>
        <v>269.39576035839997</v>
      </c>
    </row>
    <row r="13" spans="1:19" x14ac:dyDescent="0.25">
      <c r="A13" s="8">
        <v>12</v>
      </c>
      <c r="B13" s="3" t="s">
        <v>14</v>
      </c>
      <c r="C13" s="22">
        <v>439</v>
      </c>
      <c r="D13" s="3">
        <v>429</v>
      </c>
      <c r="E13" s="3">
        <v>429</v>
      </c>
      <c r="F13" s="3">
        <v>858</v>
      </c>
      <c r="G13" s="3">
        <v>1.67</v>
      </c>
      <c r="H13" s="3">
        <v>1993.43</v>
      </c>
      <c r="I13" s="3">
        <v>1964.16</v>
      </c>
      <c r="J13" s="3">
        <v>29.269999999999978</v>
      </c>
      <c r="K13" s="3">
        <v>2062.4499999999998</v>
      </c>
      <c r="L13" s="3">
        <v>2082.9899999999998</v>
      </c>
      <c r="M13" s="3">
        <v>-0.21</v>
      </c>
      <c r="N13" s="3">
        <v>0.83496695231081752</v>
      </c>
      <c r="O13" s="3" t="s">
        <v>26</v>
      </c>
      <c r="P13" s="28">
        <f t="shared" si="0"/>
        <v>272.23680015999997</v>
      </c>
    </row>
    <row r="14" spans="1:19" x14ac:dyDescent="0.25">
      <c r="A14" s="8">
        <v>14</v>
      </c>
      <c r="B14" s="3" t="s">
        <v>16</v>
      </c>
      <c r="C14" s="22">
        <v>112</v>
      </c>
      <c r="D14" s="3">
        <v>765</v>
      </c>
      <c r="E14" s="3">
        <v>765</v>
      </c>
      <c r="F14" s="3">
        <v>1530</v>
      </c>
      <c r="G14" s="3">
        <v>2.97</v>
      </c>
      <c r="H14" s="3">
        <v>2137.35</v>
      </c>
      <c r="I14" s="3">
        <v>1980.82</v>
      </c>
      <c r="J14" s="3">
        <v>156.53</v>
      </c>
      <c r="K14" s="3">
        <v>1972.22</v>
      </c>
      <c r="L14" s="3">
        <v>2064.39</v>
      </c>
      <c r="M14" s="3">
        <v>-1.51</v>
      </c>
      <c r="N14" s="3">
        <v>0.13041521720654009</v>
      </c>
      <c r="O14" s="3" t="s">
        <v>26</v>
      </c>
      <c r="P14" s="28">
        <f t="shared" si="0"/>
        <v>248.9377106176</v>
      </c>
    </row>
    <row r="15" spans="1:19" x14ac:dyDescent="0.25">
      <c r="A15" s="8">
        <v>15</v>
      </c>
      <c r="B15" s="3" t="s">
        <v>16</v>
      </c>
      <c r="C15" s="22">
        <v>394</v>
      </c>
      <c r="D15" s="3">
        <v>89</v>
      </c>
      <c r="E15" s="3">
        <v>89</v>
      </c>
      <c r="F15" s="3">
        <v>178</v>
      </c>
      <c r="G15" s="3">
        <v>0.35</v>
      </c>
      <c r="H15" s="3">
        <v>1131.71</v>
      </c>
      <c r="I15" s="3">
        <v>929.87</v>
      </c>
      <c r="J15" s="3">
        <v>201.84</v>
      </c>
      <c r="K15" s="3">
        <v>1779.23</v>
      </c>
      <c r="L15" s="3">
        <v>1712.9</v>
      </c>
      <c r="M15" s="3">
        <v>-0.81</v>
      </c>
      <c r="N15" s="3">
        <v>0.41680471080840109</v>
      </c>
      <c r="O15" s="3" t="s">
        <v>26</v>
      </c>
      <c r="P15" s="28">
        <f t="shared" si="0"/>
        <v>202.60220114559999</v>
      </c>
    </row>
    <row r="16" spans="1:19" x14ac:dyDescent="0.25">
      <c r="A16" s="8">
        <v>16</v>
      </c>
      <c r="B16" s="3" t="s">
        <v>16</v>
      </c>
      <c r="C16" s="22">
        <v>801</v>
      </c>
      <c r="D16" s="3">
        <v>239</v>
      </c>
      <c r="E16" s="3">
        <v>239</v>
      </c>
      <c r="F16" s="3">
        <v>478</v>
      </c>
      <c r="G16" s="3">
        <v>0.93</v>
      </c>
      <c r="H16" s="3">
        <v>2437.62</v>
      </c>
      <c r="I16" s="3">
        <v>2086.54</v>
      </c>
      <c r="J16" s="3">
        <v>351.07999999999993</v>
      </c>
      <c r="K16" s="3">
        <v>2041.48</v>
      </c>
      <c r="L16" s="3">
        <v>2114.23</v>
      </c>
      <c r="M16" s="3">
        <v>-1.9</v>
      </c>
      <c r="N16" s="3">
        <v>5.745442187290449E-2</v>
      </c>
      <c r="O16" s="3" t="s">
        <v>26</v>
      </c>
      <c r="P16" s="28">
        <f t="shared" si="0"/>
        <v>266.72899778560003</v>
      </c>
    </row>
    <row r="17" spans="1:16" x14ac:dyDescent="0.25">
      <c r="A17" s="8">
        <v>18</v>
      </c>
      <c r="B17" s="3" t="s">
        <v>16</v>
      </c>
      <c r="C17" s="22">
        <v>576</v>
      </c>
      <c r="D17" s="3">
        <v>703</v>
      </c>
      <c r="E17" s="3">
        <v>703</v>
      </c>
      <c r="F17" s="3">
        <v>1406</v>
      </c>
      <c r="G17" s="3">
        <v>2.73</v>
      </c>
      <c r="H17" s="3">
        <v>1434.99</v>
      </c>
      <c r="I17" s="3">
        <v>1254.31</v>
      </c>
      <c r="J17" s="3">
        <v>180.68000000000009</v>
      </c>
      <c r="K17" s="3">
        <v>1956.75</v>
      </c>
      <c r="L17" s="3">
        <v>1928.48</v>
      </c>
      <c r="M17" s="3">
        <v>-1.74</v>
      </c>
      <c r="N17" s="3">
        <v>8.1743064475569324E-2</v>
      </c>
      <c r="O17" s="3" t="s">
        <v>26</v>
      </c>
      <c r="P17" s="28">
        <f t="shared" si="0"/>
        <v>245.04771600000001</v>
      </c>
    </row>
    <row r="18" spans="1:16" x14ac:dyDescent="0.25">
      <c r="A18" s="8">
        <v>19</v>
      </c>
      <c r="B18" s="3" t="s">
        <v>16</v>
      </c>
      <c r="C18" s="22">
        <v>309</v>
      </c>
      <c r="D18" s="3">
        <v>269</v>
      </c>
      <c r="E18" s="3">
        <v>269</v>
      </c>
      <c r="F18" s="3">
        <v>538</v>
      </c>
      <c r="G18" s="3">
        <v>1.04</v>
      </c>
      <c r="H18" s="3">
        <v>2303.2199999999998</v>
      </c>
      <c r="I18" s="3">
        <v>2117.13</v>
      </c>
      <c r="J18" s="3">
        <v>186.08999999999969</v>
      </c>
      <c r="K18" s="3">
        <v>1962.94</v>
      </c>
      <c r="L18" s="3">
        <v>2015.47</v>
      </c>
      <c r="M18" s="3">
        <v>-1.1000000000000001</v>
      </c>
      <c r="N18" s="3">
        <v>0.27274532549460279</v>
      </c>
      <c r="O18" s="3" t="s">
        <v>26</v>
      </c>
      <c r="P18" s="28">
        <f t="shared" si="0"/>
        <v>246.60054039040003</v>
      </c>
    </row>
    <row r="19" spans="1:16" x14ac:dyDescent="0.25">
      <c r="A19" s="8">
        <v>23</v>
      </c>
      <c r="B19" s="3" t="s">
        <v>16</v>
      </c>
      <c r="C19" s="22">
        <v>891</v>
      </c>
      <c r="D19" s="3">
        <v>177</v>
      </c>
      <c r="E19" s="3">
        <v>177</v>
      </c>
      <c r="F19" s="3">
        <v>354</v>
      </c>
      <c r="G19" s="3">
        <v>0.69</v>
      </c>
      <c r="H19" s="3">
        <v>2250.88</v>
      </c>
      <c r="I19" s="3">
        <v>1868.76</v>
      </c>
      <c r="J19" s="3">
        <v>382.12000000000012</v>
      </c>
      <c r="K19" s="3">
        <v>2061.7600000000002</v>
      </c>
      <c r="L19" s="3">
        <v>2032.31</v>
      </c>
      <c r="M19" s="3">
        <v>-1.78</v>
      </c>
      <c r="N19" s="3">
        <v>7.6730773560616639E-2</v>
      </c>
      <c r="O19" s="3" t="s">
        <v>26</v>
      </c>
      <c r="P19" s="28">
        <f t="shared" si="0"/>
        <v>272.05467504640006</v>
      </c>
    </row>
    <row r="20" spans="1:16" x14ac:dyDescent="0.25">
      <c r="A20" s="8">
        <v>25</v>
      </c>
      <c r="B20" s="3" t="s">
        <v>17</v>
      </c>
      <c r="C20" s="22">
        <v>6543</v>
      </c>
      <c r="D20" s="3">
        <v>721</v>
      </c>
      <c r="E20" s="3">
        <v>721</v>
      </c>
      <c r="F20" s="3">
        <v>1442</v>
      </c>
      <c r="G20" s="3">
        <v>2.8</v>
      </c>
      <c r="H20" s="3">
        <v>1615.44</v>
      </c>
      <c r="I20" s="3">
        <v>1460.49</v>
      </c>
      <c r="J20" s="3">
        <v>154.94999999999999</v>
      </c>
      <c r="K20" s="3">
        <v>2029.14</v>
      </c>
      <c r="L20" s="3">
        <v>1917.42</v>
      </c>
      <c r="M20" s="3">
        <v>-1.48</v>
      </c>
      <c r="N20" s="3">
        <v>0.13873745921420211</v>
      </c>
      <c r="O20" s="3" t="s">
        <v>26</v>
      </c>
      <c r="P20" s="28">
        <f t="shared" si="0"/>
        <v>263.51418493440002</v>
      </c>
    </row>
    <row r="21" spans="1:16" x14ac:dyDescent="0.25">
      <c r="A21" s="8">
        <v>27</v>
      </c>
      <c r="B21" s="3" t="s">
        <v>17</v>
      </c>
      <c r="C21" s="22">
        <v>3987</v>
      </c>
      <c r="D21" s="3">
        <v>843</v>
      </c>
      <c r="E21" s="3">
        <v>843</v>
      </c>
      <c r="F21" s="3">
        <v>1686</v>
      </c>
      <c r="G21" s="3">
        <v>3.27</v>
      </c>
      <c r="H21" s="3">
        <v>1514.15</v>
      </c>
      <c r="I21" s="3">
        <v>1527.03</v>
      </c>
      <c r="J21" s="3">
        <v>-12.87999999999988</v>
      </c>
      <c r="K21" s="3">
        <v>2049.09</v>
      </c>
      <c r="L21" s="3">
        <v>1988.34</v>
      </c>
      <c r="M21" s="3">
        <v>0.13</v>
      </c>
      <c r="N21" s="3">
        <v>0.89564351619679705</v>
      </c>
      <c r="O21" s="3" t="s">
        <v>26</v>
      </c>
      <c r="P21" s="28">
        <f t="shared" si="0"/>
        <v>268.72126899840003</v>
      </c>
    </row>
    <row r="22" spans="1:16" x14ac:dyDescent="0.25">
      <c r="A22" s="8">
        <v>28</v>
      </c>
      <c r="B22" s="3" t="s">
        <v>17</v>
      </c>
      <c r="C22" s="22">
        <v>8543</v>
      </c>
      <c r="D22" s="3">
        <v>160</v>
      </c>
      <c r="E22" s="3">
        <v>160</v>
      </c>
      <c r="F22" s="3">
        <v>320</v>
      </c>
      <c r="G22" s="3">
        <v>0.62</v>
      </c>
      <c r="H22" s="3">
        <v>1753.17</v>
      </c>
      <c r="I22" s="3">
        <v>1578.72</v>
      </c>
      <c r="J22" s="3">
        <v>174.45</v>
      </c>
      <c r="K22" s="3">
        <v>2105.5700000000002</v>
      </c>
      <c r="L22" s="3">
        <v>1964.08</v>
      </c>
      <c r="M22" s="3">
        <v>-0.76</v>
      </c>
      <c r="N22" s="3">
        <v>0.44606175455075209</v>
      </c>
      <c r="O22" s="3" t="s">
        <v>26</v>
      </c>
      <c r="P22" s="28">
        <f t="shared" si="0"/>
        <v>283.73920159360006</v>
      </c>
    </row>
    <row r="23" spans="1:16" x14ac:dyDescent="0.25">
      <c r="A23" s="8">
        <v>29</v>
      </c>
      <c r="B23" s="3" t="s">
        <v>17</v>
      </c>
      <c r="C23" s="22">
        <v>2212</v>
      </c>
      <c r="D23" s="3">
        <v>439</v>
      </c>
      <c r="E23" s="3">
        <v>439</v>
      </c>
      <c r="F23" s="3">
        <v>878</v>
      </c>
      <c r="G23" s="3">
        <v>1.7</v>
      </c>
      <c r="H23" s="3">
        <v>2496.0100000000002</v>
      </c>
      <c r="I23" s="3">
        <v>2477.2800000000002</v>
      </c>
      <c r="J23" s="3">
        <v>18.730000000000022</v>
      </c>
      <c r="K23" s="3">
        <v>2048.9899999999998</v>
      </c>
      <c r="L23" s="3">
        <v>1967.74</v>
      </c>
      <c r="M23" s="3">
        <v>-0.14000000000000001</v>
      </c>
      <c r="N23" s="3">
        <v>0.88795830254452635</v>
      </c>
      <c r="O23" s="3" t="s">
        <v>26</v>
      </c>
      <c r="P23" s="28">
        <f t="shared" si="0"/>
        <v>268.69504128639994</v>
      </c>
    </row>
    <row r="24" spans="1:16" x14ac:dyDescent="0.25">
      <c r="A24" s="8">
        <v>31</v>
      </c>
      <c r="B24" s="3" t="s">
        <v>17</v>
      </c>
      <c r="C24" s="22">
        <v>9121</v>
      </c>
      <c r="D24" s="3">
        <v>117</v>
      </c>
      <c r="E24" s="3">
        <v>117</v>
      </c>
      <c r="F24" s="3">
        <v>234</v>
      </c>
      <c r="G24" s="3">
        <v>0.45</v>
      </c>
      <c r="H24" s="3">
        <v>1836.65</v>
      </c>
      <c r="I24" s="3">
        <v>1714.1</v>
      </c>
      <c r="J24" s="3">
        <v>122.5500000000002</v>
      </c>
      <c r="K24" s="3">
        <v>2194.35</v>
      </c>
      <c r="L24" s="3">
        <v>1895.85</v>
      </c>
      <c r="M24" s="3">
        <v>-0.47</v>
      </c>
      <c r="N24" s="3">
        <v>0.63541919034110639</v>
      </c>
      <c r="O24" s="3" t="s">
        <v>26</v>
      </c>
      <c r="P24" s="28">
        <f t="shared" si="0"/>
        <v>308.17100303999996</v>
      </c>
    </row>
    <row r="25" spans="1:16" x14ac:dyDescent="0.25">
      <c r="A25" s="8">
        <v>33</v>
      </c>
      <c r="B25" s="3" t="s">
        <v>17</v>
      </c>
      <c r="C25" s="22">
        <v>3786</v>
      </c>
      <c r="D25" s="3">
        <v>313</v>
      </c>
      <c r="E25" s="3">
        <v>313</v>
      </c>
      <c r="F25" s="3">
        <v>626</v>
      </c>
      <c r="G25" s="3">
        <v>1.22</v>
      </c>
      <c r="H25" s="3">
        <v>2376</v>
      </c>
      <c r="I25" s="3">
        <v>2387.63</v>
      </c>
      <c r="J25" s="3">
        <v>-11.630000000000109</v>
      </c>
      <c r="K25" s="3">
        <v>2004.19</v>
      </c>
      <c r="L25" s="3">
        <v>2023.33</v>
      </c>
      <c r="M25" s="3">
        <v>7.0000000000000007E-2</v>
      </c>
      <c r="N25" s="3">
        <v>0.94500669613153865</v>
      </c>
      <c r="O25" s="3" t="s">
        <v>26</v>
      </c>
      <c r="P25" s="28">
        <f t="shared" si="0"/>
        <v>257.07376359040001</v>
      </c>
    </row>
    <row r="26" spans="1:16" x14ac:dyDescent="0.25">
      <c r="A26" s="8">
        <v>35</v>
      </c>
      <c r="B26" s="3" t="s">
        <v>28</v>
      </c>
      <c r="C26" s="22">
        <v>80</v>
      </c>
      <c r="D26" s="3">
        <v>1009</v>
      </c>
      <c r="E26" s="3">
        <v>1009</v>
      </c>
      <c r="F26" s="3">
        <v>2018</v>
      </c>
      <c r="G26" s="3">
        <v>3.92</v>
      </c>
      <c r="H26" s="3">
        <v>2190.34</v>
      </c>
      <c r="I26" s="3">
        <v>2190.8200000000002</v>
      </c>
      <c r="J26" s="3">
        <v>-0.48000000000001819</v>
      </c>
      <c r="K26" s="3">
        <v>2026.19</v>
      </c>
      <c r="L26" s="3">
        <v>2034.53</v>
      </c>
      <c r="M26" s="3">
        <v>0.01</v>
      </c>
      <c r="N26" s="3">
        <v>0.99579260562685956</v>
      </c>
      <c r="O26" s="3" t="s">
        <v>26</v>
      </c>
      <c r="P26" s="28">
        <f t="shared" si="0"/>
        <v>262.74853863039999</v>
      </c>
    </row>
    <row r="27" spans="1:16" x14ac:dyDescent="0.25">
      <c r="A27" s="8">
        <v>36</v>
      </c>
      <c r="B27" s="3" t="s">
        <v>28</v>
      </c>
      <c r="C27" s="22">
        <v>82</v>
      </c>
      <c r="D27" s="3">
        <v>267</v>
      </c>
      <c r="E27" s="3">
        <v>267</v>
      </c>
      <c r="F27" s="3">
        <v>534</v>
      </c>
      <c r="G27" s="3">
        <v>1.04</v>
      </c>
      <c r="H27" s="3">
        <v>2229.7800000000002</v>
      </c>
      <c r="I27" s="3">
        <v>2277.71</v>
      </c>
      <c r="J27" s="3">
        <v>-47.929999999999843</v>
      </c>
      <c r="K27" s="3">
        <v>1909.67</v>
      </c>
      <c r="L27" s="3">
        <v>2000.46</v>
      </c>
      <c r="M27" s="3">
        <v>0.26</v>
      </c>
      <c r="N27" s="3">
        <v>0.79522985937435009</v>
      </c>
      <c r="O27" s="3" t="s">
        <v>26</v>
      </c>
      <c r="P27" s="28">
        <f t="shared" si="0"/>
        <v>233.39772856960002</v>
      </c>
    </row>
    <row r="28" spans="1:16" x14ac:dyDescent="0.25">
      <c r="A28" s="8">
        <v>37</v>
      </c>
      <c r="B28" s="3" t="s">
        <v>29</v>
      </c>
      <c r="C28" s="22">
        <v>88</v>
      </c>
      <c r="D28" s="3">
        <v>188</v>
      </c>
      <c r="E28" s="3">
        <v>188</v>
      </c>
      <c r="F28" s="3">
        <v>376</v>
      </c>
      <c r="G28" s="3">
        <v>0.73</v>
      </c>
      <c r="H28" s="3">
        <v>2440.08</v>
      </c>
      <c r="I28" s="3">
        <v>2166.9699999999998</v>
      </c>
      <c r="J28" s="3">
        <v>273.11000000000013</v>
      </c>
      <c r="K28" s="3">
        <v>2039.91</v>
      </c>
      <c r="L28" s="3">
        <v>2010.11</v>
      </c>
      <c r="M28" s="3">
        <v>-1.37</v>
      </c>
      <c r="N28" s="3">
        <v>0.17289220169498121</v>
      </c>
      <c r="O28" s="3" t="s">
        <v>26</v>
      </c>
      <c r="P28" s="28">
        <f t="shared" si="0"/>
        <v>266.31889971840002</v>
      </c>
    </row>
    <row r="29" spans="1:16" x14ac:dyDescent="0.25">
      <c r="A29" s="8">
        <v>38</v>
      </c>
      <c r="B29" s="3" t="s">
        <v>30</v>
      </c>
      <c r="C29" s="22">
        <v>19</v>
      </c>
      <c r="D29" s="3">
        <v>165</v>
      </c>
      <c r="E29" s="3">
        <v>165</v>
      </c>
      <c r="F29" s="3">
        <v>330</v>
      </c>
      <c r="G29" s="3">
        <v>0.64</v>
      </c>
      <c r="H29" s="3">
        <v>1871.11</v>
      </c>
      <c r="I29" s="3">
        <v>1542.62</v>
      </c>
      <c r="J29" s="3">
        <v>328.49</v>
      </c>
      <c r="K29" s="3">
        <v>1958.15</v>
      </c>
      <c r="L29" s="3">
        <v>1975.51</v>
      </c>
      <c r="M29" s="3">
        <v>-1.46</v>
      </c>
      <c r="N29" s="3">
        <v>0.14572626803122249</v>
      </c>
      <c r="O29" s="3" t="s">
        <v>26</v>
      </c>
      <c r="P29" s="28">
        <f t="shared" si="0"/>
        <v>245.39849104000001</v>
      </c>
    </row>
    <row r="30" spans="1:16" x14ac:dyDescent="0.25">
      <c r="A30" s="8">
        <v>40</v>
      </c>
      <c r="B30" s="3" t="s">
        <v>23</v>
      </c>
      <c r="C30" s="22">
        <v>72</v>
      </c>
      <c r="D30" s="3">
        <v>732</v>
      </c>
      <c r="E30" s="3">
        <v>732</v>
      </c>
      <c r="F30" s="3">
        <v>1464</v>
      </c>
      <c r="G30" s="3">
        <v>2.84</v>
      </c>
      <c r="H30" s="3">
        <v>2057.27</v>
      </c>
      <c r="I30" s="3">
        <v>2202.7800000000002</v>
      </c>
      <c r="J30" s="3">
        <v>-145.51000000000019</v>
      </c>
      <c r="K30" s="3">
        <v>2038.54</v>
      </c>
      <c r="L30" s="3">
        <v>2035.61</v>
      </c>
      <c r="M30" s="3">
        <v>1.35</v>
      </c>
      <c r="N30" s="3">
        <v>0.17651332696434269</v>
      </c>
      <c r="O30" s="3" t="s">
        <v>26</v>
      </c>
      <c r="P30" s="28">
        <f t="shared" si="0"/>
        <v>265.96130122239998</v>
      </c>
    </row>
    <row r="31" spans="1:16" x14ac:dyDescent="0.25">
      <c r="A31" s="8">
        <v>48</v>
      </c>
      <c r="B31" s="3" t="s">
        <v>24</v>
      </c>
      <c r="C31" s="22">
        <v>1989</v>
      </c>
      <c r="D31" s="3">
        <v>336</v>
      </c>
      <c r="E31" s="3">
        <v>336</v>
      </c>
      <c r="F31" s="3">
        <v>672</v>
      </c>
      <c r="G31" s="3">
        <v>1.3</v>
      </c>
      <c r="H31" s="3">
        <v>3420.02</v>
      </c>
      <c r="I31" s="3">
        <v>3346.04</v>
      </c>
      <c r="J31" s="3">
        <v>73.980000000000018</v>
      </c>
      <c r="K31" s="3">
        <v>1514.34</v>
      </c>
      <c r="L31" s="3">
        <v>1660.03</v>
      </c>
      <c r="M31" s="3">
        <v>-0.59</v>
      </c>
      <c r="N31" s="3">
        <v>0.55603625078809449</v>
      </c>
      <c r="O31" s="3" t="s">
        <v>26</v>
      </c>
      <c r="P31" s="28">
        <f t="shared" si="0"/>
        <v>146.76644067839999</v>
      </c>
    </row>
    <row r="32" spans="1:16" ht="15.75" thickBot="1" x14ac:dyDescent="0.3">
      <c r="A32" s="10">
        <v>50</v>
      </c>
      <c r="B32" s="11" t="s">
        <v>31</v>
      </c>
      <c r="C32" s="29">
        <v>2</v>
      </c>
      <c r="D32" s="11">
        <v>73</v>
      </c>
      <c r="E32" s="11">
        <v>73</v>
      </c>
      <c r="F32" s="11">
        <v>146</v>
      </c>
      <c r="G32" s="11">
        <v>0.28000000000000003</v>
      </c>
      <c r="H32" s="11">
        <v>537.95000000000005</v>
      </c>
      <c r="I32" s="11">
        <v>470.21</v>
      </c>
      <c r="J32" s="11">
        <v>67.740000000000066</v>
      </c>
      <c r="K32" s="11">
        <v>1267.03</v>
      </c>
      <c r="L32" s="11">
        <v>1308.07</v>
      </c>
      <c r="M32" s="11">
        <v>-0.33</v>
      </c>
      <c r="N32" s="11">
        <v>0.74247538106026956</v>
      </c>
      <c r="O32" s="11" t="s">
        <v>26</v>
      </c>
      <c r="P32" s="30">
        <f t="shared" si="0"/>
        <v>102.74336133759999</v>
      </c>
    </row>
    <row r="33" spans="1:2" x14ac:dyDescent="0.25">
      <c r="A33" s="23"/>
      <c r="B33" s="23"/>
    </row>
    <row r="35" spans="1:2" x14ac:dyDescent="0.25">
      <c r="A35" s="6" t="s">
        <v>34</v>
      </c>
    </row>
    <row r="36" spans="1:2" x14ac:dyDescent="0.25">
      <c r="A36" s="6" t="s">
        <v>35</v>
      </c>
    </row>
    <row r="37" spans="1:2" x14ac:dyDescent="0.25">
      <c r="A37" s="6" t="s">
        <v>36</v>
      </c>
    </row>
    <row r="38" spans="1:2" x14ac:dyDescent="0.25">
      <c r="A38" s="6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diff_positive</vt:lpstr>
      <vt:lpstr>diff_negative</vt:lpstr>
      <vt:lpstr>diff_neutral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Заюшик</cp:lastModifiedBy>
  <dcterms:created xsi:type="dcterms:W3CDTF">2023-10-12T07:22:15Z</dcterms:created>
  <dcterms:modified xsi:type="dcterms:W3CDTF">2023-10-12T08:25:00Z</dcterms:modified>
</cp:coreProperties>
</file>