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Data by Year" sheetId="2" r:id="rId5"/>
    <sheet state="visible" name="Data by Plan" sheetId="3" r:id="rId6"/>
    <sheet state="hidden" name="Funding received" sheetId="4" r:id="rId7"/>
    <sheet state="visible" name="Funding requirements" sheetId="5" r:id="rId8"/>
    <sheet state="visible" name="People in Need OUSG Metric" sheetId="6" r:id="rId9"/>
    <sheet state="visible" name="People in Need and People targe" sheetId="7" r:id="rId10"/>
    <sheet state="hidden" name="Raw data 2011 - 2013" sheetId="9" r:id="rId11"/>
    <sheet state="hidden" name="Temporary" sheetId="10" r:id="rId12"/>
  </sheets>
  <definedNames>
    <definedName hidden="1" localSheetId="0" name="_xlnm._FilterDatabase">'Raw Data'!$A$1:$J$1260</definedName>
    <definedName hidden="1" localSheetId="0" name="Z_8B0F6F6C_22D1_4C65_8F82_22C8D8102CC3_.wvu.FilterData">'Raw Data'!$A$1:$F$747</definedName>
  </definedNames>
  <calcPr/>
  <customWorkbookViews>
    <customWorkbookView activeSheetId="0" maximized="1" windowHeight="0" windowWidth="0" guid="{8B0F6F6C-22D1-4C65-8F82-22C8D8102CC3}" name="Filter 1"/>
  </customWorkbookViews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<sst xmlns="http://schemas.openxmlformats.org/spreadsheetml/2006/main" count="9729" uniqueCount="338">
  <si>
    <t>Year</t>
  </si>
  <si>
    <t>Plan</t>
  </si>
  <si>
    <t>Crisis Country</t>
  </si>
  <si>
    <t>Country Code</t>
  </si>
  <si>
    <t>Metric</t>
  </si>
  <si>
    <t>Value</t>
  </si>
  <si>
    <t>Standardised Plan</t>
  </si>
  <si>
    <t>Appeal Type</t>
  </si>
  <si>
    <t>PiN Value for Dataviz</t>
  </si>
  <si>
    <t>OUSG Metric</t>
  </si>
  <si>
    <t>Afghanistan</t>
  </si>
  <si>
    <t>AFG</t>
  </si>
  <si>
    <t>People targeted</t>
  </si>
  <si>
    <t>Consolidated Appeal Process (CAP)</t>
  </si>
  <si>
    <t>Funding received</t>
  </si>
  <si>
    <t>Funding requirements</t>
  </si>
  <si>
    <t>People in need</t>
  </si>
  <si>
    <t>Humanitarian Response Plan (HRP)</t>
  </si>
  <si>
    <t>Afghanistan Flash Appeal</t>
  </si>
  <si>
    <t>Afghanistan Humanitarian Action Plan</t>
  </si>
  <si>
    <t>Bangladesh</t>
  </si>
  <si>
    <t>BGD</t>
  </si>
  <si>
    <t>Other</t>
  </si>
  <si>
    <t>Humanitarian response plan</t>
  </si>
  <si>
    <t>Burkina Faso</t>
  </si>
  <si>
    <t>BFA</t>
  </si>
  <si>
    <t>Bangladesh (Intersectoral)</t>
  </si>
  <si>
    <t>COVID-19 (Intersectoral)</t>
  </si>
  <si>
    <t>yes</t>
  </si>
  <si>
    <t>Burkina Faso Emergency Humanitarian Action Plan</t>
  </si>
  <si>
    <t>Burundi</t>
  </si>
  <si>
    <t>BDI</t>
  </si>
  <si>
    <t>Benin</t>
  </si>
  <si>
    <t>BEN</t>
  </si>
  <si>
    <t>COVID-19</t>
  </si>
  <si>
    <t>Burundi Regional Refugee Response Plan</t>
  </si>
  <si>
    <t>Refugee Response Plan</t>
  </si>
  <si>
    <t>Burundi Refugee Response Plan</t>
  </si>
  <si>
    <t>Cameroon</t>
  </si>
  <si>
    <t>CMR</t>
  </si>
  <si>
    <t>Central African Republic Regional Refugee Response Plan</t>
  </si>
  <si>
    <t>Central African Republic</t>
  </si>
  <si>
    <t>CAF</t>
  </si>
  <si>
    <t>Central African Republic Refugee Response Plan</t>
  </si>
  <si>
    <t>Chad</t>
  </si>
  <si>
    <t>TCD</t>
  </si>
  <si>
    <t>Burundi RRP</t>
  </si>
  <si>
    <t>Regional Response Plan</t>
  </si>
  <si>
    <t>Cote d'Ivoire</t>
  </si>
  <si>
    <t>CIV</t>
  </si>
  <si>
    <t>Cuba</t>
  </si>
  <si>
    <t>CUB</t>
  </si>
  <si>
    <t>Cuba Plan of Action</t>
  </si>
  <si>
    <t>Democratic People's Republic of Korea</t>
  </si>
  <si>
    <t>PRK</t>
  </si>
  <si>
    <t>Democratic People's Republic of Korea Overview of Needs and Assistance</t>
  </si>
  <si>
    <t>Democratic People's Republic of Korea : Overview of Needs and Assistance</t>
  </si>
  <si>
    <t>Democratic Republic of the Congo</t>
  </si>
  <si>
    <t>COD</t>
  </si>
  <si>
    <t>Dominica Flash Appeal</t>
  </si>
  <si>
    <t>Dominica</t>
  </si>
  <si>
    <t>DMA</t>
  </si>
  <si>
    <t>Gambia</t>
  </si>
  <si>
    <t>GMB</t>
  </si>
  <si>
    <t>Guatemala</t>
  </si>
  <si>
    <t>GTM</t>
  </si>
  <si>
    <t>Guatemala Flash Appeal (Revised)</t>
  </si>
  <si>
    <t>Flash appeal</t>
  </si>
  <si>
    <t>Guatemala Food Insecurity and Acute Malnutrition Appeal</t>
  </si>
  <si>
    <t>Honduras</t>
  </si>
  <si>
    <t>HND</t>
  </si>
  <si>
    <t>Democratic Republic of the Congo Regional Response Plan</t>
  </si>
  <si>
    <t>Burundi (RRP)</t>
  </si>
  <si>
    <t>Regional response plan</t>
  </si>
  <si>
    <t>Djibouti</t>
  </si>
  <si>
    <t>DJI</t>
  </si>
  <si>
    <t>Djibouti Appeal</t>
  </si>
  <si>
    <t>Djibouti Drought Appeal</t>
  </si>
  <si>
    <t>Ethiopia</t>
  </si>
  <si>
    <t>ETH</t>
  </si>
  <si>
    <t>Colombia</t>
  </si>
  <si>
    <t>COL</t>
  </si>
  <si>
    <t>Haiti</t>
  </si>
  <si>
    <t>HTI</t>
  </si>
  <si>
    <t>Haiti Flash Appeal</t>
  </si>
  <si>
    <t>Haiti Humanitarian Action Plan</t>
  </si>
  <si>
    <t>Kyrgyzstan Flash Appeal (Revised)</t>
  </si>
  <si>
    <t>Kyrgyzstan</t>
  </si>
  <si>
    <t>KGZ</t>
  </si>
  <si>
    <t>Liberia</t>
  </si>
  <si>
    <t>LBR</t>
  </si>
  <si>
    <t>Haiti Humanitarian Appeal (Revised)</t>
  </si>
  <si>
    <t>Indonesia</t>
  </si>
  <si>
    <t>IDN</t>
  </si>
  <si>
    <t>Iran</t>
  </si>
  <si>
    <t>IRN</t>
  </si>
  <si>
    <t>Iraq</t>
  </si>
  <si>
    <t>IRQ</t>
  </si>
  <si>
    <t>Sri Lanka Common Humanitarian Action Plan</t>
  </si>
  <si>
    <t>Sri Lanka</t>
  </si>
  <si>
    <t>LKA</t>
  </si>
  <si>
    <t>Sri Lanka Joint Plan of Assistance to the Northern Province (JPA)</t>
  </si>
  <si>
    <t>Lesotho Food Insecurity</t>
  </si>
  <si>
    <t>Lesotho</t>
  </si>
  <si>
    <t>LSO</t>
  </si>
  <si>
    <t>Madagascar</t>
  </si>
  <si>
    <t>MDG</t>
  </si>
  <si>
    <t>Flash Appeal</t>
  </si>
  <si>
    <t>Madagascar Flash Appeal</t>
  </si>
  <si>
    <t>Iraq Humanitarian Action Plan</t>
  </si>
  <si>
    <t>Mosul Flash Appeal</t>
  </si>
  <si>
    <t>Kenya Emergency Humanitarian Response Plan</t>
  </si>
  <si>
    <t>Kenya</t>
  </si>
  <si>
    <t>KEN</t>
  </si>
  <si>
    <t>Kenya Flash Appeal</t>
  </si>
  <si>
    <t>Libya</t>
  </si>
  <si>
    <t>LBY</t>
  </si>
  <si>
    <t>Libya Flash Appeal</t>
  </si>
  <si>
    <t>Regional Flash Appeal for the Libyan Crisis</t>
  </si>
  <si>
    <t>Mongolia Dzud Appeal</t>
  </si>
  <si>
    <t>Mongolia</t>
  </si>
  <si>
    <t>MNG</t>
  </si>
  <si>
    <t>Democratic Republic of the Congo RRP</t>
  </si>
  <si>
    <t>Mozambique</t>
  </si>
  <si>
    <t>MOZ</t>
  </si>
  <si>
    <t>Djibouti (Intersectoral)</t>
  </si>
  <si>
    <t>Mozambique Flash Appeal</t>
  </si>
  <si>
    <t>Mauritania</t>
  </si>
  <si>
    <t>MRT</t>
  </si>
  <si>
    <t>Mali</t>
  </si>
  <si>
    <t>MLI</t>
  </si>
  <si>
    <t>Djibouti Flash Appeal</t>
  </si>
  <si>
    <t>Humanitarian Flash Appeal</t>
  </si>
  <si>
    <t>Ecuador (Intersectoral)</t>
  </si>
  <si>
    <t>Ecuador</t>
  </si>
  <si>
    <t>ECU</t>
  </si>
  <si>
    <t>Myanmar</t>
  </si>
  <si>
    <t>MMR</t>
  </si>
  <si>
    <t>Myanmar - Kachin Response Plan</t>
  </si>
  <si>
    <t>Myanmar - Rakhine Response Plan</t>
  </si>
  <si>
    <t>Namibia Flash Appeal</t>
  </si>
  <si>
    <t>Namibia</t>
  </si>
  <si>
    <t>NAM</t>
  </si>
  <si>
    <t>Niger</t>
  </si>
  <si>
    <t>NER</t>
  </si>
  <si>
    <t>Nepal</t>
  </si>
  <si>
    <t>NPL</t>
  </si>
  <si>
    <t>Nepal Earthquake Flash Appeal</t>
  </si>
  <si>
    <t>Nepal Humanitarian Transition Appeal</t>
  </si>
  <si>
    <t>Peru Flash Appeal</t>
  </si>
  <si>
    <t>Peru</t>
  </si>
  <si>
    <t>PER</t>
  </si>
  <si>
    <t>El Salvador Flash Appeal</t>
  </si>
  <si>
    <t>El Salvador</t>
  </si>
  <si>
    <t>SLW</t>
  </si>
  <si>
    <t>Nigeria</t>
  </si>
  <si>
    <t>NGA</t>
  </si>
  <si>
    <t>Democratic Republic of Congo</t>
  </si>
  <si>
    <t>Democratic Republic of Congo (RRP)</t>
  </si>
  <si>
    <t>Nigeria Regional Refugee Response Plan</t>
  </si>
  <si>
    <t>Nigeria Refugee Response Plan</t>
  </si>
  <si>
    <t>Nigeria Refugee Response Pan</t>
  </si>
  <si>
    <t>Nigeria Regional</t>
  </si>
  <si>
    <t>occupied Palestinian territory</t>
  </si>
  <si>
    <t>PSE</t>
  </si>
  <si>
    <t>Nicaragua Flash Appeal</t>
  </si>
  <si>
    <t>Nicaragua</t>
  </si>
  <si>
    <t>NIC</t>
  </si>
  <si>
    <t>Pakistan</t>
  </si>
  <si>
    <t>PAK</t>
  </si>
  <si>
    <t>Pakistan Early Recovery Framework</t>
  </si>
  <si>
    <t>Pakistan Floods Relief and Early Recovery Response Plan (Revised)</t>
  </si>
  <si>
    <t>Pakistan Humanitarian Response Plan</t>
  </si>
  <si>
    <t>Pakistan Rapid Response Plan Floods</t>
  </si>
  <si>
    <t>Philippines</t>
  </si>
  <si>
    <t>PHL</t>
  </si>
  <si>
    <t>Philippines (Typhoon Haiyan and Zamboaga)</t>
  </si>
  <si>
    <t>Philippines Humanitarian Action Plan</t>
  </si>
  <si>
    <t>Philippines Mindanao Action Plan</t>
  </si>
  <si>
    <t>Philippines Typhoon Haiyan</t>
  </si>
  <si>
    <t>Mindanao Humanitarian Action Plan</t>
  </si>
  <si>
    <t>Republic of Congo</t>
  </si>
  <si>
    <t>COG</t>
  </si>
  <si>
    <t>Senegal</t>
  </si>
  <si>
    <t>SEN</t>
  </si>
  <si>
    <t>Somalia</t>
  </si>
  <si>
    <t>SOM</t>
  </si>
  <si>
    <t>Republic of South Sudan</t>
  </si>
  <si>
    <t>South Sudan</t>
  </si>
  <si>
    <t>SSD</t>
  </si>
  <si>
    <t>Jordan (Intersectoral)</t>
  </si>
  <si>
    <t>Jordan</t>
  </si>
  <si>
    <t>JOR</t>
  </si>
  <si>
    <t>Kenya (Intersectoral)</t>
  </si>
  <si>
    <t>Lebanon</t>
  </si>
  <si>
    <t>LBN</t>
  </si>
  <si>
    <t>Lebanon Flash Appeal</t>
  </si>
  <si>
    <t>South Sudan Regional Refugee Response Plan</t>
  </si>
  <si>
    <t>South Sudan Regional</t>
  </si>
  <si>
    <t>Lesotho Flash Appeal</t>
  </si>
  <si>
    <t>South Sudan Regional Refugee Response Plan (Ethiopia, Kenya, and Uganda)</t>
  </si>
  <si>
    <t>South Sudan Regional Refugee Response Plan (Ethiopia, Kenya, Sudan and Uganda)</t>
  </si>
  <si>
    <t>South Sudan Refugee Response Plan</t>
  </si>
  <si>
    <t>Sudan</t>
  </si>
  <si>
    <t>SDN</t>
  </si>
  <si>
    <t>Syria</t>
  </si>
  <si>
    <t>SYR</t>
  </si>
  <si>
    <t xml:space="preserve">Syria Regional Refugee Response Plan </t>
  </si>
  <si>
    <t>Syria Humanitarian Assistance Response Plan (SHARP)</t>
  </si>
  <si>
    <t>Syria Regional</t>
  </si>
  <si>
    <t>Syria Regional Refugee and Resilience Plan</t>
  </si>
  <si>
    <t>Syria Regional Refugee and Resilience Plan (3RP)</t>
  </si>
  <si>
    <t>Syria Regional Refugee Response Plan (RRP)</t>
  </si>
  <si>
    <t>Syria Response Plan</t>
  </si>
  <si>
    <t xml:space="preserve">Syria </t>
  </si>
  <si>
    <t>Regional Refugee Response Plan (RRP)</t>
  </si>
  <si>
    <t>Uganda</t>
  </si>
  <si>
    <t>UGA</t>
  </si>
  <si>
    <t>Ukraine</t>
  </si>
  <si>
    <t>UKR</t>
  </si>
  <si>
    <t>Vanuatu</t>
  </si>
  <si>
    <t>VUT</t>
  </si>
  <si>
    <t>Venezuela</t>
  </si>
  <si>
    <t>VEN</t>
  </si>
  <si>
    <t>Venezuela Regional</t>
  </si>
  <si>
    <t>Yemen</t>
  </si>
  <si>
    <t>YEM</t>
  </si>
  <si>
    <t>Sri Lanka Floods Flash Appeal (Revised)</t>
  </si>
  <si>
    <t>Zimbabwe</t>
  </si>
  <si>
    <t>ZWE</t>
  </si>
  <si>
    <t>West Africa</t>
  </si>
  <si>
    <t>Caribbean Regional Refugee Response Plan</t>
  </si>
  <si>
    <t>Multiple Countries in the Caribbean</t>
  </si>
  <si>
    <t>Sahel</t>
  </si>
  <si>
    <t>Multiple countries in the Sahel</t>
  </si>
  <si>
    <t>Sahel Regional</t>
  </si>
  <si>
    <t>Sahel Region</t>
  </si>
  <si>
    <t>Sahel Regional Plan</t>
  </si>
  <si>
    <t>Yemen Humanitarian Response Plan</t>
  </si>
  <si>
    <t>Yemen Regional Refugee Response Plan</t>
  </si>
  <si>
    <t>Republic of Congo (Intersectoral)</t>
  </si>
  <si>
    <t>Republic Of Congo (Intersectoral)</t>
  </si>
  <si>
    <t>South Sudan RRP</t>
  </si>
  <si>
    <t>Rohingyas (JRP)</t>
  </si>
  <si>
    <t>Syria 3RP</t>
  </si>
  <si>
    <t>Tanzania (Intersectoral)</t>
  </si>
  <si>
    <t>Tanzania</t>
  </si>
  <si>
    <t>TZA</t>
  </si>
  <si>
    <t>Togo</t>
  </si>
  <si>
    <t>TGO</t>
  </si>
  <si>
    <t>Uganda (Intersectoral)</t>
  </si>
  <si>
    <t>South Sudan (RRP)</t>
  </si>
  <si>
    <t>Syria Refugee Response and Resilience Plan (3RP)</t>
  </si>
  <si>
    <t>Syria Refugee Response and Resilience Plan</t>
  </si>
  <si>
    <t>The Horn of Africa and Yemen (MRP)</t>
  </si>
  <si>
    <t>The Horn of Africa and Yemen</t>
  </si>
  <si>
    <t>Venezuela RMRP</t>
  </si>
  <si>
    <t>Venezuela (RMRP)</t>
  </si>
  <si>
    <t>Zambia (Intersectoral)</t>
  </si>
  <si>
    <t>Zambia</t>
  </si>
  <si>
    <t>ZMB</t>
  </si>
  <si>
    <t>Honduras Flash Appeal</t>
  </si>
  <si>
    <t>Flash Appeal (FA)</t>
  </si>
  <si>
    <t>Regional Response Plan (RRP)</t>
  </si>
  <si>
    <t xml:space="preserve">Burundi </t>
  </si>
  <si>
    <t>Nepal Covid-19 Response Plan 2021</t>
  </si>
  <si>
    <t>Non Humanitarian Response Plan</t>
  </si>
  <si>
    <t>Humanitarian Needs Overview El Salvador, Guatemala &amp; Honduras</t>
  </si>
  <si>
    <t>SLV</t>
  </si>
  <si>
    <t>HRP</t>
  </si>
  <si>
    <t>Occupied Palestinian Territory</t>
  </si>
  <si>
    <t>Syrian Arab Republic</t>
  </si>
  <si>
    <t>FA</t>
  </si>
  <si>
    <t>Malawi</t>
  </si>
  <si>
    <t>MWI</t>
  </si>
  <si>
    <t>RRP</t>
  </si>
  <si>
    <t>Rohingya (JRP)</t>
  </si>
  <si>
    <t>Syrian Arab Republic (3RP)</t>
  </si>
  <si>
    <t>Lebanon (ERP)</t>
  </si>
  <si>
    <t>Non-HRP</t>
  </si>
  <si>
    <t>Syria Earthquake</t>
  </si>
  <si>
    <t>Türkiye Earthquake</t>
  </si>
  <si>
    <t>TUR</t>
  </si>
  <si>
    <t>Syria (3RP)</t>
  </si>
  <si>
    <t xml:space="preserve">Lebanon </t>
  </si>
  <si>
    <t>SUM of Value</t>
  </si>
  <si>
    <t>Source</t>
  </si>
  <si>
    <t>Note</t>
  </si>
  <si>
    <t>CAP</t>
  </si>
  <si>
    <t>Lybia</t>
  </si>
  <si>
    <t>Afghanistan Consolidated Appeal Process</t>
  </si>
  <si>
    <t>People affected</t>
  </si>
  <si>
    <t>Central African Republic Consolidated Appeal</t>
  </si>
  <si>
    <t>Central African Republic Consolidated Appeal Process</t>
  </si>
  <si>
    <t>Chad Consolidated Appeal Process</t>
  </si>
  <si>
    <t>Largest PiN taken (food security)</t>
  </si>
  <si>
    <t>Niger Global Appeal</t>
  </si>
  <si>
    <t>South Sudan Consolidated Appeal Process</t>
  </si>
  <si>
    <t>Somalia Consolidated Appeal</t>
  </si>
  <si>
    <t>Somalia Consolidated Appeal Process</t>
  </si>
  <si>
    <t>Yemen Consolidated Appeal</t>
  </si>
  <si>
    <t>Largest PiN taken (early recovery)</t>
  </si>
  <si>
    <t>Afganistan Consolidated Appeal</t>
  </si>
  <si>
    <t>This does not include categories with un-established planning
estimates)</t>
  </si>
  <si>
    <t>Central AFrican Republic</t>
  </si>
  <si>
    <t>Largest PiN taken (Wash)</t>
  </si>
  <si>
    <t>Chad Consolidated Appeal</t>
  </si>
  <si>
    <t>Largest PiN taken (Health)</t>
  </si>
  <si>
    <t>Occupied Palestinian territory Consolidated Appeal Process</t>
  </si>
  <si>
    <t>Occupied Palestinian territory</t>
  </si>
  <si>
    <t>Largest PiN taken (Health and Nutrition)</t>
  </si>
  <si>
    <t>Burkina Faso Consolidated Appeal</t>
  </si>
  <si>
    <t>Largest PiN taken (Food or Cash)</t>
  </si>
  <si>
    <t>Mali Consolidated Appeal</t>
  </si>
  <si>
    <t>Largest PiN taken (Protection)</t>
  </si>
  <si>
    <t>Largest PiN taken (Food Security)</t>
  </si>
  <si>
    <t>Philippines (Mindanao) Humanitarian Action Plan</t>
  </si>
  <si>
    <t>Philippines (Mindanao)</t>
  </si>
  <si>
    <t>HAP</t>
  </si>
  <si>
    <t>Largest PiN taken (Healh - Essential Health Services)</t>
  </si>
  <si>
    <t>Central</t>
  </si>
  <si>
    <t>Democratic</t>
  </si>
  <si>
    <t>Kenya Consolidated Appeal Process</t>
  </si>
  <si>
    <t>Republic of South Sudan Consolidated Appeal Process</t>
  </si>
  <si>
    <t>Yemen Consolidated Appeal Process</t>
  </si>
  <si>
    <t>Largest PiN taken (Agriculture and LiveStock)</t>
  </si>
  <si>
    <t>Afghanistan Common Humanitarian Action Plan</t>
  </si>
  <si>
    <t>The total figure includes a double count of some beneficiaries such as civilians in conflict zones and IDPs. Largest PiN taken (Protection)</t>
  </si>
  <si>
    <t>Democratic Republic of the Congo Humanitarian Action Plan</t>
  </si>
  <si>
    <t>Mauritania Global Appeal</t>
  </si>
  <si>
    <t>South Sudan Consolidated Appeal</t>
  </si>
  <si>
    <t>Sudan United Nations and Partners Work Plan</t>
  </si>
  <si>
    <t>United Nations and Partners Work Plan</t>
  </si>
  <si>
    <t>Source Document</t>
  </si>
  <si>
    <t>2016</t>
  </si>
  <si>
    <t>People in Need</t>
  </si>
  <si>
    <t>Humanitarian Response Plan</t>
  </si>
  <si>
    <t>https://reliefweb.int/sites/reliefweb.int/files/resources/zimbabwe_hrp_final_20sept2016.pdf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</si>
</sst>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u/>
      <sz val="10.0"/>
      <color rgb="FF0000FF"/>
      <name val="Arial"/>
    </font>
    <font>
      <sz val="11.0"/>
      <color theme="1"/>
      <name val="Calibri"/>
    </font>
    <font>
      <sz val="10.0"/>
      <color rgb="FF000000"/>
      <name val="Roboto"/>
    </font>
    <font>
      <sz val="11.0"/>
      <color theme="1"/>
      <name val="Arial"/>
    </font>
    <font>
      <sz val="11.0"/>
      <color rgb="FF000000"/>
      <name val="Arial"/>
    </font>
    <font>
      <color rgb="FF000000"/>
      <name val="Arial"/>
    </font>
    <font>
      <sz val="12.0"/>
      <color rgb="FF000000"/>
      <name val="Calibri"/>
    </font>
    <font>
      <sz val="12.0"/>
      <color rgb="FF0D0D0D"/>
      <name val="Söhne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5">
    <border/>
    <border>
      <left/>
      <right/>
      <top/>
      <bottom/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FFFFFF"/>
      </left>
      <top style="thin">
        <color rgb="FFFFFFFF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FFFFFF"/>
      </lef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2" numFmtId="0" xfId="0" applyFont="1"/>
    <xf borderId="0" fillId="2" fontId="1" numFmtId="0" xfId="0" applyAlignment="1" applyFont="1">
      <alignment readingOrder="0"/>
    </xf>
    <xf borderId="0" fillId="2" fontId="2" numFmtId="3" xfId="0" applyAlignment="1" applyFont="1" applyNumberFormat="1">
      <alignment horizontal="right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horizontal="right" readingOrder="0"/>
    </xf>
    <xf borderId="0" fillId="2" fontId="2" numFmtId="0" xfId="0" applyAlignment="1" applyFont="1">
      <alignment readingOrder="0"/>
    </xf>
    <xf borderId="0" fillId="2" fontId="2" numFmtId="3" xfId="0" applyAlignment="1" applyFont="1" applyNumberFormat="1">
      <alignment readingOrder="0"/>
    </xf>
    <xf borderId="0" fillId="2" fontId="2" numFmtId="1" xfId="0" applyAlignment="1" applyFont="1" applyNumberFormat="1">
      <alignment horizontal="right" readingOrder="0"/>
    </xf>
    <xf borderId="0" fillId="2" fontId="1" numFmtId="3" xfId="0" applyAlignment="1" applyFont="1" applyNumberFormat="1">
      <alignment horizontal="right" readingOrder="0"/>
    </xf>
    <xf borderId="0" fillId="2" fontId="1" numFmtId="0" xfId="0" applyFont="1"/>
    <xf borderId="0" fillId="2" fontId="2" numFmtId="3" xfId="0" applyFont="1" applyNumberFormat="1"/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 shrinkToFit="0" vertical="bottom" wrapText="0"/>
    </xf>
    <xf borderId="1" fillId="2" fontId="4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2" fontId="2" numFmtId="3" xfId="0" applyAlignment="1" applyFont="1" applyNumberFormat="1">
      <alignment horizontal="right" readingOrder="0"/>
    </xf>
    <xf borderId="0" fillId="0" fontId="5" numFmtId="0" xfId="0" applyFont="1"/>
    <xf borderId="1" fillId="2" fontId="2" numFmtId="0" xfId="0" applyBorder="1" applyFont="1"/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1" numFmtId="3" xfId="0" applyAlignment="1" applyFont="1" applyNumberFormat="1">
      <alignment readingOrder="0"/>
    </xf>
    <xf borderId="0" fillId="2" fontId="1" numFmtId="1" xfId="0" applyAlignment="1" applyFont="1" applyNumberFormat="1">
      <alignment horizontal="right" readingOrder="0"/>
    </xf>
    <xf borderId="0" fillId="0" fontId="8" numFmtId="0" xfId="0" applyAlignment="1" applyFont="1">
      <alignment readingOrder="0"/>
    </xf>
    <xf borderId="0" fillId="0" fontId="9" numFmtId="3" xfId="0" applyAlignment="1" applyFont="1" applyNumberFormat="1">
      <alignment readingOrder="0" shrinkToFit="0" vertical="bottom" wrapText="0"/>
    </xf>
    <xf borderId="1" fillId="2" fontId="2" numFmtId="3" xfId="0" applyBorder="1" applyFont="1" applyNumberFormat="1"/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2" numFmtId="0" xfId="0" applyFont="1"/>
    <xf borderId="0" fillId="3" fontId="9" numFmtId="3" xfId="0" applyAlignment="1" applyFont="1" applyNumberFormat="1">
      <alignment readingOrder="0" shrinkToFit="0" vertical="bottom" wrapText="0"/>
    </xf>
    <xf borderId="0" fillId="3" fontId="4" numFmtId="0" xfId="0" applyFont="1"/>
    <xf borderId="0" fillId="3" fontId="2" numFmtId="0" xfId="0" applyAlignment="1" applyFont="1">
      <alignment readingOrder="0"/>
    </xf>
    <xf borderId="0" fillId="3" fontId="3" numFmtId="3" xfId="0" applyAlignment="1" applyFont="1" applyNumberFormat="1">
      <alignment readingOrder="0" shrinkToFit="0" vertical="bottom" wrapText="0"/>
    </xf>
    <xf borderId="0" fillId="3" fontId="10" numFmtId="0" xfId="0" applyAlignment="1" applyFont="1">
      <alignment horizontal="left" readingOrder="0"/>
    </xf>
    <xf borderId="0" fillId="2" fontId="1" numFmtId="1" xfId="0" applyAlignment="1" applyFont="1" applyNumberFormat="1">
      <alignment readingOrder="0"/>
    </xf>
    <xf borderId="0" fillId="2" fontId="1" numFmtId="0" xfId="0" applyAlignment="1" applyFont="1">
      <alignment horizontal="left"/>
    </xf>
    <xf borderId="0" fillId="2" fontId="2" numFmtId="0" xfId="0" applyFont="1"/>
    <xf borderId="0" fillId="2" fontId="2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Font="1"/>
    <xf borderId="0" fillId="2" fontId="10" numFmtId="0" xfId="0" applyAlignment="1" applyFont="1">
      <alignment horizontal="left" readingOrder="0"/>
    </xf>
    <xf borderId="0" fillId="3" fontId="9" numFmtId="0" xfId="0" applyAlignment="1" applyFont="1">
      <alignment readingOrder="0"/>
    </xf>
    <xf borderId="0" fillId="3" fontId="11" numFmtId="3" xfId="0" applyAlignment="1" applyFont="1" applyNumberFormat="1">
      <alignment readingOrder="0" shrinkToFit="0" vertical="bottom" wrapText="0"/>
    </xf>
    <xf borderId="0" fillId="3" fontId="9" numFmtId="0" xfId="0" applyAlignment="1" applyFont="1">
      <alignment horizontal="left" readingOrder="0"/>
    </xf>
    <xf borderId="0" fillId="3" fontId="2" numFmtId="3" xfId="0" applyAlignment="1" applyFont="1" applyNumberFormat="1">
      <alignment horizontal="right" readingOrder="0"/>
    </xf>
    <xf borderId="0" fillId="3" fontId="3" numFmtId="3" xfId="0" applyAlignment="1" applyFont="1" applyNumberFormat="1">
      <alignment horizontal="right" vertical="bottom"/>
    </xf>
    <xf borderId="1" fillId="2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left" readingOrder="0"/>
    </xf>
    <xf borderId="0" fillId="4" fontId="4" numFmtId="0" xfId="0" applyFill="1" applyFont="1"/>
    <xf borderId="0" fillId="0" fontId="3" numFmtId="3" xfId="0" applyAlignment="1" applyFont="1" applyNumberFormat="1">
      <alignment horizontal="right" vertical="bottom"/>
    </xf>
    <xf borderId="0" fillId="2" fontId="10" numFmtId="0" xfId="0" applyAlignment="1" applyFont="1">
      <alignment vertical="bottom"/>
    </xf>
    <xf borderId="0" fillId="0" fontId="3" numFmtId="3" xfId="0" applyAlignment="1" applyFont="1" applyNumberFormat="1">
      <alignment horizontal="right" readingOrder="0" vertical="bottom"/>
    </xf>
    <xf borderId="0" fillId="3" fontId="2" numFmtId="1" xfId="0" applyAlignment="1" applyFont="1" applyNumberFormat="1">
      <alignment horizontal="right" readingOrder="0"/>
    </xf>
    <xf borderId="0" fillId="3" fontId="6" numFmtId="0" xfId="0" applyAlignment="1" applyFont="1">
      <alignment readingOrder="0"/>
    </xf>
    <xf borderId="0" fillId="3" fontId="4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2" fontId="13" numFmtId="0" xfId="0" applyAlignment="1" applyFont="1">
      <alignment readingOrder="0" vertical="bottom"/>
    </xf>
    <xf borderId="0" fillId="0" fontId="6" numFmtId="3" xfId="0" applyAlignment="1" applyFont="1" applyNumberFormat="1">
      <alignment horizontal="right" readingOrder="0" vertical="bottom"/>
    </xf>
    <xf borderId="0" fillId="2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4" numFmtId="0" xfId="0" applyFont="1"/>
    <xf borderId="5" fillId="0" fontId="1" numFmtId="0" xfId="0" applyBorder="1" applyFont="1"/>
    <xf borderId="6" fillId="0" fontId="1" numFmtId="0" xfId="0" applyBorder="1" applyFont="1"/>
    <xf borderId="0" fillId="0" fontId="4" numFmtId="1" xfId="0" applyFont="1" applyNumberFormat="1"/>
    <xf borderId="7" fillId="0" fontId="1" numFmtId="0" xfId="0" applyBorder="1" applyFont="1"/>
    <xf borderId="8" fillId="0" fontId="1" numFmtId="0" xfId="0" applyBorder="1" applyFont="1"/>
    <xf borderId="2" fillId="0" fontId="1" numFmtId="3" xfId="0" applyBorder="1" applyFont="1" applyNumberFormat="1"/>
    <xf borderId="7" fillId="0" fontId="1" numFmtId="3" xfId="0" applyBorder="1" applyFont="1" applyNumberFormat="1"/>
    <xf borderId="0" fillId="0" fontId="4" numFmtId="3" xfId="0" applyFont="1" applyNumberFormat="1"/>
    <xf borderId="9" fillId="0" fontId="1" numFmtId="0" xfId="0" applyBorder="1" applyFont="1"/>
    <xf borderId="0" fillId="0" fontId="1" numFmtId="3" xfId="0" applyFont="1" applyNumberFormat="1"/>
    <xf borderId="10" fillId="0" fontId="1" numFmtId="0" xfId="0" applyBorder="1" applyFont="1"/>
    <xf borderId="9" fillId="0" fontId="1" numFmtId="3" xfId="0" applyBorder="1" applyFont="1" applyNumberFormat="1"/>
    <xf borderId="8" fillId="0" fontId="1" numFmtId="3" xfId="0" applyBorder="1" applyFont="1" applyNumberFormat="1"/>
    <xf borderId="10" fillId="0" fontId="1" numFmtId="3" xfId="0" applyBorder="1" applyFont="1" applyNumberFormat="1"/>
    <xf borderId="11" fillId="0" fontId="1" numFmtId="0" xfId="0" applyBorder="1" applyFont="1"/>
    <xf borderId="12" fillId="0" fontId="1" numFmtId="0" xfId="0" applyBorder="1" applyFont="1"/>
    <xf borderId="12" fillId="0" fontId="1" numFmtId="3" xfId="0" applyBorder="1" applyFont="1" applyNumberFormat="1"/>
    <xf borderId="11" fillId="0" fontId="1" numFmtId="3" xfId="0" applyBorder="1" applyFont="1" applyNumberFormat="1"/>
    <xf borderId="13" fillId="0" fontId="1" numFmtId="3" xfId="0" applyBorder="1" applyFont="1" applyNumberFormat="1"/>
    <xf borderId="14" fillId="0" fontId="1" numFmtId="0" xfId="0" applyBorder="1" applyFont="1"/>
    <xf borderId="13" fillId="0" fontId="1" numFmtId="0" xfId="0" applyBorder="1" applyFont="1"/>
    <xf borderId="0" fillId="0" fontId="2" numFmtId="3" xfId="0" applyFont="1" applyNumberFormat="1"/>
    <xf borderId="0" fillId="0" fontId="2" numFmtId="0" xfId="0" applyAlignment="1" applyFont="1">
      <alignment horizontal="right"/>
    </xf>
    <xf borderId="0" fillId="0" fontId="2" numFmtId="3" xfId="0" applyAlignment="1" applyFont="1" applyNumberFormat="1">
      <alignment horizontal="right"/>
    </xf>
    <xf borderId="1" fillId="2" fontId="1" numFmtId="0" xfId="0" applyAlignment="1" applyBorder="1" applyFont="1">
      <alignment horizontal="left"/>
    </xf>
    <xf borderId="1" fillId="2" fontId="7" numFmtId="0" xfId="0" applyBorder="1" applyFont="1"/>
    <xf borderId="0" fillId="0" fontId="1" numFmtId="0" xfId="0" applyAlignment="1" applyFont="1">
      <alignment horizontal="right"/>
    </xf>
    <xf borderId="0" fillId="0" fontId="1" numFmtId="3" xfId="0" applyAlignment="1" applyFont="1" applyNumberFormat="1">
      <alignment horizontal="right"/>
    </xf>
    <xf borderId="1" fillId="2" fontId="1" numFmtId="3" xfId="0" applyAlignment="1" applyBorder="1" applyFont="1" applyNumberFormat="1">
      <alignment horizontal="right"/>
    </xf>
    <xf borderId="1" fillId="5" fontId="2" numFmtId="0" xfId="0" applyBorder="1" applyFill="1" applyFont="1"/>
    <xf borderId="1" fillId="6" fontId="2" numFmtId="0" xfId="0" applyBorder="1" applyFill="1" applyFont="1"/>
    <xf quotePrefix="1" borderId="0" fillId="0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260" sheet="Raw Data"/>
  </cacheSource>
  <cacheFields>
    <cacheField name="Year" numFmtId="0">
      <sharedItems containsSemiMixedTypes="0" containsString="0" containsNumber="1" containsInteger="1"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</sharedItems>
    </cacheField>
    <cacheField name="Plan" numFmtId="0">
      <sharedItems>
        <s v="Afghanistan"/>
        <s v="Afghanistan Flash Appeal"/>
        <s v="Afghanistan Humanitarian Action Plan"/>
        <s v="Bangladesh"/>
        <s v="Burkina Faso"/>
        <s v="Bangladesh (Intersectoral)"/>
        <s v="Burkina Faso Emergency Humanitarian Action Plan"/>
        <s v="Burundi"/>
        <s v="Benin"/>
        <s v="Burundi Regional Refugee Response Plan"/>
        <s v="Burundi Refugee Response Plan"/>
        <s v="Cameroon"/>
        <s v="Central African Republic Regional Refugee Response Plan"/>
        <s v="Central African Republic"/>
        <s v="Chad"/>
        <s v="Burundi RRP"/>
        <s v="Cote d'Ivoire"/>
        <s v="Cuba"/>
        <s v="Democratic People's Republic of Korea"/>
        <s v="Democratic People's Republic of Korea Overview of Needs and Assistance"/>
        <s v="Democratic People's Republic of Korea : Overview of Needs and Assistance"/>
        <s v="Democratic Republic of the Congo"/>
        <s v="Dominica Flash Appeal"/>
        <s v="Gambia"/>
        <s v="Guatemala"/>
        <s v="Guatemala Flash Appeal (Revised)"/>
        <s v="Guatemala Food Insecurity and Acute Malnutrition Appeal"/>
        <s v="Honduras"/>
        <s v="Burundi (RRP)"/>
        <s v="Democratic Republic of the Congo Regional Response Plan"/>
        <s v="Djibouti"/>
        <s v="Djibouti Appeal"/>
        <s v="Djibouti Drought Appeal"/>
        <s v="Ethiopia"/>
        <s v="Colombia"/>
        <s v="Haiti"/>
        <s v="Haiti Flash Appeal"/>
        <s v="Haiti Humanitarian Action Plan"/>
        <s v="Kyrgyzstan Flash Appeal (Revised)"/>
        <s v="Liberia"/>
        <s v="Haiti Humanitarian Appeal (Revised)"/>
        <s v="Indonesia"/>
        <s v="Iran"/>
        <s v="Iraq"/>
        <s v="Sri Lanka Common Humanitarian Action Plan"/>
        <s v="Sri Lanka Joint Plan of Assistance to the Northern Province (JPA)"/>
        <s v="Lesotho Food Insecurity"/>
        <s v="Madagascar"/>
        <s v="Madagascar Flash Appeal"/>
        <s v="Iraq Humanitarian Action Plan"/>
        <s v="Mosul Flash Appeal"/>
        <s v="Kenya Emergency Humanitarian Response Plan"/>
        <s v="Kenya Flash Appeal"/>
        <s v="Libya"/>
        <s v="Libya Flash Appeal"/>
        <s v="Regional Flash Appeal for the Libyan Crisis"/>
        <s v="Mongolia Dzud Appeal"/>
        <s v="Democratic Republic of the Congo RRP"/>
        <s v="Mozambique"/>
        <s v="Djibouti (Intersectoral)"/>
        <s v="Mozambique Flash Appeal"/>
        <s v="Mauritania"/>
        <s v="Mali"/>
        <s v="Djibouti Flash Appeal"/>
        <s v="Ecuador (Intersectoral)"/>
        <s v="Myanmar"/>
        <s v="Namibia Flash Appeal"/>
        <s v="Niger"/>
        <s v="Nepal"/>
        <s v="Nepal Earthquake Flash Appeal"/>
        <s v="Nepal Humanitarian Transition Appeal"/>
        <s v="Peru Flash Appeal"/>
        <s v="El Salvador Flash Appeal"/>
        <s v="Nigeria"/>
        <s v="Democratic Republic of Congo"/>
        <s v="Democratic Republic of Congo (RRP)"/>
        <s v="Nigeria Regional Refugee Response Plan"/>
        <s v="Nigeria Refugee Response Plan"/>
        <s v="occupied Palestinian territory"/>
        <s v="Nicaragua Flash Appeal"/>
        <s v="Pakistan"/>
        <s v="Pakistan Early Recovery Framework"/>
        <s v="Pakistan Floods Relief and Early Recovery Response Plan (Revised)"/>
        <s v="Pakistan Humanitarian Response Plan"/>
        <s v="Pakistan Rapid Response Plan Floods"/>
        <s v="Philippines"/>
        <s v="Philippines (Typhoon Haiyan and Zamboaga)"/>
        <s v="Philippines Humanitarian Action Plan"/>
        <s v="Philippines Mindanao Action Plan"/>
        <s v="Philippines Typhoon Haiyan"/>
        <s v="Mindanao Humanitarian Action Plan"/>
        <s v="Republic of Congo"/>
        <s v="Senegal"/>
        <s v="Somalia"/>
        <s v="Republic of South Sudan"/>
        <s v="South Sudan"/>
        <s v="Jordan (Intersectoral)"/>
        <s v="Kenya (Intersectoral)"/>
        <s v="Lebanon"/>
        <s v="Lebanon Flash Appeal"/>
        <s v="South Sudan Regional Refugee Response Plan"/>
        <s v="Lesotho Flash Appeal"/>
        <s v="South Sudan Regional Refugee Response Plan (Ethiopia, Kenya, and Uganda)"/>
        <s v="South Sudan Regional Refugee Response Plan (Ethiopia, Kenya, Sudan and Uganda)"/>
        <s v="South Sudan Refugee Response Plan"/>
        <s v="Sudan"/>
        <s v="Syria"/>
        <s v="Syria Regional Refugee Response Plan "/>
        <s v="Syria Humanitarian Assistance Response Plan (SHARP)"/>
        <s v="Syria Regional"/>
        <s v="Syria Regional Refugee and Resilience Plan"/>
        <s v="Syria Regional Refugee and Resilience Plan (3RP)"/>
        <s v="Syria Regional Refugee Response Plan (RRP)"/>
        <s v="Syria Response Plan"/>
        <s v="Uganda"/>
        <s v="Ukraine"/>
        <s v="Vanuatu"/>
        <s v="Venezuela"/>
        <s v="Venezuela Regional"/>
        <s v="Yemen"/>
        <s v="Sri Lanka Floods Flash Appeal (Revised)"/>
        <s v="Zimbabwe"/>
        <s v="West Africa"/>
        <s v="Caribbean Regional Refugee Response Plan"/>
        <s v="Sahel"/>
        <s v="Sahel Region"/>
        <s v="Sahel Regional Plan"/>
        <s v="Yemen Humanitarian Response Plan"/>
        <s v="Yemen Regional Refugee Response Plan"/>
        <s v="Republic of Congo (Intersectoral)"/>
        <s v="South Sudan RRP"/>
        <s v="Rohingyas (JRP)"/>
        <s v="Syria 3RP"/>
        <s v="Tanzania (Intersectoral)"/>
        <s v="Togo"/>
        <s v="Uganda (Intersectoral)"/>
        <s v="South Sudan (RRP)"/>
        <s v="Syria Refugee Response and Resilience Plan (3RP)"/>
        <s v="The Horn of Africa and Yemen (MRP)"/>
        <s v="Venezuela RMRP"/>
        <s v="Venezuela (RMRP)"/>
        <s v="Zambia (Intersectoral)"/>
        <s v="Honduras Flash Appeal"/>
        <s v="Nepal Covid-19 Response Plan 2021"/>
        <s v="Humanitarian Needs Overview El Salvador, Guatemala &amp; Honduras"/>
        <s v="El Salvador"/>
        <s v="Syrian Arab Republic"/>
        <s v="Kenya"/>
        <s v="Malawi"/>
        <s v="Rohingya (JRP)"/>
        <s v="Syrian Arab Republic (3RP)"/>
        <s v="Lebanon (ERP)"/>
        <s v="Sri Lanka"/>
        <s v="Syria Earthquake"/>
        <s v="Türkiye Earthquake"/>
        <s v="Syria (3RP)"/>
        <s v="Mongolia"/>
      </sharedItems>
    </cacheField>
    <cacheField name="Crisis Country" numFmtId="0">
      <sharedItems>
        <s v="Afghanistan"/>
        <s v="Bangladesh"/>
        <s v="Burkina Faso"/>
        <s v="Burundi"/>
        <s v="Benin"/>
        <s v="Cameroon"/>
        <s v="Central African Republic"/>
        <s v="Chad"/>
        <s v="Cote d'Ivoire"/>
        <s v="Cuba"/>
        <s v="Democratic People's Republic of Korea"/>
        <s v="Democratic Republic of the Congo"/>
        <s v="Dominica"/>
        <s v="Gambia"/>
        <s v="Guatemala"/>
        <s v="Honduras"/>
        <s v="Djibouti"/>
        <s v="Ethiopia"/>
        <s v="Colombia"/>
        <s v="Haiti"/>
        <s v="Kyrgyzstan"/>
        <s v="Liberia"/>
        <s v="Indonesia"/>
        <s v="Iran"/>
        <s v="Iraq"/>
        <s v="Sri Lanka"/>
        <s v="Lesotho"/>
        <s v="Madagascar"/>
        <s v="Kenya"/>
        <s v="Libya"/>
        <s v="Mongolia"/>
        <s v="Mozambique"/>
        <s v="Mauritania"/>
        <s v="Mali"/>
        <s v="Ecuador"/>
        <s v="Myanmar"/>
        <s v="Namibia"/>
        <s v="Niger"/>
        <s v="Nepal"/>
        <s v="Peru"/>
        <s v="El Salvador"/>
        <s v="Nigeria"/>
        <s v="Democratic Republic of Congo"/>
        <s v="occupied Palestinian territory"/>
        <s v="Nicaragua"/>
        <s v="Pakistan"/>
        <s v="Philippines"/>
        <s v="Republic of Congo"/>
        <s v="Senegal"/>
        <s v="Somalia"/>
        <s v="South Sudan"/>
        <s v="Jordan"/>
        <s v="Lebanon"/>
        <s v="Sudan"/>
        <s v="Syria"/>
        <s v="Uganda"/>
        <s v="Ukraine"/>
        <s v="Vanuatu"/>
        <s v="Venezuela"/>
        <s v="Yemen"/>
        <s v="Zimbabwe"/>
        <s v="West Africa"/>
        <s v="Multiple Countries in the Caribbean"/>
        <s v="Multiple countries in the Sahel"/>
        <s v="Tanzania"/>
        <s v="Togo"/>
        <s v="Syria Refugee Response and Resilience Plan"/>
        <s v="The Horn of Africa and Yemen"/>
        <s v="Zambia"/>
        <s v="Burundi "/>
        <s v="Syrian Arab Republic"/>
        <s v="Malawi"/>
        <s v="Syria Earthquake"/>
        <s v="Türkiye Earthquake"/>
        <s v="Lebanon "/>
      </sharedItems>
    </cacheField>
    <cacheField name="Country Code" numFmtId="0">
      <sharedItems containsBlank="1">
        <s v="AFG"/>
        <s v="BGD"/>
        <s v="BFA"/>
        <s v="BDI"/>
        <s v="BEN"/>
        <s v="CMR"/>
        <s v="CAF"/>
        <s v="TCD"/>
        <s v="CIV"/>
        <s v="CUB"/>
        <s v="PRK"/>
        <s v="COD"/>
        <s v="DMA"/>
        <s v="GMB"/>
        <s v="GTM"/>
        <s v="HND"/>
        <s v="DJI"/>
        <s v="ETH"/>
        <s v="COL"/>
        <s v="HTI"/>
        <s v="KGZ"/>
        <s v="LBR"/>
        <s v="IDN"/>
        <s v="IRN"/>
        <s v="IRQ"/>
        <s v="LKA"/>
        <s v="LSO"/>
        <s v="MDG"/>
        <s v="KEN"/>
        <s v="LBY"/>
        <s v="MNG"/>
        <s v="MOZ"/>
        <s v="MRT"/>
        <s v="MLI"/>
        <s v="ECU"/>
        <s v="MMR"/>
        <s v="NAM"/>
        <s v="NER"/>
        <s v="NPL"/>
        <s v="PER"/>
        <s v="SLW"/>
        <s v="NGA"/>
        <s v="PSE"/>
        <s v="NIC"/>
        <s v="PAK"/>
        <s v="PHL"/>
        <s v="COG"/>
        <s v="SEN"/>
        <s v="SOM"/>
        <s v="SSD"/>
        <s v="JOR"/>
        <s v="LBN"/>
        <s v="SDN"/>
        <s v="SYR"/>
        <s v="UGA"/>
        <s v="UKR"/>
        <s v="VUT"/>
        <s v="VEN"/>
        <s v="YEM"/>
        <s v="ZWE"/>
        <m/>
        <s v="TZA"/>
        <s v="TGO"/>
        <s v="ZMB"/>
        <s v="SLV"/>
        <s v="MWI"/>
        <s v="TUR"/>
      </sharedItems>
    </cacheField>
    <cacheField name="Metric" numFmtId="0">
      <sharedItems>
        <s v="People targeted"/>
        <s v="Funding received"/>
        <s v="Funding requirements"/>
        <s v="People in need"/>
      </sharedItems>
    </cacheField>
    <cacheField name="Value" numFmtId="3">
      <sharedItems containsSemiMixedTypes="0" containsString="0" containsNumber="1">
        <n v="7800000.0"/>
        <n v="2.23824925E8"/>
        <n v="4.48551322E8"/>
        <n v="5400000.0"/>
        <n v="3.45246607E8"/>
        <n v="4.7442838E8"/>
        <n v="8800000.0"/>
        <n v="3.093E8"/>
        <n v="4.064E8"/>
        <n v="9000000.0"/>
        <n v="2.8E8"/>
        <n v="4.167E8"/>
        <n v="7400000.0"/>
        <n v="1.8E8"/>
        <n v="3.388E8"/>
        <n v="8100000.0"/>
        <n v="2.867E8"/>
        <n v="4.094E8"/>
        <n v="4.446E8"/>
        <n v="5.466E8"/>
        <n v="6500000.0"/>
        <n v="4.234E8"/>
        <n v="6.118E8"/>
        <n v="6300000.0"/>
        <n v="7.326E8"/>
        <n v="1.395E7"/>
        <n v="5.35E7"/>
        <n v="1.521E8"/>
        <n v="7.7450831E8"/>
        <n v="5.05299903E8"/>
        <n v="4.26528103E8"/>
        <n v="5.82318627E8"/>
        <n v="1.491E8"/>
        <n v="4.341E8"/>
        <n v="6.821E8"/>
        <n v="9.508E8"/>
        <n v="1300000.0"/>
        <n v="9.205E8"/>
        <n v="6.139E8"/>
        <n v="1200000.0"/>
        <n v="1.281635457E9"/>
        <n v="8.5944494E7"/>
        <n v="1.26062151E8"/>
        <n v="3500000.0"/>
        <n v="7.6004187E7"/>
        <n v="1.38977186E8"/>
        <n v="4.05E7"/>
        <n v="9.93E7"/>
        <n v="3.04E7"/>
        <n v="9.88E7"/>
        <n v="939148.0"/>
        <n v="4.95E7"/>
        <n v="9.05E7"/>
        <n v="1600000.0"/>
        <n v="2.74E7"/>
        <n v="6.11E7"/>
        <n v="861000.0"/>
        <n v="5.18E7"/>
        <n v="9.03E7"/>
        <n v="954000.0"/>
        <n v="1.87E8"/>
        <n v="2.018E7"/>
        <n v="3896575.0"/>
        <n v="1.4163313E7"/>
        <n v="4.36E7"/>
        <n v="6.23E7"/>
        <n v="7.37E7"/>
        <n v="3000000.0"/>
        <n v="7.6E7"/>
        <n v="1.418E8"/>
        <n v="3600000.0"/>
        <n v="1.063E8"/>
        <n v="8.71E8"/>
        <n v="7.66E7"/>
        <n v="2.617E8"/>
        <n v="2900000.0"/>
        <n v="2.95E8"/>
        <n v="1.528E8"/>
        <n v="3.139E8"/>
        <n v="330000.0"/>
        <n v="1.106E8"/>
        <n v="3.912E8"/>
        <n v="484000.0"/>
        <n v="7.43E7"/>
        <n v="4.293E8"/>
        <n v="7.38E7"/>
        <n v="3.066E8"/>
        <n v="6.43E7"/>
        <n v="7.3E7"/>
        <n v="1.258E8"/>
        <n v="6100000.0"/>
        <n v="1.171E8"/>
        <n v="2.64E8"/>
        <n v="2070000.0"/>
        <n v="1.087E8"/>
        <n v="2.322E8"/>
        <n v="1.119E8"/>
        <n v="2.381E8"/>
        <n v="1.173E8"/>
        <n v="3.197E8"/>
        <n v="3400000.0"/>
        <n v="8.54E7"/>
        <n v="2.989E8"/>
        <n v="1800000.0"/>
        <n v="223000.0"/>
        <n v="8.05E7"/>
        <n v="3.457E8"/>
        <n v="1.02801363E8"/>
        <n v="1.95136527E8"/>
        <n v="1.49882707E8"/>
        <n v="7.3220547E7"/>
        <n v="1621183.0"/>
        <n v="7.6649802E7"/>
        <n v="1.24011764E8"/>
        <n v="1920000.0"/>
        <n v="3.787E8"/>
        <n v="5.554E8"/>
        <n v="2200000.0"/>
        <n v="3.011E8"/>
        <n v="6.13E8"/>
        <n v="3.312E8"/>
        <n v="2700000.0"/>
        <n v="1.809E8"/>
        <n v="5.315E8"/>
        <n v="2400000.0"/>
        <n v="1.814E8"/>
        <n v="4.973E8"/>
        <n v="7.0E7"/>
        <n v="2.406E8"/>
        <n v="5.156E8"/>
        <n v="1740000.0"/>
        <n v="4.307E8"/>
        <n v="6.074E8"/>
        <n v="6.5171054E7"/>
        <n v="1.41947471E8"/>
        <n v="3.14112102E8"/>
        <n v="5.44088494E8"/>
        <n v="3.2627975E8"/>
        <n v="2283310.0"/>
        <n v="3.56072026E8"/>
        <n v="5.71946997E8"/>
        <n v="2989000.0"/>
        <n v="2.9786099E8"/>
        <n v="5.09937289E8"/>
        <n v="4200000.0"/>
        <n v="2.265E8"/>
        <n v="6.185E8"/>
        <n v="2870000.0"/>
        <n v="2.507E8"/>
        <n v="5.716E8"/>
        <n v="2.105E8"/>
        <n v="5.413E8"/>
        <n v="2300000.0"/>
        <n v="2.27E8"/>
        <n v="5.886E8"/>
        <n v="4700000.0"/>
        <n v="2.551E8"/>
        <n v="5.438E8"/>
        <n v="4900000.0"/>
        <n v="250000.0"/>
        <n v="4.766E8"/>
        <n v="1.04E8"/>
        <n v="1.236E8"/>
        <n v="5.3527614E8"/>
        <n v="4300000.0"/>
        <n v="1.01406953E8"/>
        <n v="1.60691683E8"/>
        <n v="1143502.0"/>
        <n v="1.03E7"/>
        <n v="5.56E7"/>
        <n v="9485235.0"/>
        <n v="1.2250508E7"/>
        <n v="3.0392419E7"/>
        <n v="2.3E7"/>
        <n v="1.11E8"/>
        <n v="3.06E7"/>
        <n v="1.135E8"/>
        <n v="1.8E7"/>
        <n v="2.62E7"/>
        <n v="1.112E8"/>
        <n v="6200000.0"/>
        <n v="1.203E8"/>
        <n v="1.95647826E8"/>
        <n v="1.03886477E8"/>
        <n v="1.98066562E8"/>
        <n v="2.1874E8"/>
        <n v="7.3139091E7"/>
        <n v="6.29381833E8"/>
        <n v="8.9264397E8"/>
        <n v="6400000.0"/>
        <n v="7000000.0"/>
        <n v="8.27616628E8"/>
        <n v="5.21026865E8"/>
        <n v="7500000.0"/>
        <n v="5.84431727E8"/>
        <n v="7.91331026E8"/>
        <n v="5310000.0"/>
        <n v="1.47E7"/>
        <n v="3.929E8"/>
        <n v="8.321E8"/>
        <n v="1.51E7"/>
        <n v="3.11E7"/>
        <n v="3.734E8"/>
        <n v="6.92E8"/>
        <n v="3.746E8"/>
        <n v="6.9E8"/>
        <n v="3.884E8"/>
        <n v="8.126E8"/>
        <n v="8500000.0"/>
        <n v="7.333E8"/>
        <n v="1.68E9"/>
        <n v="1.31E7"/>
        <n v="2.872E8"/>
        <n v="1.65E9"/>
        <n v="4400000.0"/>
        <n v="1.83E7"/>
        <n v="289235.0"/>
        <n v="1100000.0"/>
        <n v="2.37E7"/>
        <n v="566868.0"/>
        <n v="440200.0"/>
        <n v="1.15E7"/>
        <n v="181858.0"/>
        <n v="1.01E7"/>
        <n v="2.38E7"/>
        <n v="1.59E7"/>
        <n v="5.67E7"/>
        <n v="1500000.0"/>
        <n v="1.6701505E7"/>
        <n v="8103006.0"/>
        <n v="3.419305E7"/>
        <n v="8238535.0"/>
        <n v="7100000.0"/>
        <n v="1.32E7"/>
        <n v="5300000.0"/>
        <n v="4.42E7"/>
        <n v="1400000.0"/>
        <n v="2600000.0"/>
        <n v="6.768E8"/>
        <n v="2.08889587E8"/>
        <n v="2.358E8"/>
        <n v="1.641E8"/>
        <n v="5.47E8"/>
        <n v="941000.0"/>
        <n v="4.88391703E8"/>
        <n v="7.35754098E8"/>
        <n v="2.4753575E7"/>
        <n v="6.9982984E7"/>
        <n v="300000.0"/>
        <n v="2.1E7"/>
        <n v="7.41E7"/>
        <n v="1.73E7"/>
        <n v="8.2E7"/>
        <n v="2.63E7"/>
        <n v="7.48E7"/>
        <n v="282417.0"/>
        <n v="1.11E7"/>
        <n v="4.3E7"/>
        <n v="289000.0"/>
        <n v="4.0222828E7"/>
        <n v="7.9310556E7"/>
        <n v="206000.0"/>
        <n v="120000.0"/>
        <n v="1.9370114E7"/>
        <n v="2.319E8"/>
        <n v="3.3264338E7"/>
        <n v="1.061E9"/>
        <n v="1.6E9"/>
        <n v="1.0E7"/>
        <n v="5.496E8"/>
        <n v="1.42E9"/>
        <n v="1.25E7"/>
        <n v="6.357E8"/>
        <n v="1.18E9"/>
        <n v="7.715E8"/>
        <n v="3.17E8"/>
        <n v="1.04E7"/>
        <n v="2100000.0"/>
        <n v="7.0311344E7"/>
        <n v="1.5108081E8"/>
        <n v="1188000.0"/>
        <n v="8.99E7"/>
        <n v="1.575E8"/>
        <n v="817000.0"/>
        <n v="6.21E7"/>
        <n v="1.938E8"/>
        <n v="7.13E7"/>
        <n v="1.922E8"/>
        <n v="2.82E7"/>
        <n v="2.522E8"/>
        <n v="2800000.0"/>
        <n v="3.2E7"/>
        <n v="1.262E8"/>
        <n v="3.6E8"/>
        <n v="1.39E8"/>
        <n v="7.2771635E7"/>
        <n v="9.4231852E7"/>
        <n v="6.8617608E7"/>
        <n v="3.7229017E7"/>
        <n v="9.7912181E7"/>
        <n v="200245.0"/>
        <n v="1.5234381E8"/>
        <n v="900000.0"/>
        <n v="1.50222133E9"/>
        <n v="1.108519732E9"/>
        <n v="2.55E7"/>
        <n v="2.20820927E8"/>
        <n v="3.82390619E8"/>
        <n v="1.67E7"/>
        <n v="5.05E7"/>
        <n v="1.09E7"/>
        <n v="2.5E7"/>
        <n v="8.194E8"/>
        <n v="1.1133E9"/>
        <n v="5200000.0"/>
        <n v="4.397E8"/>
        <n v="1.53824575E8"/>
        <n v="2.89605365E8"/>
        <n v="7.043E8"/>
        <n v="8200000.0"/>
        <n v="6.636E8"/>
        <n v="8.605E8"/>
        <n v="4.0172849E7"/>
        <n v="1.47118508E8"/>
        <n v="2.3805699E7"/>
        <n v="3.8458738E7"/>
        <n v="3.24E7"/>
        <n v="3.878E8"/>
        <n v="1.33E7"/>
        <n v="2.01E7"/>
        <n v="1.1E7"/>
        <n v="8.087E8"/>
        <n v="9.846E8"/>
        <n v="4.553E8"/>
        <n v="5.687E8"/>
        <n v="8700000.0"/>
        <n v="6.809E8"/>
        <n v="7.012E8"/>
        <n v="1.469E8"/>
        <n v="1.28E7"/>
        <n v="5.1113653E7"/>
        <n v="1.87725113E8"/>
        <n v="2.327E8"/>
        <n v="2.837E8"/>
        <n v="6.03544553E8"/>
        <n v="3.99288552E8"/>
        <n v="1655500.0"/>
        <n v="5.45023141E8"/>
        <n v="7.9680764E8"/>
        <n v="2726000.0"/>
        <n v="3.72462747E8"/>
        <n v="6.63311782E8"/>
        <n v="1700000.0"/>
        <n v="8.58E7"/>
        <n v="1.199E8"/>
        <n v="5.32438919E8"/>
        <n v="7.4181815E8"/>
        <n v="727000.0"/>
        <n v="3.57E7"/>
        <n v="331302.0"/>
        <n v="4.86E7"/>
        <n v="1.725E8"/>
        <n v="8.57E7"/>
        <n v="1.51E8"/>
        <n v="7.76E7"/>
        <n v="3.127E8"/>
        <n v="2.56E7"/>
        <n v="2.016E8"/>
        <n v="4.4476E8"/>
        <n v="499000.0"/>
        <n v="1.07E7"/>
        <n v="2.79208324E8"/>
        <n v="3.36182831E8"/>
        <n v="5.0E8"/>
        <n v="1.8150794E7"/>
        <n v="3379194.0"/>
        <n v="741000.0"/>
        <n v="6.205E8"/>
        <n v="1150000.0"/>
        <n v="4600000.0"/>
        <n v="1.02E7"/>
        <n v="5.7341522E7"/>
        <n v="9.2362781E7"/>
        <n v="848472.0"/>
        <n v="8.8512172E7"/>
        <n v="1.06793308E8"/>
        <n v="400000.0"/>
        <n v="3.77E7"/>
        <n v="9.09E7"/>
        <n v="390000.0"/>
        <n v="5.08E7"/>
        <n v="9.46E7"/>
        <n v="465000.0"/>
        <n v="2.13E7"/>
        <n v="8.92E7"/>
        <n v="468000.0"/>
        <n v="2.52E7"/>
        <n v="7.45E7"/>
        <n v="539000.0"/>
        <n v="7.06E7"/>
        <n v="1.16E8"/>
        <n v="830000.0"/>
        <n v="1.52898473E8"/>
        <n v="2.14562367E8"/>
        <n v="6903226.0"/>
        <n v="2.64726309E8"/>
        <n v="4.76926521E8"/>
        <n v="3900000.0"/>
        <n v="2.387E8"/>
        <n v="4.81E8"/>
        <n v="1.289E8"/>
        <n v="3.774E8"/>
        <n v="1.3080000000000001E8"/>
        <n v="3.541E8"/>
        <n v="1.2930000000000001E8"/>
        <n v="3.047E8"/>
        <n v="3700000.0"/>
        <n v="3.296E8"/>
        <n v="150000.0"/>
        <n v="3.24E8"/>
        <n v="6.466E8"/>
        <n v="8900000.0"/>
        <n v="1.29E8"/>
        <n v="1.92E8"/>
        <n v="909000.0"/>
        <n v="1.248E8"/>
        <n v="2.65E8"/>
        <n v="540700.0"/>
        <n v="9.82E7"/>
        <n v="1.895E8"/>
        <n v="563000.0"/>
        <n v="9.77E7"/>
        <n v="1.503E8"/>
        <n v="525000.0"/>
        <n v="1.249E8"/>
        <n v="1.834E8"/>
        <n v="863000.0"/>
        <n v="1.92E7"/>
        <n v="2.144E8"/>
        <n v="1.84E7"/>
        <n v="2.6977971E7"/>
        <n v="5.1297E7"/>
        <n v="8.9055457E7"/>
        <n v="1.09309173E8"/>
        <n v="1682185.0"/>
        <n v="3798201.0"/>
        <n v="3.0E8"/>
        <n v="1627000.0"/>
        <n v="3.12729054E8"/>
        <n v="4.89640803E8"/>
        <n v="2.88128878E8"/>
        <n v="2.724E8"/>
        <n v="4.219E8"/>
        <n v="7.0319785E7"/>
        <n v="1.25049126E8"/>
        <n v="3.55277959E8"/>
        <n v="1.73E8"/>
        <n v="3.052E8"/>
        <n v="1.66E8"/>
        <n v="3.757E8"/>
        <n v="1.273E8"/>
        <n v="2.605E8"/>
        <n v="2000000.0"/>
        <n v="2.13E8"/>
        <n v="2.873E8"/>
        <n v="3.95E7"/>
        <n v="1900000.0"/>
        <n v="5981608.0"/>
        <n v="1.594E8"/>
        <n v="3.383E8"/>
        <n v="3.61E7"/>
        <n v="3.831E8"/>
        <n v="1.07E8"/>
        <n v="1.16113607E8"/>
        <n v="2.15926795E8"/>
        <n v="1.78E7"/>
        <n v="9.34E7"/>
        <n v="9500000.0"/>
        <n v="5.37E7"/>
        <n v="1.003E8"/>
        <n v="2.002E8"/>
        <n v="4.842E8"/>
        <n v="7.31E8"/>
        <n v="1.05E9"/>
        <n v="1.4E7"/>
        <n v="6.779E8"/>
        <n v="7700000.0"/>
        <n v="8.477E8"/>
        <n v="0.0"/>
        <n v="9600000.0"/>
        <n v="5.44601391E8"/>
        <n v="6.53E7"/>
        <n v="1.988E8"/>
        <n v="850473.0"/>
        <n v="6.52E7"/>
        <n v="1.566E8"/>
        <n v="443000.0"/>
        <n v="8.13E7"/>
        <n v="1.744E8"/>
        <n v="1.304E8"/>
        <n v="2.412E8"/>
        <n v="6.03408539E8"/>
        <n v="3.29737701E8"/>
        <n v="2514398.0"/>
        <n v="3.11466307E8"/>
        <n v="4.19907202E8"/>
        <n v="2.70048717E8"/>
        <n v="4.0083974E8"/>
        <n v="5.018E8"/>
        <n v="9.311E8"/>
        <n v="3.441E8"/>
        <n v="7.061E8"/>
        <n v="2.63E8"/>
        <n v="5.707E8"/>
        <n v="2.662E8"/>
        <n v="5.519E8"/>
        <n v="5357651.0"/>
        <n v="2.238E8"/>
        <n v="5.397E8"/>
        <n v="2500000.0"/>
        <n v="3.506E8"/>
        <n v="1.82E9"/>
        <n v="6.046E8"/>
        <n v="3.06522537E8"/>
        <n v="5.36927963E8"/>
        <n v="1.154E8"/>
        <n v="3.394E8"/>
        <n v="3200000.0"/>
        <n v="7.65E7"/>
        <n v="1.23E8"/>
        <n v="7.7349389E7"/>
        <n v="4.40542688E8"/>
        <n v="1.963473246E9"/>
        <n v="1.380067231E9"/>
        <n v="3.32196745E8"/>
        <n v="6.61180978E8"/>
        <n v="1.5709779E8"/>
        <n v="3.56759669E8"/>
        <n v="6.1E7"/>
        <n v="199000.0"/>
        <n v="4.751E8"/>
        <n v="7.885E8"/>
        <n v="3.5260463E7"/>
        <n v="5.123183E7"/>
        <n v="600000.0"/>
        <n v="5.3544941E7"/>
        <n v="9.5508967E7"/>
        <n v="500000.0"/>
        <n v="3060000.0"/>
        <n v="3.325817E7"/>
        <n v="1.7950207E7"/>
        <n v="5.9195017E7"/>
        <n v="3.6263227E7"/>
        <n v="1.43E7"/>
        <n v="9400000.0"/>
        <n v="166000.0"/>
        <n v="2.09E7"/>
        <n v="6.409999999999999E7"/>
        <n v="5.94E7"/>
        <n v="1.99E7"/>
        <n v="620461.0"/>
        <n v="1.58E7"/>
        <n v="881000.0"/>
        <n v="6800000.0"/>
        <n v="1.63E7"/>
        <n v="814000.0"/>
        <n v="5.96124332E8"/>
        <n v="4.00104873E8"/>
        <n v="2556404.0"/>
        <n v="6.57301394E8"/>
        <n v="5.86131426E8"/>
        <n v="1.153087668E9"/>
        <n v="3800000.0"/>
        <n v="4.575E8"/>
        <n v="9.331E8"/>
        <n v="3180000.0"/>
        <n v="3.256E8"/>
        <n v="8.626E8"/>
        <n v="4.138E8"/>
        <n v="8.852E8"/>
        <n v="8.826E8"/>
        <n v="1.51E9"/>
        <n v="6700000.0"/>
        <n v="7.968E8"/>
        <n v="1.54E9"/>
        <n v="4.01E7"/>
        <n v="1.08E9"/>
        <n v="6.117E8"/>
        <n v="1.167739803E9"/>
        <n v="3810000.0"/>
        <n v="8.79901029E8"/>
        <n v="1.003322063E9"/>
        <n v="4100000.0"/>
        <n v="3.79211301E8"/>
        <n v="7.87572734E8"/>
        <n v="1.176892213E9"/>
        <n v="3587000.0"/>
        <n v="7.71920359E8"/>
        <n v="1.07203743E9"/>
        <n v="1.5949E9"/>
        <n v="1.8018E9"/>
        <n v="1.0E9"/>
        <n v="1.3E9"/>
        <n v="6000000.0"/>
        <n v="1.15E9"/>
        <n v="1.64E9"/>
        <n v="1.03E9"/>
        <n v="1.72E9"/>
        <n v="1.384E7"/>
        <n v="1000000.0"/>
        <n v="9.845E8"/>
        <n v="4440000.0"/>
        <n v="821000.0"/>
        <n v="1.866E8"/>
        <n v="7.016E8"/>
        <n v="948409.0"/>
        <n v="1.86E8"/>
        <n v="6.58E8"/>
        <n v="3.556E8"/>
        <n v="6.577E8"/>
        <n v="5.174E8"/>
        <n v="1.38E9"/>
        <n v="1.693E8"/>
        <n v="8.099E8"/>
        <n v="3.933E8"/>
        <n v="6.19673235E8"/>
        <n v="1.843386608E9"/>
        <n v="1.217023072E9"/>
        <n v="6750000.0"/>
        <n v="5.50846869E8"/>
        <n v="9.85120878E8"/>
        <n v="9.857E8"/>
        <n v="5.971E8"/>
        <n v="6600000.0"/>
        <n v="4.278E8"/>
        <n v="9.718E8"/>
        <n v="3.262E8"/>
        <n v="8.04E8"/>
        <n v="9.78E7"/>
        <n v="4800000.0"/>
        <n v="6.036E8"/>
        <n v="1.01E9"/>
        <n v="5500000.0"/>
        <n v="823000.0"/>
        <n v="5.85279169E8"/>
        <n v="1.051018271E9"/>
        <n v="4000000.0"/>
        <n v="8.12424912E8"/>
        <n v="1.132952016E9"/>
        <n v="9.73E8"/>
        <n v="1.08E7"/>
        <n v="1.22E7"/>
        <n v="1.371E9"/>
        <n v="3.2E9"/>
        <n v="1.35E7"/>
        <n v="3.35E9"/>
        <n v="2.0E9"/>
        <n v="3.36E9"/>
        <n v="1.3E7"/>
        <n v="2.92E7"/>
        <n v="3.29E9"/>
        <n v="890000.0"/>
        <n v="2.27E9"/>
        <n v="4.63E9"/>
        <n v="9913877.0"/>
        <n v="2.66E9"/>
        <n v="5.61E9"/>
        <n v="9.59284768E8"/>
        <n v="1.409812466E9"/>
        <n v="1.1234E9"/>
        <n v="2.2562E9"/>
        <n v="2.15915475E8"/>
        <n v="3.48340163E8"/>
        <n v="1.6E8"/>
        <n v="5.53E9"/>
        <n v="1.502100145E9"/>
        <n v="5690000.0"/>
        <n v="2.486E9"/>
        <n v="4.5E9"/>
        <n v="2.4E9"/>
        <n v="2.180971363E9"/>
        <n v="2.981640112E9"/>
        <n v="2.3332E9"/>
        <n v="3.7407E9"/>
        <n v="1.2E9"/>
        <n v="2.9E9"/>
        <n v="1.84398188E8"/>
        <n v="9.9109148E7"/>
        <n v="1.485E8"/>
        <n v="3.16E8"/>
        <n v="8.83E7"/>
        <n v="2.18E7"/>
        <n v="2.979E8"/>
        <n v="3100000.0"/>
        <n v="5.69E7"/>
        <n v="2.036E8"/>
        <n v="6.659999999999999E7"/>
        <n v="1.869E8"/>
        <n v="1.644E8"/>
        <n v="2.916E8"/>
        <n v="2.525E8"/>
        <n v="2.227E8"/>
        <n v="1.723E8"/>
        <n v="7.376E8"/>
        <n v="2.356E8"/>
        <n v="3.494E8"/>
        <n v="2.6626535E7"/>
        <n v="5.96E8"/>
        <n v="7.81E8"/>
        <n v="9.358E8"/>
        <n v="2.12E7"/>
        <n v="1.33E9"/>
        <n v="2.34E9"/>
        <n v="4.7839929E8"/>
        <n v="2.26189188E8"/>
        <n v="1.88E7"/>
        <n v="2.86827637E8"/>
        <n v="8000000.0"/>
        <n v="1.425E8"/>
        <n v="3.523E8"/>
        <n v="960000.0"/>
        <n v="4.679E8"/>
        <n v="2.06902892E8"/>
        <n v="2.38444169E8"/>
        <n v="4559084.0"/>
        <n v="7.6494116E7"/>
        <n v="1.46971839E8"/>
        <n v="4500000.0"/>
        <n v="2.71E7"/>
        <n v="2.33E7"/>
        <n v="4.98E7"/>
        <n v="2.02E7"/>
        <n v="2.04E7"/>
        <n v="1534832.0"/>
        <n v="2.29E9"/>
        <n v="2.21723553E8"/>
        <n v="2.96E9"/>
        <n v="2.22E7"/>
        <n v="2.217E8"/>
        <n v="4.1900000000000005E9"/>
        <n v="5.2E8"/>
        <n v="1.4781209E7"/>
        <n v="1.8612137E8"/>
        <n v="1.21373288E8"/>
        <n v="1.4840854E7"/>
        <n v="3861100.0"/>
        <n v="3.9584488E8"/>
        <n v="7.05769562E8"/>
        <n v="3.26374446E8"/>
        <n v="5.85602868E8"/>
        <n v="6055575.0"/>
        <n v="4.635848E7"/>
        <n v="7.12179158E8"/>
        <n v="3.03E7"/>
        <n v="4.78582358E8"/>
        <n v="9.41E7"/>
        <n v="163980.0"/>
        <n v="2.89746771E8"/>
        <n v="1.94389288E8"/>
        <n v="2.923097E8"/>
        <n v="9.95333E7"/>
        <n v="5.045E8"/>
        <n v="1.06E7"/>
        <n v="2.026E8"/>
        <n v="6710000.0"/>
        <n v="3.9E7"/>
        <n v="1.1E8"/>
        <n v="8.123E8"/>
        <n v="3.482E8"/>
        <n v="3.656E8"/>
        <n v="7200000.0"/>
        <n v="4.98E8"/>
        <n v="2.544E8"/>
        <n v="2.15E8"/>
        <n v="1220000.0"/>
        <n v="2.7645594E8"/>
        <n v="3.735E8"/>
        <n v="5.82E8"/>
        <n v="5700000.0"/>
        <n v="7.89E8"/>
        <n v="3.48E8"/>
        <n v="1.73E9"/>
        <n v="2.0099999999999998E9"/>
        <n v="4.1756733E8"/>
        <n v="1.17E7"/>
        <n v="5600000.0"/>
        <n v="1.5E9"/>
        <n v="1.357E7"/>
        <n v="8.6867797E8"/>
        <n v="9.51E8"/>
        <n v="8.11E7"/>
        <n v="1.4E9"/>
        <n v="3.3E9"/>
        <n v="5.55E7"/>
        <n v="4.2E9"/>
        <n v="3.826E8"/>
        <n v="5.841E9"/>
        <n v="5.2E9"/>
        <n v="6.819394E7"/>
        <n v="1.578E8"/>
        <n v="7.5E8"/>
        <n v="2.97E9"/>
        <n v="2.41E7"/>
        <n v="7.625E8"/>
        <n v="2.43E7"/>
        <n v="1.43699356E9"/>
        <n v="1.35E9"/>
        <n v="9790000.0"/>
        <n v="2.333E8"/>
        <n v="3533773.0"/>
        <n v="2255830.0"/>
        <n v="4406243.0"/>
        <n v="5496653.0"/>
        <n v="6731041.0"/>
        <n v="1.9616782E7"/>
        <n v="1250662.0"/>
        <n v="5917269.0"/>
        <n v="1326777.0"/>
        <n v="1035782.0"/>
        <n v="3821659.0"/>
        <n v="5932722.0"/>
        <n v="8310533.0"/>
        <n v="1.3446501E7"/>
        <n v="2.07E7"/>
        <n v="1590000.0"/>
        <n v="552000.0"/>
        <n v="1951385.0"/>
        <n v="7203586.0"/>
        <n v="613667.0"/>
        <n v="4105000.0"/>
        <n v="1.0316142E7"/>
        <n v="2.4380455E7"/>
        <n v="4889324.0"/>
        <n v="1795961.0"/>
        <n v="3934444.0"/>
        <n v="3053039.0"/>
        <n v="6149509.0"/>
        <n v="7693945.0"/>
        <n v="2.7026244E7"/>
        <n v="2.0E7"/>
        <n v="4896979.0"/>
        <n v="2454198.0"/>
        <n v="803587.0"/>
        <n v="7522833.0"/>
        <n v="1533924.0"/>
        <n v="1.4369336E7"/>
        <n v="3654445.0"/>
        <n v="8364426.0"/>
        <n v="2075542.0"/>
        <n v="7846888.0"/>
        <n v="8872746.0"/>
        <n v="1.4257653E7"/>
        <n v="1.4560823E7"/>
        <n v="2.3458603E7"/>
        <n v="4460065.0"/>
        <n v="3300000.0"/>
        <n v="679919.0"/>
        <n v="599386.0"/>
        <n v="1.77E7"/>
        <n v="5702498.0"/>
        <n v="1217000.0"/>
        <n v="1459862.0"/>
        <n v="2560600.0"/>
        <n v="2.0111553E7"/>
        <n v="303804.0"/>
        <n v="5186744.0"/>
        <n v="8859400.0"/>
        <n v="2.0605258E7"/>
        <n v="1090000.0"/>
        <n v="6992137.0"/>
        <n v="4.4422E9"/>
        <n v="8.05099698E8"/>
        <n v="1.82414025E8"/>
        <n v="3.76046051E8"/>
        <n v="4.61253975E8"/>
        <n v="5.10909899E8"/>
        <n v="2.82854048E8"/>
        <n v="1.881674597E9"/>
        <n v="1.14317607E8"/>
        <n v="3.335002211E9"/>
        <n v="1.53531304E8"/>
        <n v="3.73165734E8"/>
        <n v="1.55296363E8"/>
        <n v="4.00004347E8"/>
        <n v="1.13799273E8"/>
        <n v="6.85734819E8"/>
        <n v="3.88499803E8"/>
        <n v="8.25698032E8"/>
        <n v="5.52598446E8"/>
        <n v="1.127211641E9"/>
        <n v="5.09872202E8"/>
        <n v="2.26740709E9"/>
        <n v="1.699588587E9"/>
        <n v="1.93669774E9"/>
        <n v="4.444280227E9"/>
        <n v="7.94987748E8"/>
        <n v="4.271938417E9"/>
        <n v="1.45600234E8"/>
        <n v="2.89641587E8"/>
        <n v="2.19267779E8"/>
        <n v="2.945E7"/>
        <n v="4.8073854E7"/>
        <n v="4.29246388E9"/>
        <n v="6.23415539E8"/>
        <n v="5.96731397E8"/>
        <n v="8.8103078E8"/>
        <n v="8.73323126E8"/>
        <n v="6.080899576E9"/>
        <n v="4.157933E7"/>
        <n v="1.789936991E9"/>
        <n v="1.786198773E9"/>
        <n v="3.78175867E8"/>
        <n v="4.72308627E8"/>
        <n v="4.1817107E7"/>
        <n v="1.68906963E8"/>
        <n v="1.49692653E8"/>
        <n v="2.9174379E7"/>
        <n v="4648210.0"/>
        <n v="2666886.0"/>
        <n v="4700311.0"/>
        <n v="3426462.0"/>
        <n v="7672650.0"/>
        <n v="7711265.0"/>
        <n v="2.6429388E7"/>
        <n v="1115122.0"/>
        <n v="2.86E7"/>
        <n v="5000000.0"/>
        <n v="8782254.0"/>
        <n v="2011466.0"/>
        <n v="1.7619805E7"/>
        <n v="4319484.0"/>
        <n v="8300000.0"/>
        <n v="2087420.0"/>
        <n v="8250301.0"/>
        <n v="2.4681639E7"/>
        <n v="1.5334271E7"/>
        <n v="1.7569676E7"/>
        <n v="2.164E7"/>
        <n v="6446835.0"/>
        <n v="883937.0"/>
        <n v="3897188.0"/>
        <n v="5858113.0"/>
        <n v="1012580.0"/>
        <n v="7902431.0"/>
        <n v="1368121.0"/>
        <n v="1515698.0"/>
        <n v="3245100.0"/>
        <n v="580000.0"/>
        <n v="1.3489443E7"/>
        <n v="1218729.0"/>
        <n v="4035000.0"/>
        <n v="9179814.0"/>
        <n v="3909222.0"/>
        <n v="975016.0"/>
        <n v="213000.0"/>
        <n v="3.227372908E9"/>
        <n v="8.76731475E8"/>
        <n v="2.37180119E8"/>
        <n v="4.07309869E8"/>
        <n v="5.33305798E8"/>
        <n v="9.20624766E8"/>
        <n v="2.83317893E8"/>
        <n v="2.252684083E9"/>
        <n v="9.8416155E7"/>
        <n v="3.994813508E9"/>
        <n v="1.26145348E8"/>
        <n v="7.19857713E8"/>
        <n v="2.80360869E8"/>
        <n v="7.51470941E8"/>
        <n v="5.12912994E8"/>
        <n v="8.86738899E8"/>
        <n v="5.83906619E8"/>
        <n v="1.311953516E9"/>
        <n v="3.76729201E8"/>
        <n v="2.599161218E9"/>
        <n v="2.055885216E9"/>
        <n v="2.565230201E9"/>
        <n v="5.413802598E9"/>
        <n v="3.945656687E9"/>
        <n v="7.19581691E8"/>
        <n v="4.344155316E9"/>
        <n v="4.51825224E8"/>
        <n v="3.773186E7"/>
        <n v="2.14681354E8"/>
        <n v="1.15945732E8"/>
        <n v="6.29098307E8"/>
        <n v="3.97623464E8"/>
        <n v="1.006545E9"/>
        <n v="6.13012986E8"/>
        <n v="5.49404765E8"/>
        <n v="8.75927365E8"/>
        <n v="9.50234784E8"/>
        <n v="2.17629924E8"/>
        <n v="5.856939096E9"/>
        <n v="6.0414277E7"/>
        <n v="1.685495256E9"/>
        <n v="1.715042189E9"/>
        <n v="2.0020354E8"/>
        <n v="1.38008861E8"/>
        <n v="3.44007921E8"/>
        <n v="5154000.0"/>
        <n v="2.3666389E7"/>
        <n v="3369526.0"/>
        <n v="2801810.0"/>
        <n v="5800000.0"/>
        <n v="8307129.0"/>
        <n v="2.54E7"/>
        <n v="2.1360484E7"/>
        <n v="7107194.0"/>
        <n v="2252973.0"/>
        <n v="1.8590021E7"/>
        <n v="7900000.0"/>
        <n v="6869716.0"/>
        <n v="8996986.0"/>
        <n v="2.478637E7"/>
        <n v="1.53E7"/>
        <n v="1.4622301E7"/>
        <n v="7581480.0"/>
        <n v="1.8182658E7"/>
        <n v="2295813.0"/>
        <n v="7300000.0"/>
        <n v="1856000.0"/>
        <n v="1550000.0"/>
        <n v="4622729.0"/>
        <n v="3285935.0"/>
        <n v="1.72E7"/>
        <n v="1864821.0"/>
        <n v="2245000.0"/>
        <n v="8678941.0"/>
        <n v="3.059587797E9"/>
        <n v="9.35E8"/>
        <n v="3.71369724E8"/>
        <n v="3.67670976E8"/>
        <n v="1.1814E9"/>
        <n v="3.31990687E8"/>
        <n v="2.580627746E9"/>
        <n v="8.7E7"/>
        <n v="3.235782784E9"/>
        <n v="1.25401425E8"/>
        <n v="6.73767352E8"/>
        <n v="2.03159869E8"/>
        <n v="7.01569941E8"/>
        <n v="4.13420177E8"/>
        <n v="9.93548103E8"/>
        <n v="6.62192757E8"/>
        <n v="8.6E8"/>
        <n v="1.585259297E9"/>
        <n v="1.788817122E9"/>
        <n v="2.695680744E9"/>
        <n v="4.4E9"/>
        <n v="3.107702931E9"/>
        <n v="6.17034811E8"/>
        <n v="2.705762394E9"/>
        <n v="3.366784E7"/>
        <n v="1.62217808E8"/>
        <n v="6.0E8"/>
        <n v="6.2E8"/>
        <n v="6.298E8"/>
        <n v="8.727E8"/>
        <n v="9.81294922E8"/>
        <n v="2.81321594E8"/>
        <n v="5.54E9"/>
        <n v="7.3867855E7"/>
        <n v="1.038E9"/>
        <n v="1.587428979E9"/>
      </sharedItems>
    </cacheField>
    <cacheField name="Standardised Plan" numFmtId="0">
      <sharedItems>
        <s v="Afghanistan"/>
        <s v="Afghanistan Flash Appeal"/>
        <s v="Afghanistan Humanitarian Action Plan"/>
        <s v="Bangladesh"/>
        <s v="Burkina Faso"/>
        <s v="Bangladesh (Intersectoral)"/>
        <s v="Burkina Faso Emergency Humanitarian Action Plan"/>
        <s v="Burundi"/>
        <s v="Benin"/>
        <s v="Burundi Regional Refugee Response Plan"/>
        <s v="Burundi Refugee Response Plan"/>
        <s v="Cameroon"/>
        <s v="Central African Republic Regional Refugee Response Plan"/>
        <s v="Central African Republic"/>
        <s v="Central African Republic Refugee Response Plan"/>
        <s v="Chad"/>
        <s v="Burundi RRP"/>
        <s v="Cote d'Ivoire"/>
        <s v="Cuba"/>
        <s v="Cuba Plan of Action"/>
        <s v="Democratic People's Republic of Korea"/>
        <s v="Democratic People's Republic of Korea Overview of Needs and Assistance"/>
        <s v="Democratic People's Republic of Korea : Overview of Needs and Assistance"/>
        <s v="Democratic Republic of the Congo"/>
        <s v="Dominica Flash Appeal"/>
        <s v="Gambia"/>
        <s v="Guatemala"/>
        <s v="Guatemala Flash Appeal (Revised)"/>
        <s v="Guatemala Food Insecurity and Acute Malnutrition Appeal"/>
        <s v="Honduras"/>
        <s v="Democratic Republic of the Congo Regional Response Plan"/>
        <s v="Djibouti"/>
        <s v="Djibouti Appeal"/>
        <s v="Djibouti Drought Appeal"/>
        <s v="Ethiopia"/>
        <s v="Colombia"/>
        <s v="Haiti"/>
        <s v="Haiti Flash Appeal"/>
        <s v="Haiti Humanitarian Action Plan"/>
        <s v="Kyrgyzstan Flash Appeal (Revised)"/>
        <s v="Liberia"/>
        <s v="Haiti Humanitarian Appeal (Revised)"/>
        <s v="Indonesia"/>
        <s v="Iran"/>
        <s v="Iraq"/>
        <s v="Sri Lanka Common Humanitarian Action Plan"/>
        <s v="Sri Lanka Joint Plan of Assistance to the Northern Province (JPA)"/>
        <s v="Lesotho Food Insecurity"/>
        <s v="Madagascar"/>
        <s v="Madagascar Flash Appeal"/>
        <s v="Iraq Humanitarian Action Plan"/>
        <s v="Mosul Flash Appeal"/>
        <s v="Kenya Emergency Humanitarian Response Plan"/>
        <s v="Kenya Flash Appeal"/>
        <s v="Libya"/>
        <s v="Libya Flash Appeal"/>
        <s v="Regional Flash Appeal for the Libyan Crisis"/>
        <s v="Mongolia Dzud Appeal"/>
        <s v="Democratic Republic of the Congo RRP"/>
        <s v="Mozambique"/>
        <s v="Djibouti (Intersectoral)"/>
        <s v="Mozambique Flash Appeal"/>
        <s v="Mauritania"/>
        <s v="Mali"/>
        <s v="Djibouti Flash Appeal"/>
        <s v="Ecuador (Intersectoral)"/>
        <s v="Myanmar"/>
        <s v="Myanmar - Kachin Response Plan"/>
        <s v="Myanmar - Rakhine Response Plan"/>
        <s v="Namibia Flash Appeal"/>
        <s v="Niger"/>
        <s v="Nepal"/>
        <s v="Nepal Humanitarian Transition Appeal"/>
        <s v="Peru Flash Appeal"/>
        <s v="El Salvador Flash Appeal"/>
        <s v="Nigeria"/>
        <s v="Democratic Republic of Congo"/>
        <s v="Nigeria Regional Refugee Response Plan"/>
        <s v="Nigeria Refugee Response Pan"/>
        <s v="Nigeria Regional"/>
        <s v="occupied Palestinian territory"/>
        <s v="Nicaragua Flash Appeal"/>
        <s v="Pakistan"/>
        <s v="Pakistan Early Recovery Framework"/>
        <s v="Pakistan Floods Relief and Early Recovery Response Plan (Revised)"/>
        <s v="Pakistan Humanitarian Response Plan"/>
        <s v="Pakistan Rapid Response Plan Floods"/>
        <s v="Philippines"/>
        <s v="Philippines (Typhoon Haiyan and Zamboaga)"/>
        <s v="Philippines Humanitarian Action Plan"/>
        <s v="Philippines Mindanao Action Plan"/>
        <s v="Mindanao Humanitarian Action Plan"/>
        <s v="Republic of Congo"/>
        <s v="Senegal"/>
        <s v="Somalia"/>
        <s v="Republic of South Sudan"/>
        <s v="South Sudan"/>
        <s v="Jordan (Intersectoral)"/>
        <s v="Kenya (Intersectoral)"/>
        <s v="Lebanon"/>
        <s v="Lebanon Flash Appeal"/>
        <s v="South Sudan Regional"/>
        <s v="Lesotho Flash Appeal"/>
        <s v="South Sudan Regional Refugee Response Plan (Ethiopia, Kenya, and Uganda)"/>
        <s v="South Sudan Regional Refugee Response Plan"/>
        <s v="South Sudan Regional Refugee Response Plan (Ethiopia, Kenya, Sudan and Uganda)"/>
        <s v="South Sudan Refugee Response Plan"/>
        <s v="Sudan"/>
        <s v="Syria"/>
        <s v="Syria Regional Refugee Response Plan "/>
        <s v="Syria Humanitarian Assistance Response Plan (SHARP)"/>
        <s v="Syria Regional"/>
        <s v="Syria Regional Refugee and Resilience Plan"/>
        <s v="Syria Regional Refugee and Resilience Plan (3RP)"/>
        <s v="Syria Regional Refugee Response Plan (RRP)"/>
        <s v="Syria "/>
        <s v="Uganda"/>
        <s v="Ukraine"/>
        <s v="Vanuatu"/>
        <s v="Venezuela"/>
        <s v="Venezuela Regional"/>
        <s v="Yemen"/>
        <s v="Sri Lanka Floods Flash Appeal (Revised)"/>
        <s v="Zimbabwe"/>
        <s v="West Africa"/>
        <s v="Caribbean Regional Refugee Response Plan"/>
        <s v="Sahel Regional"/>
        <s v="Yemen Humanitarian Response Plan"/>
        <s v="Yemen Regional Refugee Response Plan"/>
        <s v="Republic Of Congo (Intersectoral)"/>
        <s v="South Sudan RRP"/>
        <s v="Rohingyas (JRP)"/>
        <s v="Syria 3RP"/>
        <s v="Tanzania (Intersectoral)"/>
        <s v="Togo"/>
        <s v="Uganda (Intersectoral)"/>
        <s v="Syria Refugee Response and Resilience Plan"/>
        <s v="The Horn of Africa and Yemen"/>
        <s v="Venezuela RMRP"/>
        <s v="Zambia (Intersectoral)"/>
        <s v="Honduras Flash Appeal"/>
        <s v="Burundi (RRP)"/>
        <s v="Democratic Republic of Congo (RRP)"/>
        <s v="Venezuela (RMRP)"/>
        <s v="The Horn of Africa and Yemen (MRP)"/>
        <s v="South Sudan (RRP)"/>
        <s v="Syria Refugee Response and Resilience Plan (3RP)"/>
        <s v="Nepal Covid-19 Response Plan 2021"/>
        <s v="Humanitarian Needs Overview El Salvador, Guatemala &amp; Honduras"/>
        <s v="El Salvador"/>
        <s v="Syrian Arab Republic"/>
        <s v="Kenya"/>
        <s v="Malawi"/>
        <s v="Rohingya (JRP)"/>
        <s v="Syrian Arab Republic (3RP)"/>
        <s v="Lebanon (ERP)"/>
        <s v="Sri Lanka"/>
        <s v="Syria Earthquake"/>
        <s v="Türkiye Earthquake"/>
        <s v="Syria (3RP)"/>
        <s v="Mongolia"/>
      </sharedItems>
    </cacheField>
    <cacheField name="Appeal Type" numFmtId="0">
      <sharedItems containsBlank="1">
        <s v="Consolidated Appeal Process (CAP)"/>
        <m/>
        <s v="Humanitarian Response Plan (HRP)"/>
        <s v="Other"/>
        <s v="Humanitarian response plan"/>
        <s v="COVID-19 (Intersectoral)"/>
        <s v="COVID-19"/>
        <s v="Refugee Response Plan"/>
        <s v="Regional Response Plan"/>
        <s v="Flash appeal"/>
        <s v="Humanitarian Flash Appeal"/>
        <s v="Regional Refugee Response Plan (RRP)"/>
        <s v="Flash Appeal (FA)"/>
        <s v="Regional Response Plan (RRP)"/>
        <s v="Non Humanitarian Response Plan"/>
        <s v="HRP"/>
        <s v="FA"/>
        <s v="RRP"/>
        <s v="Non-HRP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260" sheet="Raw Data"/>
  </cacheSource>
  <cacheFields>
    <cacheField name="Year" numFmtId="0">
      <sharedItems containsSemiMixedTypes="0" containsString="0" containsNumber="1" containsInteger="1"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</sharedItems>
    </cacheField>
    <cacheField name="Plan" numFmtId="0">
      <sharedItems>
        <s v="Afghanistan"/>
        <s v="Afghanistan Flash Appeal"/>
        <s v="Afghanistan Humanitarian Action Plan"/>
        <s v="Bangladesh"/>
        <s v="Burkina Faso"/>
        <s v="Bangladesh (Intersectoral)"/>
        <s v="Burkina Faso Emergency Humanitarian Action Plan"/>
        <s v="Burundi"/>
        <s v="Benin"/>
        <s v="Burundi Regional Refugee Response Plan"/>
        <s v="Burundi Refugee Response Plan"/>
        <s v="Cameroon"/>
        <s v="Central African Republic Regional Refugee Response Plan"/>
        <s v="Central African Republic"/>
        <s v="Chad"/>
        <s v="Burundi RRP"/>
        <s v="Cote d'Ivoire"/>
        <s v="Cuba"/>
        <s v="Democratic People's Republic of Korea"/>
        <s v="Democratic People's Republic of Korea Overview of Needs and Assistance"/>
        <s v="Democratic People's Republic of Korea : Overview of Needs and Assistance"/>
        <s v="Democratic Republic of the Congo"/>
        <s v="Dominica Flash Appeal"/>
        <s v="Gambia"/>
        <s v="Guatemala"/>
        <s v="Guatemala Flash Appeal (Revised)"/>
        <s v="Guatemala Food Insecurity and Acute Malnutrition Appeal"/>
        <s v="Honduras"/>
        <s v="Burundi (RRP)"/>
        <s v="Democratic Republic of the Congo Regional Response Plan"/>
        <s v="Djibouti"/>
        <s v="Djibouti Appeal"/>
        <s v="Djibouti Drought Appeal"/>
        <s v="Ethiopia"/>
        <s v="Colombia"/>
        <s v="Haiti"/>
        <s v="Haiti Flash Appeal"/>
        <s v="Haiti Humanitarian Action Plan"/>
        <s v="Kyrgyzstan Flash Appeal (Revised)"/>
        <s v="Liberia"/>
        <s v="Haiti Humanitarian Appeal (Revised)"/>
        <s v="Indonesia"/>
        <s v="Iran"/>
        <s v="Iraq"/>
        <s v="Sri Lanka Common Humanitarian Action Plan"/>
        <s v="Sri Lanka Joint Plan of Assistance to the Northern Province (JPA)"/>
        <s v="Lesotho Food Insecurity"/>
        <s v="Madagascar"/>
        <s v="Madagascar Flash Appeal"/>
        <s v="Iraq Humanitarian Action Plan"/>
        <s v="Mosul Flash Appeal"/>
        <s v="Kenya Emergency Humanitarian Response Plan"/>
        <s v="Kenya Flash Appeal"/>
        <s v="Libya"/>
        <s v="Libya Flash Appeal"/>
        <s v="Regional Flash Appeal for the Libyan Crisis"/>
        <s v="Mongolia Dzud Appeal"/>
        <s v="Democratic Republic of the Congo RRP"/>
        <s v="Mozambique"/>
        <s v="Djibouti (Intersectoral)"/>
        <s v="Mozambique Flash Appeal"/>
        <s v="Mauritania"/>
        <s v="Mali"/>
        <s v="Djibouti Flash Appeal"/>
        <s v="Ecuador (Intersectoral)"/>
        <s v="Myanmar"/>
        <s v="Namibia Flash Appeal"/>
        <s v="Niger"/>
        <s v="Nepal"/>
        <s v="Nepal Earthquake Flash Appeal"/>
        <s v="Nepal Humanitarian Transition Appeal"/>
        <s v="Peru Flash Appeal"/>
        <s v="El Salvador Flash Appeal"/>
        <s v="Nigeria"/>
        <s v="Democratic Republic of Congo"/>
        <s v="Democratic Republic of Congo (RRP)"/>
        <s v="Nigeria Regional Refugee Response Plan"/>
        <s v="Nigeria Refugee Response Plan"/>
        <s v="occupied Palestinian territory"/>
        <s v="Nicaragua Flash Appeal"/>
        <s v="Pakistan"/>
        <s v="Pakistan Early Recovery Framework"/>
        <s v="Pakistan Floods Relief and Early Recovery Response Plan (Revised)"/>
        <s v="Pakistan Humanitarian Response Plan"/>
        <s v="Pakistan Rapid Response Plan Floods"/>
        <s v="Philippines"/>
        <s v="Philippines (Typhoon Haiyan and Zamboaga)"/>
        <s v="Philippines Humanitarian Action Plan"/>
        <s v="Philippines Mindanao Action Plan"/>
        <s v="Philippines Typhoon Haiyan"/>
        <s v="Mindanao Humanitarian Action Plan"/>
        <s v="Republic of Congo"/>
        <s v="Senegal"/>
        <s v="Somalia"/>
        <s v="Republic of South Sudan"/>
        <s v="South Sudan"/>
        <s v="Jordan (Intersectoral)"/>
        <s v="Kenya (Intersectoral)"/>
        <s v="Lebanon"/>
        <s v="Lebanon Flash Appeal"/>
        <s v="South Sudan Regional Refugee Response Plan"/>
        <s v="Lesotho Flash Appeal"/>
        <s v="South Sudan Regional Refugee Response Plan (Ethiopia, Kenya, and Uganda)"/>
        <s v="South Sudan Regional Refugee Response Plan (Ethiopia, Kenya, Sudan and Uganda)"/>
        <s v="South Sudan Refugee Response Plan"/>
        <s v="Sudan"/>
        <s v="Syria"/>
        <s v="Syria Regional Refugee Response Plan "/>
        <s v="Syria Humanitarian Assistance Response Plan (SHARP)"/>
        <s v="Syria Regional"/>
        <s v="Syria Regional Refugee and Resilience Plan"/>
        <s v="Syria Regional Refugee and Resilience Plan (3RP)"/>
        <s v="Syria Regional Refugee Response Plan (RRP)"/>
        <s v="Syria Response Plan"/>
        <s v="Uganda"/>
        <s v="Ukraine"/>
        <s v="Vanuatu"/>
        <s v="Venezuela"/>
        <s v="Venezuela Regional"/>
        <s v="Yemen"/>
        <s v="Sri Lanka Floods Flash Appeal (Revised)"/>
        <s v="Zimbabwe"/>
        <s v="West Africa"/>
        <s v="Caribbean Regional Refugee Response Plan"/>
        <s v="Sahel"/>
        <s v="Sahel Region"/>
        <s v="Sahel Regional Plan"/>
        <s v="Yemen Humanitarian Response Plan"/>
        <s v="Yemen Regional Refugee Response Plan"/>
        <s v="Republic of Congo (Intersectoral)"/>
        <s v="South Sudan RRP"/>
        <s v="Rohingyas (JRP)"/>
        <s v="Syria 3RP"/>
        <s v="Tanzania (Intersectoral)"/>
        <s v="Togo"/>
        <s v="Uganda (Intersectoral)"/>
        <s v="South Sudan (RRP)"/>
        <s v="Syria Refugee Response and Resilience Plan (3RP)"/>
        <s v="The Horn of Africa and Yemen (MRP)"/>
        <s v="Venezuela RMRP"/>
        <s v="Venezuela (RMRP)"/>
        <s v="Zambia (Intersectoral)"/>
        <s v="Honduras Flash Appeal"/>
        <s v="Nepal Covid-19 Response Plan 2021"/>
        <s v="Humanitarian Needs Overview El Salvador, Guatemala &amp; Honduras"/>
        <s v="El Salvador"/>
        <s v="Syrian Arab Republic"/>
        <s v="Kenya"/>
        <s v="Malawi"/>
        <s v="Rohingya (JRP)"/>
        <s v="Syrian Arab Republic (3RP)"/>
        <s v="Lebanon (ERP)"/>
        <s v="Sri Lanka"/>
        <s v="Syria Earthquake"/>
        <s v="Türkiye Earthquake"/>
        <s v="Syria (3RP)"/>
        <s v="Mongolia"/>
      </sharedItems>
    </cacheField>
    <cacheField name="Crisis Country" numFmtId="0">
      <sharedItems>
        <s v="Afghanistan"/>
        <s v="Bangladesh"/>
        <s v="Burkina Faso"/>
        <s v="Burundi"/>
        <s v="Benin"/>
        <s v="Cameroon"/>
        <s v="Central African Republic"/>
        <s v="Chad"/>
        <s v="Cote d'Ivoire"/>
        <s v="Cuba"/>
        <s v="Democratic People's Republic of Korea"/>
        <s v="Democratic Republic of the Congo"/>
        <s v="Dominica"/>
        <s v="Gambia"/>
        <s v="Guatemala"/>
        <s v="Honduras"/>
        <s v="Djibouti"/>
        <s v="Ethiopia"/>
        <s v="Colombia"/>
        <s v="Haiti"/>
        <s v="Kyrgyzstan"/>
        <s v="Liberia"/>
        <s v="Indonesia"/>
        <s v="Iran"/>
        <s v="Iraq"/>
        <s v="Sri Lanka"/>
        <s v="Lesotho"/>
        <s v="Madagascar"/>
        <s v="Kenya"/>
        <s v="Libya"/>
        <s v="Mongolia"/>
        <s v="Mozambique"/>
        <s v="Mauritania"/>
        <s v="Mali"/>
        <s v="Ecuador"/>
        <s v="Myanmar"/>
        <s v="Namibia"/>
        <s v="Niger"/>
        <s v="Nepal"/>
        <s v="Peru"/>
        <s v="El Salvador"/>
        <s v="Nigeria"/>
        <s v="Democratic Republic of Congo"/>
        <s v="occupied Palestinian territory"/>
        <s v="Nicaragua"/>
        <s v="Pakistan"/>
        <s v="Philippines"/>
        <s v="Republic of Congo"/>
        <s v="Senegal"/>
        <s v="Somalia"/>
        <s v="South Sudan"/>
        <s v="Jordan"/>
        <s v="Lebanon"/>
        <s v="Sudan"/>
        <s v="Syria"/>
        <s v="Uganda"/>
        <s v="Ukraine"/>
        <s v="Vanuatu"/>
        <s v="Venezuela"/>
        <s v="Yemen"/>
        <s v="Zimbabwe"/>
        <s v="West Africa"/>
        <s v="Multiple Countries in the Caribbean"/>
        <s v="Multiple countries in the Sahel"/>
        <s v="Tanzania"/>
        <s v="Togo"/>
        <s v="Syria Refugee Response and Resilience Plan"/>
        <s v="The Horn of Africa and Yemen"/>
        <s v="Zambia"/>
        <s v="Burundi "/>
        <s v="Syrian Arab Republic"/>
        <s v="Malawi"/>
        <s v="Syria Earthquake"/>
        <s v="Türkiye Earthquake"/>
        <s v="Lebanon "/>
      </sharedItems>
    </cacheField>
    <cacheField name="Country Code" numFmtId="0">
      <sharedItems containsBlank="1">
        <s v="AFG"/>
        <s v="BGD"/>
        <s v="BFA"/>
        <s v="BDI"/>
        <s v="BEN"/>
        <s v="CMR"/>
        <s v="CAF"/>
        <s v="TCD"/>
        <s v="CIV"/>
        <s v="CUB"/>
        <s v="PRK"/>
        <s v="COD"/>
        <s v="DMA"/>
        <s v="GMB"/>
        <s v="GTM"/>
        <s v="HND"/>
        <s v="DJI"/>
        <s v="ETH"/>
        <s v="COL"/>
        <s v="HTI"/>
        <s v="KGZ"/>
        <s v="LBR"/>
        <s v="IDN"/>
        <s v="IRN"/>
        <s v="IRQ"/>
        <s v="LKA"/>
        <s v="LSO"/>
        <s v="MDG"/>
        <s v="KEN"/>
        <s v="LBY"/>
        <s v="MNG"/>
        <s v="MOZ"/>
        <s v="MRT"/>
        <s v="MLI"/>
        <s v="ECU"/>
        <s v="MMR"/>
        <s v="NAM"/>
        <s v="NER"/>
        <s v="NPL"/>
        <s v="PER"/>
        <s v="SLW"/>
        <s v="NGA"/>
        <s v="PSE"/>
        <s v="NIC"/>
        <s v="PAK"/>
        <s v="PHL"/>
        <s v="COG"/>
        <s v="SEN"/>
        <s v="SOM"/>
        <s v="SSD"/>
        <s v="JOR"/>
        <s v="LBN"/>
        <s v="SDN"/>
        <s v="SYR"/>
        <s v="UGA"/>
        <s v="UKR"/>
        <s v="VUT"/>
        <s v="VEN"/>
        <s v="YEM"/>
        <s v="ZWE"/>
        <m/>
        <s v="TZA"/>
        <s v="TGO"/>
        <s v="ZMB"/>
        <s v="SLV"/>
        <s v="MWI"/>
        <s v="TUR"/>
      </sharedItems>
    </cacheField>
    <cacheField name="Metric" numFmtId="0">
      <sharedItems>
        <s v="People targeted"/>
        <s v="Funding received"/>
        <s v="Funding requirements"/>
        <s v="People in need"/>
      </sharedItems>
    </cacheField>
    <cacheField name="Value" numFmtId="3">
      <sharedItems containsSemiMixedTypes="0" containsString="0" containsNumber="1">
        <n v="7800000.0"/>
        <n v="2.23824925E8"/>
        <n v="4.48551322E8"/>
        <n v="5400000.0"/>
        <n v="3.45246607E8"/>
        <n v="4.7442838E8"/>
        <n v="8800000.0"/>
        <n v="3.093E8"/>
        <n v="4.064E8"/>
        <n v="9000000.0"/>
        <n v="2.8E8"/>
        <n v="4.167E8"/>
        <n v="7400000.0"/>
        <n v="1.8E8"/>
        <n v="3.388E8"/>
        <n v="8100000.0"/>
        <n v="2.867E8"/>
        <n v="4.094E8"/>
        <n v="4.446E8"/>
        <n v="5.466E8"/>
        <n v="6500000.0"/>
        <n v="4.234E8"/>
        <n v="6.118E8"/>
        <n v="6300000.0"/>
        <n v="7.326E8"/>
        <n v="1.395E7"/>
        <n v="5.35E7"/>
        <n v="1.521E8"/>
        <n v="7.7450831E8"/>
        <n v="5.05299903E8"/>
        <n v="4.26528103E8"/>
        <n v="5.82318627E8"/>
        <n v="1.491E8"/>
        <n v="4.341E8"/>
        <n v="6.821E8"/>
        <n v="9.508E8"/>
        <n v="1300000.0"/>
        <n v="9.205E8"/>
        <n v="6.139E8"/>
        <n v="1200000.0"/>
        <n v="1.281635457E9"/>
        <n v="8.5944494E7"/>
        <n v="1.26062151E8"/>
        <n v="3500000.0"/>
        <n v="7.6004187E7"/>
        <n v="1.38977186E8"/>
        <n v="4.05E7"/>
        <n v="9.93E7"/>
        <n v="3.04E7"/>
        <n v="9.88E7"/>
        <n v="939148.0"/>
        <n v="4.95E7"/>
        <n v="9.05E7"/>
        <n v="1600000.0"/>
        <n v="2.74E7"/>
        <n v="6.11E7"/>
        <n v="861000.0"/>
        <n v="5.18E7"/>
        <n v="9.03E7"/>
        <n v="954000.0"/>
        <n v="1.87E8"/>
        <n v="2.018E7"/>
        <n v="3896575.0"/>
        <n v="1.4163313E7"/>
        <n v="4.36E7"/>
        <n v="6.23E7"/>
        <n v="7.37E7"/>
        <n v="3000000.0"/>
        <n v="7.6E7"/>
        <n v="1.418E8"/>
        <n v="3600000.0"/>
        <n v="1.063E8"/>
        <n v="8.71E8"/>
        <n v="7.66E7"/>
        <n v="2.617E8"/>
        <n v="2900000.0"/>
        <n v="2.95E8"/>
        <n v="1.528E8"/>
        <n v="3.139E8"/>
        <n v="330000.0"/>
        <n v="1.106E8"/>
        <n v="3.912E8"/>
        <n v="484000.0"/>
        <n v="7.43E7"/>
        <n v="4.293E8"/>
        <n v="7.38E7"/>
        <n v="3.066E8"/>
        <n v="6.43E7"/>
        <n v="7.3E7"/>
        <n v="1.258E8"/>
        <n v="6100000.0"/>
        <n v="1.171E8"/>
        <n v="2.64E8"/>
        <n v="2070000.0"/>
        <n v="1.087E8"/>
        <n v="2.322E8"/>
        <n v="1.119E8"/>
        <n v="2.381E8"/>
        <n v="1.173E8"/>
        <n v="3.197E8"/>
        <n v="3400000.0"/>
        <n v="8.54E7"/>
        <n v="2.989E8"/>
        <n v="1800000.0"/>
        <n v="223000.0"/>
        <n v="8.05E7"/>
        <n v="3.457E8"/>
        <n v="1.02801363E8"/>
        <n v="1.95136527E8"/>
        <n v="1.49882707E8"/>
        <n v="7.3220547E7"/>
        <n v="1621183.0"/>
        <n v="7.6649802E7"/>
        <n v="1.24011764E8"/>
        <n v="1920000.0"/>
        <n v="3.787E8"/>
        <n v="5.554E8"/>
        <n v="2200000.0"/>
        <n v="3.011E8"/>
        <n v="6.13E8"/>
        <n v="3.312E8"/>
        <n v="2700000.0"/>
        <n v="1.809E8"/>
        <n v="5.315E8"/>
        <n v="2400000.0"/>
        <n v="1.814E8"/>
        <n v="4.973E8"/>
        <n v="7.0E7"/>
        <n v="2.406E8"/>
        <n v="5.156E8"/>
        <n v="1740000.0"/>
        <n v="4.307E8"/>
        <n v="6.074E8"/>
        <n v="6.5171054E7"/>
        <n v="1.41947471E8"/>
        <n v="3.14112102E8"/>
        <n v="5.44088494E8"/>
        <n v="3.2627975E8"/>
        <n v="2283310.0"/>
        <n v="3.56072026E8"/>
        <n v="5.71946997E8"/>
        <n v="2989000.0"/>
        <n v="2.9786099E8"/>
        <n v="5.09937289E8"/>
        <n v="4200000.0"/>
        <n v="2.265E8"/>
        <n v="6.185E8"/>
        <n v="2870000.0"/>
        <n v="2.507E8"/>
        <n v="5.716E8"/>
        <n v="2.105E8"/>
        <n v="5.413E8"/>
        <n v="2300000.0"/>
        <n v="2.27E8"/>
        <n v="5.886E8"/>
        <n v="4700000.0"/>
        <n v="2.551E8"/>
        <n v="5.438E8"/>
        <n v="4900000.0"/>
        <n v="250000.0"/>
        <n v="4.766E8"/>
        <n v="1.04E8"/>
        <n v="1.236E8"/>
        <n v="5.3527614E8"/>
        <n v="4300000.0"/>
        <n v="1.01406953E8"/>
        <n v="1.60691683E8"/>
        <n v="1143502.0"/>
        <n v="1.03E7"/>
        <n v="5.56E7"/>
        <n v="9485235.0"/>
        <n v="1.2250508E7"/>
        <n v="3.0392419E7"/>
        <n v="2.3E7"/>
        <n v="1.11E8"/>
        <n v="3.06E7"/>
        <n v="1.135E8"/>
        <n v="1.8E7"/>
        <n v="2.62E7"/>
        <n v="1.112E8"/>
        <n v="6200000.0"/>
        <n v="1.203E8"/>
        <n v="1.95647826E8"/>
        <n v="1.03886477E8"/>
        <n v="1.98066562E8"/>
        <n v="2.1874E8"/>
        <n v="7.3139091E7"/>
        <n v="6.29381833E8"/>
        <n v="8.9264397E8"/>
        <n v="6400000.0"/>
        <n v="7000000.0"/>
        <n v="8.27616628E8"/>
        <n v="5.21026865E8"/>
        <n v="7500000.0"/>
        <n v="5.84431727E8"/>
        <n v="7.91331026E8"/>
        <n v="5310000.0"/>
        <n v="1.47E7"/>
        <n v="3.929E8"/>
        <n v="8.321E8"/>
        <n v="1.51E7"/>
        <n v="3.11E7"/>
        <n v="3.734E8"/>
        <n v="6.92E8"/>
        <n v="3.746E8"/>
        <n v="6.9E8"/>
        <n v="3.884E8"/>
        <n v="8.126E8"/>
        <n v="8500000.0"/>
        <n v="7.333E8"/>
        <n v="1.68E9"/>
        <n v="1.31E7"/>
        <n v="2.872E8"/>
        <n v="1.65E9"/>
        <n v="4400000.0"/>
        <n v="1.83E7"/>
        <n v="289235.0"/>
        <n v="1100000.0"/>
        <n v="2.37E7"/>
        <n v="566868.0"/>
        <n v="440200.0"/>
        <n v="1.15E7"/>
        <n v="181858.0"/>
        <n v="1.01E7"/>
        <n v="2.38E7"/>
        <n v="1.59E7"/>
        <n v="5.67E7"/>
        <n v="1500000.0"/>
        <n v="1.6701505E7"/>
        <n v="8103006.0"/>
        <n v="3.419305E7"/>
        <n v="8238535.0"/>
        <n v="7100000.0"/>
        <n v="1.32E7"/>
        <n v="5300000.0"/>
        <n v="4.42E7"/>
        <n v="1400000.0"/>
        <n v="2600000.0"/>
        <n v="6.768E8"/>
        <n v="2.08889587E8"/>
        <n v="2.358E8"/>
        <n v="1.641E8"/>
        <n v="5.47E8"/>
        <n v="941000.0"/>
        <n v="4.88391703E8"/>
        <n v="7.35754098E8"/>
        <n v="2.4753575E7"/>
        <n v="6.9982984E7"/>
        <n v="300000.0"/>
        <n v="2.1E7"/>
        <n v="7.41E7"/>
        <n v="1.73E7"/>
        <n v="8.2E7"/>
        <n v="2.63E7"/>
        <n v="7.48E7"/>
        <n v="282417.0"/>
        <n v="1.11E7"/>
        <n v="4.3E7"/>
        <n v="289000.0"/>
        <n v="4.0222828E7"/>
        <n v="7.9310556E7"/>
        <n v="206000.0"/>
        <n v="120000.0"/>
        <n v="1.9370114E7"/>
        <n v="2.319E8"/>
        <n v="3.3264338E7"/>
        <n v="1.061E9"/>
        <n v="1.6E9"/>
        <n v="1.0E7"/>
        <n v="5.496E8"/>
        <n v="1.42E9"/>
        <n v="1.25E7"/>
        <n v="6.357E8"/>
        <n v="1.18E9"/>
        <n v="7.715E8"/>
        <n v="3.17E8"/>
        <n v="1.04E7"/>
        <n v="2100000.0"/>
        <n v="7.0311344E7"/>
        <n v="1.5108081E8"/>
        <n v="1188000.0"/>
        <n v="8.99E7"/>
        <n v="1.575E8"/>
        <n v="817000.0"/>
        <n v="6.21E7"/>
        <n v="1.938E8"/>
        <n v="7.13E7"/>
        <n v="1.922E8"/>
        <n v="2.82E7"/>
        <n v="2.522E8"/>
        <n v="2800000.0"/>
        <n v="3.2E7"/>
        <n v="1.262E8"/>
        <n v="3.6E8"/>
        <n v="1.39E8"/>
        <n v="7.2771635E7"/>
        <n v="9.4231852E7"/>
        <n v="6.8617608E7"/>
        <n v="3.7229017E7"/>
        <n v="9.7912181E7"/>
        <n v="200245.0"/>
        <n v="1.5234381E8"/>
        <n v="900000.0"/>
        <n v="1.50222133E9"/>
        <n v="1.108519732E9"/>
        <n v="2.55E7"/>
        <n v="2.20820927E8"/>
        <n v="3.82390619E8"/>
        <n v="1.67E7"/>
        <n v="5.05E7"/>
        <n v="1.09E7"/>
        <n v="2.5E7"/>
        <n v="8.194E8"/>
        <n v="1.1133E9"/>
        <n v="5200000.0"/>
        <n v="4.397E8"/>
        <n v="1.53824575E8"/>
        <n v="2.89605365E8"/>
        <n v="7.043E8"/>
        <n v="8200000.0"/>
        <n v="6.636E8"/>
        <n v="8.605E8"/>
        <n v="4.0172849E7"/>
        <n v="1.47118508E8"/>
        <n v="2.3805699E7"/>
        <n v="3.8458738E7"/>
        <n v="3.24E7"/>
        <n v="3.878E8"/>
        <n v="1.33E7"/>
        <n v="2.01E7"/>
        <n v="1.1E7"/>
        <n v="8.087E8"/>
        <n v="9.846E8"/>
        <n v="4.553E8"/>
        <n v="5.687E8"/>
        <n v="8700000.0"/>
        <n v="6.809E8"/>
        <n v="7.012E8"/>
        <n v="1.469E8"/>
        <n v="1.28E7"/>
        <n v="5.1113653E7"/>
        <n v="1.87725113E8"/>
        <n v="2.327E8"/>
        <n v="2.837E8"/>
        <n v="6.03544553E8"/>
        <n v="3.99288552E8"/>
        <n v="1655500.0"/>
        <n v="5.45023141E8"/>
        <n v="7.9680764E8"/>
        <n v="2726000.0"/>
        <n v="3.72462747E8"/>
        <n v="6.63311782E8"/>
        <n v="1700000.0"/>
        <n v="8.58E7"/>
        <n v="1.199E8"/>
        <n v="5.32438919E8"/>
        <n v="7.4181815E8"/>
        <n v="727000.0"/>
        <n v="3.57E7"/>
        <n v="331302.0"/>
        <n v="4.86E7"/>
        <n v="1.725E8"/>
        <n v="8.57E7"/>
        <n v="1.51E8"/>
        <n v="7.76E7"/>
        <n v="3.127E8"/>
        <n v="2.56E7"/>
        <n v="2.016E8"/>
        <n v="4.4476E8"/>
        <n v="499000.0"/>
        <n v="1.07E7"/>
        <n v="2.79208324E8"/>
        <n v="3.36182831E8"/>
        <n v="5.0E8"/>
        <n v="1.8150794E7"/>
        <n v="3379194.0"/>
        <n v="741000.0"/>
        <n v="6.205E8"/>
        <n v="1150000.0"/>
        <n v="4600000.0"/>
        <n v="1.02E7"/>
        <n v="5.7341522E7"/>
        <n v="9.2362781E7"/>
        <n v="848472.0"/>
        <n v="8.8512172E7"/>
        <n v="1.06793308E8"/>
        <n v="400000.0"/>
        <n v="3.77E7"/>
        <n v="9.09E7"/>
        <n v="390000.0"/>
        <n v="5.08E7"/>
        <n v="9.46E7"/>
        <n v="465000.0"/>
        <n v="2.13E7"/>
        <n v="8.92E7"/>
        <n v="468000.0"/>
        <n v="2.52E7"/>
        <n v="7.45E7"/>
        <n v="539000.0"/>
        <n v="7.06E7"/>
        <n v="1.16E8"/>
        <n v="830000.0"/>
        <n v="1.52898473E8"/>
        <n v="2.14562367E8"/>
        <n v="6903226.0"/>
        <n v="2.64726309E8"/>
        <n v="4.76926521E8"/>
        <n v="3900000.0"/>
        <n v="2.387E8"/>
        <n v="4.81E8"/>
        <n v="1.289E8"/>
        <n v="3.774E8"/>
        <n v="1.3080000000000001E8"/>
        <n v="3.541E8"/>
        <n v="1.2930000000000001E8"/>
        <n v="3.047E8"/>
        <n v="3700000.0"/>
        <n v="3.296E8"/>
        <n v="150000.0"/>
        <n v="3.24E8"/>
        <n v="6.466E8"/>
        <n v="8900000.0"/>
        <n v="1.29E8"/>
        <n v="1.92E8"/>
        <n v="909000.0"/>
        <n v="1.248E8"/>
        <n v="2.65E8"/>
        <n v="540700.0"/>
        <n v="9.82E7"/>
        <n v="1.895E8"/>
        <n v="563000.0"/>
        <n v="9.77E7"/>
        <n v="1.503E8"/>
        <n v="525000.0"/>
        <n v="1.249E8"/>
        <n v="1.834E8"/>
        <n v="863000.0"/>
        <n v="1.92E7"/>
        <n v="2.144E8"/>
        <n v="1.84E7"/>
        <n v="2.6977971E7"/>
        <n v="5.1297E7"/>
        <n v="8.9055457E7"/>
        <n v="1.09309173E8"/>
        <n v="1682185.0"/>
        <n v="3798201.0"/>
        <n v="3.0E8"/>
        <n v="1627000.0"/>
        <n v="3.12729054E8"/>
        <n v="4.89640803E8"/>
        <n v="2.88128878E8"/>
        <n v="2.724E8"/>
        <n v="4.219E8"/>
        <n v="7.0319785E7"/>
        <n v="1.25049126E8"/>
        <n v="3.55277959E8"/>
        <n v="1.73E8"/>
        <n v="3.052E8"/>
        <n v="1.66E8"/>
        <n v="3.757E8"/>
        <n v="1.273E8"/>
        <n v="2.605E8"/>
        <n v="2000000.0"/>
        <n v="2.13E8"/>
        <n v="2.873E8"/>
        <n v="3.95E7"/>
        <n v="1900000.0"/>
        <n v="5981608.0"/>
        <n v="1.594E8"/>
        <n v="3.383E8"/>
        <n v="3.61E7"/>
        <n v="3.831E8"/>
        <n v="1.07E8"/>
        <n v="1.16113607E8"/>
        <n v="2.15926795E8"/>
        <n v="1.78E7"/>
        <n v="9.34E7"/>
        <n v="9500000.0"/>
        <n v="5.37E7"/>
        <n v="1.003E8"/>
        <n v="2.002E8"/>
        <n v="4.842E8"/>
        <n v="7.31E8"/>
        <n v="1.05E9"/>
        <n v="1.4E7"/>
        <n v="6.779E8"/>
        <n v="7700000.0"/>
        <n v="8.477E8"/>
        <n v="0.0"/>
        <n v="9600000.0"/>
        <n v="5.44601391E8"/>
        <n v="6.53E7"/>
        <n v="1.988E8"/>
        <n v="850473.0"/>
        <n v="6.52E7"/>
        <n v="1.566E8"/>
        <n v="443000.0"/>
        <n v="8.13E7"/>
        <n v="1.744E8"/>
        <n v="1.304E8"/>
        <n v="2.412E8"/>
        <n v="6.03408539E8"/>
        <n v="3.29737701E8"/>
        <n v="2514398.0"/>
        <n v="3.11466307E8"/>
        <n v="4.19907202E8"/>
        <n v="2.70048717E8"/>
        <n v="4.0083974E8"/>
        <n v="5.018E8"/>
        <n v="9.311E8"/>
        <n v="3.441E8"/>
        <n v="7.061E8"/>
        <n v="2.63E8"/>
        <n v="5.707E8"/>
        <n v="2.662E8"/>
        <n v="5.519E8"/>
        <n v="5357651.0"/>
        <n v="2.238E8"/>
        <n v="5.397E8"/>
        <n v="2500000.0"/>
        <n v="3.506E8"/>
        <n v="1.82E9"/>
        <n v="6.046E8"/>
        <n v="3.06522537E8"/>
        <n v="5.36927963E8"/>
        <n v="1.154E8"/>
        <n v="3.394E8"/>
        <n v="3200000.0"/>
        <n v="7.65E7"/>
        <n v="1.23E8"/>
        <n v="7.7349389E7"/>
        <n v="4.40542688E8"/>
        <n v="1.963473246E9"/>
        <n v="1.380067231E9"/>
        <n v="3.32196745E8"/>
        <n v="6.61180978E8"/>
        <n v="1.5709779E8"/>
        <n v="3.56759669E8"/>
        <n v="6.1E7"/>
        <n v="199000.0"/>
        <n v="4.751E8"/>
        <n v="7.885E8"/>
        <n v="3.5260463E7"/>
        <n v="5.123183E7"/>
        <n v="600000.0"/>
        <n v="5.3544941E7"/>
        <n v="9.5508967E7"/>
        <n v="500000.0"/>
        <n v="3060000.0"/>
        <n v="3.325817E7"/>
        <n v="1.7950207E7"/>
        <n v="5.9195017E7"/>
        <n v="3.6263227E7"/>
        <n v="1.43E7"/>
        <n v="9400000.0"/>
        <n v="166000.0"/>
        <n v="2.09E7"/>
        <n v="6.409999999999999E7"/>
        <n v="5.94E7"/>
        <n v="1.99E7"/>
        <n v="620461.0"/>
        <n v="1.58E7"/>
        <n v="881000.0"/>
        <n v="6800000.0"/>
        <n v="1.63E7"/>
        <n v="814000.0"/>
        <n v="5.96124332E8"/>
        <n v="4.00104873E8"/>
        <n v="2556404.0"/>
        <n v="6.57301394E8"/>
        <n v="5.86131426E8"/>
        <n v="1.153087668E9"/>
        <n v="3800000.0"/>
        <n v="4.575E8"/>
        <n v="9.331E8"/>
        <n v="3180000.0"/>
        <n v="3.256E8"/>
        <n v="8.626E8"/>
        <n v="4.138E8"/>
        <n v="8.852E8"/>
        <n v="8.826E8"/>
        <n v="1.51E9"/>
        <n v="6700000.0"/>
        <n v="7.968E8"/>
        <n v="1.54E9"/>
        <n v="4.01E7"/>
        <n v="1.08E9"/>
        <n v="6.117E8"/>
        <n v="1.167739803E9"/>
        <n v="3810000.0"/>
        <n v="8.79901029E8"/>
        <n v="1.003322063E9"/>
        <n v="4100000.0"/>
        <n v="3.79211301E8"/>
        <n v="7.87572734E8"/>
        <n v="1.176892213E9"/>
        <n v="3587000.0"/>
        <n v="7.71920359E8"/>
        <n v="1.07203743E9"/>
        <n v="1.5949E9"/>
        <n v="1.8018E9"/>
        <n v="1.0E9"/>
        <n v="1.3E9"/>
        <n v="6000000.0"/>
        <n v="1.15E9"/>
        <n v="1.64E9"/>
        <n v="1.03E9"/>
        <n v="1.72E9"/>
        <n v="1.384E7"/>
        <n v="1000000.0"/>
        <n v="9.845E8"/>
        <n v="4440000.0"/>
        <n v="821000.0"/>
        <n v="1.866E8"/>
        <n v="7.016E8"/>
        <n v="948409.0"/>
        <n v="1.86E8"/>
        <n v="6.58E8"/>
        <n v="3.556E8"/>
        <n v="6.577E8"/>
        <n v="5.174E8"/>
        <n v="1.38E9"/>
        <n v="1.693E8"/>
        <n v="8.099E8"/>
        <n v="3.933E8"/>
        <n v="6.19673235E8"/>
        <n v="1.843386608E9"/>
        <n v="1.217023072E9"/>
        <n v="6750000.0"/>
        <n v="5.50846869E8"/>
        <n v="9.85120878E8"/>
        <n v="9.857E8"/>
        <n v="5.971E8"/>
        <n v="6600000.0"/>
        <n v="4.278E8"/>
        <n v="9.718E8"/>
        <n v="3.262E8"/>
        <n v="8.04E8"/>
        <n v="9.78E7"/>
        <n v="4800000.0"/>
        <n v="6.036E8"/>
        <n v="1.01E9"/>
        <n v="5500000.0"/>
        <n v="823000.0"/>
        <n v="5.85279169E8"/>
        <n v="1.051018271E9"/>
        <n v="4000000.0"/>
        <n v="8.12424912E8"/>
        <n v="1.132952016E9"/>
        <n v="9.73E8"/>
        <n v="1.08E7"/>
        <n v="1.22E7"/>
        <n v="1.371E9"/>
        <n v="3.2E9"/>
        <n v="1.35E7"/>
        <n v="3.35E9"/>
        <n v="2.0E9"/>
        <n v="3.36E9"/>
        <n v="1.3E7"/>
        <n v="2.92E7"/>
        <n v="3.29E9"/>
        <n v="890000.0"/>
        <n v="2.27E9"/>
        <n v="4.63E9"/>
        <n v="9913877.0"/>
        <n v="2.66E9"/>
        <n v="5.61E9"/>
        <n v="9.59284768E8"/>
        <n v="1.409812466E9"/>
        <n v="1.1234E9"/>
        <n v="2.2562E9"/>
        <n v="2.15915475E8"/>
        <n v="3.48340163E8"/>
        <n v="1.6E8"/>
        <n v="5.53E9"/>
        <n v="1.502100145E9"/>
        <n v="5690000.0"/>
        <n v="2.486E9"/>
        <n v="4.5E9"/>
        <n v="2.4E9"/>
        <n v="2.180971363E9"/>
        <n v="2.981640112E9"/>
        <n v="2.3332E9"/>
        <n v="3.7407E9"/>
        <n v="1.2E9"/>
        <n v="2.9E9"/>
        <n v="1.84398188E8"/>
        <n v="9.9109148E7"/>
        <n v="1.485E8"/>
        <n v="3.16E8"/>
        <n v="8.83E7"/>
        <n v="2.18E7"/>
        <n v="2.979E8"/>
        <n v="3100000.0"/>
        <n v="5.69E7"/>
        <n v="2.036E8"/>
        <n v="6.659999999999999E7"/>
        <n v="1.869E8"/>
        <n v="1.644E8"/>
        <n v="2.916E8"/>
        <n v="2.525E8"/>
        <n v="2.227E8"/>
        <n v="1.723E8"/>
        <n v="7.376E8"/>
        <n v="2.356E8"/>
        <n v="3.494E8"/>
        <n v="2.6626535E7"/>
        <n v="5.96E8"/>
        <n v="7.81E8"/>
        <n v="9.358E8"/>
        <n v="2.12E7"/>
        <n v="1.33E9"/>
        <n v="2.34E9"/>
        <n v="4.7839929E8"/>
        <n v="2.26189188E8"/>
        <n v="1.88E7"/>
        <n v="2.86827637E8"/>
        <n v="8000000.0"/>
        <n v="1.425E8"/>
        <n v="3.523E8"/>
        <n v="960000.0"/>
        <n v="4.679E8"/>
        <n v="2.06902892E8"/>
        <n v="2.38444169E8"/>
        <n v="4559084.0"/>
        <n v="7.6494116E7"/>
        <n v="1.46971839E8"/>
        <n v="4500000.0"/>
        <n v="2.71E7"/>
        <n v="2.33E7"/>
        <n v="4.98E7"/>
        <n v="2.02E7"/>
        <n v="2.04E7"/>
        <n v="1534832.0"/>
        <n v="2.29E9"/>
        <n v="2.21723553E8"/>
        <n v="2.96E9"/>
        <n v="2.22E7"/>
        <n v="2.217E8"/>
        <n v="4.1900000000000005E9"/>
        <n v="5.2E8"/>
        <n v="1.4781209E7"/>
        <n v="1.8612137E8"/>
        <n v="1.21373288E8"/>
        <n v="1.4840854E7"/>
        <n v="3861100.0"/>
        <n v="3.9584488E8"/>
        <n v="7.05769562E8"/>
        <n v="3.26374446E8"/>
        <n v="5.85602868E8"/>
        <n v="6055575.0"/>
        <n v="4.635848E7"/>
        <n v="7.12179158E8"/>
        <n v="3.03E7"/>
        <n v="4.78582358E8"/>
        <n v="9.41E7"/>
        <n v="163980.0"/>
        <n v="2.89746771E8"/>
        <n v="1.94389288E8"/>
        <n v="2.923097E8"/>
        <n v="9.95333E7"/>
        <n v="5.045E8"/>
        <n v="1.06E7"/>
        <n v="2.026E8"/>
        <n v="6710000.0"/>
        <n v="3.9E7"/>
        <n v="1.1E8"/>
        <n v="8.123E8"/>
        <n v="3.482E8"/>
        <n v="3.656E8"/>
        <n v="7200000.0"/>
        <n v="4.98E8"/>
        <n v="2.544E8"/>
        <n v="2.15E8"/>
        <n v="1220000.0"/>
        <n v="2.7645594E8"/>
        <n v="3.735E8"/>
        <n v="5.82E8"/>
        <n v="5700000.0"/>
        <n v="7.89E8"/>
        <n v="3.48E8"/>
        <n v="1.73E9"/>
        <n v="2.0099999999999998E9"/>
        <n v="4.1756733E8"/>
        <n v="1.17E7"/>
        <n v="5600000.0"/>
        <n v="1.5E9"/>
        <n v="1.357E7"/>
        <n v="8.6867797E8"/>
        <n v="9.51E8"/>
        <n v="8.11E7"/>
        <n v="1.4E9"/>
        <n v="3.3E9"/>
        <n v="5.55E7"/>
        <n v="4.2E9"/>
        <n v="3.826E8"/>
        <n v="5.841E9"/>
        <n v="5.2E9"/>
        <n v="6.819394E7"/>
        <n v="1.578E8"/>
        <n v="7.5E8"/>
        <n v="2.97E9"/>
        <n v="2.41E7"/>
        <n v="7.625E8"/>
        <n v="2.43E7"/>
        <n v="1.43699356E9"/>
        <n v="1.35E9"/>
        <n v="9790000.0"/>
        <n v="2.333E8"/>
        <n v="3533773.0"/>
        <n v="2255830.0"/>
        <n v="4406243.0"/>
        <n v="5496653.0"/>
        <n v="6731041.0"/>
        <n v="1.9616782E7"/>
        <n v="1250662.0"/>
        <n v="5917269.0"/>
        <n v="1326777.0"/>
        <n v="1035782.0"/>
        <n v="3821659.0"/>
        <n v="5932722.0"/>
        <n v="8310533.0"/>
        <n v="1.3446501E7"/>
        <n v="2.07E7"/>
        <n v="1590000.0"/>
        <n v="552000.0"/>
        <n v="1951385.0"/>
        <n v="7203586.0"/>
        <n v="613667.0"/>
        <n v="4105000.0"/>
        <n v="1.0316142E7"/>
        <n v="2.4380455E7"/>
        <n v="4889324.0"/>
        <n v="1795961.0"/>
        <n v="3934444.0"/>
        <n v="3053039.0"/>
        <n v="6149509.0"/>
        <n v="7693945.0"/>
        <n v="2.7026244E7"/>
        <n v="2.0E7"/>
        <n v="4896979.0"/>
        <n v="2454198.0"/>
        <n v="803587.0"/>
        <n v="7522833.0"/>
        <n v="1533924.0"/>
        <n v="1.4369336E7"/>
        <n v="3654445.0"/>
        <n v="8364426.0"/>
        <n v="2075542.0"/>
        <n v="7846888.0"/>
        <n v="8872746.0"/>
        <n v="1.4257653E7"/>
        <n v="1.4560823E7"/>
        <n v="2.3458603E7"/>
        <n v="4460065.0"/>
        <n v="3300000.0"/>
        <n v="679919.0"/>
        <n v="599386.0"/>
        <n v="1.77E7"/>
        <n v="5702498.0"/>
        <n v="1217000.0"/>
        <n v="1459862.0"/>
        <n v="2560600.0"/>
        <n v="2.0111553E7"/>
        <n v="303804.0"/>
        <n v="5186744.0"/>
        <n v="8859400.0"/>
        <n v="2.0605258E7"/>
        <n v="1090000.0"/>
        <n v="6992137.0"/>
        <n v="4.4422E9"/>
        <n v="8.05099698E8"/>
        <n v="1.82414025E8"/>
        <n v="3.76046051E8"/>
        <n v="4.61253975E8"/>
        <n v="5.10909899E8"/>
        <n v="2.82854048E8"/>
        <n v="1.881674597E9"/>
        <n v="1.14317607E8"/>
        <n v="3.335002211E9"/>
        <n v="1.53531304E8"/>
        <n v="3.73165734E8"/>
        <n v="1.55296363E8"/>
        <n v="4.00004347E8"/>
        <n v="1.13799273E8"/>
        <n v="6.85734819E8"/>
        <n v="3.88499803E8"/>
        <n v="8.25698032E8"/>
        <n v="5.52598446E8"/>
        <n v="1.127211641E9"/>
        <n v="5.09872202E8"/>
        <n v="2.26740709E9"/>
        <n v="1.699588587E9"/>
        <n v="1.93669774E9"/>
        <n v="4.444280227E9"/>
        <n v="7.94987748E8"/>
        <n v="4.271938417E9"/>
        <n v="1.45600234E8"/>
        <n v="2.89641587E8"/>
        <n v="2.19267779E8"/>
        <n v="2.945E7"/>
        <n v="4.8073854E7"/>
        <n v="4.29246388E9"/>
        <n v="6.23415539E8"/>
        <n v="5.96731397E8"/>
        <n v="8.8103078E8"/>
        <n v="8.73323126E8"/>
        <n v="6.080899576E9"/>
        <n v="4.157933E7"/>
        <n v="1.789936991E9"/>
        <n v="1.786198773E9"/>
        <n v="3.78175867E8"/>
        <n v="4.72308627E8"/>
        <n v="4.1817107E7"/>
        <n v="1.68906963E8"/>
        <n v="1.49692653E8"/>
        <n v="2.9174379E7"/>
        <n v="4648210.0"/>
        <n v="2666886.0"/>
        <n v="4700311.0"/>
        <n v="3426462.0"/>
        <n v="7672650.0"/>
        <n v="7711265.0"/>
        <n v="2.6429388E7"/>
        <n v="1115122.0"/>
        <n v="2.86E7"/>
        <n v="5000000.0"/>
        <n v="8782254.0"/>
        <n v="2011466.0"/>
        <n v="1.7619805E7"/>
        <n v="4319484.0"/>
        <n v="8300000.0"/>
        <n v="2087420.0"/>
        <n v="8250301.0"/>
        <n v="2.4681639E7"/>
        <n v="1.5334271E7"/>
        <n v="1.7569676E7"/>
        <n v="2.164E7"/>
        <n v="6446835.0"/>
        <n v="883937.0"/>
        <n v="3897188.0"/>
        <n v="5858113.0"/>
        <n v="1012580.0"/>
        <n v="7902431.0"/>
        <n v="1368121.0"/>
        <n v="1515698.0"/>
        <n v="3245100.0"/>
        <n v="580000.0"/>
        <n v="1.3489443E7"/>
        <n v="1218729.0"/>
        <n v="4035000.0"/>
        <n v="9179814.0"/>
        <n v="3909222.0"/>
        <n v="975016.0"/>
        <n v="213000.0"/>
        <n v="3.227372908E9"/>
        <n v="8.76731475E8"/>
        <n v="2.37180119E8"/>
        <n v="4.07309869E8"/>
        <n v="5.33305798E8"/>
        <n v="9.20624766E8"/>
        <n v="2.83317893E8"/>
        <n v="2.252684083E9"/>
        <n v="9.8416155E7"/>
        <n v="3.994813508E9"/>
        <n v="1.26145348E8"/>
        <n v="7.19857713E8"/>
        <n v="2.80360869E8"/>
        <n v="7.51470941E8"/>
        <n v="5.12912994E8"/>
        <n v="8.86738899E8"/>
        <n v="5.83906619E8"/>
        <n v="1.311953516E9"/>
        <n v="3.76729201E8"/>
        <n v="2.599161218E9"/>
        <n v="2.055885216E9"/>
        <n v="2.565230201E9"/>
        <n v="5.413802598E9"/>
        <n v="3.945656687E9"/>
        <n v="7.19581691E8"/>
        <n v="4.344155316E9"/>
        <n v="4.51825224E8"/>
        <n v="3.773186E7"/>
        <n v="2.14681354E8"/>
        <n v="1.15945732E8"/>
        <n v="6.29098307E8"/>
        <n v="3.97623464E8"/>
        <n v="1.006545E9"/>
        <n v="6.13012986E8"/>
        <n v="5.49404765E8"/>
        <n v="8.75927365E8"/>
        <n v="9.50234784E8"/>
        <n v="2.17629924E8"/>
        <n v="5.856939096E9"/>
        <n v="6.0414277E7"/>
        <n v="1.685495256E9"/>
        <n v="1.715042189E9"/>
        <n v="2.0020354E8"/>
        <n v="1.38008861E8"/>
        <n v="3.44007921E8"/>
        <n v="5154000.0"/>
        <n v="2.3666389E7"/>
        <n v="3369526.0"/>
        <n v="2801810.0"/>
        <n v="5800000.0"/>
        <n v="8307129.0"/>
        <n v="2.54E7"/>
        <n v="2.1360484E7"/>
        <n v="7107194.0"/>
        <n v="2252973.0"/>
        <n v="1.8590021E7"/>
        <n v="7900000.0"/>
        <n v="6869716.0"/>
        <n v="8996986.0"/>
        <n v="2.478637E7"/>
        <n v="1.53E7"/>
        <n v="1.4622301E7"/>
        <n v="7581480.0"/>
        <n v="1.8182658E7"/>
        <n v="2295813.0"/>
        <n v="7300000.0"/>
        <n v="1856000.0"/>
        <n v="1550000.0"/>
        <n v="4622729.0"/>
        <n v="3285935.0"/>
        <n v="1.72E7"/>
        <n v="1864821.0"/>
        <n v="2245000.0"/>
        <n v="8678941.0"/>
        <n v="3.059587797E9"/>
        <n v="9.35E8"/>
        <n v="3.71369724E8"/>
        <n v="3.67670976E8"/>
        <n v="1.1814E9"/>
        <n v="3.31990687E8"/>
        <n v="2.580627746E9"/>
        <n v="8.7E7"/>
        <n v="3.235782784E9"/>
        <n v="1.25401425E8"/>
        <n v="6.73767352E8"/>
        <n v="2.03159869E8"/>
        <n v="7.01569941E8"/>
        <n v="4.13420177E8"/>
        <n v="9.93548103E8"/>
        <n v="6.62192757E8"/>
        <n v="8.6E8"/>
        <n v="1.585259297E9"/>
        <n v="1.788817122E9"/>
        <n v="2.695680744E9"/>
        <n v="4.4E9"/>
        <n v="3.107702931E9"/>
        <n v="6.17034811E8"/>
        <n v="2.705762394E9"/>
        <n v="3.366784E7"/>
        <n v="1.62217808E8"/>
        <n v="6.0E8"/>
        <n v="6.2E8"/>
        <n v="6.298E8"/>
        <n v="8.727E8"/>
        <n v="9.81294922E8"/>
        <n v="2.81321594E8"/>
        <n v="5.54E9"/>
        <n v="7.3867855E7"/>
        <n v="1.038E9"/>
        <n v="1.587428979E9"/>
      </sharedItems>
    </cacheField>
    <cacheField name="Standardised Plan" numFmtId="0">
      <sharedItems>
        <s v="Afghanistan"/>
        <s v="Afghanistan Flash Appeal"/>
        <s v="Afghanistan Humanitarian Action Plan"/>
        <s v="Bangladesh"/>
        <s v="Burkina Faso"/>
        <s v="Bangladesh (Intersectoral)"/>
        <s v="Burkina Faso Emergency Humanitarian Action Plan"/>
        <s v="Burundi"/>
        <s v="Benin"/>
        <s v="Burundi Regional Refugee Response Plan"/>
        <s v="Burundi Refugee Response Plan"/>
        <s v="Cameroon"/>
        <s v="Central African Republic Regional Refugee Response Plan"/>
        <s v="Central African Republic"/>
        <s v="Central African Republic Refugee Response Plan"/>
        <s v="Chad"/>
        <s v="Burundi RRP"/>
        <s v="Cote d'Ivoire"/>
        <s v="Cuba"/>
        <s v="Cuba Plan of Action"/>
        <s v="Democratic People's Republic of Korea"/>
        <s v="Democratic People's Republic of Korea Overview of Needs and Assistance"/>
        <s v="Democratic People's Republic of Korea : Overview of Needs and Assistance"/>
        <s v="Democratic Republic of the Congo"/>
        <s v="Dominica Flash Appeal"/>
        <s v="Gambia"/>
        <s v="Guatemala"/>
        <s v="Guatemala Flash Appeal (Revised)"/>
        <s v="Guatemala Food Insecurity and Acute Malnutrition Appeal"/>
        <s v="Honduras"/>
        <s v="Democratic Republic of the Congo Regional Response Plan"/>
        <s v="Djibouti"/>
        <s v="Djibouti Appeal"/>
        <s v="Djibouti Drought Appeal"/>
        <s v="Ethiopia"/>
        <s v="Colombia"/>
        <s v="Haiti"/>
        <s v="Haiti Flash Appeal"/>
        <s v="Haiti Humanitarian Action Plan"/>
        <s v="Kyrgyzstan Flash Appeal (Revised)"/>
        <s v="Liberia"/>
        <s v="Haiti Humanitarian Appeal (Revised)"/>
        <s v="Indonesia"/>
        <s v="Iran"/>
        <s v="Iraq"/>
        <s v="Sri Lanka Common Humanitarian Action Plan"/>
        <s v="Sri Lanka Joint Plan of Assistance to the Northern Province (JPA)"/>
        <s v="Lesotho Food Insecurity"/>
        <s v="Madagascar"/>
        <s v="Madagascar Flash Appeal"/>
        <s v="Iraq Humanitarian Action Plan"/>
        <s v="Mosul Flash Appeal"/>
        <s v="Kenya Emergency Humanitarian Response Plan"/>
        <s v="Kenya Flash Appeal"/>
        <s v="Libya"/>
        <s v="Libya Flash Appeal"/>
        <s v="Regional Flash Appeal for the Libyan Crisis"/>
        <s v="Mongolia Dzud Appeal"/>
        <s v="Democratic Republic of the Congo RRP"/>
        <s v="Mozambique"/>
        <s v="Djibouti (Intersectoral)"/>
        <s v="Mozambique Flash Appeal"/>
        <s v="Mauritania"/>
        <s v="Mali"/>
        <s v="Djibouti Flash Appeal"/>
        <s v="Ecuador (Intersectoral)"/>
        <s v="Myanmar"/>
        <s v="Myanmar - Kachin Response Plan"/>
        <s v="Myanmar - Rakhine Response Plan"/>
        <s v="Namibia Flash Appeal"/>
        <s v="Niger"/>
        <s v="Nepal"/>
        <s v="Nepal Humanitarian Transition Appeal"/>
        <s v="Peru Flash Appeal"/>
        <s v="El Salvador Flash Appeal"/>
        <s v="Nigeria"/>
        <s v="Democratic Republic of Congo"/>
        <s v="Nigeria Regional Refugee Response Plan"/>
        <s v="Nigeria Refugee Response Pan"/>
        <s v="Nigeria Regional"/>
        <s v="occupied Palestinian territory"/>
        <s v="Nicaragua Flash Appeal"/>
        <s v="Pakistan"/>
        <s v="Pakistan Early Recovery Framework"/>
        <s v="Pakistan Floods Relief and Early Recovery Response Plan (Revised)"/>
        <s v="Pakistan Humanitarian Response Plan"/>
        <s v="Pakistan Rapid Response Plan Floods"/>
        <s v="Philippines"/>
        <s v="Philippines (Typhoon Haiyan and Zamboaga)"/>
        <s v="Philippines Humanitarian Action Plan"/>
        <s v="Philippines Mindanao Action Plan"/>
        <s v="Mindanao Humanitarian Action Plan"/>
        <s v="Republic of Congo"/>
        <s v="Senegal"/>
        <s v="Somalia"/>
        <s v="Republic of South Sudan"/>
        <s v="South Sudan"/>
        <s v="Jordan (Intersectoral)"/>
        <s v="Kenya (Intersectoral)"/>
        <s v="Lebanon"/>
        <s v="Lebanon Flash Appeal"/>
        <s v="South Sudan Regional"/>
        <s v="Lesotho Flash Appeal"/>
        <s v="South Sudan Regional Refugee Response Plan (Ethiopia, Kenya, and Uganda)"/>
        <s v="South Sudan Regional Refugee Response Plan"/>
        <s v="South Sudan Regional Refugee Response Plan (Ethiopia, Kenya, Sudan and Uganda)"/>
        <s v="South Sudan Refugee Response Plan"/>
        <s v="Sudan"/>
        <s v="Syria"/>
        <s v="Syria Regional Refugee Response Plan "/>
        <s v="Syria Humanitarian Assistance Response Plan (SHARP)"/>
        <s v="Syria Regional"/>
        <s v="Syria Regional Refugee and Resilience Plan"/>
        <s v="Syria Regional Refugee and Resilience Plan (3RP)"/>
        <s v="Syria Regional Refugee Response Plan (RRP)"/>
        <s v="Syria "/>
        <s v="Uganda"/>
        <s v="Ukraine"/>
        <s v="Vanuatu"/>
        <s v="Venezuela"/>
        <s v="Venezuela Regional"/>
        <s v="Yemen"/>
        <s v="Sri Lanka Floods Flash Appeal (Revised)"/>
        <s v="Zimbabwe"/>
        <s v="West Africa"/>
        <s v="Caribbean Regional Refugee Response Plan"/>
        <s v="Sahel Regional"/>
        <s v="Yemen Humanitarian Response Plan"/>
        <s v="Yemen Regional Refugee Response Plan"/>
        <s v="Republic Of Congo (Intersectoral)"/>
        <s v="South Sudan RRP"/>
        <s v="Rohingyas (JRP)"/>
        <s v="Syria 3RP"/>
        <s v="Tanzania (Intersectoral)"/>
        <s v="Togo"/>
        <s v="Uganda (Intersectoral)"/>
        <s v="Syria Refugee Response and Resilience Plan"/>
        <s v="The Horn of Africa and Yemen"/>
        <s v="Venezuela RMRP"/>
        <s v="Zambia (Intersectoral)"/>
        <s v="Honduras Flash Appeal"/>
        <s v="Burundi (RRP)"/>
        <s v="Democratic Republic of Congo (RRP)"/>
        <s v="Venezuela (RMRP)"/>
        <s v="The Horn of Africa and Yemen (MRP)"/>
        <s v="South Sudan (RRP)"/>
        <s v="Syria Refugee Response and Resilience Plan (3RP)"/>
        <s v="Nepal Covid-19 Response Plan 2021"/>
        <s v="Humanitarian Needs Overview El Salvador, Guatemala &amp; Honduras"/>
        <s v="El Salvador"/>
        <s v="Syrian Arab Republic"/>
        <s v="Kenya"/>
        <s v="Malawi"/>
        <s v="Rohingya (JRP)"/>
        <s v="Syrian Arab Republic (3RP)"/>
        <s v="Lebanon (ERP)"/>
        <s v="Sri Lanka"/>
        <s v="Syria Earthquake"/>
        <s v="Türkiye Earthquake"/>
        <s v="Syria (3RP)"/>
        <s v="Mongolia"/>
      </sharedItems>
    </cacheField>
    <cacheField name="Appeal Type" numFmtId="0">
      <sharedItems containsBlank="1">
        <s v="Consolidated Appeal Process (CAP)"/>
        <m/>
        <s v="Humanitarian Response Plan (HRP)"/>
        <s v="Other"/>
        <s v="Humanitarian response plan"/>
        <s v="COVID-19 (Intersectoral)"/>
        <s v="COVID-19"/>
        <s v="Refugee Response Plan"/>
        <s v="Regional Response Plan"/>
        <s v="Flash appeal"/>
        <s v="Humanitarian Flash Appeal"/>
        <s v="Regional Refugee Response Plan (RRP)"/>
        <s v="Flash Appeal (FA)"/>
        <s v="Regional Response Plan (RRP)"/>
        <s v="Non Humanitarian Response Plan"/>
        <s v="HRP"/>
        <s v="FA"/>
        <s v="RRP"/>
        <s v="Non-HRP"/>
      </sharedItems>
    </cacheField>
    <cacheField name="PiN Value for Dataviz" numFmtId="0">
      <sharedItems containsBlank="1">
        <m/>
        <s v="yes"/>
      </sharedItems>
    </cacheField>
    <cacheField name="OUSG Metric" numFmtId="0">
      <sharedItems containsBlank="1">
        <s v="People in need"/>
        <s v="Funding received"/>
        <s v="Funding requirement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 by Year" cacheId="0" dataCaption="" rowGrandTotals="0" colGrandTotals="0" compact="0" compactData="0">
  <location ref="A1:BC167" firstHeaderRow="0" firstDataRow="2" firstDataCol="2"/>
  <pivotFields>
    <pivotField name="Year" axis="axisCol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Pl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Crisis Country" axis="axisRow" compact="0" outline="0" multipleItemSelectionAllowed="1" showAll="0" sortType="ascending" defaultSubtotal="0">
      <items>
        <item x="0"/>
        <item x="1"/>
        <item x="4"/>
        <item x="2"/>
        <item x="3"/>
        <item x="69"/>
        <item x="5"/>
        <item x="6"/>
        <item x="7"/>
        <item x="18"/>
        <item x="8"/>
        <item x="9"/>
        <item x="10"/>
        <item x="42"/>
        <item x="11"/>
        <item x="16"/>
        <item x="12"/>
        <item x="34"/>
        <item x="40"/>
        <item x="17"/>
        <item x="13"/>
        <item x="14"/>
        <item x="19"/>
        <item x="15"/>
        <item x="22"/>
        <item x="23"/>
        <item x="24"/>
        <item x="51"/>
        <item x="28"/>
        <item x="20"/>
        <item x="52"/>
        <item x="74"/>
        <item x="26"/>
        <item x="21"/>
        <item x="29"/>
        <item x="27"/>
        <item x="71"/>
        <item x="33"/>
        <item x="32"/>
        <item x="30"/>
        <item x="31"/>
        <item x="62"/>
        <item x="63"/>
        <item x="35"/>
        <item x="36"/>
        <item x="38"/>
        <item x="44"/>
        <item x="37"/>
        <item x="41"/>
        <item x="43"/>
        <item x="45"/>
        <item x="39"/>
        <item x="46"/>
        <item x="47"/>
        <item x="48"/>
        <item x="49"/>
        <item x="50"/>
        <item x="25"/>
        <item x="53"/>
        <item x="54"/>
        <item x="72"/>
        <item x="66"/>
        <item x="70"/>
        <item x="64"/>
        <item x="67"/>
        <item x="65"/>
        <item x="73"/>
        <item x="55"/>
        <item x="56"/>
        <item x="57"/>
        <item x="58"/>
        <item x="61"/>
        <item x="59"/>
        <item x="68"/>
        <item x="60"/>
      </items>
    </pivotField>
    <pivotField name="Country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tric" axis="axisCol" compact="0" outline="0" multipleItemSelectionAllowed="1" showAll="0" sortType="descending">
      <items>
        <item x="0"/>
        <item x="3"/>
        <item x="2"/>
        <item x="1"/>
        <item t="default"/>
      </items>
    </pivotField>
    <pivotField name="Val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Standardised Plan" axis="axisRow" compact="0" outline="0" multipleItemSelectionAllowed="1" showAll="0" sortType="ascending">
      <items>
        <item x="0"/>
        <item x="1"/>
        <item x="2"/>
        <item x="3"/>
        <item x="5"/>
        <item x="8"/>
        <item x="4"/>
        <item x="6"/>
        <item x="7"/>
        <item x="141"/>
        <item x="10"/>
        <item x="9"/>
        <item x="16"/>
        <item x="11"/>
        <item x="125"/>
        <item x="13"/>
        <item x="14"/>
        <item x="12"/>
        <item x="15"/>
        <item x="35"/>
        <item x="17"/>
        <item x="18"/>
        <item x="19"/>
        <item x="20"/>
        <item x="22"/>
        <item x="21"/>
        <item x="76"/>
        <item x="142"/>
        <item x="23"/>
        <item x="30"/>
        <item x="58"/>
        <item x="31"/>
        <item x="60"/>
        <item x="32"/>
        <item x="33"/>
        <item x="64"/>
        <item x="24"/>
        <item x="65"/>
        <item x="149"/>
        <item x="74"/>
        <item x="34"/>
        <item x="25"/>
        <item x="26"/>
        <item x="27"/>
        <item x="28"/>
        <item x="36"/>
        <item x="37"/>
        <item x="38"/>
        <item x="41"/>
        <item x="29"/>
        <item x="140"/>
        <item x="148"/>
        <item x="42"/>
        <item x="43"/>
        <item x="44"/>
        <item x="50"/>
        <item x="97"/>
        <item x="151"/>
        <item x="98"/>
        <item x="52"/>
        <item x="53"/>
        <item x="39"/>
        <item x="99"/>
        <item x="155"/>
        <item x="100"/>
        <item x="102"/>
        <item x="47"/>
        <item x="40"/>
        <item x="54"/>
        <item x="55"/>
        <item x="48"/>
        <item x="49"/>
        <item x="152"/>
        <item x="63"/>
        <item x="62"/>
        <item x="91"/>
        <item x="160"/>
        <item x="57"/>
        <item x="51"/>
        <item x="59"/>
        <item x="61"/>
        <item x="66"/>
        <item x="67"/>
        <item x="68"/>
        <item x="69"/>
        <item x="71"/>
        <item x="147"/>
        <item x="72"/>
        <item x="81"/>
        <item x="70"/>
        <item x="75"/>
        <item x="78"/>
        <item x="79"/>
        <item x="77"/>
        <item x="80"/>
        <item x="82"/>
        <item x="83"/>
        <item x="84"/>
        <item x="85"/>
        <item x="86"/>
        <item x="73"/>
        <item x="87"/>
        <item x="88"/>
        <item x="89"/>
        <item x="90"/>
        <item x="56"/>
        <item x="92"/>
        <item x="129"/>
        <item x="95"/>
        <item x="153"/>
        <item x="131"/>
        <item x="126"/>
        <item x="93"/>
        <item x="94"/>
        <item x="96"/>
        <item x="145"/>
        <item x="106"/>
        <item x="101"/>
        <item x="104"/>
        <item x="103"/>
        <item x="105"/>
        <item x="130"/>
        <item x="156"/>
        <item x="45"/>
        <item x="122"/>
        <item x="46"/>
        <item x="107"/>
        <item x="108"/>
        <item x="115"/>
        <item x="159"/>
        <item x="132"/>
        <item x="157"/>
        <item x="110"/>
        <item x="136"/>
        <item x="146"/>
        <item x="111"/>
        <item x="112"/>
        <item x="113"/>
        <item x="109"/>
        <item x="114"/>
        <item x="150"/>
        <item x="154"/>
        <item x="133"/>
        <item x="137"/>
        <item x="144"/>
        <item x="134"/>
        <item x="158"/>
        <item x="116"/>
        <item x="135"/>
        <item x="117"/>
        <item x="118"/>
        <item x="119"/>
        <item x="143"/>
        <item x="120"/>
        <item x="138"/>
        <item x="124"/>
        <item x="121"/>
        <item x="127"/>
        <item x="128"/>
        <item x="139"/>
        <item x="123"/>
        <item t="default"/>
      </items>
    </pivotField>
    <pivotField name="Appeal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2"/>
    <field x="6"/>
  </rowFields>
  <colFields>
    <field x="0"/>
    <field x="4"/>
  </colFields>
  <dataFields>
    <dataField name="SUM of Value" fld="5" baseField="0"/>
  </dataFields>
</pivotTableDefinition>
</file>

<file path=xl/pivotTables/pivotTable2.xml><?xml version="1.0" encoding="utf-8"?>
<pivotTableDefinition xmlns="http://schemas.openxmlformats.org/spreadsheetml/2006/main" name="Data by Plan" cacheId="0" dataCaption="" rowGrandTotals="0" colGrandTotals="0" compact="0" compactData="0">
  <location ref="A1:F166" firstHeaderRow="0" firstDataRow="2" firstDataCol="1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l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Crisis Country" axis="axisRow" compact="0" outline="0" multipleItemSelectionAllowed="1" showAll="0" sortType="ascending" defaultSubtotal="0">
      <items>
        <item x="0"/>
        <item x="1"/>
        <item x="4"/>
        <item x="2"/>
        <item x="3"/>
        <item x="69"/>
        <item x="5"/>
        <item x="6"/>
        <item x="7"/>
        <item x="18"/>
        <item x="8"/>
        <item x="9"/>
        <item x="10"/>
        <item x="42"/>
        <item x="11"/>
        <item x="16"/>
        <item x="12"/>
        <item x="34"/>
        <item x="40"/>
        <item x="17"/>
        <item x="13"/>
        <item x="14"/>
        <item x="19"/>
        <item x="15"/>
        <item x="22"/>
        <item x="23"/>
        <item x="24"/>
        <item x="51"/>
        <item x="28"/>
        <item x="20"/>
        <item x="52"/>
        <item x="74"/>
        <item x="26"/>
        <item x="21"/>
        <item x="29"/>
        <item x="27"/>
        <item x="71"/>
        <item x="33"/>
        <item x="32"/>
        <item x="30"/>
        <item x="31"/>
        <item x="62"/>
        <item x="63"/>
        <item x="35"/>
        <item x="36"/>
        <item x="38"/>
        <item x="44"/>
        <item x="37"/>
        <item x="41"/>
        <item x="43"/>
        <item x="45"/>
        <item x="39"/>
        <item x="46"/>
        <item x="47"/>
        <item x="48"/>
        <item x="49"/>
        <item x="50"/>
        <item x="25"/>
        <item x="53"/>
        <item x="54"/>
        <item x="72"/>
        <item x="66"/>
        <item x="70"/>
        <item x="64"/>
        <item x="67"/>
        <item x="65"/>
        <item x="73"/>
        <item x="55"/>
        <item x="56"/>
        <item x="57"/>
        <item x="58"/>
        <item x="61"/>
        <item x="59"/>
        <item x="68"/>
        <item x="60"/>
      </items>
    </pivotField>
    <pivotField name="Country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tric" axis="axisCol" compact="0" outline="0" multipleItemSelectionAllowed="1" showAll="0" sortType="descending">
      <items>
        <item x="0"/>
        <item x="3"/>
        <item x="2"/>
        <item x="1"/>
        <item t="default"/>
      </items>
    </pivotField>
    <pivotField name="Val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Standardised Plan" axis="axisRow" compact="0" outline="0" multipleItemSelectionAllowed="1" showAll="0" sortType="ascending">
      <items>
        <item x="0"/>
        <item x="1"/>
        <item x="2"/>
        <item x="3"/>
        <item x="5"/>
        <item x="8"/>
        <item x="4"/>
        <item x="6"/>
        <item x="7"/>
        <item x="141"/>
        <item x="10"/>
        <item x="9"/>
        <item x="16"/>
        <item x="11"/>
        <item x="125"/>
        <item x="13"/>
        <item x="14"/>
        <item x="12"/>
        <item x="15"/>
        <item x="35"/>
        <item x="17"/>
        <item x="18"/>
        <item x="19"/>
        <item x="20"/>
        <item x="22"/>
        <item x="21"/>
        <item x="76"/>
        <item x="142"/>
        <item x="23"/>
        <item x="30"/>
        <item x="58"/>
        <item x="31"/>
        <item x="60"/>
        <item x="32"/>
        <item x="33"/>
        <item x="64"/>
        <item x="24"/>
        <item x="65"/>
        <item x="149"/>
        <item x="74"/>
        <item x="34"/>
        <item x="25"/>
        <item x="26"/>
        <item x="27"/>
        <item x="28"/>
        <item x="36"/>
        <item x="37"/>
        <item x="38"/>
        <item x="41"/>
        <item x="29"/>
        <item x="140"/>
        <item x="148"/>
        <item x="42"/>
        <item x="43"/>
        <item x="44"/>
        <item x="50"/>
        <item x="97"/>
        <item x="151"/>
        <item x="98"/>
        <item x="52"/>
        <item x="53"/>
        <item x="39"/>
        <item x="99"/>
        <item x="155"/>
        <item x="100"/>
        <item x="102"/>
        <item x="47"/>
        <item x="40"/>
        <item x="54"/>
        <item x="55"/>
        <item x="48"/>
        <item x="49"/>
        <item x="152"/>
        <item x="63"/>
        <item x="62"/>
        <item x="91"/>
        <item x="160"/>
        <item x="57"/>
        <item x="51"/>
        <item x="59"/>
        <item x="61"/>
        <item x="66"/>
        <item x="67"/>
        <item x="68"/>
        <item x="69"/>
        <item x="71"/>
        <item x="147"/>
        <item x="72"/>
        <item x="81"/>
        <item x="70"/>
        <item x="75"/>
        <item x="78"/>
        <item x="79"/>
        <item x="77"/>
        <item x="80"/>
        <item x="82"/>
        <item x="83"/>
        <item x="84"/>
        <item x="85"/>
        <item x="86"/>
        <item x="73"/>
        <item x="87"/>
        <item x="88"/>
        <item x="89"/>
        <item x="90"/>
        <item x="56"/>
        <item x="92"/>
        <item x="129"/>
        <item x="95"/>
        <item x="153"/>
        <item x="131"/>
        <item x="126"/>
        <item x="93"/>
        <item x="94"/>
        <item x="96"/>
        <item x="145"/>
        <item x="106"/>
        <item x="101"/>
        <item x="104"/>
        <item x="103"/>
        <item x="105"/>
        <item x="130"/>
        <item x="156"/>
        <item x="45"/>
        <item x="122"/>
        <item x="46"/>
        <item x="107"/>
        <item x="108"/>
        <item x="115"/>
        <item x="159"/>
        <item x="132"/>
        <item x="157"/>
        <item x="110"/>
        <item x="136"/>
        <item x="146"/>
        <item x="111"/>
        <item x="112"/>
        <item x="113"/>
        <item x="109"/>
        <item x="114"/>
        <item x="150"/>
        <item x="154"/>
        <item x="133"/>
        <item x="137"/>
        <item x="144"/>
        <item x="134"/>
        <item x="158"/>
        <item x="116"/>
        <item x="135"/>
        <item x="117"/>
        <item x="118"/>
        <item x="119"/>
        <item x="143"/>
        <item x="120"/>
        <item x="138"/>
        <item x="124"/>
        <item x="121"/>
        <item x="127"/>
        <item x="128"/>
        <item x="139"/>
        <item x="123"/>
        <item t="default"/>
      </items>
    </pivotField>
    <pivotField name="Appeal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2"/>
    <field x="6"/>
  </rowFields>
  <colFields>
    <field x="4"/>
  </colFields>
  <dataFields>
    <dataField name="SUM of Value" fld="5" baseField="0"/>
  </dataFields>
</pivotTableDefinition>
</file>

<file path=xl/pivotTables/pivotTable3.xml><?xml version="1.0" encoding="utf-8"?>
<pivotTableDefinition xmlns="http://schemas.openxmlformats.org/spreadsheetml/2006/main" name="Funding received" cacheId="0" dataCaption="" rowGrandTotals="0" colGrandTotals="0" compact="0" compactData="0">
  <location ref="A1:N58" firstHeaderRow="0" firstDataRow="2" firstDataCol="1"/>
  <pivotFields>
    <pivotField name="Yea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l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Crisis 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ountry Code" axis="axisRow" compact="0" outline="0" multipleItemSelectionAllowed="1" showAll="0" sortType="ascending" defaultSubtotal="0">
      <items>
        <item x="60"/>
        <item x="0"/>
        <item x="3"/>
        <item x="4"/>
        <item x="2"/>
        <item x="1"/>
        <item x="6"/>
        <item x="8"/>
        <item x="5"/>
        <item x="11"/>
        <item x="46"/>
        <item x="18"/>
        <item x="9"/>
        <item x="16"/>
        <item x="12"/>
        <item x="34"/>
        <item x="17"/>
        <item x="13"/>
        <item x="14"/>
        <item x="15"/>
        <item x="19"/>
        <item x="22"/>
        <item x="23"/>
        <item x="24"/>
        <item x="50"/>
        <item x="28"/>
        <item x="20"/>
        <item x="51"/>
        <item x="21"/>
        <item x="29"/>
        <item x="25"/>
        <item x="26"/>
        <item x="27"/>
        <item x="33"/>
        <item x="35"/>
        <item x="30"/>
        <item x="31"/>
        <item x="32"/>
        <item x="65"/>
        <item x="36"/>
        <item x="37"/>
        <item x="41"/>
        <item x="43"/>
        <item x="38"/>
        <item x="44"/>
        <item x="39"/>
        <item x="45"/>
        <item x="10"/>
        <item x="42"/>
        <item x="52"/>
        <item x="47"/>
        <item x="64"/>
        <item x="40"/>
        <item x="48"/>
        <item x="49"/>
        <item x="53"/>
        <item x="7"/>
        <item x="62"/>
        <item x="66"/>
        <item x="61"/>
        <item x="54"/>
        <item x="55"/>
        <item x="57"/>
        <item x="56"/>
        <item x="58"/>
        <item x="63"/>
        <item x="59"/>
      </items>
    </pivotField>
    <pivotField name="Metric" axis="axisRow" compact="0" outline="0" multipleItemSelectionAllowed="1" showAll="0" sortType="ascending">
      <items>
        <item x="1"/>
        <item h="1" x="2"/>
        <item h="1" x="3"/>
        <item h="1" x="0"/>
        <item t="default"/>
      </items>
    </pivotField>
    <pivotField name="Val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Standardised Pl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ppeal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3"/>
    <field x="4"/>
  </rowFields>
  <colFields>
    <field x="0"/>
  </colFields>
  <dataFields>
    <dataField name="SUM of Value" fld="5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Funding requirements" cacheId="0" dataCaption="" rowGrandTotals="0" colGrandTotals="0" compact="0" compactData="0">
  <location ref="A1:Q63" firstHeaderRow="0" firstDataRow="2" firstDataCol="1"/>
  <pivotFields>
    <pivotField name="Yea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l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Crisis 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ountry Code" axis="axisRow" compact="0" outline="0" multipleItemSelectionAllowed="1" showAll="0" sortType="ascending" defaultSubtotal="0">
      <items>
        <item x="60"/>
        <item x="0"/>
        <item x="3"/>
        <item x="4"/>
        <item x="2"/>
        <item x="1"/>
        <item x="6"/>
        <item x="8"/>
        <item x="5"/>
        <item x="11"/>
        <item x="46"/>
        <item x="18"/>
        <item x="9"/>
        <item x="16"/>
        <item x="12"/>
        <item x="34"/>
        <item x="17"/>
        <item x="13"/>
        <item x="14"/>
        <item x="15"/>
        <item x="19"/>
        <item x="22"/>
        <item x="23"/>
        <item x="24"/>
        <item x="50"/>
        <item x="28"/>
        <item x="20"/>
        <item x="51"/>
        <item x="21"/>
        <item x="29"/>
        <item x="25"/>
        <item x="26"/>
        <item x="27"/>
        <item x="33"/>
        <item x="35"/>
        <item x="30"/>
        <item x="31"/>
        <item x="32"/>
        <item x="65"/>
        <item x="36"/>
        <item x="37"/>
        <item x="41"/>
        <item x="43"/>
        <item x="38"/>
        <item x="44"/>
        <item x="39"/>
        <item x="45"/>
        <item x="10"/>
        <item x="42"/>
        <item x="52"/>
        <item x="47"/>
        <item x="64"/>
        <item x="40"/>
        <item x="48"/>
        <item x="49"/>
        <item x="53"/>
        <item x="7"/>
        <item x="62"/>
        <item x="66"/>
        <item x="61"/>
        <item x="54"/>
        <item x="55"/>
        <item x="57"/>
        <item x="56"/>
        <item x="58"/>
        <item x="63"/>
        <item x="59"/>
      </items>
    </pivotField>
    <pivotField name="Metric" axis="axisRow" compact="0" outline="0" multipleItemSelectionAllowed="1" showAll="0" sortType="ascending">
      <items>
        <item h="1" x="1"/>
        <item x="2"/>
        <item h="1" x="3"/>
        <item h="1" x="0"/>
        <item t="default"/>
      </items>
    </pivotField>
    <pivotField name="Val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Standardised Pl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ppeal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3"/>
    <field x="4"/>
  </rowFields>
  <colFields>
    <field x="0"/>
  </colFields>
  <dataFields>
    <dataField name="SUM of Value" fld="5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eople in Need OUSG Metric" cacheId="1" dataCaption="" rowGrandTotals="0" colGrandTotals="0" compact="0" compactData="0">
  <location ref="A1:P3" firstHeaderRow="0" firstDataRow="1" firstDataCol="1"/>
  <pivotFields>
    <pivotField name="Yea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l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Crisis 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ountry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tric" compact="0" outline="0" multipleItemSelectionAllowed="1" showAll="0">
      <items>
        <item x="0"/>
        <item x="1"/>
        <item x="2"/>
        <item x="3"/>
        <item t="default"/>
      </items>
    </pivotField>
    <pivotField name="Val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Standardised Pl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ppeal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iN Value for Dataviz" compact="0" outline="0" multipleItemSelectionAllowed="1" showAll="0">
      <items>
        <item x="0"/>
        <item x="1"/>
        <item t="default"/>
      </items>
    </pivotField>
    <pivotField name="OUSG Metric" axis="axisRow" compact="0" outline="0" multipleItemSelectionAllowed="1" showAll="0" sortType="ascending">
      <items>
        <item h="1" x="3"/>
        <item h="1" x="1"/>
        <item h="1" x="2"/>
        <item x="0"/>
        <item t="default"/>
      </items>
    </pivotField>
  </pivotFields>
  <rowFields>
    <field x="9"/>
  </rowFields>
  <colFields>
    <field x="0"/>
  </colFields>
  <dataFields>
    <dataField name="SUM of Value" fld="5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People in Need and People targe" cacheId="0" dataCaption="" rowGrandTotals="0" colGrandTotals="0" compact="0" compactData="0">
  <location ref="A1:Q83" firstHeaderRow="0" firstDataRow="2" firstDataCol="1"/>
  <pivotFields>
    <pivotField name="Yea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l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Crisis 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ountry Code" axis="axisRow" compact="0" outline="0" multipleItemSelectionAllowed="1" showAll="0" sortType="ascending" defaultSubtotal="0">
      <items>
        <item x="60"/>
        <item x="0"/>
        <item x="3"/>
        <item x="4"/>
        <item x="2"/>
        <item x="1"/>
        <item x="6"/>
        <item x="8"/>
        <item x="5"/>
        <item x="11"/>
        <item x="46"/>
        <item x="18"/>
        <item x="9"/>
        <item x="16"/>
        <item x="12"/>
        <item x="34"/>
        <item x="17"/>
        <item x="13"/>
        <item x="14"/>
        <item x="15"/>
        <item x="19"/>
        <item x="22"/>
        <item x="23"/>
        <item x="24"/>
        <item x="50"/>
        <item x="28"/>
        <item x="20"/>
        <item x="51"/>
        <item x="21"/>
        <item x="29"/>
        <item x="25"/>
        <item x="26"/>
        <item x="27"/>
        <item x="33"/>
        <item x="35"/>
        <item x="30"/>
        <item x="31"/>
        <item x="32"/>
        <item x="65"/>
        <item x="36"/>
        <item x="37"/>
        <item x="41"/>
        <item x="43"/>
        <item x="38"/>
        <item x="44"/>
        <item x="39"/>
        <item x="45"/>
        <item x="10"/>
        <item x="42"/>
        <item x="52"/>
        <item x="47"/>
        <item x="64"/>
        <item x="40"/>
        <item x="48"/>
        <item x="49"/>
        <item x="53"/>
        <item x="7"/>
        <item x="62"/>
        <item x="66"/>
        <item x="61"/>
        <item x="54"/>
        <item x="55"/>
        <item x="57"/>
        <item x="56"/>
        <item x="58"/>
        <item x="63"/>
        <item x="59"/>
      </items>
    </pivotField>
    <pivotField name="Metric" axis="axisRow" compact="0" outline="0" multipleItemSelectionAllowed="1" showAll="0" sortType="ascending">
      <items>
        <item h="1" x="1"/>
        <item h="1" x="2"/>
        <item x="3"/>
        <item x="0"/>
        <item t="default"/>
      </items>
    </pivotField>
    <pivotField name="Val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Standardised Pl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ppeal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3"/>
    <field x="4"/>
  </rowFields>
  <colFields>
    <field x="0"/>
  </colFields>
  <dataFields>
    <dataField name="SUM of Value" fld="5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reliefweb.int/sites/reliefweb.int/files/resources/zimbabwe_hrp_final_20sept2016.pdf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26.38"/>
    <col customWidth="1" min="3" max="3" width="22.63"/>
    <col customWidth="1" min="4" max="4" width="40.13"/>
    <col customWidth="1" min="5" max="5" width="23.88"/>
    <col customWidth="1" min="6" max="6" width="27.13"/>
    <col customWidth="1" min="7" max="7" width="58.0"/>
    <col customWidth="1" min="8" max="8" width="40.1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6"/>
    </row>
    <row r="2" ht="15.75" customHeight="1">
      <c r="A2" s="7">
        <v>2010.0</v>
      </c>
      <c r="B2" s="3" t="s">
        <v>10</v>
      </c>
      <c r="C2" s="8" t="s">
        <v>10</v>
      </c>
      <c r="D2" s="8" t="s">
        <v>11</v>
      </c>
      <c r="E2" s="3" t="s">
        <v>12</v>
      </c>
      <c r="F2" s="9">
        <v>7800000.0</v>
      </c>
      <c r="G2" s="3" t="s">
        <v>10</v>
      </c>
      <c r="H2" s="8" t="s">
        <v>13</v>
      </c>
      <c r="I2" s="3"/>
      <c r="J2" s="3" t="str">
        <f t="shared" ref="J2:J4" si="1">if(E2="People targeted", "People in need", E2)</f>
        <v>People in need</v>
      </c>
    </row>
    <row r="3" ht="15.75" customHeight="1">
      <c r="A3" s="7">
        <v>2010.0</v>
      </c>
      <c r="B3" s="8" t="s">
        <v>10</v>
      </c>
      <c r="C3" s="8" t="s">
        <v>10</v>
      </c>
      <c r="D3" s="8" t="s">
        <v>11</v>
      </c>
      <c r="E3" s="3" t="s">
        <v>14</v>
      </c>
      <c r="F3" s="9">
        <v>2.23824925E8</v>
      </c>
      <c r="G3" s="8" t="s">
        <v>10</v>
      </c>
      <c r="H3" s="8" t="s">
        <v>13</v>
      </c>
      <c r="I3" s="3"/>
      <c r="J3" s="3" t="str">
        <f t="shared" si="1"/>
        <v>Funding received</v>
      </c>
    </row>
    <row r="4" ht="15.75" customHeight="1">
      <c r="A4" s="10">
        <v>2010.0</v>
      </c>
      <c r="B4" s="8" t="s">
        <v>10</v>
      </c>
      <c r="C4" s="8" t="s">
        <v>10</v>
      </c>
      <c r="D4" s="8" t="s">
        <v>11</v>
      </c>
      <c r="E4" s="3" t="s">
        <v>15</v>
      </c>
      <c r="F4" s="9">
        <v>4.48551322E8</v>
      </c>
      <c r="G4" s="8" t="s">
        <v>10</v>
      </c>
      <c r="H4" s="8" t="s">
        <v>13</v>
      </c>
      <c r="I4" s="3"/>
      <c r="J4" s="3" t="str">
        <f t="shared" si="1"/>
        <v>Funding requirements</v>
      </c>
    </row>
    <row r="5" ht="15.75" customHeight="1">
      <c r="A5" s="10">
        <v>2010.0</v>
      </c>
      <c r="B5" s="8" t="s">
        <v>10</v>
      </c>
      <c r="C5" s="8" t="s">
        <v>10</v>
      </c>
      <c r="D5" s="8" t="s">
        <v>11</v>
      </c>
      <c r="E5" s="3" t="s">
        <v>12</v>
      </c>
      <c r="F5" s="9">
        <v>5400000.0</v>
      </c>
      <c r="G5" s="8" t="s">
        <v>10</v>
      </c>
      <c r="H5" s="8" t="s">
        <v>13</v>
      </c>
      <c r="I5" s="3"/>
      <c r="J5" s="3" t="s">
        <v>16</v>
      </c>
    </row>
    <row r="6" ht="15.75" customHeight="1">
      <c r="A6" s="10">
        <v>2010.0</v>
      </c>
      <c r="B6" s="8" t="s">
        <v>10</v>
      </c>
      <c r="C6" s="8" t="s">
        <v>10</v>
      </c>
      <c r="D6" s="8" t="s">
        <v>11</v>
      </c>
      <c r="E6" s="3" t="s">
        <v>14</v>
      </c>
      <c r="F6" s="9">
        <v>3.45246607E8</v>
      </c>
      <c r="G6" s="8" t="s">
        <v>10</v>
      </c>
      <c r="H6" s="8" t="s">
        <v>13</v>
      </c>
    </row>
    <row r="7" ht="15.75" customHeight="1">
      <c r="A7" s="10">
        <v>2010.0</v>
      </c>
      <c r="B7" s="8" t="s">
        <v>10</v>
      </c>
      <c r="C7" s="8" t="s">
        <v>10</v>
      </c>
      <c r="D7" s="8" t="s">
        <v>11</v>
      </c>
      <c r="E7" s="3" t="s">
        <v>15</v>
      </c>
      <c r="F7" s="9">
        <v>4.7442838E8</v>
      </c>
      <c r="G7" s="8" t="s">
        <v>10</v>
      </c>
      <c r="H7" s="8" t="s">
        <v>13</v>
      </c>
    </row>
    <row r="8" ht="15.75" customHeight="1">
      <c r="A8" s="10">
        <v>2010.0</v>
      </c>
      <c r="B8" s="3" t="s">
        <v>10</v>
      </c>
      <c r="C8" s="8" t="s">
        <v>10</v>
      </c>
      <c r="D8" s="8" t="s">
        <v>11</v>
      </c>
      <c r="E8" s="3" t="s">
        <v>12</v>
      </c>
      <c r="F8" s="11">
        <v>8800000.0</v>
      </c>
      <c r="G8" s="3" t="s">
        <v>10</v>
      </c>
      <c r="H8" s="3" t="s">
        <v>13</v>
      </c>
      <c r="I8" s="3"/>
      <c r="J8" s="3" t="s">
        <v>16</v>
      </c>
    </row>
    <row r="9" ht="15.75" customHeight="1">
      <c r="A9" s="10">
        <v>2010.0</v>
      </c>
      <c r="B9" s="2" t="s">
        <v>10</v>
      </c>
      <c r="C9" s="2" t="s">
        <v>10</v>
      </c>
      <c r="D9" s="8" t="s">
        <v>11</v>
      </c>
      <c r="E9" s="12" t="s">
        <v>14</v>
      </c>
      <c r="F9" s="13">
        <v>3.093E8</v>
      </c>
      <c r="G9" s="2" t="s">
        <v>10</v>
      </c>
      <c r="H9" s="2"/>
    </row>
    <row r="10" ht="15.75" customHeight="1">
      <c r="A10" s="10">
        <v>2010.0</v>
      </c>
      <c r="B10" s="2" t="s">
        <v>10</v>
      </c>
      <c r="C10" s="2" t="s">
        <v>10</v>
      </c>
      <c r="D10" s="8" t="s">
        <v>11</v>
      </c>
      <c r="E10" s="3" t="s">
        <v>15</v>
      </c>
      <c r="F10" s="13">
        <v>4.064E8</v>
      </c>
      <c r="G10" s="2" t="s">
        <v>10</v>
      </c>
      <c r="H10" s="2"/>
      <c r="I10" s="14"/>
      <c r="J10" s="14"/>
      <c r="K10" s="14"/>
    </row>
    <row r="11" ht="15.75" customHeight="1">
      <c r="A11" s="10">
        <v>2010.0</v>
      </c>
      <c r="B11" s="2" t="s">
        <v>10</v>
      </c>
      <c r="C11" s="2" t="s">
        <v>10</v>
      </c>
      <c r="D11" s="8" t="s">
        <v>11</v>
      </c>
      <c r="E11" s="2" t="s">
        <v>16</v>
      </c>
      <c r="F11" s="13">
        <v>9000000.0</v>
      </c>
      <c r="G11" s="2" t="s">
        <v>10</v>
      </c>
      <c r="H11" s="2"/>
      <c r="I11" s="2"/>
      <c r="J11" s="2" t="s">
        <v>16</v>
      </c>
    </row>
    <row r="12" ht="15.75" customHeight="1">
      <c r="A12" s="10">
        <v>2010.0</v>
      </c>
      <c r="B12" s="2" t="s">
        <v>10</v>
      </c>
      <c r="C12" s="2" t="s">
        <v>10</v>
      </c>
      <c r="D12" s="8" t="s">
        <v>11</v>
      </c>
      <c r="E12" s="12" t="s">
        <v>14</v>
      </c>
      <c r="F12" s="13">
        <v>2.8E8</v>
      </c>
      <c r="G12" s="2" t="s">
        <v>10</v>
      </c>
      <c r="H12" s="2"/>
    </row>
    <row r="13" ht="15.75" customHeight="1">
      <c r="A13" s="10">
        <v>2010.0</v>
      </c>
      <c r="B13" s="2" t="s">
        <v>10</v>
      </c>
      <c r="C13" s="2" t="s">
        <v>10</v>
      </c>
      <c r="D13" s="8" t="s">
        <v>11</v>
      </c>
      <c r="E13" s="3" t="s">
        <v>15</v>
      </c>
      <c r="F13" s="13">
        <v>4.167E8</v>
      </c>
      <c r="G13" s="2" t="s">
        <v>10</v>
      </c>
      <c r="H13" s="2"/>
    </row>
    <row r="14" ht="15.75" customHeight="1">
      <c r="A14" s="10">
        <v>2010.0</v>
      </c>
      <c r="B14" s="2" t="s">
        <v>10</v>
      </c>
      <c r="C14" s="2" t="s">
        <v>10</v>
      </c>
      <c r="D14" s="8" t="s">
        <v>11</v>
      </c>
      <c r="E14" s="2" t="s">
        <v>16</v>
      </c>
      <c r="F14" s="13">
        <v>7400000.0</v>
      </c>
      <c r="G14" s="2" t="s">
        <v>10</v>
      </c>
      <c r="H14" s="2"/>
      <c r="I14" s="2"/>
      <c r="J14" s="2" t="s">
        <v>16</v>
      </c>
    </row>
    <row r="15" ht="15.75" customHeight="1">
      <c r="A15" s="10">
        <v>2010.0</v>
      </c>
      <c r="B15" s="2" t="s">
        <v>10</v>
      </c>
      <c r="C15" s="2" t="s">
        <v>10</v>
      </c>
      <c r="D15" s="8" t="s">
        <v>11</v>
      </c>
      <c r="E15" s="12" t="s">
        <v>14</v>
      </c>
      <c r="F15" s="13">
        <v>1.8E8</v>
      </c>
      <c r="G15" s="2" t="s">
        <v>10</v>
      </c>
      <c r="H15" s="2"/>
    </row>
    <row r="16" ht="15.75" customHeight="1">
      <c r="A16" s="10">
        <v>2010.0</v>
      </c>
      <c r="B16" s="2" t="s">
        <v>10</v>
      </c>
      <c r="C16" s="2" t="s">
        <v>10</v>
      </c>
      <c r="D16" s="8" t="s">
        <v>11</v>
      </c>
      <c r="E16" s="3" t="s">
        <v>15</v>
      </c>
      <c r="F16" s="13">
        <v>3.388E8</v>
      </c>
      <c r="G16" s="2" t="s">
        <v>10</v>
      </c>
      <c r="H16" s="2"/>
    </row>
    <row r="17" ht="15.75" customHeight="1">
      <c r="A17" s="10">
        <v>2010.0</v>
      </c>
      <c r="B17" s="2" t="s">
        <v>10</v>
      </c>
      <c r="C17" s="3" t="s">
        <v>10</v>
      </c>
      <c r="D17" s="8" t="s">
        <v>11</v>
      </c>
      <c r="E17" s="2" t="s">
        <v>16</v>
      </c>
      <c r="F17" s="13">
        <v>8100000.0</v>
      </c>
      <c r="G17" s="2" t="s">
        <v>10</v>
      </c>
      <c r="H17" s="2"/>
      <c r="I17" s="2"/>
      <c r="J17" s="2" t="s">
        <v>16</v>
      </c>
    </row>
    <row r="18" ht="15.75" customHeight="1">
      <c r="A18" s="10">
        <v>2010.0</v>
      </c>
      <c r="B18" s="2" t="s">
        <v>10</v>
      </c>
      <c r="C18" s="2" t="s">
        <v>10</v>
      </c>
      <c r="D18" s="8" t="s">
        <v>11</v>
      </c>
      <c r="E18" s="12" t="s">
        <v>14</v>
      </c>
      <c r="F18" s="13">
        <v>2.867E8</v>
      </c>
      <c r="G18" s="2" t="s">
        <v>10</v>
      </c>
      <c r="H18" s="2" t="s">
        <v>17</v>
      </c>
    </row>
    <row r="19" ht="15.75" customHeight="1">
      <c r="A19" s="10">
        <v>2010.0</v>
      </c>
      <c r="B19" s="2" t="s">
        <v>10</v>
      </c>
      <c r="C19" s="2" t="s">
        <v>10</v>
      </c>
      <c r="D19" s="8" t="s">
        <v>11</v>
      </c>
      <c r="E19" s="3" t="s">
        <v>15</v>
      </c>
      <c r="F19" s="13">
        <v>4.094E8</v>
      </c>
      <c r="G19" s="2" t="s">
        <v>10</v>
      </c>
      <c r="H19" s="2" t="s">
        <v>17</v>
      </c>
    </row>
    <row r="20" ht="15.75" customHeight="1">
      <c r="A20" s="10">
        <v>2010.0</v>
      </c>
      <c r="B20" s="2" t="s">
        <v>10</v>
      </c>
      <c r="C20" s="2" t="s">
        <v>10</v>
      </c>
      <c r="D20" s="8" t="s">
        <v>11</v>
      </c>
      <c r="E20" s="2" t="s">
        <v>16</v>
      </c>
      <c r="F20" s="13">
        <v>7400000.0</v>
      </c>
      <c r="G20" s="2" t="s">
        <v>10</v>
      </c>
      <c r="H20" s="2" t="s">
        <v>17</v>
      </c>
      <c r="I20" s="2"/>
      <c r="J20" s="2" t="s">
        <v>16</v>
      </c>
    </row>
    <row r="21" ht="15.75" customHeight="1">
      <c r="A21" s="10">
        <v>2010.0</v>
      </c>
      <c r="B21" s="2" t="s">
        <v>10</v>
      </c>
      <c r="C21" s="2" t="s">
        <v>10</v>
      </c>
      <c r="D21" s="8" t="s">
        <v>11</v>
      </c>
      <c r="E21" s="12" t="s">
        <v>14</v>
      </c>
      <c r="F21" s="13">
        <v>4.446E8</v>
      </c>
      <c r="G21" s="2" t="s">
        <v>10</v>
      </c>
      <c r="H21" s="2" t="s">
        <v>17</v>
      </c>
    </row>
    <row r="22" ht="15.75" customHeight="1">
      <c r="A22" s="10">
        <v>2010.0</v>
      </c>
      <c r="B22" s="2" t="s">
        <v>10</v>
      </c>
      <c r="C22" s="2" t="s">
        <v>10</v>
      </c>
      <c r="D22" s="8" t="s">
        <v>11</v>
      </c>
      <c r="E22" s="3" t="s">
        <v>15</v>
      </c>
      <c r="F22" s="13">
        <v>5.466E8</v>
      </c>
      <c r="G22" s="2" t="s">
        <v>10</v>
      </c>
      <c r="H22" s="2" t="s">
        <v>17</v>
      </c>
    </row>
    <row r="23" ht="15.75" customHeight="1">
      <c r="A23" s="10">
        <v>2010.0</v>
      </c>
      <c r="B23" s="2" t="s">
        <v>10</v>
      </c>
      <c r="C23" s="2" t="s">
        <v>10</v>
      </c>
      <c r="D23" s="8" t="s">
        <v>11</v>
      </c>
      <c r="E23" s="2" t="s">
        <v>16</v>
      </c>
      <c r="F23" s="13">
        <v>6500000.0</v>
      </c>
      <c r="G23" s="2" t="s">
        <v>10</v>
      </c>
      <c r="H23" s="2" t="s">
        <v>17</v>
      </c>
      <c r="I23" s="2"/>
      <c r="J23" s="2" t="s">
        <v>16</v>
      </c>
    </row>
    <row r="24" ht="15.75" customHeight="1">
      <c r="A24" s="10">
        <v>2010.0</v>
      </c>
      <c r="B24" s="2" t="s">
        <v>10</v>
      </c>
      <c r="C24" s="2" t="s">
        <v>10</v>
      </c>
      <c r="D24" s="8" t="s">
        <v>11</v>
      </c>
      <c r="E24" s="12" t="s">
        <v>14</v>
      </c>
      <c r="F24" s="13">
        <v>4.234E8</v>
      </c>
      <c r="G24" s="2" t="s">
        <v>10</v>
      </c>
      <c r="H24" s="2" t="s">
        <v>17</v>
      </c>
    </row>
    <row r="25" ht="15.75" customHeight="1">
      <c r="A25" s="10">
        <v>2010.0</v>
      </c>
      <c r="B25" s="2" t="s">
        <v>10</v>
      </c>
      <c r="C25" s="2" t="s">
        <v>10</v>
      </c>
      <c r="D25" s="8" t="s">
        <v>11</v>
      </c>
      <c r="E25" s="3" t="s">
        <v>15</v>
      </c>
      <c r="F25" s="13">
        <v>6.118E8</v>
      </c>
      <c r="G25" s="2" t="s">
        <v>10</v>
      </c>
      <c r="H25" s="2" t="s">
        <v>17</v>
      </c>
    </row>
    <row r="26" ht="15.75" customHeight="1">
      <c r="A26" s="10">
        <v>2010.0</v>
      </c>
      <c r="B26" s="2" t="s">
        <v>10</v>
      </c>
      <c r="C26" s="2" t="s">
        <v>10</v>
      </c>
      <c r="D26" s="8" t="s">
        <v>11</v>
      </c>
      <c r="E26" s="2" t="s">
        <v>16</v>
      </c>
      <c r="F26" s="13">
        <v>6300000.0</v>
      </c>
      <c r="G26" s="2" t="s">
        <v>10</v>
      </c>
      <c r="H26" s="2" t="s">
        <v>17</v>
      </c>
      <c r="I26" s="2"/>
      <c r="J26" s="2" t="s">
        <v>16</v>
      </c>
    </row>
    <row r="27" ht="15.75" customHeight="1">
      <c r="A27" s="10">
        <v>2010.0</v>
      </c>
      <c r="B27" s="2" t="s">
        <v>10</v>
      </c>
      <c r="C27" s="2" t="s">
        <v>10</v>
      </c>
      <c r="D27" s="8" t="s">
        <v>11</v>
      </c>
      <c r="E27" s="3" t="s">
        <v>15</v>
      </c>
      <c r="F27" s="13">
        <v>7.326E8</v>
      </c>
      <c r="G27" s="2" t="s">
        <v>10</v>
      </c>
      <c r="H27" s="2" t="s">
        <v>17</v>
      </c>
    </row>
    <row r="28" ht="15.75" customHeight="1">
      <c r="A28" s="10">
        <v>2010.0</v>
      </c>
      <c r="B28" s="15" t="s">
        <v>10</v>
      </c>
      <c r="C28" s="15" t="s">
        <v>10</v>
      </c>
      <c r="D28" s="3" t="s">
        <v>11</v>
      </c>
      <c r="E28" s="2" t="s">
        <v>16</v>
      </c>
      <c r="F28" s="16">
        <v>1.395E7</v>
      </c>
      <c r="G28" s="15" t="s">
        <v>10</v>
      </c>
      <c r="H28" s="2" t="s">
        <v>17</v>
      </c>
      <c r="I28" s="3"/>
      <c r="J28" s="2" t="s">
        <v>16</v>
      </c>
    </row>
    <row r="29" ht="15.75" customHeight="1">
      <c r="A29" s="10">
        <v>2010.0</v>
      </c>
      <c r="B29" s="2" t="s">
        <v>18</v>
      </c>
      <c r="C29" s="2" t="s">
        <v>10</v>
      </c>
      <c r="D29" s="8" t="s">
        <v>11</v>
      </c>
      <c r="E29" s="12" t="s">
        <v>14</v>
      </c>
      <c r="F29" s="13">
        <v>5.35E7</v>
      </c>
      <c r="G29" s="2" t="s">
        <v>18</v>
      </c>
      <c r="H29" s="2"/>
    </row>
    <row r="30" ht="15.75" customHeight="1">
      <c r="A30" s="10">
        <v>2010.0</v>
      </c>
      <c r="B30" s="2" t="s">
        <v>18</v>
      </c>
      <c r="C30" s="2" t="s">
        <v>10</v>
      </c>
      <c r="D30" s="8" t="s">
        <v>11</v>
      </c>
      <c r="E30" s="3" t="s">
        <v>15</v>
      </c>
      <c r="F30" s="13">
        <v>1.521E8</v>
      </c>
      <c r="G30" s="2" t="s">
        <v>18</v>
      </c>
      <c r="H30" s="2"/>
    </row>
    <row r="31" ht="15.75" customHeight="1">
      <c r="A31" s="10">
        <v>2010.0</v>
      </c>
      <c r="B31" s="17" t="s">
        <v>19</v>
      </c>
      <c r="C31" s="18" t="s">
        <v>10</v>
      </c>
      <c r="D31" s="8" t="s">
        <v>11</v>
      </c>
      <c r="E31" s="3" t="s">
        <v>15</v>
      </c>
      <c r="F31" s="19">
        <v>7.7450831E8</v>
      </c>
      <c r="G31" s="18" t="s">
        <v>19</v>
      </c>
      <c r="H31" s="18" t="s">
        <v>13</v>
      </c>
    </row>
    <row r="32" ht="15.75" customHeight="1">
      <c r="A32" s="10">
        <v>2010.0</v>
      </c>
      <c r="B32" s="18" t="s">
        <v>19</v>
      </c>
      <c r="C32" s="18" t="s">
        <v>10</v>
      </c>
      <c r="D32" s="8" t="s">
        <v>11</v>
      </c>
      <c r="E32" s="18" t="s">
        <v>14</v>
      </c>
      <c r="F32" s="19">
        <v>5.05299903E8</v>
      </c>
      <c r="G32" s="18" t="s">
        <v>19</v>
      </c>
      <c r="H32" s="18" t="s">
        <v>13</v>
      </c>
    </row>
    <row r="33" ht="15.75" customHeight="1">
      <c r="A33" s="10">
        <v>2010.0</v>
      </c>
      <c r="B33" s="3" t="s">
        <v>10</v>
      </c>
      <c r="C33" s="18" t="s">
        <v>10</v>
      </c>
      <c r="D33" s="18" t="s">
        <v>11</v>
      </c>
      <c r="E33" s="3" t="s">
        <v>14</v>
      </c>
      <c r="F33" s="9">
        <v>4.26528103E8</v>
      </c>
      <c r="G33" s="3" t="s">
        <v>10</v>
      </c>
      <c r="H33" s="8" t="s">
        <v>13</v>
      </c>
    </row>
    <row r="34" ht="15.75" customHeight="1">
      <c r="A34" s="10">
        <v>2010.0</v>
      </c>
      <c r="B34" s="8" t="s">
        <v>10</v>
      </c>
      <c r="C34" s="18" t="s">
        <v>10</v>
      </c>
      <c r="D34" s="8" t="s">
        <v>11</v>
      </c>
      <c r="E34" s="3" t="s">
        <v>15</v>
      </c>
      <c r="F34" s="19">
        <v>5.82318627E8</v>
      </c>
      <c r="G34" s="8" t="s">
        <v>10</v>
      </c>
      <c r="H34" s="8" t="s">
        <v>13</v>
      </c>
      <c r="I34" s="20"/>
      <c r="J34" s="20"/>
    </row>
    <row r="35" ht="15.75" customHeight="1">
      <c r="A35" s="10">
        <v>2010.0</v>
      </c>
      <c r="B35" s="2" t="s">
        <v>20</v>
      </c>
      <c r="C35" s="2" t="s">
        <v>20</v>
      </c>
      <c r="D35" s="8" t="s">
        <v>21</v>
      </c>
      <c r="E35" s="12" t="s">
        <v>14</v>
      </c>
      <c r="F35" s="13">
        <v>1.491E8</v>
      </c>
      <c r="G35" s="2" t="s">
        <v>20</v>
      </c>
      <c r="H35" s="2" t="s">
        <v>22</v>
      </c>
    </row>
    <row r="36" ht="15.75" customHeight="1">
      <c r="A36" s="10">
        <v>2010.0</v>
      </c>
      <c r="B36" s="2" t="s">
        <v>20</v>
      </c>
      <c r="C36" s="2" t="s">
        <v>20</v>
      </c>
      <c r="D36" s="8" t="s">
        <v>21</v>
      </c>
      <c r="E36" s="3" t="s">
        <v>15</v>
      </c>
      <c r="F36" s="13">
        <v>4.341E8</v>
      </c>
      <c r="G36" s="2" t="s">
        <v>20</v>
      </c>
      <c r="H36" s="2" t="s">
        <v>22</v>
      </c>
    </row>
    <row r="37" ht="15.75" customHeight="1">
      <c r="A37" s="10">
        <v>2010.0</v>
      </c>
      <c r="B37" s="21" t="s">
        <v>20</v>
      </c>
      <c r="C37" s="2" t="s">
        <v>20</v>
      </c>
      <c r="D37" s="8" t="s">
        <v>21</v>
      </c>
      <c r="E37" s="12" t="s">
        <v>14</v>
      </c>
      <c r="F37" s="13">
        <v>6.821E8</v>
      </c>
      <c r="G37" s="21" t="s">
        <v>20</v>
      </c>
      <c r="H37" s="2" t="s">
        <v>22</v>
      </c>
    </row>
    <row r="38" ht="15.75" customHeight="1">
      <c r="A38" s="10">
        <v>2010.0</v>
      </c>
      <c r="B38" s="2" t="s">
        <v>20</v>
      </c>
      <c r="C38" s="2" t="s">
        <v>20</v>
      </c>
      <c r="D38" s="8" t="s">
        <v>21</v>
      </c>
      <c r="E38" s="3" t="s">
        <v>15</v>
      </c>
      <c r="F38" s="13">
        <v>9.508E8</v>
      </c>
      <c r="G38" s="2" t="s">
        <v>20</v>
      </c>
      <c r="H38" s="2" t="s">
        <v>22</v>
      </c>
    </row>
    <row r="39" ht="15.75" customHeight="1">
      <c r="A39" s="10">
        <v>2010.0</v>
      </c>
      <c r="B39" s="2" t="s">
        <v>20</v>
      </c>
      <c r="C39" s="2" t="s">
        <v>20</v>
      </c>
      <c r="D39" s="8" t="s">
        <v>21</v>
      </c>
      <c r="E39" s="2" t="s">
        <v>16</v>
      </c>
      <c r="F39" s="13">
        <v>1300000.0</v>
      </c>
      <c r="G39" s="2" t="s">
        <v>20</v>
      </c>
      <c r="H39" s="2" t="s">
        <v>22</v>
      </c>
      <c r="I39" s="2"/>
      <c r="J39" s="2" t="s">
        <v>16</v>
      </c>
    </row>
    <row r="40" ht="15.75" customHeight="1">
      <c r="A40" s="10">
        <v>2010.0</v>
      </c>
      <c r="B40" s="2" t="s">
        <v>20</v>
      </c>
      <c r="C40" s="2" t="s">
        <v>20</v>
      </c>
      <c r="D40" s="8" t="s">
        <v>21</v>
      </c>
      <c r="E40" s="3" t="s">
        <v>15</v>
      </c>
      <c r="F40" s="13">
        <v>9.205E8</v>
      </c>
      <c r="G40" s="2" t="s">
        <v>20</v>
      </c>
      <c r="H40" s="2" t="s">
        <v>22</v>
      </c>
    </row>
    <row r="41" ht="15.75" customHeight="1">
      <c r="A41" s="10">
        <v>2010.0</v>
      </c>
      <c r="B41" s="2" t="s">
        <v>20</v>
      </c>
      <c r="C41" s="2" t="s">
        <v>20</v>
      </c>
      <c r="D41" s="8" t="s">
        <v>21</v>
      </c>
      <c r="E41" s="12" t="s">
        <v>14</v>
      </c>
      <c r="F41" s="13">
        <v>6.139E8</v>
      </c>
      <c r="G41" s="2" t="s">
        <v>20</v>
      </c>
      <c r="H41" s="2" t="s">
        <v>22</v>
      </c>
    </row>
    <row r="42" ht="15.75" customHeight="1">
      <c r="A42" s="10">
        <v>2010.0</v>
      </c>
      <c r="B42" s="2" t="s">
        <v>20</v>
      </c>
      <c r="C42" s="2" t="s">
        <v>20</v>
      </c>
      <c r="D42" s="8" t="s">
        <v>21</v>
      </c>
      <c r="E42" s="2" t="s">
        <v>16</v>
      </c>
      <c r="F42" s="13">
        <v>1200000.0</v>
      </c>
      <c r="G42" s="2" t="s">
        <v>20</v>
      </c>
      <c r="H42" s="2" t="s">
        <v>22</v>
      </c>
      <c r="I42" s="2"/>
      <c r="J42" s="2" t="s">
        <v>16</v>
      </c>
    </row>
    <row r="43" ht="15.75" customHeight="1">
      <c r="A43" s="10">
        <v>2010.0</v>
      </c>
      <c r="B43" s="22" t="s">
        <v>10</v>
      </c>
      <c r="C43" s="22" t="s">
        <v>10</v>
      </c>
      <c r="D43" s="3" t="s">
        <v>11</v>
      </c>
      <c r="E43" s="8" t="s">
        <v>15</v>
      </c>
      <c r="F43" s="16">
        <v>1.281635457E9</v>
      </c>
      <c r="G43" s="22" t="s">
        <v>10</v>
      </c>
      <c r="H43" s="8" t="s">
        <v>23</v>
      </c>
      <c r="I43" s="3"/>
      <c r="J43" s="8" t="s">
        <v>15</v>
      </c>
    </row>
    <row r="44" ht="15.75" customHeight="1">
      <c r="A44" s="10">
        <v>2010.0</v>
      </c>
      <c r="B44" s="23" t="s">
        <v>24</v>
      </c>
      <c r="C44" s="8" t="s">
        <v>24</v>
      </c>
      <c r="D44" s="8" t="s">
        <v>25</v>
      </c>
      <c r="E44" s="8" t="s">
        <v>14</v>
      </c>
      <c r="F44" s="24">
        <v>8.5944494E7</v>
      </c>
      <c r="G44" s="3" t="s">
        <v>24</v>
      </c>
      <c r="H44" s="3" t="s">
        <v>13</v>
      </c>
      <c r="K44" s="6"/>
    </row>
    <row r="45" ht="15.75" customHeight="1">
      <c r="A45" s="10">
        <v>2010.0</v>
      </c>
      <c r="B45" s="8" t="s">
        <v>24</v>
      </c>
      <c r="C45" s="8" t="s">
        <v>24</v>
      </c>
      <c r="D45" s="8" t="s">
        <v>25</v>
      </c>
      <c r="E45" s="3" t="s">
        <v>15</v>
      </c>
      <c r="F45" s="9">
        <v>1.26062151E8</v>
      </c>
      <c r="G45" s="8" t="s">
        <v>24</v>
      </c>
      <c r="H45" s="8" t="s">
        <v>13</v>
      </c>
    </row>
    <row r="46" ht="15.75" customHeight="1">
      <c r="A46" s="10">
        <v>2010.0</v>
      </c>
      <c r="B46" s="8" t="s">
        <v>24</v>
      </c>
      <c r="C46" s="8" t="s">
        <v>24</v>
      </c>
      <c r="D46" s="8" t="s">
        <v>25</v>
      </c>
      <c r="E46" s="8" t="s">
        <v>12</v>
      </c>
      <c r="F46" s="19">
        <v>3500000.0</v>
      </c>
      <c r="G46" s="8" t="s">
        <v>24</v>
      </c>
      <c r="H46" s="8" t="s">
        <v>13</v>
      </c>
      <c r="I46" s="8"/>
      <c r="J46" s="8" t="s">
        <v>16</v>
      </c>
      <c r="K46" s="6"/>
    </row>
    <row r="47" ht="15.75" customHeight="1">
      <c r="A47" s="10">
        <v>2010.0</v>
      </c>
      <c r="B47" s="3" t="s">
        <v>24</v>
      </c>
      <c r="C47" s="8" t="s">
        <v>24</v>
      </c>
      <c r="D47" s="8" t="s">
        <v>25</v>
      </c>
      <c r="E47" s="3" t="s">
        <v>14</v>
      </c>
      <c r="F47" s="19">
        <v>7.6004187E7</v>
      </c>
      <c r="G47" s="3" t="s">
        <v>24</v>
      </c>
      <c r="H47" s="3" t="s">
        <v>13</v>
      </c>
      <c r="K47" s="6"/>
    </row>
    <row r="48" ht="15.75" customHeight="1">
      <c r="A48" s="1">
        <v>2011.0</v>
      </c>
      <c r="B48" s="8" t="s">
        <v>24</v>
      </c>
      <c r="C48" s="8" t="s">
        <v>24</v>
      </c>
      <c r="D48" s="8" t="s">
        <v>25</v>
      </c>
      <c r="E48" s="3" t="s">
        <v>15</v>
      </c>
      <c r="F48" s="9">
        <v>1.38977186E8</v>
      </c>
      <c r="G48" s="8" t="s">
        <v>24</v>
      </c>
      <c r="H48" s="8" t="s">
        <v>13</v>
      </c>
    </row>
    <row r="49" ht="15.75" customHeight="1">
      <c r="A49" s="1">
        <v>2011.0</v>
      </c>
      <c r="B49" s="8" t="s">
        <v>24</v>
      </c>
      <c r="C49" s="8" t="s">
        <v>24</v>
      </c>
      <c r="D49" s="8" t="s">
        <v>25</v>
      </c>
      <c r="E49" s="3" t="s">
        <v>12</v>
      </c>
      <c r="F49" s="9">
        <v>3500000.0</v>
      </c>
      <c r="G49" s="8" t="s">
        <v>24</v>
      </c>
      <c r="H49" s="8" t="s">
        <v>13</v>
      </c>
      <c r="I49" s="3"/>
      <c r="J49" s="3" t="s">
        <v>16</v>
      </c>
    </row>
    <row r="50" ht="15.75" customHeight="1">
      <c r="A50" s="7">
        <v>2011.0</v>
      </c>
      <c r="B50" s="2" t="s">
        <v>24</v>
      </c>
      <c r="C50" s="2" t="s">
        <v>24</v>
      </c>
      <c r="D50" s="8" t="s">
        <v>25</v>
      </c>
      <c r="E50" s="12" t="s">
        <v>14</v>
      </c>
      <c r="F50" s="13">
        <v>4.05E7</v>
      </c>
      <c r="G50" s="2" t="s">
        <v>24</v>
      </c>
      <c r="H50" s="2"/>
    </row>
    <row r="51" ht="15.75" customHeight="1">
      <c r="A51" s="25">
        <v>2011.0</v>
      </c>
      <c r="B51" s="2" t="s">
        <v>24</v>
      </c>
      <c r="C51" s="2" t="s">
        <v>24</v>
      </c>
      <c r="D51" s="8" t="s">
        <v>25</v>
      </c>
      <c r="E51" s="3" t="s">
        <v>15</v>
      </c>
      <c r="F51" s="13">
        <v>9.93E7</v>
      </c>
      <c r="G51" s="2" t="s">
        <v>24</v>
      </c>
      <c r="H51" s="2"/>
    </row>
    <row r="52" ht="15.75" customHeight="1">
      <c r="A52" s="25">
        <v>2011.0</v>
      </c>
      <c r="B52" s="2" t="s">
        <v>24</v>
      </c>
      <c r="C52" s="2" t="s">
        <v>24</v>
      </c>
      <c r="D52" s="8" t="s">
        <v>25</v>
      </c>
      <c r="E52" s="2" t="s">
        <v>16</v>
      </c>
      <c r="F52" s="13">
        <v>1300000.0</v>
      </c>
      <c r="G52" s="2" t="s">
        <v>24</v>
      </c>
      <c r="H52" s="2"/>
      <c r="I52" s="2"/>
      <c r="J52" s="2" t="s">
        <v>16</v>
      </c>
    </row>
    <row r="53" ht="15.75" customHeight="1">
      <c r="A53" s="10">
        <v>2011.0</v>
      </c>
      <c r="B53" s="2" t="s">
        <v>24</v>
      </c>
      <c r="C53" s="2" t="s">
        <v>24</v>
      </c>
      <c r="D53" s="8" t="s">
        <v>25</v>
      </c>
      <c r="E53" s="12" t="s">
        <v>14</v>
      </c>
      <c r="F53" s="13">
        <v>3.04E7</v>
      </c>
      <c r="G53" s="2" t="s">
        <v>24</v>
      </c>
      <c r="H53" s="2"/>
    </row>
    <row r="54" ht="15.75" customHeight="1">
      <c r="A54" s="25">
        <v>2011.0</v>
      </c>
      <c r="B54" s="2" t="s">
        <v>24</v>
      </c>
      <c r="C54" s="2" t="s">
        <v>24</v>
      </c>
      <c r="D54" s="8" t="s">
        <v>25</v>
      </c>
      <c r="E54" s="3" t="s">
        <v>15</v>
      </c>
      <c r="F54" s="13">
        <v>9.88E7</v>
      </c>
      <c r="G54" s="2" t="s">
        <v>24</v>
      </c>
      <c r="H54" s="2"/>
    </row>
    <row r="55" ht="15.75" customHeight="1">
      <c r="A55" s="25">
        <v>2011.0</v>
      </c>
      <c r="B55" s="2" t="s">
        <v>24</v>
      </c>
      <c r="C55" s="2" t="s">
        <v>24</v>
      </c>
      <c r="D55" s="8" t="s">
        <v>25</v>
      </c>
      <c r="E55" s="2" t="s">
        <v>16</v>
      </c>
      <c r="F55" s="13">
        <v>939148.0</v>
      </c>
      <c r="G55" s="2" t="s">
        <v>24</v>
      </c>
      <c r="H55" s="2"/>
      <c r="I55" s="2"/>
      <c r="J55" s="2" t="s">
        <v>16</v>
      </c>
    </row>
    <row r="56" ht="15.75" customHeight="1">
      <c r="A56" s="10">
        <v>2011.0</v>
      </c>
      <c r="B56" s="2" t="s">
        <v>24</v>
      </c>
      <c r="C56" s="2" t="s">
        <v>24</v>
      </c>
      <c r="D56" s="8" t="s">
        <v>25</v>
      </c>
      <c r="E56" s="12" t="s">
        <v>14</v>
      </c>
      <c r="F56" s="13">
        <v>4.95E7</v>
      </c>
      <c r="G56" s="2" t="s">
        <v>24</v>
      </c>
      <c r="H56" s="2"/>
    </row>
    <row r="57" ht="15.75" customHeight="1">
      <c r="A57" s="10">
        <v>2011.0</v>
      </c>
      <c r="B57" s="2" t="s">
        <v>24</v>
      </c>
      <c r="C57" s="2" t="s">
        <v>24</v>
      </c>
      <c r="D57" s="8" t="s">
        <v>25</v>
      </c>
      <c r="E57" s="3" t="s">
        <v>15</v>
      </c>
      <c r="F57" s="13">
        <v>9.05E7</v>
      </c>
      <c r="G57" s="2" t="s">
        <v>24</v>
      </c>
      <c r="H57" s="2"/>
    </row>
    <row r="58" ht="15.75" customHeight="1">
      <c r="A58" s="10">
        <v>2011.0</v>
      </c>
      <c r="B58" s="2" t="s">
        <v>24</v>
      </c>
      <c r="C58" s="2" t="s">
        <v>24</v>
      </c>
      <c r="D58" s="8" t="s">
        <v>25</v>
      </c>
      <c r="E58" s="2" t="s">
        <v>16</v>
      </c>
      <c r="F58" s="13">
        <v>1600000.0</v>
      </c>
      <c r="G58" s="2" t="s">
        <v>24</v>
      </c>
      <c r="H58" s="2"/>
      <c r="I58" s="2"/>
      <c r="J58" s="2" t="s">
        <v>16</v>
      </c>
    </row>
    <row r="59" ht="15.75" customHeight="1">
      <c r="A59" s="25">
        <v>2011.0</v>
      </c>
      <c r="B59" s="2" t="s">
        <v>24</v>
      </c>
      <c r="C59" s="2" t="s">
        <v>24</v>
      </c>
      <c r="D59" s="8" t="s">
        <v>25</v>
      </c>
      <c r="E59" s="12" t="s">
        <v>14</v>
      </c>
      <c r="F59" s="13">
        <v>2.74E7</v>
      </c>
      <c r="G59" s="2" t="s">
        <v>24</v>
      </c>
      <c r="H59" s="2" t="s">
        <v>17</v>
      </c>
    </row>
    <row r="60" ht="15.75" customHeight="1">
      <c r="A60" s="25">
        <v>2011.0</v>
      </c>
      <c r="B60" s="2" t="s">
        <v>24</v>
      </c>
      <c r="C60" s="2" t="s">
        <v>24</v>
      </c>
      <c r="D60" s="8" t="s">
        <v>25</v>
      </c>
      <c r="E60" s="3" t="s">
        <v>15</v>
      </c>
      <c r="F60" s="13">
        <v>6.11E7</v>
      </c>
      <c r="G60" s="2" t="s">
        <v>24</v>
      </c>
      <c r="H60" s="2" t="s">
        <v>17</v>
      </c>
    </row>
    <row r="61" ht="15.75" customHeight="1">
      <c r="A61" s="10">
        <v>2011.0</v>
      </c>
      <c r="B61" s="2" t="s">
        <v>24</v>
      </c>
      <c r="C61" s="2" t="s">
        <v>24</v>
      </c>
      <c r="D61" s="8" t="s">
        <v>25</v>
      </c>
      <c r="E61" s="2" t="s">
        <v>16</v>
      </c>
      <c r="F61" s="13">
        <v>861000.0</v>
      </c>
      <c r="G61" s="2" t="s">
        <v>24</v>
      </c>
      <c r="H61" s="2" t="s">
        <v>17</v>
      </c>
      <c r="I61" s="2"/>
      <c r="J61" s="2" t="s">
        <v>16</v>
      </c>
    </row>
    <row r="62" ht="15.75" customHeight="1">
      <c r="A62" s="25">
        <v>2011.0</v>
      </c>
      <c r="B62" s="2" t="s">
        <v>24</v>
      </c>
      <c r="C62" s="2" t="s">
        <v>24</v>
      </c>
      <c r="D62" s="8" t="s">
        <v>25</v>
      </c>
      <c r="E62" s="12" t="s">
        <v>14</v>
      </c>
      <c r="F62" s="13">
        <v>5.18E7</v>
      </c>
      <c r="G62" s="21" t="s">
        <v>24</v>
      </c>
      <c r="H62" s="2" t="s">
        <v>22</v>
      </c>
    </row>
    <row r="63" ht="15.75" customHeight="1">
      <c r="A63" s="25">
        <v>2011.0</v>
      </c>
      <c r="B63" s="2" t="s">
        <v>24</v>
      </c>
      <c r="C63" s="2" t="s">
        <v>24</v>
      </c>
      <c r="D63" s="8" t="s">
        <v>25</v>
      </c>
      <c r="E63" s="3" t="s">
        <v>15</v>
      </c>
      <c r="F63" s="13">
        <v>9.03E7</v>
      </c>
      <c r="G63" s="2" t="s">
        <v>24</v>
      </c>
      <c r="H63" s="2" t="s">
        <v>22</v>
      </c>
    </row>
    <row r="64" ht="15.75" customHeight="1">
      <c r="A64" s="10">
        <v>2011.0</v>
      </c>
      <c r="B64" s="2" t="s">
        <v>24</v>
      </c>
      <c r="C64" s="2" t="s">
        <v>24</v>
      </c>
      <c r="D64" s="8" t="s">
        <v>25</v>
      </c>
      <c r="E64" s="2" t="s">
        <v>16</v>
      </c>
      <c r="F64" s="13">
        <v>954000.0</v>
      </c>
      <c r="G64" s="2" t="s">
        <v>24</v>
      </c>
      <c r="H64" s="2" t="s">
        <v>22</v>
      </c>
      <c r="I64" s="2"/>
      <c r="J64" s="2" t="s">
        <v>16</v>
      </c>
    </row>
    <row r="65" ht="15.75" customHeight="1">
      <c r="A65" s="25">
        <v>2011.0</v>
      </c>
      <c r="B65" s="26" t="s">
        <v>20</v>
      </c>
      <c r="C65" s="26" t="s">
        <v>20</v>
      </c>
      <c r="D65" s="3" t="s">
        <v>21</v>
      </c>
      <c r="E65" s="2" t="s">
        <v>16</v>
      </c>
      <c r="F65" s="27">
        <v>1200000.0</v>
      </c>
      <c r="G65" s="26" t="s">
        <v>20</v>
      </c>
      <c r="H65" s="3" t="s">
        <v>22</v>
      </c>
      <c r="I65" s="2"/>
      <c r="J65" s="2" t="s">
        <v>16</v>
      </c>
    </row>
    <row r="66" ht="15.75" customHeight="1">
      <c r="A66" s="25">
        <v>2011.0</v>
      </c>
      <c r="B66" s="2" t="s">
        <v>24</v>
      </c>
      <c r="C66" s="2" t="s">
        <v>24</v>
      </c>
      <c r="D66" s="8" t="s">
        <v>25</v>
      </c>
      <c r="E66" s="3" t="s">
        <v>15</v>
      </c>
      <c r="F66" s="13">
        <v>1.87E8</v>
      </c>
      <c r="G66" s="2" t="s">
        <v>24</v>
      </c>
      <c r="H66" s="2" t="s">
        <v>22</v>
      </c>
    </row>
    <row r="67" ht="15.75" customHeight="1">
      <c r="A67" s="10">
        <v>2011.0</v>
      </c>
      <c r="B67" s="8" t="s">
        <v>26</v>
      </c>
      <c r="C67" s="3" t="s">
        <v>20</v>
      </c>
      <c r="D67" s="8" t="s">
        <v>21</v>
      </c>
      <c r="E67" s="2" t="s">
        <v>16</v>
      </c>
      <c r="F67" s="19">
        <v>2.018E7</v>
      </c>
      <c r="G67" s="8" t="s">
        <v>26</v>
      </c>
      <c r="H67" s="8" t="s">
        <v>27</v>
      </c>
      <c r="I67" s="3" t="s">
        <v>28</v>
      </c>
      <c r="J67" s="2" t="s">
        <v>16</v>
      </c>
    </row>
    <row r="68" ht="15.75" customHeight="1">
      <c r="A68" s="10">
        <v>2011.0</v>
      </c>
      <c r="B68" s="18" t="s">
        <v>29</v>
      </c>
      <c r="C68" s="18" t="s">
        <v>24</v>
      </c>
      <c r="D68" s="8" t="s">
        <v>25</v>
      </c>
      <c r="E68" s="18" t="s">
        <v>14</v>
      </c>
      <c r="F68" s="19">
        <v>3896575.0</v>
      </c>
      <c r="G68" s="18" t="s">
        <v>29</v>
      </c>
      <c r="H68" s="18" t="s">
        <v>22</v>
      </c>
    </row>
    <row r="69" ht="15.75" customHeight="1">
      <c r="A69" s="10">
        <v>2011.0</v>
      </c>
      <c r="B69" s="18" t="s">
        <v>29</v>
      </c>
      <c r="C69" s="18" t="s">
        <v>24</v>
      </c>
      <c r="D69" s="8" t="s">
        <v>25</v>
      </c>
      <c r="E69" s="3" t="s">
        <v>15</v>
      </c>
      <c r="F69" s="19">
        <v>1.4163313E7</v>
      </c>
      <c r="G69" s="18" t="s">
        <v>29</v>
      </c>
      <c r="H69" s="18" t="s">
        <v>22</v>
      </c>
    </row>
    <row r="70" ht="15.75" customHeight="1">
      <c r="A70" s="10">
        <v>2011.0</v>
      </c>
      <c r="B70" s="2" t="s">
        <v>30</v>
      </c>
      <c r="C70" s="2" t="s">
        <v>30</v>
      </c>
      <c r="D70" s="8" t="s">
        <v>31</v>
      </c>
      <c r="E70" s="12" t="s">
        <v>14</v>
      </c>
      <c r="F70" s="13">
        <v>4.36E7</v>
      </c>
      <c r="G70" s="2" t="s">
        <v>30</v>
      </c>
      <c r="H70" s="2"/>
    </row>
    <row r="71" ht="15.75" customHeight="1">
      <c r="A71" s="25">
        <v>2011.0</v>
      </c>
      <c r="B71" s="2" t="s">
        <v>30</v>
      </c>
      <c r="C71" s="2" t="s">
        <v>30</v>
      </c>
      <c r="D71" s="8" t="s">
        <v>31</v>
      </c>
      <c r="E71" s="3" t="s">
        <v>15</v>
      </c>
      <c r="F71" s="13">
        <v>6.23E7</v>
      </c>
      <c r="G71" s="2" t="s">
        <v>30</v>
      </c>
      <c r="H71" s="2"/>
    </row>
    <row r="72" ht="15.75" customHeight="1">
      <c r="A72" s="10">
        <v>2011.0</v>
      </c>
      <c r="B72" s="2" t="s">
        <v>30</v>
      </c>
      <c r="C72" s="2" t="s">
        <v>30</v>
      </c>
      <c r="D72" s="8" t="s">
        <v>31</v>
      </c>
      <c r="E72" s="12" t="s">
        <v>14</v>
      </c>
      <c r="F72" s="13">
        <v>4.05E7</v>
      </c>
      <c r="G72" s="2" t="s">
        <v>30</v>
      </c>
      <c r="H72" s="2" t="s">
        <v>17</v>
      </c>
    </row>
    <row r="73" ht="15.75" customHeight="1">
      <c r="A73" s="25">
        <v>2011.0</v>
      </c>
      <c r="B73" s="2" t="s">
        <v>30</v>
      </c>
      <c r="C73" s="2" t="s">
        <v>30</v>
      </c>
      <c r="D73" s="8" t="s">
        <v>31</v>
      </c>
      <c r="E73" s="3" t="s">
        <v>15</v>
      </c>
      <c r="F73" s="13">
        <v>7.37E7</v>
      </c>
      <c r="G73" s="2" t="s">
        <v>30</v>
      </c>
      <c r="H73" s="2" t="s">
        <v>17</v>
      </c>
    </row>
    <row r="74" ht="15.75" customHeight="1">
      <c r="A74" s="10">
        <v>2011.0</v>
      </c>
      <c r="B74" s="2" t="s">
        <v>30</v>
      </c>
      <c r="C74" s="2" t="s">
        <v>30</v>
      </c>
      <c r="D74" s="8" t="s">
        <v>31</v>
      </c>
      <c r="E74" s="2" t="s">
        <v>16</v>
      </c>
      <c r="F74" s="13">
        <v>3000000.0</v>
      </c>
      <c r="G74" s="2" t="s">
        <v>30</v>
      </c>
      <c r="H74" s="2" t="s">
        <v>17</v>
      </c>
      <c r="I74" s="2"/>
      <c r="J74" s="2" t="s">
        <v>16</v>
      </c>
    </row>
    <row r="75" ht="15.75" customHeight="1">
      <c r="A75" s="25">
        <v>2011.0</v>
      </c>
      <c r="B75" s="2" t="s">
        <v>30</v>
      </c>
      <c r="C75" s="2" t="s">
        <v>30</v>
      </c>
      <c r="D75" s="8" t="s">
        <v>31</v>
      </c>
      <c r="E75" s="12" t="s">
        <v>14</v>
      </c>
      <c r="F75" s="13">
        <v>7.6E7</v>
      </c>
      <c r="G75" s="2" t="s">
        <v>30</v>
      </c>
      <c r="H75" s="2" t="s">
        <v>17</v>
      </c>
    </row>
    <row r="76" ht="15.75" customHeight="1">
      <c r="A76" s="25">
        <v>2011.0</v>
      </c>
      <c r="B76" s="2" t="s">
        <v>30</v>
      </c>
      <c r="C76" s="2" t="s">
        <v>30</v>
      </c>
      <c r="D76" s="8" t="s">
        <v>31</v>
      </c>
      <c r="E76" s="3" t="s">
        <v>15</v>
      </c>
      <c r="F76" s="13">
        <v>1.418E8</v>
      </c>
      <c r="G76" s="2" t="s">
        <v>30</v>
      </c>
      <c r="H76" s="2" t="s">
        <v>17</v>
      </c>
    </row>
    <row r="77" ht="15.75" customHeight="1">
      <c r="A77" s="10">
        <v>2011.0</v>
      </c>
      <c r="B77" s="2" t="s">
        <v>30</v>
      </c>
      <c r="C77" s="2" t="s">
        <v>30</v>
      </c>
      <c r="D77" s="8" t="s">
        <v>31</v>
      </c>
      <c r="E77" s="2" t="s">
        <v>16</v>
      </c>
      <c r="F77" s="13">
        <v>3600000.0</v>
      </c>
      <c r="G77" s="2" t="s">
        <v>30</v>
      </c>
      <c r="H77" s="2" t="s">
        <v>17</v>
      </c>
      <c r="I77" s="2"/>
      <c r="J77" s="2" t="s">
        <v>16</v>
      </c>
    </row>
    <row r="78" ht="15.75" customHeight="1">
      <c r="A78" s="10">
        <v>2011.0</v>
      </c>
      <c r="B78" s="15" t="s">
        <v>32</v>
      </c>
      <c r="C78" s="3" t="s">
        <v>32</v>
      </c>
      <c r="D78" s="8" t="s">
        <v>33</v>
      </c>
      <c r="E78" s="2" t="s">
        <v>16</v>
      </c>
      <c r="F78" s="19">
        <v>3000000.0</v>
      </c>
      <c r="G78" s="8" t="s">
        <v>32</v>
      </c>
      <c r="H78" s="8" t="s">
        <v>34</v>
      </c>
      <c r="I78" s="3" t="s">
        <v>28</v>
      </c>
      <c r="J78" s="2" t="s">
        <v>16</v>
      </c>
    </row>
    <row r="79" ht="15.75" customHeight="1">
      <c r="A79" s="25">
        <v>2011.0</v>
      </c>
      <c r="B79" s="2" t="s">
        <v>30</v>
      </c>
      <c r="C79" s="2" t="s">
        <v>30</v>
      </c>
      <c r="D79" s="8" t="s">
        <v>31</v>
      </c>
      <c r="E79" s="3" t="s">
        <v>15</v>
      </c>
      <c r="F79" s="13">
        <v>1.063E8</v>
      </c>
      <c r="G79" s="2" t="s">
        <v>30</v>
      </c>
      <c r="H79" s="2" t="s">
        <v>17</v>
      </c>
    </row>
    <row r="80" ht="15.75" customHeight="1">
      <c r="A80" s="25">
        <v>2011.0</v>
      </c>
      <c r="B80" s="2" t="s">
        <v>20</v>
      </c>
      <c r="C80" s="2" t="s">
        <v>20</v>
      </c>
      <c r="D80" s="8" t="s">
        <v>21</v>
      </c>
      <c r="E80" s="3" t="s">
        <v>15</v>
      </c>
      <c r="F80" s="13">
        <v>8.71E8</v>
      </c>
      <c r="G80" s="2" t="s">
        <v>20</v>
      </c>
      <c r="H80" s="2" t="s">
        <v>22</v>
      </c>
    </row>
    <row r="81" ht="15.75" customHeight="1">
      <c r="A81" s="25">
        <v>2011.0</v>
      </c>
      <c r="B81" s="2" t="s">
        <v>24</v>
      </c>
      <c r="C81" s="2" t="s">
        <v>24</v>
      </c>
      <c r="D81" s="8" t="s">
        <v>25</v>
      </c>
      <c r="E81" s="12" t="s">
        <v>14</v>
      </c>
      <c r="F81" s="13">
        <v>7.66E7</v>
      </c>
      <c r="G81" s="2" t="s">
        <v>24</v>
      </c>
      <c r="H81" s="2" t="s">
        <v>22</v>
      </c>
    </row>
    <row r="82" ht="15.75" customHeight="1">
      <c r="A82" s="10">
        <v>2011.0</v>
      </c>
      <c r="B82" s="2" t="s">
        <v>24</v>
      </c>
      <c r="C82" s="2" t="s">
        <v>24</v>
      </c>
      <c r="D82" s="8" t="s">
        <v>25</v>
      </c>
      <c r="E82" s="2" t="s">
        <v>16</v>
      </c>
      <c r="F82" s="13">
        <v>1200000.0</v>
      </c>
      <c r="G82" s="2" t="s">
        <v>24</v>
      </c>
      <c r="H82" s="2" t="s">
        <v>22</v>
      </c>
      <c r="I82" s="2"/>
      <c r="J82" s="2" t="s">
        <v>16</v>
      </c>
    </row>
    <row r="83" ht="15.75" customHeight="1">
      <c r="A83" s="25">
        <v>2011.0</v>
      </c>
      <c r="B83" s="3" t="s">
        <v>35</v>
      </c>
      <c r="C83" s="2" t="s">
        <v>30</v>
      </c>
      <c r="D83" s="8" t="s">
        <v>31</v>
      </c>
      <c r="E83" s="3" t="s">
        <v>15</v>
      </c>
      <c r="F83" s="13">
        <v>2.617E8</v>
      </c>
      <c r="G83" s="3" t="s">
        <v>35</v>
      </c>
      <c r="H83" s="2" t="s">
        <v>36</v>
      </c>
    </row>
    <row r="84" ht="15.75" customHeight="1">
      <c r="A84" s="10">
        <v>2011.0</v>
      </c>
      <c r="B84" s="15" t="s">
        <v>24</v>
      </c>
      <c r="C84" s="15" t="s">
        <v>24</v>
      </c>
      <c r="D84" s="3" t="s">
        <v>25</v>
      </c>
      <c r="E84" s="2" t="s">
        <v>16</v>
      </c>
      <c r="F84" s="16">
        <v>2900000.0</v>
      </c>
      <c r="G84" s="15" t="s">
        <v>24</v>
      </c>
      <c r="H84" s="2" t="s">
        <v>17</v>
      </c>
      <c r="I84" s="3"/>
      <c r="J84" s="2" t="s">
        <v>16</v>
      </c>
    </row>
    <row r="85" ht="15.75" customHeight="1">
      <c r="A85" s="10">
        <v>2011.0</v>
      </c>
      <c r="B85" s="2" t="s">
        <v>24</v>
      </c>
      <c r="C85" s="2" t="s">
        <v>24</v>
      </c>
      <c r="D85" s="8" t="s">
        <v>25</v>
      </c>
      <c r="E85" s="3" t="s">
        <v>15</v>
      </c>
      <c r="F85" s="13">
        <v>2.95E8</v>
      </c>
      <c r="G85" s="2" t="s">
        <v>24</v>
      </c>
      <c r="H85" s="2" t="s">
        <v>17</v>
      </c>
    </row>
    <row r="86" ht="15.75" customHeight="1">
      <c r="A86" s="10">
        <v>2011.0</v>
      </c>
      <c r="B86" s="2" t="s">
        <v>35</v>
      </c>
      <c r="C86" s="2" t="s">
        <v>30</v>
      </c>
      <c r="D86" s="8" t="s">
        <v>31</v>
      </c>
      <c r="E86" s="12" t="s">
        <v>14</v>
      </c>
      <c r="F86" s="13">
        <v>1.528E8</v>
      </c>
      <c r="G86" s="2" t="s">
        <v>35</v>
      </c>
      <c r="H86" s="2" t="s">
        <v>36</v>
      </c>
    </row>
    <row r="87" ht="15.75" customHeight="1">
      <c r="A87" s="25">
        <v>2011.0</v>
      </c>
      <c r="B87" s="2" t="s">
        <v>35</v>
      </c>
      <c r="C87" s="2" t="s">
        <v>30</v>
      </c>
      <c r="D87" s="8" t="s">
        <v>31</v>
      </c>
      <c r="E87" s="3" t="s">
        <v>15</v>
      </c>
      <c r="F87" s="13">
        <v>3.139E8</v>
      </c>
      <c r="G87" s="2" t="s">
        <v>35</v>
      </c>
      <c r="H87" s="2" t="s">
        <v>36</v>
      </c>
    </row>
    <row r="88" ht="15.75" customHeight="1">
      <c r="A88" s="25">
        <v>2011.0</v>
      </c>
      <c r="B88" s="2" t="s">
        <v>35</v>
      </c>
      <c r="C88" s="2" t="s">
        <v>30</v>
      </c>
      <c r="D88" s="8" t="s">
        <v>31</v>
      </c>
      <c r="E88" s="2" t="s">
        <v>16</v>
      </c>
      <c r="F88" s="13">
        <v>330000.0</v>
      </c>
      <c r="G88" s="2" t="s">
        <v>35</v>
      </c>
      <c r="H88" s="2" t="s">
        <v>36</v>
      </c>
      <c r="I88" s="2"/>
      <c r="J88" s="2" t="s">
        <v>16</v>
      </c>
      <c r="K88" s="14"/>
    </row>
    <row r="89" ht="15.75" customHeight="1">
      <c r="A89" s="10">
        <v>2011.0</v>
      </c>
      <c r="B89" s="3" t="s">
        <v>35</v>
      </c>
      <c r="C89" s="2" t="s">
        <v>30</v>
      </c>
      <c r="D89" s="8" t="s">
        <v>31</v>
      </c>
      <c r="E89" s="12" t="s">
        <v>14</v>
      </c>
      <c r="F89" s="13">
        <v>1.106E8</v>
      </c>
      <c r="G89" s="2" t="s">
        <v>35</v>
      </c>
      <c r="H89" s="2" t="s">
        <v>36</v>
      </c>
    </row>
    <row r="90" ht="15.75" customHeight="1">
      <c r="A90" s="10">
        <v>2011.0</v>
      </c>
      <c r="B90" s="3" t="s">
        <v>35</v>
      </c>
      <c r="C90" s="2" t="s">
        <v>30</v>
      </c>
      <c r="D90" s="8" t="s">
        <v>31</v>
      </c>
      <c r="E90" s="3" t="s">
        <v>15</v>
      </c>
      <c r="F90" s="13">
        <v>3.912E8</v>
      </c>
      <c r="G90" s="2" t="s">
        <v>35</v>
      </c>
      <c r="H90" s="2" t="s">
        <v>36</v>
      </c>
    </row>
    <row r="91" ht="15.75" customHeight="1">
      <c r="A91" s="10">
        <v>2011.0</v>
      </c>
      <c r="B91" s="3" t="s">
        <v>35</v>
      </c>
      <c r="C91" s="2" t="s">
        <v>30</v>
      </c>
      <c r="D91" s="8" t="s">
        <v>31</v>
      </c>
      <c r="E91" s="2" t="s">
        <v>16</v>
      </c>
      <c r="F91" s="13">
        <v>484000.0</v>
      </c>
      <c r="G91" s="2" t="s">
        <v>35</v>
      </c>
      <c r="H91" s="2" t="s">
        <v>36</v>
      </c>
      <c r="I91" s="2"/>
      <c r="J91" s="2" t="s">
        <v>16</v>
      </c>
    </row>
    <row r="92" ht="15.75" customHeight="1">
      <c r="A92" s="25">
        <v>2011.0</v>
      </c>
      <c r="B92" s="3" t="s">
        <v>37</v>
      </c>
      <c r="C92" s="2" t="s">
        <v>30</v>
      </c>
      <c r="D92" s="8" t="s">
        <v>31</v>
      </c>
      <c r="E92" s="12" t="s">
        <v>14</v>
      </c>
      <c r="F92" s="13">
        <v>7.43E7</v>
      </c>
      <c r="G92" s="2" t="s">
        <v>35</v>
      </c>
      <c r="H92" s="2" t="s">
        <v>36</v>
      </c>
    </row>
    <row r="93" ht="15.75" customHeight="1">
      <c r="A93" s="25">
        <v>2011.0</v>
      </c>
      <c r="B93" s="3" t="s">
        <v>37</v>
      </c>
      <c r="C93" s="2" t="s">
        <v>30</v>
      </c>
      <c r="D93" s="8" t="s">
        <v>31</v>
      </c>
      <c r="E93" s="3" t="s">
        <v>15</v>
      </c>
      <c r="F93" s="13">
        <v>4.293E8</v>
      </c>
      <c r="G93" s="3" t="s">
        <v>35</v>
      </c>
      <c r="H93" s="2" t="s">
        <v>36</v>
      </c>
    </row>
    <row r="94" ht="15.75" customHeight="1">
      <c r="A94" s="10">
        <v>2011.0</v>
      </c>
      <c r="B94" s="3" t="s">
        <v>37</v>
      </c>
      <c r="C94" s="2" t="s">
        <v>30</v>
      </c>
      <c r="D94" s="8" t="s">
        <v>31</v>
      </c>
      <c r="E94" s="12" t="s">
        <v>14</v>
      </c>
      <c r="F94" s="13">
        <v>7.38E7</v>
      </c>
      <c r="G94" s="3" t="s">
        <v>37</v>
      </c>
      <c r="H94" s="8" t="s">
        <v>36</v>
      </c>
    </row>
    <row r="95" ht="15.75" customHeight="1">
      <c r="A95" s="25">
        <v>2011.0</v>
      </c>
      <c r="B95" s="3" t="s">
        <v>37</v>
      </c>
      <c r="C95" s="2" t="s">
        <v>30</v>
      </c>
      <c r="D95" s="8" t="s">
        <v>31</v>
      </c>
      <c r="E95" s="3" t="s">
        <v>15</v>
      </c>
      <c r="F95" s="13">
        <v>3.066E8</v>
      </c>
      <c r="G95" s="3" t="s">
        <v>37</v>
      </c>
      <c r="H95" s="8" t="s">
        <v>36</v>
      </c>
    </row>
    <row r="96" ht="15.75" customHeight="1">
      <c r="A96" s="25">
        <v>2011.0</v>
      </c>
      <c r="B96" s="2" t="s">
        <v>30</v>
      </c>
      <c r="C96" s="2" t="s">
        <v>30</v>
      </c>
      <c r="D96" s="8" t="s">
        <v>31</v>
      </c>
      <c r="E96" s="12" t="s">
        <v>14</v>
      </c>
      <c r="F96" s="13">
        <v>6.43E7</v>
      </c>
      <c r="G96" s="2" t="s">
        <v>30</v>
      </c>
      <c r="H96" s="2" t="s">
        <v>17</v>
      </c>
    </row>
    <row r="97" ht="15.75" customHeight="1">
      <c r="A97" s="25">
        <v>2011.0</v>
      </c>
      <c r="B97" s="2" t="s">
        <v>38</v>
      </c>
      <c r="C97" s="2" t="s">
        <v>38</v>
      </c>
      <c r="D97" s="8" t="s">
        <v>39</v>
      </c>
      <c r="E97" s="12" t="s">
        <v>14</v>
      </c>
      <c r="F97" s="13">
        <v>7.3E7</v>
      </c>
      <c r="G97" s="2" t="s">
        <v>38</v>
      </c>
      <c r="H97" s="2"/>
    </row>
    <row r="98" ht="15.75" customHeight="1">
      <c r="A98" s="25">
        <v>2011.0</v>
      </c>
      <c r="B98" s="2" t="s">
        <v>38</v>
      </c>
      <c r="C98" s="2" t="s">
        <v>38</v>
      </c>
      <c r="D98" s="8" t="s">
        <v>39</v>
      </c>
      <c r="E98" s="3" t="s">
        <v>15</v>
      </c>
      <c r="F98" s="13">
        <v>1.258E8</v>
      </c>
      <c r="G98" s="2" t="s">
        <v>38</v>
      </c>
      <c r="H98" s="2"/>
    </row>
    <row r="99" ht="15.75" customHeight="1">
      <c r="A99" s="10">
        <v>2011.0</v>
      </c>
      <c r="B99" s="2" t="s">
        <v>38</v>
      </c>
      <c r="C99" s="2" t="s">
        <v>38</v>
      </c>
      <c r="D99" s="8" t="s">
        <v>39</v>
      </c>
      <c r="E99" s="2" t="s">
        <v>16</v>
      </c>
      <c r="F99" s="13">
        <v>6100000.0</v>
      </c>
      <c r="G99" s="2" t="s">
        <v>38</v>
      </c>
      <c r="H99" s="2"/>
      <c r="I99" s="2"/>
      <c r="J99" s="2" t="s">
        <v>16</v>
      </c>
    </row>
    <row r="100" ht="15.75" customHeight="1">
      <c r="A100" s="10">
        <v>2011.0</v>
      </c>
      <c r="B100" s="2" t="s">
        <v>38</v>
      </c>
      <c r="C100" s="2" t="s">
        <v>38</v>
      </c>
      <c r="D100" s="8" t="s">
        <v>39</v>
      </c>
      <c r="E100" s="12" t="s">
        <v>14</v>
      </c>
      <c r="F100" s="13">
        <v>1.171E8</v>
      </c>
      <c r="G100" s="2" t="s">
        <v>38</v>
      </c>
      <c r="H100" s="2"/>
    </row>
    <row r="101" ht="15.75" customHeight="1">
      <c r="A101" s="10">
        <v>2011.0</v>
      </c>
      <c r="B101" s="2" t="s">
        <v>38</v>
      </c>
      <c r="C101" s="2" t="s">
        <v>38</v>
      </c>
      <c r="D101" s="8" t="s">
        <v>39</v>
      </c>
      <c r="E101" s="3" t="s">
        <v>15</v>
      </c>
      <c r="F101" s="13">
        <v>2.64E8</v>
      </c>
      <c r="G101" s="2" t="s">
        <v>38</v>
      </c>
      <c r="H101" s="2"/>
    </row>
    <row r="102" ht="15.75" customHeight="1">
      <c r="A102" s="25">
        <v>2011.0</v>
      </c>
      <c r="B102" s="2" t="s">
        <v>38</v>
      </c>
      <c r="C102" s="2" t="s">
        <v>38</v>
      </c>
      <c r="D102" s="8" t="s">
        <v>39</v>
      </c>
      <c r="E102" s="2" t="s">
        <v>16</v>
      </c>
      <c r="F102" s="13">
        <v>2070000.0</v>
      </c>
      <c r="G102" s="2" t="s">
        <v>38</v>
      </c>
      <c r="H102" s="2"/>
      <c r="I102" s="2"/>
      <c r="J102" s="2" t="s">
        <v>16</v>
      </c>
    </row>
    <row r="103" ht="15.75" customHeight="1">
      <c r="A103" s="10">
        <v>2011.0</v>
      </c>
      <c r="B103" s="2" t="s">
        <v>38</v>
      </c>
      <c r="C103" s="21" t="s">
        <v>38</v>
      </c>
      <c r="D103" s="8" t="s">
        <v>39</v>
      </c>
      <c r="E103" s="12" t="s">
        <v>14</v>
      </c>
      <c r="F103" s="13">
        <v>1.087E8</v>
      </c>
      <c r="G103" s="2" t="s">
        <v>38</v>
      </c>
      <c r="H103" s="2"/>
    </row>
    <row r="104" ht="15.75" customHeight="1">
      <c r="A104" s="10">
        <v>2011.0</v>
      </c>
      <c r="B104" s="2" t="s">
        <v>38</v>
      </c>
      <c r="C104" s="2" t="s">
        <v>38</v>
      </c>
      <c r="D104" s="8" t="s">
        <v>39</v>
      </c>
      <c r="E104" s="3" t="s">
        <v>15</v>
      </c>
      <c r="F104" s="13">
        <v>2.322E8</v>
      </c>
      <c r="G104" s="2" t="s">
        <v>38</v>
      </c>
      <c r="H104" s="2"/>
    </row>
    <row r="105" ht="15.75" customHeight="1">
      <c r="A105" s="10">
        <v>2011.0</v>
      </c>
      <c r="B105" s="2" t="s">
        <v>38</v>
      </c>
      <c r="C105" s="2" t="s">
        <v>38</v>
      </c>
      <c r="D105" s="8" t="s">
        <v>39</v>
      </c>
      <c r="E105" s="2" t="s">
        <v>16</v>
      </c>
      <c r="F105" s="13">
        <v>2900000.0</v>
      </c>
      <c r="G105" s="2" t="s">
        <v>38</v>
      </c>
      <c r="H105" s="2"/>
      <c r="I105" s="2"/>
      <c r="J105" s="2" t="s">
        <v>16</v>
      </c>
      <c r="K105" s="14"/>
    </row>
    <row r="106" ht="15.75" customHeight="1">
      <c r="A106" s="10">
        <v>2011.0</v>
      </c>
      <c r="B106" s="2" t="s">
        <v>38</v>
      </c>
      <c r="C106" s="2" t="s">
        <v>38</v>
      </c>
      <c r="D106" s="8" t="s">
        <v>39</v>
      </c>
      <c r="E106" s="12" t="s">
        <v>14</v>
      </c>
      <c r="F106" s="13">
        <v>1.119E8</v>
      </c>
      <c r="G106" s="2" t="s">
        <v>38</v>
      </c>
      <c r="H106" s="2" t="s">
        <v>17</v>
      </c>
    </row>
    <row r="107" ht="15.75" customHeight="1">
      <c r="A107" s="25">
        <v>2011.0</v>
      </c>
      <c r="B107" s="2" t="s">
        <v>38</v>
      </c>
      <c r="C107" s="2" t="s">
        <v>38</v>
      </c>
      <c r="D107" s="8" t="s">
        <v>39</v>
      </c>
      <c r="E107" s="3" t="s">
        <v>15</v>
      </c>
      <c r="F107" s="13">
        <v>2.381E8</v>
      </c>
      <c r="G107" s="2" t="s">
        <v>38</v>
      </c>
      <c r="H107" s="2" t="s">
        <v>17</v>
      </c>
    </row>
    <row r="108" ht="15.75" customHeight="1">
      <c r="A108" s="10">
        <v>2011.0</v>
      </c>
      <c r="B108" s="2" t="s">
        <v>38</v>
      </c>
      <c r="C108" s="2" t="s">
        <v>38</v>
      </c>
      <c r="D108" s="8" t="s">
        <v>39</v>
      </c>
      <c r="E108" s="2" t="s">
        <v>16</v>
      </c>
      <c r="F108" s="13">
        <v>2900000.0</v>
      </c>
      <c r="G108" s="2" t="s">
        <v>38</v>
      </c>
      <c r="H108" s="2" t="s">
        <v>17</v>
      </c>
      <c r="I108" s="2"/>
      <c r="J108" s="2" t="s">
        <v>16</v>
      </c>
    </row>
    <row r="109" ht="15.75" customHeight="1">
      <c r="A109" s="10">
        <v>2011.0</v>
      </c>
      <c r="B109" s="2" t="s">
        <v>38</v>
      </c>
      <c r="C109" s="2" t="s">
        <v>38</v>
      </c>
      <c r="D109" s="8" t="s">
        <v>39</v>
      </c>
      <c r="E109" s="12" t="s">
        <v>14</v>
      </c>
      <c r="F109" s="13">
        <v>1.173E8</v>
      </c>
      <c r="G109" s="2" t="s">
        <v>38</v>
      </c>
      <c r="H109" s="2" t="s">
        <v>17</v>
      </c>
    </row>
    <row r="110" ht="15.75" customHeight="1">
      <c r="A110" s="1">
        <v>2012.0</v>
      </c>
      <c r="B110" s="2" t="s">
        <v>38</v>
      </c>
      <c r="C110" s="2" t="s">
        <v>38</v>
      </c>
      <c r="D110" s="8" t="s">
        <v>39</v>
      </c>
      <c r="E110" s="3" t="s">
        <v>15</v>
      </c>
      <c r="F110" s="13">
        <v>3.197E8</v>
      </c>
      <c r="G110" s="2" t="s">
        <v>38</v>
      </c>
      <c r="H110" s="2" t="s">
        <v>17</v>
      </c>
    </row>
    <row r="111" ht="15.75" customHeight="1">
      <c r="A111" s="1">
        <v>2012.0</v>
      </c>
      <c r="B111" s="2" t="s">
        <v>38</v>
      </c>
      <c r="C111" s="2" t="s">
        <v>38</v>
      </c>
      <c r="D111" s="8" t="s">
        <v>39</v>
      </c>
      <c r="E111" s="2" t="s">
        <v>16</v>
      </c>
      <c r="F111" s="13">
        <v>3400000.0</v>
      </c>
      <c r="G111" s="2" t="s">
        <v>38</v>
      </c>
      <c r="H111" s="2" t="s">
        <v>17</v>
      </c>
      <c r="I111" s="2"/>
      <c r="J111" s="2" t="s">
        <v>16</v>
      </c>
    </row>
    <row r="112" ht="15.75" customHeight="1">
      <c r="A112" s="1">
        <v>2012.0</v>
      </c>
      <c r="B112" s="3" t="s">
        <v>35</v>
      </c>
      <c r="C112" s="2" t="s">
        <v>30</v>
      </c>
      <c r="D112" s="8" t="s">
        <v>31</v>
      </c>
      <c r="E112" s="12" t="s">
        <v>14</v>
      </c>
      <c r="F112" s="13">
        <v>8.54E7</v>
      </c>
      <c r="G112" s="2" t="s">
        <v>35</v>
      </c>
      <c r="H112" s="2" t="s">
        <v>36</v>
      </c>
    </row>
    <row r="113" ht="15.75" customHeight="1">
      <c r="A113" s="25">
        <v>2012.0</v>
      </c>
      <c r="B113" s="2" t="s">
        <v>38</v>
      </c>
      <c r="C113" s="2" t="s">
        <v>38</v>
      </c>
      <c r="D113" s="8" t="s">
        <v>39</v>
      </c>
      <c r="E113" s="3" t="s">
        <v>15</v>
      </c>
      <c r="F113" s="28">
        <v>2.989E8</v>
      </c>
      <c r="G113" s="2" t="s">
        <v>38</v>
      </c>
      <c r="H113" s="21" t="s">
        <v>17</v>
      </c>
    </row>
    <row r="114" ht="15.75" customHeight="1">
      <c r="A114" s="25">
        <v>2012.0</v>
      </c>
      <c r="B114" s="2" t="s">
        <v>30</v>
      </c>
      <c r="C114" s="2" t="s">
        <v>30</v>
      </c>
      <c r="D114" s="8" t="s">
        <v>31</v>
      </c>
      <c r="E114" s="2" t="s">
        <v>16</v>
      </c>
      <c r="F114" s="13">
        <v>1800000.0</v>
      </c>
      <c r="G114" s="2" t="s">
        <v>30</v>
      </c>
      <c r="H114" s="2" t="s">
        <v>17</v>
      </c>
      <c r="I114" s="2"/>
      <c r="J114" s="2" t="s">
        <v>16</v>
      </c>
    </row>
    <row r="115" ht="15.75" customHeight="1">
      <c r="A115" s="10">
        <v>2012.0</v>
      </c>
      <c r="B115" s="3" t="s">
        <v>35</v>
      </c>
      <c r="C115" s="2" t="s">
        <v>30</v>
      </c>
      <c r="D115" s="8" t="s">
        <v>31</v>
      </c>
      <c r="E115" s="2" t="s">
        <v>16</v>
      </c>
      <c r="F115" s="13">
        <v>223000.0</v>
      </c>
      <c r="G115" s="2" t="s">
        <v>35</v>
      </c>
      <c r="H115" s="2" t="s">
        <v>36</v>
      </c>
      <c r="I115" s="2"/>
      <c r="J115" s="2" t="s">
        <v>16</v>
      </c>
    </row>
    <row r="116" ht="15.75" customHeight="1">
      <c r="A116" s="25">
        <v>2012.0</v>
      </c>
      <c r="B116" s="3" t="s">
        <v>40</v>
      </c>
      <c r="C116" s="2" t="s">
        <v>41</v>
      </c>
      <c r="D116" s="8" t="s">
        <v>42</v>
      </c>
      <c r="E116" s="12" t="s">
        <v>14</v>
      </c>
      <c r="F116" s="13">
        <v>8.05E7</v>
      </c>
      <c r="G116" s="29" t="s">
        <v>40</v>
      </c>
      <c r="H116" s="2"/>
    </row>
    <row r="117" ht="15.75" customHeight="1">
      <c r="A117" s="10">
        <v>2012.0</v>
      </c>
      <c r="B117" s="3" t="s">
        <v>40</v>
      </c>
      <c r="C117" s="2" t="s">
        <v>41</v>
      </c>
      <c r="D117" s="8" t="s">
        <v>42</v>
      </c>
      <c r="E117" s="3" t="s">
        <v>15</v>
      </c>
      <c r="F117" s="13">
        <v>3.457E8</v>
      </c>
      <c r="G117" s="29" t="s">
        <v>40</v>
      </c>
      <c r="H117" s="2"/>
    </row>
    <row r="118" ht="15.75" customHeight="1">
      <c r="A118" s="25">
        <v>2012.0</v>
      </c>
      <c r="B118" s="3" t="s">
        <v>40</v>
      </c>
      <c r="C118" s="2" t="s">
        <v>41</v>
      </c>
      <c r="D118" s="8" t="s">
        <v>42</v>
      </c>
      <c r="E118" s="2" t="s">
        <v>16</v>
      </c>
      <c r="F118" s="13">
        <v>1300000.0</v>
      </c>
      <c r="G118" s="29" t="s">
        <v>40</v>
      </c>
      <c r="H118" s="2"/>
      <c r="I118" s="2"/>
      <c r="J118" s="2" t="s">
        <v>16</v>
      </c>
    </row>
    <row r="119" ht="15.75" customHeight="1">
      <c r="A119" s="25">
        <v>2012.0</v>
      </c>
      <c r="B119" s="8" t="s">
        <v>41</v>
      </c>
      <c r="C119" s="8" t="s">
        <v>41</v>
      </c>
      <c r="D119" s="8" t="s">
        <v>42</v>
      </c>
      <c r="E119" s="3" t="s">
        <v>14</v>
      </c>
      <c r="F119" s="9">
        <v>1.02801363E8</v>
      </c>
      <c r="G119" s="8" t="s">
        <v>41</v>
      </c>
      <c r="H119" s="8" t="s">
        <v>13</v>
      </c>
    </row>
    <row r="120" ht="15.75" customHeight="1">
      <c r="A120" s="25">
        <v>2012.0</v>
      </c>
      <c r="B120" s="8" t="s">
        <v>41</v>
      </c>
      <c r="C120" s="8" t="s">
        <v>41</v>
      </c>
      <c r="D120" s="8" t="s">
        <v>42</v>
      </c>
      <c r="E120" s="3" t="s">
        <v>15</v>
      </c>
      <c r="F120" s="19">
        <v>1.95136527E8</v>
      </c>
      <c r="G120" s="8" t="s">
        <v>41</v>
      </c>
      <c r="H120" s="8" t="s">
        <v>13</v>
      </c>
      <c r="I120" s="20"/>
      <c r="J120" s="20"/>
      <c r="K120" s="6"/>
    </row>
    <row r="121" ht="15.75" customHeight="1">
      <c r="A121" s="25">
        <v>2012.0</v>
      </c>
      <c r="B121" s="18" t="s">
        <v>41</v>
      </c>
      <c r="C121" s="18" t="s">
        <v>41</v>
      </c>
      <c r="D121" s="8" t="s">
        <v>42</v>
      </c>
      <c r="E121" s="3" t="s">
        <v>15</v>
      </c>
      <c r="F121" s="19">
        <v>1.49882707E8</v>
      </c>
      <c r="G121" s="18" t="s">
        <v>41</v>
      </c>
      <c r="H121" s="8" t="s">
        <v>13</v>
      </c>
    </row>
    <row r="122" ht="15.75" customHeight="1">
      <c r="A122" s="25">
        <v>2012.0</v>
      </c>
      <c r="B122" s="18" t="s">
        <v>41</v>
      </c>
      <c r="C122" s="18" t="s">
        <v>41</v>
      </c>
      <c r="D122" s="8" t="s">
        <v>42</v>
      </c>
      <c r="E122" s="18" t="s">
        <v>14</v>
      </c>
      <c r="F122" s="19">
        <v>7.3220547E7</v>
      </c>
      <c r="G122" s="18" t="s">
        <v>41</v>
      </c>
      <c r="H122" s="8" t="s">
        <v>13</v>
      </c>
    </row>
    <row r="123" ht="15.75" customHeight="1">
      <c r="A123" s="25">
        <v>2012.0</v>
      </c>
      <c r="B123" s="3" t="s">
        <v>41</v>
      </c>
      <c r="C123" s="8" t="s">
        <v>41</v>
      </c>
      <c r="D123" s="8" t="s">
        <v>42</v>
      </c>
      <c r="E123" s="3" t="s">
        <v>12</v>
      </c>
      <c r="F123" s="9">
        <v>1621183.0</v>
      </c>
      <c r="G123" s="3" t="s">
        <v>41</v>
      </c>
      <c r="H123" s="8" t="s">
        <v>13</v>
      </c>
      <c r="I123" s="3"/>
      <c r="J123" s="3" t="s">
        <v>16</v>
      </c>
    </row>
    <row r="124" ht="15.75" customHeight="1">
      <c r="A124" s="25">
        <v>2012.0</v>
      </c>
      <c r="B124" s="8" t="s">
        <v>41</v>
      </c>
      <c r="C124" s="8" t="s">
        <v>41</v>
      </c>
      <c r="D124" s="8" t="s">
        <v>42</v>
      </c>
      <c r="E124" s="3" t="s">
        <v>14</v>
      </c>
      <c r="F124" s="9">
        <v>7.6649802E7</v>
      </c>
      <c r="G124" s="8" t="s">
        <v>41</v>
      </c>
      <c r="H124" s="8" t="s">
        <v>13</v>
      </c>
    </row>
    <row r="125" ht="15.75" customHeight="1">
      <c r="A125" s="10">
        <v>2012.0</v>
      </c>
      <c r="B125" s="8" t="s">
        <v>41</v>
      </c>
      <c r="C125" s="8" t="s">
        <v>41</v>
      </c>
      <c r="D125" s="8" t="s">
        <v>42</v>
      </c>
      <c r="E125" s="3" t="s">
        <v>15</v>
      </c>
      <c r="F125" s="19">
        <v>1.24011764E8</v>
      </c>
      <c r="G125" s="8" t="s">
        <v>41</v>
      </c>
      <c r="H125" s="8" t="s">
        <v>13</v>
      </c>
      <c r="I125" s="20"/>
      <c r="J125" s="20"/>
      <c r="K125" s="6"/>
    </row>
    <row r="126" ht="15.75" customHeight="1">
      <c r="A126" s="10">
        <v>2012.0</v>
      </c>
      <c r="B126" s="8" t="s">
        <v>41</v>
      </c>
      <c r="C126" s="8" t="s">
        <v>41</v>
      </c>
      <c r="D126" s="8" t="s">
        <v>42</v>
      </c>
      <c r="E126" s="3" t="s">
        <v>12</v>
      </c>
      <c r="F126" s="9">
        <v>1920000.0</v>
      </c>
      <c r="G126" s="8" t="s">
        <v>41</v>
      </c>
      <c r="H126" s="8" t="s">
        <v>13</v>
      </c>
      <c r="I126" s="3"/>
      <c r="J126" s="3" t="s">
        <v>16</v>
      </c>
    </row>
    <row r="127" ht="15.75" customHeight="1">
      <c r="A127" s="25">
        <v>2012.0</v>
      </c>
      <c r="B127" s="8" t="s">
        <v>41</v>
      </c>
      <c r="C127" s="8" t="s">
        <v>41</v>
      </c>
      <c r="D127" s="8" t="s">
        <v>42</v>
      </c>
      <c r="E127" s="3" t="s">
        <v>12</v>
      </c>
      <c r="F127" s="9">
        <v>1600000.0</v>
      </c>
      <c r="G127" s="8" t="s">
        <v>41</v>
      </c>
      <c r="H127" s="8" t="s">
        <v>13</v>
      </c>
      <c r="I127" s="3"/>
      <c r="J127" s="3" t="s">
        <v>16</v>
      </c>
    </row>
    <row r="128" ht="15.75" customHeight="1">
      <c r="A128" s="25">
        <v>2012.0</v>
      </c>
      <c r="B128" s="2" t="s">
        <v>41</v>
      </c>
      <c r="C128" s="2" t="s">
        <v>41</v>
      </c>
      <c r="D128" s="8" t="s">
        <v>42</v>
      </c>
      <c r="E128" s="12" t="s">
        <v>14</v>
      </c>
      <c r="F128" s="13">
        <v>3.787E8</v>
      </c>
      <c r="G128" s="2" t="s">
        <v>41</v>
      </c>
      <c r="H128" s="2"/>
    </row>
    <row r="129" ht="15.75" customHeight="1">
      <c r="A129" s="25">
        <v>2012.0</v>
      </c>
      <c r="B129" s="2" t="s">
        <v>41</v>
      </c>
      <c r="C129" s="2" t="s">
        <v>41</v>
      </c>
      <c r="D129" s="8" t="s">
        <v>42</v>
      </c>
      <c r="E129" s="3" t="s">
        <v>15</v>
      </c>
      <c r="F129" s="13">
        <v>5.554E8</v>
      </c>
      <c r="G129" s="2" t="s">
        <v>41</v>
      </c>
      <c r="H129" s="2"/>
    </row>
    <row r="130" ht="15.75" customHeight="1">
      <c r="A130" s="25">
        <v>2012.0</v>
      </c>
      <c r="B130" s="2" t="s">
        <v>41</v>
      </c>
      <c r="C130" s="2" t="s">
        <v>41</v>
      </c>
      <c r="D130" s="8" t="s">
        <v>42</v>
      </c>
      <c r="E130" s="2" t="s">
        <v>16</v>
      </c>
      <c r="F130" s="13">
        <v>2200000.0</v>
      </c>
      <c r="G130" s="2" t="s">
        <v>41</v>
      </c>
      <c r="H130" s="2"/>
      <c r="I130" s="2"/>
      <c r="J130" s="2" t="s">
        <v>16</v>
      </c>
    </row>
    <row r="131" ht="15.75" customHeight="1">
      <c r="A131" s="25">
        <v>2012.0</v>
      </c>
      <c r="B131" s="2" t="s">
        <v>41</v>
      </c>
      <c r="C131" s="2" t="s">
        <v>41</v>
      </c>
      <c r="D131" s="8" t="s">
        <v>42</v>
      </c>
      <c r="E131" s="12" t="s">
        <v>14</v>
      </c>
      <c r="F131" s="13">
        <v>3.011E8</v>
      </c>
      <c r="G131" s="2" t="s">
        <v>41</v>
      </c>
      <c r="H131" s="2"/>
    </row>
    <row r="132" ht="15.75" customHeight="1">
      <c r="A132" s="25">
        <v>2012.0</v>
      </c>
      <c r="B132" s="2" t="s">
        <v>41</v>
      </c>
      <c r="C132" s="2" t="s">
        <v>41</v>
      </c>
      <c r="D132" s="8" t="s">
        <v>42</v>
      </c>
      <c r="E132" s="3" t="s">
        <v>15</v>
      </c>
      <c r="F132" s="13">
        <v>6.13E8</v>
      </c>
      <c r="G132" s="2" t="s">
        <v>41</v>
      </c>
      <c r="H132" s="2"/>
    </row>
    <row r="133" ht="15.75" customHeight="1">
      <c r="A133" s="25">
        <v>2012.0</v>
      </c>
      <c r="B133" s="2" t="s">
        <v>41</v>
      </c>
      <c r="C133" s="2" t="s">
        <v>41</v>
      </c>
      <c r="D133" s="8" t="s">
        <v>42</v>
      </c>
      <c r="E133" s="3" t="s">
        <v>15</v>
      </c>
      <c r="F133" s="13">
        <v>3.312E8</v>
      </c>
      <c r="G133" s="3" t="s">
        <v>43</v>
      </c>
      <c r="H133" s="2"/>
    </row>
    <row r="134" ht="15.75" customHeight="1">
      <c r="A134" s="25">
        <v>2012.0</v>
      </c>
      <c r="B134" s="2" t="s">
        <v>41</v>
      </c>
      <c r="C134" s="2" t="s">
        <v>41</v>
      </c>
      <c r="D134" s="8" t="s">
        <v>42</v>
      </c>
      <c r="E134" s="2" t="s">
        <v>16</v>
      </c>
      <c r="F134" s="13">
        <v>2700000.0</v>
      </c>
      <c r="G134" s="2" t="s">
        <v>41</v>
      </c>
      <c r="H134" s="2"/>
      <c r="I134" s="2"/>
      <c r="J134" s="2" t="s">
        <v>16</v>
      </c>
    </row>
    <row r="135" ht="15.75" customHeight="1">
      <c r="A135" s="25">
        <v>2012.0</v>
      </c>
      <c r="B135" s="2" t="s">
        <v>41</v>
      </c>
      <c r="C135" s="2" t="s">
        <v>41</v>
      </c>
      <c r="D135" s="8" t="s">
        <v>42</v>
      </c>
      <c r="E135" s="12" t="s">
        <v>14</v>
      </c>
      <c r="F135" s="13">
        <v>1.809E8</v>
      </c>
      <c r="G135" s="2" t="s">
        <v>41</v>
      </c>
      <c r="H135" s="2"/>
    </row>
    <row r="136" ht="15.75" customHeight="1">
      <c r="A136" s="25">
        <v>2012.0</v>
      </c>
      <c r="B136" s="2" t="s">
        <v>41</v>
      </c>
      <c r="C136" s="2" t="s">
        <v>41</v>
      </c>
      <c r="D136" s="8" t="s">
        <v>42</v>
      </c>
      <c r="E136" s="3" t="s">
        <v>15</v>
      </c>
      <c r="F136" s="13">
        <v>5.315E8</v>
      </c>
      <c r="G136" s="2" t="s">
        <v>41</v>
      </c>
      <c r="H136" s="2"/>
    </row>
    <row r="137" ht="15.75" customHeight="1">
      <c r="A137" s="25">
        <v>2012.0</v>
      </c>
      <c r="B137" s="2" t="s">
        <v>41</v>
      </c>
      <c r="C137" s="2" t="s">
        <v>41</v>
      </c>
      <c r="D137" s="8" t="s">
        <v>42</v>
      </c>
      <c r="E137" s="2" t="s">
        <v>16</v>
      </c>
      <c r="F137" s="13">
        <v>2400000.0</v>
      </c>
      <c r="G137" s="2" t="s">
        <v>41</v>
      </c>
      <c r="H137" s="2"/>
      <c r="I137" s="2"/>
      <c r="J137" s="2" t="s">
        <v>16</v>
      </c>
    </row>
    <row r="138" ht="15.75" customHeight="1">
      <c r="A138" s="25">
        <v>2012.0</v>
      </c>
      <c r="B138" s="2" t="s">
        <v>41</v>
      </c>
      <c r="C138" s="2" t="s">
        <v>41</v>
      </c>
      <c r="D138" s="8" t="s">
        <v>42</v>
      </c>
      <c r="E138" s="12" t="s">
        <v>14</v>
      </c>
      <c r="F138" s="13">
        <v>1.814E8</v>
      </c>
      <c r="G138" s="2" t="s">
        <v>41</v>
      </c>
      <c r="H138" s="2" t="s">
        <v>17</v>
      </c>
    </row>
    <row r="139" ht="15.75" customHeight="1">
      <c r="A139" s="10">
        <v>2012.0</v>
      </c>
      <c r="B139" s="2" t="s">
        <v>41</v>
      </c>
      <c r="C139" s="2" t="s">
        <v>41</v>
      </c>
      <c r="D139" s="8" t="s">
        <v>42</v>
      </c>
      <c r="E139" s="3" t="s">
        <v>15</v>
      </c>
      <c r="F139" s="13">
        <v>4.973E8</v>
      </c>
      <c r="G139" s="2" t="s">
        <v>41</v>
      </c>
      <c r="H139" s="2" t="s">
        <v>17</v>
      </c>
    </row>
    <row r="140" ht="15.75" customHeight="1">
      <c r="A140" s="10">
        <v>2012.0</v>
      </c>
      <c r="B140" s="2" t="s">
        <v>41</v>
      </c>
      <c r="C140" s="2" t="s">
        <v>41</v>
      </c>
      <c r="D140" s="8" t="s">
        <v>42</v>
      </c>
      <c r="E140" s="2" t="s">
        <v>16</v>
      </c>
      <c r="F140" s="13">
        <v>2400000.0</v>
      </c>
      <c r="G140" s="3" t="s">
        <v>41</v>
      </c>
      <c r="H140" s="2" t="s">
        <v>17</v>
      </c>
      <c r="I140" s="2"/>
      <c r="J140" s="2" t="s">
        <v>16</v>
      </c>
    </row>
    <row r="141" ht="15.75" customHeight="1">
      <c r="A141" s="25">
        <v>2012.0</v>
      </c>
      <c r="B141" s="3" t="s">
        <v>41</v>
      </c>
      <c r="C141" s="2" t="s">
        <v>41</v>
      </c>
      <c r="D141" s="8" t="s">
        <v>42</v>
      </c>
      <c r="E141" s="12" t="s">
        <v>14</v>
      </c>
      <c r="F141" s="13">
        <v>7.0E7</v>
      </c>
      <c r="G141" s="3" t="s">
        <v>43</v>
      </c>
      <c r="H141" s="2"/>
    </row>
    <row r="142" ht="15.75" customHeight="1">
      <c r="A142" s="25">
        <v>2012.0</v>
      </c>
      <c r="B142" s="2" t="s">
        <v>41</v>
      </c>
      <c r="C142" s="2" t="s">
        <v>41</v>
      </c>
      <c r="D142" s="8" t="s">
        <v>42</v>
      </c>
      <c r="E142" s="12" t="s">
        <v>14</v>
      </c>
      <c r="F142" s="13">
        <v>2.406E8</v>
      </c>
      <c r="G142" s="2" t="s">
        <v>41</v>
      </c>
      <c r="H142" s="2" t="s">
        <v>17</v>
      </c>
    </row>
    <row r="143" ht="15.75" customHeight="1">
      <c r="A143" s="25">
        <v>2012.0</v>
      </c>
      <c r="B143" s="2" t="s">
        <v>41</v>
      </c>
      <c r="C143" s="2" t="s">
        <v>41</v>
      </c>
      <c r="D143" s="8" t="s">
        <v>42</v>
      </c>
      <c r="E143" s="3" t="s">
        <v>15</v>
      </c>
      <c r="F143" s="13">
        <v>5.156E8</v>
      </c>
      <c r="G143" s="2" t="s">
        <v>41</v>
      </c>
      <c r="H143" s="2" t="s">
        <v>17</v>
      </c>
      <c r="I143" s="14"/>
      <c r="J143" s="14"/>
      <c r="K143" s="14"/>
    </row>
    <row r="144" ht="15.75" customHeight="1">
      <c r="A144" s="25">
        <v>2012.0</v>
      </c>
      <c r="B144" s="2" t="s">
        <v>41</v>
      </c>
      <c r="C144" s="2" t="s">
        <v>41</v>
      </c>
      <c r="D144" s="8" t="s">
        <v>42</v>
      </c>
      <c r="E144" s="2" t="s">
        <v>16</v>
      </c>
      <c r="F144" s="13">
        <v>2900000.0</v>
      </c>
      <c r="G144" s="2" t="s">
        <v>41</v>
      </c>
      <c r="H144" s="2" t="s">
        <v>17</v>
      </c>
      <c r="I144" s="2"/>
      <c r="J144" s="2" t="s">
        <v>16</v>
      </c>
      <c r="K144" s="14"/>
    </row>
    <row r="145" ht="15.75" customHeight="1">
      <c r="A145" s="25">
        <v>2012.0</v>
      </c>
      <c r="B145" s="30" t="s">
        <v>30</v>
      </c>
      <c r="C145" s="30" t="s">
        <v>30</v>
      </c>
      <c r="D145" s="31" t="s">
        <v>31</v>
      </c>
      <c r="E145" s="32" t="s">
        <v>16</v>
      </c>
      <c r="F145" s="33">
        <v>1740000.0</v>
      </c>
      <c r="G145" s="30" t="s">
        <v>30</v>
      </c>
      <c r="H145" s="32" t="s">
        <v>17</v>
      </c>
      <c r="I145" s="31"/>
      <c r="J145" s="32" t="s">
        <v>16</v>
      </c>
    </row>
    <row r="146" ht="15.75" customHeight="1">
      <c r="A146" s="25">
        <v>2012.0</v>
      </c>
      <c r="B146" s="2" t="s">
        <v>41</v>
      </c>
      <c r="C146" s="2" t="s">
        <v>41</v>
      </c>
      <c r="D146" s="8" t="s">
        <v>42</v>
      </c>
      <c r="E146" s="3" t="s">
        <v>15</v>
      </c>
      <c r="F146" s="13">
        <v>4.307E8</v>
      </c>
      <c r="G146" s="2" t="s">
        <v>41</v>
      </c>
      <c r="H146" s="2" t="s">
        <v>17</v>
      </c>
    </row>
    <row r="147" ht="15.75" customHeight="1">
      <c r="A147" s="25">
        <v>2012.0</v>
      </c>
      <c r="B147" s="22" t="s">
        <v>24</v>
      </c>
      <c r="C147" s="22" t="s">
        <v>24</v>
      </c>
      <c r="D147" s="3" t="s">
        <v>25</v>
      </c>
      <c r="E147" s="8" t="s">
        <v>15</v>
      </c>
      <c r="F147" s="16">
        <v>6.074E8</v>
      </c>
      <c r="G147" s="22" t="s">
        <v>24</v>
      </c>
      <c r="H147" s="8" t="s">
        <v>23</v>
      </c>
      <c r="I147" s="3"/>
      <c r="J147" s="8" t="s">
        <v>15</v>
      </c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 ht="15.75" customHeight="1">
      <c r="A148" s="10">
        <v>2012.0</v>
      </c>
      <c r="B148" s="3" t="s">
        <v>41</v>
      </c>
      <c r="C148" s="8" t="s">
        <v>41</v>
      </c>
      <c r="D148" s="18" t="s">
        <v>42</v>
      </c>
      <c r="E148" s="3" t="s">
        <v>14</v>
      </c>
      <c r="F148" s="9">
        <v>6.5171054E7</v>
      </c>
      <c r="G148" s="3" t="s">
        <v>41</v>
      </c>
      <c r="H148" s="8" t="s">
        <v>13</v>
      </c>
    </row>
    <row r="149" ht="15.75" customHeight="1">
      <c r="A149" s="25">
        <v>2012.0</v>
      </c>
      <c r="B149" s="8" t="s">
        <v>41</v>
      </c>
      <c r="C149" s="3" t="s">
        <v>41</v>
      </c>
      <c r="D149" s="8" t="s">
        <v>42</v>
      </c>
      <c r="E149" s="3" t="s">
        <v>15</v>
      </c>
      <c r="F149" s="19">
        <v>1.41947471E8</v>
      </c>
      <c r="G149" s="8" t="s">
        <v>41</v>
      </c>
      <c r="H149" s="8" t="s">
        <v>13</v>
      </c>
      <c r="I149" s="20"/>
      <c r="J149" s="20"/>
    </row>
    <row r="150" ht="15.75" customHeight="1">
      <c r="A150" s="25">
        <v>2012.0</v>
      </c>
      <c r="B150" s="3" t="s">
        <v>44</v>
      </c>
      <c r="C150" s="8" t="s">
        <v>44</v>
      </c>
      <c r="D150" s="18" t="s">
        <v>45</v>
      </c>
      <c r="E150" s="3" t="s">
        <v>14</v>
      </c>
      <c r="F150" s="9">
        <v>3.14112102E8</v>
      </c>
      <c r="G150" s="3" t="s">
        <v>44</v>
      </c>
      <c r="H150" s="8" t="s">
        <v>13</v>
      </c>
    </row>
    <row r="151" ht="15.75" customHeight="1">
      <c r="A151" s="25">
        <v>2012.0</v>
      </c>
      <c r="B151" s="18" t="s">
        <v>44</v>
      </c>
      <c r="C151" s="18" t="s">
        <v>44</v>
      </c>
      <c r="D151" s="18" t="s">
        <v>45</v>
      </c>
      <c r="E151" s="3" t="s">
        <v>15</v>
      </c>
      <c r="F151" s="19">
        <v>5.44088494E8</v>
      </c>
      <c r="G151" s="18" t="s">
        <v>44</v>
      </c>
      <c r="H151" s="18" t="s">
        <v>13</v>
      </c>
    </row>
    <row r="152" ht="15.75" customHeight="1">
      <c r="A152" s="25">
        <v>2012.0</v>
      </c>
      <c r="B152" s="18" t="s">
        <v>44</v>
      </c>
      <c r="C152" s="18" t="s">
        <v>44</v>
      </c>
      <c r="D152" s="18" t="s">
        <v>45</v>
      </c>
      <c r="E152" s="18" t="s">
        <v>14</v>
      </c>
      <c r="F152" s="19">
        <v>3.2627975E8</v>
      </c>
      <c r="G152" s="18" t="s">
        <v>44</v>
      </c>
      <c r="H152" s="18" t="s">
        <v>13</v>
      </c>
    </row>
    <row r="153" ht="15.75" customHeight="1">
      <c r="A153" s="25">
        <v>2012.0</v>
      </c>
      <c r="B153" s="3" t="s">
        <v>44</v>
      </c>
      <c r="C153" s="8" t="s">
        <v>44</v>
      </c>
      <c r="D153" s="18" t="s">
        <v>45</v>
      </c>
      <c r="E153" s="3" t="s">
        <v>12</v>
      </c>
      <c r="F153" s="9">
        <v>2283310.0</v>
      </c>
      <c r="G153" s="3" t="s">
        <v>44</v>
      </c>
      <c r="H153" s="18" t="s">
        <v>13</v>
      </c>
      <c r="I153" s="3"/>
      <c r="J153" s="3" t="s">
        <v>16</v>
      </c>
    </row>
    <row r="154" ht="15.75" customHeight="1">
      <c r="A154" s="10">
        <v>2012.0</v>
      </c>
      <c r="B154" s="8" t="s">
        <v>44</v>
      </c>
      <c r="C154" s="8" t="s">
        <v>44</v>
      </c>
      <c r="D154" s="18" t="s">
        <v>45</v>
      </c>
      <c r="E154" s="3" t="s">
        <v>14</v>
      </c>
      <c r="F154" s="9">
        <v>3.56072026E8</v>
      </c>
      <c r="G154" s="8" t="s">
        <v>44</v>
      </c>
      <c r="H154" s="18" t="s">
        <v>13</v>
      </c>
    </row>
    <row r="155" ht="15.75" customHeight="1">
      <c r="A155" s="25">
        <v>2012.0</v>
      </c>
      <c r="B155" s="8" t="s">
        <v>44</v>
      </c>
      <c r="C155" s="8" t="s">
        <v>44</v>
      </c>
      <c r="D155" s="18" t="s">
        <v>45</v>
      </c>
      <c r="E155" s="3" t="s">
        <v>15</v>
      </c>
      <c r="F155" s="9">
        <v>5.71946997E8</v>
      </c>
      <c r="G155" s="8" t="s">
        <v>44</v>
      </c>
      <c r="H155" s="18" t="s">
        <v>13</v>
      </c>
    </row>
    <row r="156" ht="15.75" customHeight="1">
      <c r="A156" s="10">
        <v>2012.0</v>
      </c>
      <c r="B156" s="8" t="s">
        <v>44</v>
      </c>
      <c r="C156" s="8" t="s">
        <v>44</v>
      </c>
      <c r="D156" s="18" t="s">
        <v>45</v>
      </c>
      <c r="E156" s="3" t="s">
        <v>12</v>
      </c>
      <c r="F156" s="9">
        <v>2989000.0</v>
      </c>
      <c r="G156" s="8" t="s">
        <v>44</v>
      </c>
      <c r="H156" s="18" t="s">
        <v>13</v>
      </c>
      <c r="I156" s="3"/>
      <c r="J156" s="3" t="s">
        <v>16</v>
      </c>
    </row>
    <row r="157" ht="15.75" customHeight="1">
      <c r="A157" s="10">
        <v>2012.0</v>
      </c>
      <c r="B157" s="8" t="s">
        <v>44</v>
      </c>
      <c r="C157" s="8" t="s">
        <v>44</v>
      </c>
      <c r="D157" s="18" t="s">
        <v>45</v>
      </c>
      <c r="E157" s="3" t="s">
        <v>14</v>
      </c>
      <c r="F157" s="9">
        <v>2.9786099E8</v>
      </c>
      <c r="G157" s="8" t="s">
        <v>44</v>
      </c>
      <c r="H157" s="18" t="s">
        <v>13</v>
      </c>
    </row>
    <row r="158" ht="15.75" customHeight="1">
      <c r="A158" s="10">
        <v>2012.0</v>
      </c>
      <c r="B158" s="8" t="s">
        <v>44</v>
      </c>
      <c r="C158" s="8" t="s">
        <v>44</v>
      </c>
      <c r="D158" s="18" t="s">
        <v>45</v>
      </c>
      <c r="E158" s="3" t="s">
        <v>15</v>
      </c>
      <c r="F158" s="9">
        <v>5.09937289E8</v>
      </c>
      <c r="G158" s="8" t="s">
        <v>44</v>
      </c>
      <c r="H158" s="18" t="s">
        <v>13</v>
      </c>
    </row>
    <row r="159" ht="15.75" customHeight="1">
      <c r="A159" s="10">
        <v>2012.0</v>
      </c>
      <c r="B159" s="8" t="s">
        <v>44</v>
      </c>
      <c r="C159" s="8" t="s">
        <v>44</v>
      </c>
      <c r="D159" s="18" t="s">
        <v>45</v>
      </c>
      <c r="E159" s="8" t="s">
        <v>12</v>
      </c>
      <c r="F159" s="19">
        <v>4200000.0</v>
      </c>
      <c r="G159" s="8" t="s">
        <v>44</v>
      </c>
      <c r="H159" s="18" t="s">
        <v>13</v>
      </c>
      <c r="I159" s="8"/>
      <c r="J159" s="8" t="s">
        <v>16</v>
      </c>
      <c r="K159" s="6"/>
    </row>
    <row r="160" ht="15.75" customHeight="1">
      <c r="A160" s="25">
        <v>2012.0</v>
      </c>
      <c r="B160" s="2" t="s">
        <v>44</v>
      </c>
      <c r="C160" s="2" t="s">
        <v>44</v>
      </c>
      <c r="D160" s="18" t="s">
        <v>45</v>
      </c>
      <c r="E160" s="12" t="s">
        <v>14</v>
      </c>
      <c r="F160" s="13">
        <v>2.265E8</v>
      </c>
      <c r="G160" s="2" t="s">
        <v>44</v>
      </c>
      <c r="H160" s="2"/>
    </row>
    <row r="161" ht="15.75" customHeight="1">
      <c r="A161" s="25">
        <v>2012.0</v>
      </c>
      <c r="B161" s="2" t="s">
        <v>44</v>
      </c>
      <c r="C161" s="2" t="s">
        <v>44</v>
      </c>
      <c r="D161" s="18" t="s">
        <v>45</v>
      </c>
      <c r="E161" s="3" t="s">
        <v>15</v>
      </c>
      <c r="F161" s="13">
        <v>6.185E8</v>
      </c>
      <c r="G161" s="2" t="s">
        <v>44</v>
      </c>
      <c r="H161" s="2"/>
    </row>
    <row r="162" ht="15.75" customHeight="1">
      <c r="A162" s="10">
        <v>2012.0</v>
      </c>
      <c r="B162" s="2" t="s">
        <v>44</v>
      </c>
      <c r="C162" s="2" t="s">
        <v>44</v>
      </c>
      <c r="D162" s="18" t="s">
        <v>45</v>
      </c>
      <c r="E162" s="2" t="s">
        <v>16</v>
      </c>
      <c r="F162" s="13">
        <v>2870000.0</v>
      </c>
      <c r="G162" s="2" t="s">
        <v>44</v>
      </c>
      <c r="H162" s="2"/>
      <c r="I162" s="2"/>
      <c r="J162" s="2" t="s">
        <v>16</v>
      </c>
    </row>
    <row r="163" ht="15.75" customHeight="1">
      <c r="A163" s="10">
        <v>2012.0</v>
      </c>
      <c r="B163" s="2" t="s">
        <v>44</v>
      </c>
      <c r="C163" s="2" t="s">
        <v>44</v>
      </c>
      <c r="D163" s="18" t="s">
        <v>45</v>
      </c>
      <c r="E163" s="12" t="s">
        <v>14</v>
      </c>
      <c r="F163" s="13">
        <v>2.507E8</v>
      </c>
      <c r="G163" s="2" t="s">
        <v>44</v>
      </c>
      <c r="H163" s="2"/>
    </row>
    <row r="164" ht="15.75" customHeight="1">
      <c r="A164" s="25">
        <v>2012.0</v>
      </c>
      <c r="B164" s="2" t="s">
        <v>44</v>
      </c>
      <c r="C164" s="2" t="s">
        <v>44</v>
      </c>
      <c r="D164" s="18" t="s">
        <v>45</v>
      </c>
      <c r="E164" s="3" t="s">
        <v>15</v>
      </c>
      <c r="F164" s="13">
        <v>5.716E8</v>
      </c>
      <c r="G164" s="2" t="s">
        <v>44</v>
      </c>
      <c r="H164" s="2"/>
    </row>
    <row r="165" ht="15.75" customHeight="1">
      <c r="A165" s="10">
        <v>2012.0</v>
      </c>
      <c r="B165" s="2" t="s">
        <v>44</v>
      </c>
      <c r="C165" s="2" t="s">
        <v>44</v>
      </c>
      <c r="D165" s="18" t="s">
        <v>45</v>
      </c>
      <c r="E165" s="2" t="s">
        <v>16</v>
      </c>
      <c r="F165" s="13">
        <v>3000000.0</v>
      </c>
      <c r="G165" s="2" t="s">
        <v>44</v>
      </c>
      <c r="H165" s="2"/>
      <c r="I165" s="2"/>
      <c r="J165" s="2" t="s">
        <v>16</v>
      </c>
    </row>
    <row r="166" ht="15.75" customHeight="1">
      <c r="A166" s="25">
        <v>2012.0</v>
      </c>
      <c r="B166" s="2" t="s">
        <v>44</v>
      </c>
      <c r="C166" s="2" t="s">
        <v>44</v>
      </c>
      <c r="D166" s="18" t="s">
        <v>45</v>
      </c>
      <c r="E166" s="12" t="s">
        <v>14</v>
      </c>
      <c r="F166" s="13">
        <v>2.105E8</v>
      </c>
      <c r="G166" s="2" t="s">
        <v>44</v>
      </c>
      <c r="H166" s="2"/>
    </row>
    <row r="167" ht="15.75" customHeight="1">
      <c r="A167" s="25">
        <v>2012.0</v>
      </c>
      <c r="B167" s="2" t="s">
        <v>44</v>
      </c>
      <c r="C167" s="2" t="s">
        <v>44</v>
      </c>
      <c r="D167" s="18" t="s">
        <v>45</v>
      </c>
      <c r="E167" s="3" t="s">
        <v>15</v>
      </c>
      <c r="F167" s="13">
        <v>5.413E8</v>
      </c>
      <c r="G167" s="2" t="s">
        <v>44</v>
      </c>
      <c r="H167" s="2"/>
    </row>
    <row r="168" ht="15.75" customHeight="1">
      <c r="A168" s="10">
        <v>2012.0</v>
      </c>
      <c r="B168" s="2" t="s">
        <v>44</v>
      </c>
      <c r="C168" s="2" t="s">
        <v>44</v>
      </c>
      <c r="D168" s="18" t="s">
        <v>45</v>
      </c>
      <c r="E168" s="2" t="s">
        <v>16</v>
      </c>
      <c r="F168" s="13">
        <v>2300000.0</v>
      </c>
      <c r="G168" s="2" t="s">
        <v>44</v>
      </c>
      <c r="H168" s="2"/>
      <c r="I168" s="2"/>
      <c r="J168" s="2" t="s">
        <v>16</v>
      </c>
    </row>
    <row r="169" ht="15.75" customHeight="1">
      <c r="A169" s="25">
        <v>2012.0</v>
      </c>
      <c r="B169" s="2" t="s">
        <v>44</v>
      </c>
      <c r="C169" s="2" t="s">
        <v>44</v>
      </c>
      <c r="D169" s="18" t="s">
        <v>45</v>
      </c>
      <c r="E169" s="12" t="s">
        <v>14</v>
      </c>
      <c r="F169" s="13">
        <v>2.27E8</v>
      </c>
      <c r="G169" s="2" t="s">
        <v>44</v>
      </c>
      <c r="H169" s="2" t="s">
        <v>17</v>
      </c>
    </row>
    <row r="170" ht="15.75" customHeight="1">
      <c r="A170" s="25">
        <v>2012.0</v>
      </c>
      <c r="B170" s="2" t="s">
        <v>44</v>
      </c>
      <c r="C170" s="2" t="s">
        <v>44</v>
      </c>
      <c r="D170" s="18" t="s">
        <v>45</v>
      </c>
      <c r="E170" s="3" t="s">
        <v>15</v>
      </c>
      <c r="F170" s="13">
        <v>5.886E8</v>
      </c>
      <c r="G170" s="2" t="s">
        <v>44</v>
      </c>
      <c r="H170" s="2" t="s">
        <v>17</v>
      </c>
    </row>
    <row r="171" ht="15.75" customHeight="1">
      <c r="A171" s="10">
        <v>2012.0</v>
      </c>
      <c r="B171" s="2" t="s">
        <v>44</v>
      </c>
      <c r="C171" s="2" t="s">
        <v>44</v>
      </c>
      <c r="D171" s="18" t="s">
        <v>45</v>
      </c>
      <c r="E171" s="2" t="s">
        <v>16</v>
      </c>
      <c r="F171" s="13">
        <v>4700000.0</v>
      </c>
      <c r="G171" s="2" t="s">
        <v>44</v>
      </c>
      <c r="H171" s="2" t="s">
        <v>17</v>
      </c>
      <c r="I171" s="2"/>
      <c r="J171" s="2" t="s">
        <v>16</v>
      </c>
    </row>
    <row r="172" ht="15.75" customHeight="1">
      <c r="A172" s="25">
        <v>2012.0</v>
      </c>
      <c r="B172" s="2" t="s">
        <v>44</v>
      </c>
      <c r="C172" s="2" t="s">
        <v>44</v>
      </c>
      <c r="D172" s="18" t="s">
        <v>45</v>
      </c>
      <c r="E172" s="12" t="s">
        <v>14</v>
      </c>
      <c r="F172" s="13">
        <v>2.551E8</v>
      </c>
      <c r="G172" s="2" t="s">
        <v>44</v>
      </c>
      <c r="H172" s="2" t="s">
        <v>17</v>
      </c>
    </row>
    <row r="173" ht="15.75" customHeight="1">
      <c r="A173" s="25">
        <v>2012.0</v>
      </c>
      <c r="B173" s="2" t="s">
        <v>44</v>
      </c>
      <c r="C173" s="2" t="s">
        <v>44</v>
      </c>
      <c r="D173" s="18" t="s">
        <v>45</v>
      </c>
      <c r="E173" s="3" t="s">
        <v>15</v>
      </c>
      <c r="F173" s="13">
        <v>5.438E8</v>
      </c>
      <c r="G173" s="2" t="s">
        <v>44</v>
      </c>
      <c r="H173" s="2" t="s">
        <v>17</v>
      </c>
    </row>
    <row r="174" ht="15.75" customHeight="1">
      <c r="A174" s="25">
        <v>2012.0</v>
      </c>
      <c r="B174" s="2" t="s">
        <v>44</v>
      </c>
      <c r="C174" s="2" t="s">
        <v>44</v>
      </c>
      <c r="D174" s="18" t="s">
        <v>45</v>
      </c>
      <c r="E174" s="2" t="s">
        <v>16</v>
      </c>
      <c r="F174" s="13">
        <v>4900000.0</v>
      </c>
      <c r="G174" s="2" t="s">
        <v>44</v>
      </c>
      <c r="H174" s="2" t="s">
        <v>17</v>
      </c>
      <c r="I174" s="2"/>
      <c r="J174" s="2" t="s">
        <v>16</v>
      </c>
    </row>
    <row r="175" ht="15.75" customHeight="1">
      <c r="A175" s="25">
        <v>2012.0</v>
      </c>
      <c r="B175" s="30" t="s">
        <v>46</v>
      </c>
      <c r="C175" s="31" t="s">
        <v>30</v>
      </c>
      <c r="D175" s="35" t="s">
        <v>31</v>
      </c>
      <c r="E175" s="32" t="s">
        <v>16</v>
      </c>
      <c r="F175" s="36">
        <v>250000.0</v>
      </c>
      <c r="G175" s="30" t="s">
        <v>46</v>
      </c>
      <c r="H175" s="37" t="s">
        <v>47</v>
      </c>
      <c r="I175" s="32"/>
      <c r="J175" s="32" t="s">
        <v>16</v>
      </c>
    </row>
    <row r="176" ht="15.75" customHeight="1">
      <c r="A176" s="10">
        <v>2012.0</v>
      </c>
      <c r="B176" s="2" t="s">
        <v>44</v>
      </c>
      <c r="C176" s="2" t="s">
        <v>44</v>
      </c>
      <c r="D176" s="18" t="s">
        <v>45</v>
      </c>
      <c r="E176" s="3" t="s">
        <v>15</v>
      </c>
      <c r="F176" s="13">
        <v>4.766E8</v>
      </c>
      <c r="G176" s="2" t="s">
        <v>44</v>
      </c>
      <c r="H176" s="2" t="s">
        <v>17</v>
      </c>
    </row>
    <row r="177" ht="15.75" customHeight="1">
      <c r="A177" s="10">
        <v>2012.0</v>
      </c>
      <c r="B177" s="2" t="s">
        <v>30</v>
      </c>
      <c r="C177" s="2" t="s">
        <v>30</v>
      </c>
      <c r="D177" s="8" t="s">
        <v>31</v>
      </c>
      <c r="E177" s="3" t="s">
        <v>15</v>
      </c>
      <c r="F177" s="13">
        <v>1.04E8</v>
      </c>
      <c r="G177" s="2" t="s">
        <v>30</v>
      </c>
      <c r="H177" s="2" t="s">
        <v>17</v>
      </c>
    </row>
    <row r="178" ht="15.75" customHeight="1">
      <c r="A178" s="25">
        <v>2012.0</v>
      </c>
      <c r="B178" s="2" t="s">
        <v>38</v>
      </c>
      <c r="C178" s="2" t="s">
        <v>38</v>
      </c>
      <c r="D178" s="8" t="s">
        <v>39</v>
      </c>
      <c r="E178" s="12" t="s">
        <v>14</v>
      </c>
      <c r="F178" s="13">
        <v>1.236E8</v>
      </c>
      <c r="G178" s="2" t="s">
        <v>38</v>
      </c>
      <c r="H178" s="2" t="s">
        <v>17</v>
      </c>
    </row>
    <row r="179" ht="15.75" customHeight="1">
      <c r="A179" s="10">
        <v>2012.0</v>
      </c>
      <c r="B179" s="8" t="s">
        <v>44</v>
      </c>
      <c r="C179" s="8" t="s">
        <v>44</v>
      </c>
      <c r="D179" s="8" t="s">
        <v>45</v>
      </c>
      <c r="E179" s="3" t="s">
        <v>15</v>
      </c>
      <c r="F179" s="19">
        <v>5.3527614E8</v>
      </c>
      <c r="G179" s="8" t="s">
        <v>44</v>
      </c>
      <c r="H179" s="8" t="s">
        <v>13</v>
      </c>
      <c r="I179" s="20"/>
      <c r="J179" s="20"/>
    </row>
    <row r="180" ht="15.75" customHeight="1">
      <c r="A180" s="1">
        <v>2013.0</v>
      </c>
      <c r="B180" s="2" t="s">
        <v>38</v>
      </c>
      <c r="C180" s="2" t="s">
        <v>38</v>
      </c>
      <c r="D180" s="8" t="s">
        <v>39</v>
      </c>
      <c r="E180" s="2" t="s">
        <v>16</v>
      </c>
      <c r="F180" s="13">
        <v>4300000.0</v>
      </c>
      <c r="G180" s="2" t="s">
        <v>38</v>
      </c>
      <c r="H180" s="2" t="s">
        <v>17</v>
      </c>
      <c r="I180" s="2"/>
      <c r="J180" s="2" t="s">
        <v>16</v>
      </c>
    </row>
    <row r="181" ht="15.75" customHeight="1">
      <c r="A181" s="1">
        <v>2013.0</v>
      </c>
      <c r="B181" s="23" t="s">
        <v>48</v>
      </c>
      <c r="C181" s="8" t="s">
        <v>48</v>
      </c>
      <c r="D181" s="8" t="s">
        <v>49</v>
      </c>
      <c r="E181" s="8" t="s">
        <v>14</v>
      </c>
      <c r="F181" s="11">
        <v>1.01406953E8</v>
      </c>
      <c r="G181" s="23" t="s">
        <v>48</v>
      </c>
      <c r="H181" s="3" t="s">
        <v>13</v>
      </c>
      <c r="K181" s="6"/>
    </row>
    <row r="182" ht="15.75" customHeight="1">
      <c r="A182" s="1">
        <v>2013.0</v>
      </c>
      <c r="B182" s="8" t="s">
        <v>48</v>
      </c>
      <c r="C182" s="8" t="s">
        <v>48</v>
      </c>
      <c r="D182" s="8" t="s">
        <v>49</v>
      </c>
      <c r="E182" s="3" t="s">
        <v>15</v>
      </c>
      <c r="F182" s="9">
        <v>1.60691683E8</v>
      </c>
      <c r="G182" s="8" t="s">
        <v>48</v>
      </c>
      <c r="H182" s="8" t="s">
        <v>13</v>
      </c>
    </row>
    <row r="183" ht="15.75" customHeight="1">
      <c r="A183" s="38">
        <v>2013.0</v>
      </c>
      <c r="B183" s="8" t="s">
        <v>48</v>
      </c>
      <c r="C183" s="8" t="s">
        <v>48</v>
      </c>
      <c r="D183" s="8" t="s">
        <v>49</v>
      </c>
      <c r="E183" s="3" t="s">
        <v>12</v>
      </c>
      <c r="F183" s="9">
        <v>1143502.0</v>
      </c>
      <c r="G183" s="8" t="s">
        <v>48</v>
      </c>
      <c r="H183" s="8" t="s">
        <v>13</v>
      </c>
      <c r="I183" s="3"/>
      <c r="J183" s="3" t="s">
        <v>16</v>
      </c>
    </row>
    <row r="184" ht="15.75" customHeight="1">
      <c r="A184" s="25">
        <v>2013.0</v>
      </c>
      <c r="B184" s="2" t="s">
        <v>50</v>
      </c>
      <c r="C184" s="2" t="s">
        <v>50</v>
      </c>
      <c r="D184" s="8" t="s">
        <v>51</v>
      </c>
      <c r="E184" s="12" t="s">
        <v>14</v>
      </c>
      <c r="F184" s="13">
        <v>1.03E7</v>
      </c>
      <c r="G184" s="2" t="s">
        <v>50</v>
      </c>
      <c r="H184" s="2" t="s">
        <v>22</v>
      </c>
    </row>
    <row r="185" ht="15.75" customHeight="1">
      <c r="A185" s="25">
        <v>2013.0</v>
      </c>
      <c r="B185" s="2" t="s">
        <v>50</v>
      </c>
      <c r="C185" s="2" t="s">
        <v>50</v>
      </c>
      <c r="D185" s="8" t="s">
        <v>51</v>
      </c>
      <c r="E185" s="3" t="s">
        <v>15</v>
      </c>
      <c r="F185" s="13">
        <v>5.56E7</v>
      </c>
      <c r="G185" s="2" t="s">
        <v>50</v>
      </c>
      <c r="H185" s="2" t="s">
        <v>22</v>
      </c>
    </row>
    <row r="186" ht="15.75" customHeight="1">
      <c r="A186" s="25">
        <v>2013.0</v>
      </c>
      <c r="B186" s="2" t="s">
        <v>50</v>
      </c>
      <c r="C186" s="2" t="s">
        <v>50</v>
      </c>
      <c r="D186" s="8" t="s">
        <v>51</v>
      </c>
      <c r="E186" s="2" t="s">
        <v>16</v>
      </c>
      <c r="F186" s="13">
        <v>9485235.0</v>
      </c>
      <c r="G186" s="2" t="s">
        <v>50</v>
      </c>
      <c r="H186" s="2" t="s">
        <v>22</v>
      </c>
      <c r="I186" s="2"/>
      <c r="J186" s="2" t="s">
        <v>16</v>
      </c>
    </row>
    <row r="187" ht="15.75" customHeight="1">
      <c r="A187" s="10">
        <v>2013.0</v>
      </c>
      <c r="B187" s="8" t="s">
        <v>50</v>
      </c>
      <c r="C187" s="3" t="s">
        <v>50</v>
      </c>
      <c r="D187" s="8" t="s">
        <v>51</v>
      </c>
      <c r="E187" s="8" t="s">
        <v>14</v>
      </c>
      <c r="F187" s="9">
        <v>1.2250508E7</v>
      </c>
      <c r="G187" s="8" t="s">
        <v>52</v>
      </c>
      <c r="H187" s="8" t="s">
        <v>22</v>
      </c>
    </row>
    <row r="188" ht="15.75" customHeight="1">
      <c r="A188" s="25">
        <v>2013.0</v>
      </c>
      <c r="B188" s="8" t="s">
        <v>50</v>
      </c>
      <c r="C188" s="3" t="s">
        <v>50</v>
      </c>
      <c r="D188" s="8" t="s">
        <v>51</v>
      </c>
      <c r="E188" s="3" t="s">
        <v>15</v>
      </c>
      <c r="F188" s="9">
        <v>3.0392419E7</v>
      </c>
      <c r="G188" s="8" t="s">
        <v>52</v>
      </c>
      <c r="H188" s="8" t="s">
        <v>22</v>
      </c>
    </row>
    <row r="189" ht="15.75" customHeight="1">
      <c r="A189" s="25">
        <v>2013.0</v>
      </c>
      <c r="B189" s="2" t="s">
        <v>53</v>
      </c>
      <c r="C189" s="2" t="s">
        <v>53</v>
      </c>
      <c r="D189" s="8" t="s">
        <v>54</v>
      </c>
      <c r="E189" s="12" t="s">
        <v>14</v>
      </c>
      <c r="F189" s="13">
        <v>2.3E7</v>
      </c>
      <c r="G189" s="2" t="s">
        <v>53</v>
      </c>
      <c r="H189" s="2"/>
    </row>
    <row r="190" ht="15.75" customHeight="1">
      <c r="A190" s="25">
        <v>2013.0</v>
      </c>
      <c r="B190" s="2" t="s">
        <v>53</v>
      </c>
      <c r="C190" s="2" t="s">
        <v>53</v>
      </c>
      <c r="D190" s="8" t="s">
        <v>54</v>
      </c>
      <c r="E190" s="3" t="s">
        <v>15</v>
      </c>
      <c r="F190" s="13">
        <v>1.11E8</v>
      </c>
      <c r="G190" s="2" t="s">
        <v>53</v>
      </c>
      <c r="H190" s="2"/>
    </row>
    <row r="191" ht="15.75" customHeight="1">
      <c r="A191" s="10">
        <v>2013.0</v>
      </c>
      <c r="B191" s="2" t="s">
        <v>53</v>
      </c>
      <c r="C191" s="2" t="s">
        <v>53</v>
      </c>
      <c r="D191" s="8" t="s">
        <v>54</v>
      </c>
      <c r="E191" s="12" t="s">
        <v>14</v>
      </c>
      <c r="F191" s="13">
        <v>3.06E7</v>
      </c>
      <c r="G191" s="2" t="s">
        <v>53</v>
      </c>
      <c r="H191" s="2" t="s">
        <v>22</v>
      </c>
    </row>
    <row r="192" ht="15.75" customHeight="1">
      <c r="A192" s="10">
        <v>2013.0</v>
      </c>
      <c r="B192" s="2" t="s">
        <v>53</v>
      </c>
      <c r="C192" s="2" t="s">
        <v>53</v>
      </c>
      <c r="D192" s="8" t="s">
        <v>54</v>
      </c>
      <c r="E192" s="3" t="s">
        <v>15</v>
      </c>
      <c r="F192" s="13">
        <v>1.135E8</v>
      </c>
      <c r="G192" s="2" t="s">
        <v>53</v>
      </c>
      <c r="H192" s="2" t="s">
        <v>22</v>
      </c>
    </row>
    <row r="193" ht="15.75" customHeight="1">
      <c r="A193" s="10">
        <v>2013.0</v>
      </c>
      <c r="B193" s="2" t="s">
        <v>53</v>
      </c>
      <c r="C193" s="2" t="s">
        <v>53</v>
      </c>
      <c r="D193" s="8" t="s">
        <v>54</v>
      </c>
      <c r="E193" s="2" t="s">
        <v>16</v>
      </c>
      <c r="F193" s="13">
        <v>1.8E7</v>
      </c>
      <c r="G193" s="2" t="s">
        <v>53</v>
      </c>
      <c r="H193" s="2" t="s">
        <v>22</v>
      </c>
      <c r="I193" s="2"/>
      <c r="J193" s="2" t="s">
        <v>16</v>
      </c>
    </row>
    <row r="194" ht="15.75" customHeight="1">
      <c r="A194" s="25">
        <v>2013.0</v>
      </c>
      <c r="B194" s="2" t="s">
        <v>53</v>
      </c>
      <c r="C194" s="2" t="s">
        <v>53</v>
      </c>
      <c r="D194" s="8" t="s">
        <v>54</v>
      </c>
      <c r="E194" s="12" t="s">
        <v>14</v>
      </c>
      <c r="F194" s="13">
        <v>2.62E7</v>
      </c>
      <c r="G194" s="2" t="s">
        <v>53</v>
      </c>
      <c r="H194" s="39" t="s">
        <v>22</v>
      </c>
    </row>
    <row r="195" ht="15.75" customHeight="1">
      <c r="A195" s="25">
        <v>2013.0</v>
      </c>
      <c r="B195" s="2" t="s">
        <v>53</v>
      </c>
      <c r="C195" s="2" t="s">
        <v>53</v>
      </c>
      <c r="D195" s="8" t="s">
        <v>54</v>
      </c>
      <c r="E195" s="3" t="s">
        <v>15</v>
      </c>
      <c r="F195" s="13">
        <v>1.112E8</v>
      </c>
      <c r="G195" s="2" t="s">
        <v>53</v>
      </c>
      <c r="H195" s="39" t="s">
        <v>22</v>
      </c>
    </row>
    <row r="196" ht="15.75" customHeight="1">
      <c r="A196" s="25">
        <v>2013.0</v>
      </c>
      <c r="B196" s="2" t="s">
        <v>53</v>
      </c>
      <c r="C196" s="2" t="s">
        <v>53</v>
      </c>
      <c r="D196" s="8" t="s">
        <v>54</v>
      </c>
      <c r="E196" s="2" t="s">
        <v>16</v>
      </c>
      <c r="F196" s="13">
        <v>1.03E7</v>
      </c>
      <c r="G196" s="2" t="s">
        <v>53</v>
      </c>
      <c r="H196" s="39" t="s">
        <v>22</v>
      </c>
      <c r="I196" s="2"/>
      <c r="J196" s="2" t="s">
        <v>16</v>
      </c>
    </row>
    <row r="197" ht="15.75" customHeight="1">
      <c r="A197" s="25">
        <v>2013.0</v>
      </c>
      <c r="B197" s="15" t="s">
        <v>38</v>
      </c>
      <c r="C197" s="15" t="s">
        <v>38</v>
      </c>
      <c r="D197" s="3" t="s">
        <v>39</v>
      </c>
      <c r="E197" s="2" t="s">
        <v>16</v>
      </c>
      <c r="F197" s="16">
        <v>6200000.0</v>
      </c>
      <c r="G197" s="15" t="s">
        <v>38</v>
      </c>
      <c r="H197" s="2" t="s">
        <v>17</v>
      </c>
      <c r="I197" s="3"/>
      <c r="J197" s="2" t="s">
        <v>16</v>
      </c>
    </row>
    <row r="198" ht="15.75" customHeight="1">
      <c r="A198" s="25">
        <v>2013.0</v>
      </c>
      <c r="B198" s="2" t="s">
        <v>53</v>
      </c>
      <c r="C198" s="2" t="s">
        <v>53</v>
      </c>
      <c r="D198" s="8" t="s">
        <v>54</v>
      </c>
      <c r="E198" s="3" t="s">
        <v>15</v>
      </c>
      <c r="F198" s="13">
        <v>1.203E8</v>
      </c>
      <c r="G198" s="2" t="s">
        <v>53</v>
      </c>
      <c r="H198" s="2" t="s">
        <v>22</v>
      </c>
    </row>
    <row r="199" ht="15.75" customHeight="1">
      <c r="A199" s="10">
        <v>2013.0</v>
      </c>
      <c r="B199" s="22" t="s">
        <v>30</v>
      </c>
      <c r="C199" s="22" t="s">
        <v>30</v>
      </c>
      <c r="D199" s="3" t="s">
        <v>31</v>
      </c>
      <c r="E199" s="8" t="s">
        <v>15</v>
      </c>
      <c r="F199" s="16">
        <v>1.95647826E8</v>
      </c>
      <c r="G199" s="22" t="s">
        <v>30</v>
      </c>
      <c r="H199" s="8" t="s">
        <v>23</v>
      </c>
      <c r="I199" s="3"/>
      <c r="J199" s="8" t="s">
        <v>15</v>
      </c>
    </row>
    <row r="200" ht="15.75" customHeight="1">
      <c r="A200" s="25">
        <v>2013.0</v>
      </c>
      <c r="B200" s="3" t="s">
        <v>55</v>
      </c>
      <c r="C200" s="40" t="s">
        <v>53</v>
      </c>
      <c r="D200" s="8" t="s">
        <v>54</v>
      </c>
      <c r="E200" s="8" t="s">
        <v>14</v>
      </c>
      <c r="F200" s="9">
        <v>1.03886477E8</v>
      </c>
      <c r="G200" s="8" t="s">
        <v>55</v>
      </c>
      <c r="H200" s="8" t="s">
        <v>22</v>
      </c>
    </row>
    <row r="201" ht="15.75" customHeight="1">
      <c r="A201" s="25">
        <v>2013.0</v>
      </c>
      <c r="B201" s="3" t="s">
        <v>55</v>
      </c>
      <c r="C201" s="40" t="s">
        <v>53</v>
      </c>
      <c r="D201" s="8" t="s">
        <v>54</v>
      </c>
      <c r="E201" s="3" t="s">
        <v>15</v>
      </c>
      <c r="F201" s="9">
        <v>1.98066562E8</v>
      </c>
      <c r="G201" s="8" t="s">
        <v>55</v>
      </c>
      <c r="H201" s="8" t="s">
        <v>22</v>
      </c>
    </row>
    <row r="202" ht="15.75" customHeight="1">
      <c r="A202" s="25">
        <v>2013.0</v>
      </c>
      <c r="B202" s="8" t="s">
        <v>56</v>
      </c>
      <c r="C202" s="8" t="s">
        <v>53</v>
      </c>
      <c r="D202" s="8" t="s">
        <v>54</v>
      </c>
      <c r="E202" s="3" t="s">
        <v>15</v>
      </c>
      <c r="F202" s="19">
        <v>2.1874E8</v>
      </c>
      <c r="G202" s="8" t="s">
        <v>56</v>
      </c>
      <c r="H202" s="8" t="s">
        <v>22</v>
      </c>
      <c r="I202" s="20"/>
      <c r="J202" s="20"/>
    </row>
    <row r="203" ht="15.75" customHeight="1">
      <c r="A203" s="10">
        <v>2013.0</v>
      </c>
      <c r="B203" s="8" t="s">
        <v>56</v>
      </c>
      <c r="C203" s="8" t="s">
        <v>53</v>
      </c>
      <c r="D203" s="8" t="s">
        <v>54</v>
      </c>
      <c r="E203" s="8" t="s">
        <v>14</v>
      </c>
      <c r="F203" s="19">
        <v>7.3139091E7</v>
      </c>
      <c r="G203" s="8" t="s">
        <v>56</v>
      </c>
      <c r="H203" s="8" t="s">
        <v>22</v>
      </c>
      <c r="I203" s="20"/>
      <c r="J203" s="20"/>
    </row>
    <row r="204" ht="15.75" customHeight="1">
      <c r="A204" s="25">
        <v>2013.0</v>
      </c>
      <c r="B204" s="23" t="s">
        <v>57</v>
      </c>
      <c r="C204" s="8" t="s">
        <v>57</v>
      </c>
      <c r="D204" s="8" t="s">
        <v>58</v>
      </c>
      <c r="E204" s="8" t="s">
        <v>14</v>
      </c>
      <c r="F204" s="11">
        <v>6.29381833E8</v>
      </c>
      <c r="G204" s="23" t="s">
        <v>57</v>
      </c>
      <c r="H204" s="3" t="s">
        <v>13</v>
      </c>
      <c r="K204" s="6"/>
    </row>
    <row r="205" ht="15.75" customHeight="1">
      <c r="A205" s="10">
        <v>2013.0</v>
      </c>
      <c r="B205" s="23" t="s">
        <v>57</v>
      </c>
      <c r="C205" s="8" t="s">
        <v>57</v>
      </c>
      <c r="D205" s="8" t="s">
        <v>58</v>
      </c>
      <c r="E205" s="3" t="s">
        <v>15</v>
      </c>
      <c r="F205" s="9">
        <v>8.9264397E8</v>
      </c>
      <c r="G205" s="8" t="s">
        <v>57</v>
      </c>
      <c r="H205" s="8" t="s">
        <v>13</v>
      </c>
    </row>
    <row r="206" ht="15.75" customHeight="1">
      <c r="A206" s="25">
        <v>2013.0</v>
      </c>
      <c r="B206" s="23" t="s">
        <v>57</v>
      </c>
      <c r="C206" s="2" t="s">
        <v>57</v>
      </c>
      <c r="D206" s="8" t="s">
        <v>58</v>
      </c>
      <c r="E206" s="2" t="s">
        <v>16</v>
      </c>
      <c r="F206" s="13">
        <v>6400000.0</v>
      </c>
      <c r="G206" s="2" t="s">
        <v>57</v>
      </c>
      <c r="H206" s="2"/>
      <c r="I206" s="2"/>
      <c r="J206" s="2" t="s">
        <v>16</v>
      </c>
    </row>
    <row r="207" ht="15.75" customHeight="1">
      <c r="A207" s="25">
        <v>2013.0</v>
      </c>
      <c r="B207" s="23" t="s">
        <v>57</v>
      </c>
      <c r="C207" s="2" t="s">
        <v>57</v>
      </c>
      <c r="D207" s="8" t="s">
        <v>58</v>
      </c>
      <c r="E207" s="2" t="s">
        <v>16</v>
      </c>
      <c r="F207" s="13">
        <v>7000000.0</v>
      </c>
      <c r="G207" s="2" t="s">
        <v>57</v>
      </c>
      <c r="H207" s="2"/>
      <c r="I207" s="2"/>
      <c r="J207" s="2" t="s">
        <v>16</v>
      </c>
    </row>
    <row r="208" ht="15.75" customHeight="1">
      <c r="A208" s="25">
        <v>2013.0</v>
      </c>
      <c r="B208" s="18" t="s">
        <v>57</v>
      </c>
      <c r="C208" s="18" t="s">
        <v>57</v>
      </c>
      <c r="D208" s="8" t="s">
        <v>58</v>
      </c>
      <c r="E208" s="3" t="s">
        <v>15</v>
      </c>
      <c r="F208" s="19">
        <v>8.27616628E8</v>
      </c>
      <c r="G208" s="18" t="s">
        <v>57</v>
      </c>
      <c r="H208" s="18" t="s">
        <v>13</v>
      </c>
    </row>
    <row r="209" ht="15.75" customHeight="1">
      <c r="A209" s="25">
        <v>2013.0</v>
      </c>
      <c r="B209" s="18" t="s">
        <v>57</v>
      </c>
      <c r="C209" s="18" t="s">
        <v>57</v>
      </c>
      <c r="D209" s="8" t="s">
        <v>58</v>
      </c>
      <c r="E209" s="18" t="s">
        <v>14</v>
      </c>
      <c r="F209" s="19">
        <v>5.21026865E8</v>
      </c>
      <c r="G209" s="18" t="s">
        <v>57</v>
      </c>
      <c r="H209" s="18" t="s">
        <v>13</v>
      </c>
    </row>
    <row r="210" ht="15.75" customHeight="1">
      <c r="A210" s="25">
        <v>2013.0</v>
      </c>
      <c r="B210" s="3" t="s">
        <v>57</v>
      </c>
      <c r="C210" s="8" t="s">
        <v>57</v>
      </c>
      <c r="D210" s="8" t="s">
        <v>58</v>
      </c>
      <c r="E210" s="3" t="s">
        <v>12</v>
      </c>
      <c r="F210" s="9">
        <v>7500000.0</v>
      </c>
      <c r="G210" s="3" t="s">
        <v>57</v>
      </c>
      <c r="H210" s="8" t="s">
        <v>13</v>
      </c>
      <c r="I210" s="3"/>
      <c r="J210" s="3" t="s">
        <v>16</v>
      </c>
    </row>
    <row r="211" ht="15.75" customHeight="1">
      <c r="A211" s="25">
        <v>2013.0</v>
      </c>
      <c r="B211" s="8" t="s">
        <v>57</v>
      </c>
      <c r="C211" s="8" t="s">
        <v>57</v>
      </c>
      <c r="D211" s="8" t="s">
        <v>58</v>
      </c>
      <c r="E211" s="3" t="s">
        <v>14</v>
      </c>
      <c r="F211" s="9">
        <v>5.84431727E8</v>
      </c>
      <c r="G211" s="8" t="s">
        <v>57</v>
      </c>
      <c r="H211" s="8" t="s">
        <v>13</v>
      </c>
    </row>
    <row r="212" ht="15.75" customHeight="1">
      <c r="A212" s="10">
        <v>2013.0</v>
      </c>
      <c r="B212" s="3" t="s">
        <v>57</v>
      </c>
      <c r="C212" s="8" t="s">
        <v>57</v>
      </c>
      <c r="D212" s="8" t="s">
        <v>58</v>
      </c>
      <c r="E212" s="3" t="s">
        <v>15</v>
      </c>
      <c r="F212" s="11">
        <v>7.91331026E8</v>
      </c>
      <c r="G212" s="23" t="s">
        <v>57</v>
      </c>
      <c r="H212" s="3" t="s">
        <v>13</v>
      </c>
      <c r="K212" s="6"/>
    </row>
    <row r="213" ht="15.75" customHeight="1">
      <c r="A213" s="10">
        <v>2013.0</v>
      </c>
      <c r="B213" s="8" t="s">
        <v>57</v>
      </c>
      <c r="C213" s="8" t="s">
        <v>57</v>
      </c>
      <c r="D213" s="8" t="s">
        <v>58</v>
      </c>
      <c r="E213" s="3" t="s">
        <v>12</v>
      </c>
      <c r="F213" s="9">
        <v>5310000.0</v>
      </c>
      <c r="G213" s="8" t="s">
        <v>57</v>
      </c>
      <c r="H213" s="8" t="s">
        <v>13</v>
      </c>
      <c r="I213" s="3"/>
      <c r="J213" s="3" t="s">
        <v>16</v>
      </c>
    </row>
    <row r="214" ht="15.75" customHeight="1">
      <c r="A214" s="10">
        <v>2013.0</v>
      </c>
      <c r="B214" s="8" t="s">
        <v>57</v>
      </c>
      <c r="C214" s="8" t="s">
        <v>57</v>
      </c>
      <c r="D214" s="8" t="s">
        <v>58</v>
      </c>
      <c r="E214" s="3" t="s">
        <v>12</v>
      </c>
      <c r="F214" s="9">
        <v>1.47E7</v>
      </c>
      <c r="G214" s="8" t="s">
        <v>57</v>
      </c>
      <c r="H214" s="8" t="s">
        <v>13</v>
      </c>
      <c r="I214" s="3"/>
      <c r="J214" s="3" t="s">
        <v>16</v>
      </c>
    </row>
    <row r="215" ht="15.75" customHeight="1">
      <c r="A215" s="10">
        <v>2013.0</v>
      </c>
      <c r="B215" s="21" t="s">
        <v>57</v>
      </c>
      <c r="C215" s="2" t="s">
        <v>57</v>
      </c>
      <c r="D215" s="8" t="s">
        <v>58</v>
      </c>
      <c r="E215" s="12" t="s">
        <v>14</v>
      </c>
      <c r="F215" s="13">
        <v>3.929E8</v>
      </c>
      <c r="G215" s="2" t="s">
        <v>57</v>
      </c>
      <c r="H215" s="2"/>
    </row>
    <row r="216" ht="15.75" customHeight="1">
      <c r="A216" s="25">
        <v>2013.0</v>
      </c>
      <c r="B216" s="21" t="s">
        <v>57</v>
      </c>
      <c r="C216" s="2" t="s">
        <v>57</v>
      </c>
      <c r="D216" s="8" t="s">
        <v>58</v>
      </c>
      <c r="E216" s="3" t="s">
        <v>15</v>
      </c>
      <c r="F216" s="13">
        <v>8.321E8</v>
      </c>
      <c r="G216" s="2" t="s">
        <v>57</v>
      </c>
      <c r="H216" s="2"/>
    </row>
    <row r="217" ht="15.75" customHeight="1">
      <c r="A217" s="25">
        <v>2013.0</v>
      </c>
      <c r="B217" s="2" t="s">
        <v>59</v>
      </c>
      <c r="C217" s="2" t="s">
        <v>60</v>
      </c>
      <c r="D217" s="8" t="s">
        <v>61</v>
      </c>
      <c r="E217" s="12" t="s">
        <v>14</v>
      </c>
      <c r="F217" s="13">
        <v>1.51E7</v>
      </c>
      <c r="G217" s="2" t="s">
        <v>59</v>
      </c>
      <c r="H217" s="2" t="s">
        <v>17</v>
      </c>
    </row>
    <row r="218" ht="15.75" customHeight="1">
      <c r="A218" s="25">
        <v>2013.0</v>
      </c>
      <c r="B218" s="2" t="s">
        <v>59</v>
      </c>
      <c r="C218" s="2" t="s">
        <v>60</v>
      </c>
      <c r="D218" s="8" t="s">
        <v>61</v>
      </c>
      <c r="E218" s="3" t="s">
        <v>15</v>
      </c>
      <c r="F218" s="13">
        <v>3.11E7</v>
      </c>
      <c r="G218" s="2" t="s">
        <v>59</v>
      </c>
      <c r="H218" s="2" t="s">
        <v>17</v>
      </c>
    </row>
    <row r="219" ht="15.75" customHeight="1">
      <c r="A219" s="25">
        <v>2013.0</v>
      </c>
      <c r="B219" s="2" t="s">
        <v>57</v>
      </c>
      <c r="C219" s="2" t="s">
        <v>57</v>
      </c>
      <c r="D219" s="8" t="s">
        <v>58</v>
      </c>
      <c r="E219" s="12" t="s">
        <v>14</v>
      </c>
      <c r="F219" s="13">
        <v>3.734E8</v>
      </c>
      <c r="G219" s="2" t="s">
        <v>57</v>
      </c>
      <c r="H219" s="2"/>
    </row>
    <row r="220" ht="15.75" customHeight="1">
      <c r="A220" s="25">
        <v>2013.0</v>
      </c>
      <c r="B220" s="2" t="s">
        <v>57</v>
      </c>
      <c r="C220" s="2" t="s">
        <v>57</v>
      </c>
      <c r="D220" s="8" t="s">
        <v>58</v>
      </c>
      <c r="E220" s="3" t="s">
        <v>15</v>
      </c>
      <c r="F220" s="13">
        <v>6.92E8</v>
      </c>
      <c r="G220" s="2" t="s">
        <v>57</v>
      </c>
      <c r="H220" s="2"/>
    </row>
    <row r="221" ht="15.75" customHeight="1">
      <c r="A221" s="25">
        <v>2013.0</v>
      </c>
      <c r="B221" s="2" t="s">
        <v>57</v>
      </c>
      <c r="C221" s="2" t="s">
        <v>57</v>
      </c>
      <c r="D221" s="8" t="s">
        <v>58</v>
      </c>
      <c r="E221" s="12" t="s">
        <v>14</v>
      </c>
      <c r="F221" s="13">
        <v>3.746E8</v>
      </c>
      <c r="G221" s="2" t="s">
        <v>57</v>
      </c>
      <c r="H221" s="2"/>
    </row>
    <row r="222" ht="15.75" customHeight="1">
      <c r="A222" s="10">
        <v>2013.0</v>
      </c>
      <c r="B222" s="2" t="s">
        <v>57</v>
      </c>
      <c r="C222" s="2" t="s">
        <v>57</v>
      </c>
      <c r="D222" s="8" t="s">
        <v>58</v>
      </c>
      <c r="E222" s="3" t="s">
        <v>15</v>
      </c>
      <c r="F222" s="13">
        <v>6.9E8</v>
      </c>
      <c r="G222" s="2" t="s">
        <v>57</v>
      </c>
      <c r="H222" s="2"/>
    </row>
    <row r="223" ht="15.75" customHeight="1">
      <c r="A223" s="25">
        <v>2013.0</v>
      </c>
      <c r="B223" s="2" t="s">
        <v>57</v>
      </c>
      <c r="C223" s="2" t="s">
        <v>57</v>
      </c>
      <c r="D223" s="8" t="s">
        <v>58</v>
      </c>
      <c r="E223" s="2" t="s">
        <v>16</v>
      </c>
      <c r="F223" s="13">
        <v>7500000.0</v>
      </c>
      <c r="G223" s="2" t="s">
        <v>57</v>
      </c>
      <c r="H223" s="2"/>
      <c r="I223" s="2"/>
      <c r="J223" s="2" t="s">
        <v>16</v>
      </c>
    </row>
    <row r="224" ht="15.75" customHeight="1">
      <c r="A224" s="25">
        <v>2013.0</v>
      </c>
      <c r="B224" s="2" t="s">
        <v>57</v>
      </c>
      <c r="C224" s="2" t="s">
        <v>57</v>
      </c>
      <c r="D224" s="8" t="s">
        <v>58</v>
      </c>
      <c r="E224" s="12" t="s">
        <v>14</v>
      </c>
      <c r="F224" s="13">
        <v>3.884E8</v>
      </c>
      <c r="G224" s="2" t="s">
        <v>57</v>
      </c>
      <c r="H224" s="2" t="s">
        <v>17</v>
      </c>
      <c r="K224" s="14"/>
    </row>
    <row r="225" ht="15.75" customHeight="1">
      <c r="A225" s="25">
        <v>2013.0</v>
      </c>
      <c r="B225" s="2" t="s">
        <v>57</v>
      </c>
      <c r="C225" s="2" t="s">
        <v>57</v>
      </c>
      <c r="D225" s="8" t="s">
        <v>58</v>
      </c>
      <c r="E225" s="3" t="s">
        <v>15</v>
      </c>
      <c r="F225" s="13">
        <v>8.126E8</v>
      </c>
      <c r="G225" s="2" t="s">
        <v>57</v>
      </c>
      <c r="H225" s="2" t="s">
        <v>17</v>
      </c>
    </row>
    <row r="226" ht="15.75" customHeight="1">
      <c r="A226" s="25">
        <v>2013.0</v>
      </c>
      <c r="B226" s="2" t="s">
        <v>57</v>
      </c>
      <c r="C226" s="2" t="s">
        <v>57</v>
      </c>
      <c r="D226" s="8" t="s">
        <v>58</v>
      </c>
      <c r="E226" s="2" t="s">
        <v>16</v>
      </c>
      <c r="F226" s="13">
        <v>8500000.0</v>
      </c>
      <c r="G226" s="2" t="s">
        <v>57</v>
      </c>
      <c r="H226" s="2" t="s">
        <v>17</v>
      </c>
      <c r="I226" s="2"/>
      <c r="J226" s="2" t="s">
        <v>16</v>
      </c>
    </row>
    <row r="227" ht="15.75" customHeight="1">
      <c r="A227" s="25">
        <v>2013.0</v>
      </c>
      <c r="B227" s="2" t="s">
        <v>57</v>
      </c>
      <c r="C227" s="2" t="s">
        <v>57</v>
      </c>
      <c r="D227" s="8" t="s">
        <v>58</v>
      </c>
      <c r="E227" s="12" t="s">
        <v>14</v>
      </c>
      <c r="F227" s="13">
        <v>7.333E8</v>
      </c>
      <c r="G227" s="2" t="s">
        <v>57</v>
      </c>
      <c r="H227" s="2" t="s">
        <v>17</v>
      </c>
    </row>
    <row r="228" ht="15.75" customHeight="1">
      <c r="A228" s="25">
        <v>2013.0</v>
      </c>
      <c r="B228" s="2" t="s">
        <v>57</v>
      </c>
      <c r="C228" s="2" t="s">
        <v>57</v>
      </c>
      <c r="D228" s="8" t="s">
        <v>58</v>
      </c>
      <c r="E228" s="3" t="s">
        <v>15</v>
      </c>
      <c r="F228" s="13">
        <v>1.68E9</v>
      </c>
      <c r="G228" s="2" t="s">
        <v>57</v>
      </c>
      <c r="H228" s="2" t="s">
        <v>17</v>
      </c>
    </row>
    <row r="229" ht="15.75" customHeight="1">
      <c r="A229" s="10">
        <v>2013.0</v>
      </c>
      <c r="B229" s="2" t="s">
        <v>57</v>
      </c>
      <c r="C229" s="2" t="s">
        <v>57</v>
      </c>
      <c r="D229" s="8" t="s">
        <v>58</v>
      </c>
      <c r="E229" s="2" t="s">
        <v>16</v>
      </c>
      <c r="F229" s="13">
        <v>1.31E7</v>
      </c>
      <c r="G229" s="2" t="s">
        <v>57</v>
      </c>
      <c r="H229" s="2" t="s">
        <v>17</v>
      </c>
      <c r="I229" s="2"/>
      <c r="J229" s="2" t="s">
        <v>16</v>
      </c>
    </row>
    <row r="230" ht="15.75" customHeight="1">
      <c r="A230" s="25">
        <v>2013.0</v>
      </c>
      <c r="B230" s="2" t="s">
        <v>41</v>
      </c>
      <c r="C230" s="2" t="s">
        <v>41</v>
      </c>
      <c r="D230" s="8" t="s">
        <v>42</v>
      </c>
      <c r="E230" s="12" t="s">
        <v>14</v>
      </c>
      <c r="F230" s="13">
        <v>2.872E8</v>
      </c>
      <c r="G230" s="2" t="s">
        <v>41</v>
      </c>
      <c r="H230" s="2" t="s">
        <v>17</v>
      </c>
    </row>
    <row r="231" ht="15.75" customHeight="1">
      <c r="A231" s="25">
        <v>2013.0</v>
      </c>
      <c r="B231" s="2" t="s">
        <v>57</v>
      </c>
      <c r="C231" s="2" t="s">
        <v>57</v>
      </c>
      <c r="D231" s="8" t="s">
        <v>58</v>
      </c>
      <c r="E231" s="3" t="s">
        <v>15</v>
      </c>
      <c r="F231" s="13">
        <v>1.65E9</v>
      </c>
      <c r="G231" s="2" t="s">
        <v>57</v>
      </c>
      <c r="H231" s="2" t="s">
        <v>17</v>
      </c>
    </row>
    <row r="232" ht="15.75" customHeight="1">
      <c r="A232" s="25">
        <v>2013.0</v>
      </c>
      <c r="B232" s="2" t="s">
        <v>41</v>
      </c>
      <c r="C232" s="2" t="s">
        <v>41</v>
      </c>
      <c r="D232" s="8" t="s">
        <v>42</v>
      </c>
      <c r="E232" s="2" t="s">
        <v>16</v>
      </c>
      <c r="F232" s="13">
        <v>2900000.0</v>
      </c>
      <c r="G232" s="2" t="s">
        <v>41</v>
      </c>
      <c r="H232" s="2" t="s">
        <v>17</v>
      </c>
      <c r="I232" s="2"/>
      <c r="J232" s="2" t="s">
        <v>16</v>
      </c>
    </row>
    <row r="233" ht="15.75" customHeight="1">
      <c r="A233" s="10">
        <v>2013.0</v>
      </c>
      <c r="B233" s="2" t="s">
        <v>62</v>
      </c>
      <c r="C233" s="2" t="s">
        <v>62</v>
      </c>
      <c r="D233" s="8" t="s">
        <v>63</v>
      </c>
      <c r="E233" s="12" t="s">
        <v>14</v>
      </c>
      <c r="F233" s="13">
        <v>4400000.0</v>
      </c>
      <c r="G233" s="2" t="s">
        <v>62</v>
      </c>
      <c r="H233" s="2"/>
    </row>
    <row r="234" ht="15.75" customHeight="1">
      <c r="A234" s="25">
        <v>2013.0</v>
      </c>
      <c r="B234" s="2" t="s">
        <v>62</v>
      </c>
      <c r="C234" s="2" t="s">
        <v>62</v>
      </c>
      <c r="D234" s="8" t="s">
        <v>63</v>
      </c>
      <c r="E234" s="3" t="s">
        <v>15</v>
      </c>
      <c r="F234" s="13">
        <v>1.83E7</v>
      </c>
      <c r="G234" s="2" t="s">
        <v>62</v>
      </c>
      <c r="H234" s="2"/>
    </row>
    <row r="235" ht="15.75" customHeight="1">
      <c r="A235" s="25">
        <v>2013.0</v>
      </c>
      <c r="B235" s="2" t="s">
        <v>62</v>
      </c>
      <c r="C235" s="2" t="s">
        <v>62</v>
      </c>
      <c r="D235" s="8" t="s">
        <v>63</v>
      </c>
      <c r="E235" s="2" t="s">
        <v>16</v>
      </c>
      <c r="F235" s="13">
        <v>289235.0</v>
      </c>
      <c r="G235" s="2" t="s">
        <v>62</v>
      </c>
      <c r="H235" s="2"/>
      <c r="I235" s="2"/>
      <c r="J235" s="2" t="s">
        <v>16</v>
      </c>
    </row>
    <row r="236" ht="15.75" customHeight="1">
      <c r="A236" s="10">
        <v>2013.0</v>
      </c>
      <c r="B236" s="2" t="s">
        <v>62</v>
      </c>
      <c r="C236" s="2" t="s">
        <v>62</v>
      </c>
      <c r="D236" s="8" t="s">
        <v>63</v>
      </c>
      <c r="E236" s="12" t="s">
        <v>14</v>
      </c>
      <c r="F236" s="13">
        <v>1100000.0</v>
      </c>
      <c r="G236" s="2" t="s">
        <v>62</v>
      </c>
      <c r="H236" s="2"/>
    </row>
    <row r="237" ht="15.75" customHeight="1">
      <c r="A237" s="25">
        <v>2013.0</v>
      </c>
      <c r="B237" s="2" t="s">
        <v>62</v>
      </c>
      <c r="C237" s="2" t="s">
        <v>62</v>
      </c>
      <c r="D237" s="8" t="s">
        <v>63</v>
      </c>
      <c r="E237" s="3" t="s">
        <v>15</v>
      </c>
      <c r="F237" s="13">
        <v>2.37E7</v>
      </c>
      <c r="G237" s="2" t="s">
        <v>62</v>
      </c>
      <c r="H237" s="2"/>
    </row>
    <row r="238" ht="15.75" customHeight="1">
      <c r="A238" s="10">
        <v>2013.0</v>
      </c>
      <c r="B238" s="2" t="s">
        <v>62</v>
      </c>
      <c r="C238" s="2" t="s">
        <v>62</v>
      </c>
      <c r="D238" s="8" t="s">
        <v>63</v>
      </c>
      <c r="E238" s="2" t="s">
        <v>16</v>
      </c>
      <c r="F238" s="13">
        <v>566868.0</v>
      </c>
      <c r="G238" s="2" t="s">
        <v>62</v>
      </c>
      <c r="H238" s="2"/>
      <c r="I238" s="2"/>
      <c r="J238" s="2" t="s">
        <v>16</v>
      </c>
    </row>
    <row r="239" ht="15.75" customHeight="1">
      <c r="A239" s="10">
        <v>2013.0</v>
      </c>
      <c r="B239" s="2" t="s">
        <v>62</v>
      </c>
      <c r="C239" s="2" t="s">
        <v>62</v>
      </c>
      <c r="D239" s="8" t="s">
        <v>63</v>
      </c>
      <c r="E239" s="12" t="s">
        <v>14</v>
      </c>
      <c r="F239" s="13">
        <v>440200.0</v>
      </c>
      <c r="G239" s="2" t="s">
        <v>62</v>
      </c>
      <c r="H239" s="2"/>
    </row>
    <row r="240" ht="15.75" customHeight="1">
      <c r="A240" s="10">
        <v>2013.0</v>
      </c>
      <c r="B240" s="2" t="s">
        <v>62</v>
      </c>
      <c r="C240" s="2" t="s">
        <v>62</v>
      </c>
      <c r="D240" s="8" t="s">
        <v>63</v>
      </c>
      <c r="E240" s="3" t="s">
        <v>15</v>
      </c>
      <c r="F240" s="13">
        <v>1.15E7</v>
      </c>
      <c r="G240" s="2" t="s">
        <v>62</v>
      </c>
      <c r="H240" s="2"/>
    </row>
    <row r="241" ht="15.75" customHeight="1">
      <c r="A241" s="10">
        <v>2013.0</v>
      </c>
      <c r="B241" s="2" t="s">
        <v>62</v>
      </c>
      <c r="C241" s="2" t="s">
        <v>62</v>
      </c>
      <c r="D241" s="8" t="s">
        <v>63</v>
      </c>
      <c r="E241" s="2" t="s">
        <v>16</v>
      </c>
      <c r="F241" s="13">
        <v>181858.0</v>
      </c>
      <c r="G241" s="2" t="s">
        <v>62</v>
      </c>
      <c r="H241" s="2"/>
      <c r="I241" s="2"/>
      <c r="J241" s="2" t="s">
        <v>16</v>
      </c>
    </row>
    <row r="242" ht="15.75" customHeight="1">
      <c r="A242" s="10">
        <v>2013.0</v>
      </c>
      <c r="B242" s="2" t="s">
        <v>64</v>
      </c>
      <c r="C242" s="2" t="s">
        <v>64</v>
      </c>
      <c r="D242" s="8" t="s">
        <v>65</v>
      </c>
      <c r="E242" s="12" t="s">
        <v>14</v>
      </c>
      <c r="F242" s="13">
        <v>1.01E7</v>
      </c>
      <c r="G242" s="2" t="s">
        <v>64</v>
      </c>
      <c r="H242" s="2"/>
    </row>
    <row r="243" ht="15.75" customHeight="1">
      <c r="A243" s="25">
        <v>2013.0</v>
      </c>
      <c r="B243" s="2" t="s">
        <v>64</v>
      </c>
      <c r="C243" s="2" t="s">
        <v>64</v>
      </c>
      <c r="D243" s="8" t="s">
        <v>65</v>
      </c>
      <c r="E243" s="3" t="s">
        <v>15</v>
      </c>
      <c r="F243" s="13">
        <v>2.38E7</v>
      </c>
      <c r="G243" s="2" t="s">
        <v>64</v>
      </c>
      <c r="H243" s="2"/>
    </row>
    <row r="244" ht="15.75" customHeight="1">
      <c r="A244" s="25">
        <v>2013.0</v>
      </c>
      <c r="B244" s="2" t="s">
        <v>64</v>
      </c>
      <c r="C244" s="2" t="s">
        <v>64</v>
      </c>
      <c r="D244" s="8" t="s">
        <v>65</v>
      </c>
      <c r="E244" s="12" t="s">
        <v>14</v>
      </c>
      <c r="F244" s="13">
        <v>1.59E7</v>
      </c>
      <c r="G244" s="2" t="s">
        <v>64</v>
      </c>
      <c r="H244" s="2"/>
    </row>
    <row r="245" ht="15.75" customHeight="1">
      <c r="A245" s="10">
        <v>2013.0</v>
      </c>
      <c r="B245" s="2" t="s">
        <v>64</v>
      </c>
      <c r="C245" s="2" t="s">
        <v>64</v>
      </c>
      <c r="D245" s="8" t="s">
        <v>65</v>
      </c>
      <c r="E245" s="3" t="s">
        <v>15</v>
      </c>
      <c r="F245" s="13">
        <v>5.67E7</v>
      </c>
      <c r="G245" s="2" t="s">
        <v>64</v>
      </c>
      <c r="H245" s="2"/>
    </row>
    <row r="246" ht="15.75" customHeight="1">
      <c r="A246" s="41">
        <v>2014.0</v>
      </c>
      <c r="B246" s="2" t="s">
        <v>64</v>
      </c>
      <c r="C246" s="2" t="s">
        <v>64</v>
      </c>
      <c r="D246" s="8" t="s">
        <v>65</v>
      </c>
      <c r="E246" s="2" t="s">
        <v>16</v>
      </c>
      <c r="F246" s="13">
        <v>1500000.0</v>
      </c>
      <c r="G246" s="2" t="s">
        <v>64</v>
      </c>
      <c r="H246" s="2"/>
      <c r="I246" s="2"/>
      <c r="J246" s="2" t="s">
        <v>16</v>
      </c>
    </row>
    <row r="247" ht="15.75" customHeight="1">
      <c r="A247" s="41">
        <v>2014.0</v>
      </c>
      <c r="B247" s="18" t="s">
        <v>66</v>
      </c>
      <c r="C247" s="18" t="s">
        <v>64</v>
      </c>
      <c r="D247" s="8" t="s">
        <v>65</v>
      </c>
      <c r="E247" s="3" t="s">
        <v>15</v>
      </c>
      <c r="F247" s="19">
        <v>1.6701505E7</v>
      </c>
      <c r="G247" s="18" t="s">
        <v>66</v>
      </c>
      <c r="H247" s="18" t="s">
        <v>67</v>
      </c>
    </row>
    <row r="248" ht="15.75" customHeight="1">
      <c r="A248" s="41">
        <v>2014.0</v>
      </c>
      <c r="B248" s="18" t="s">
        <v>66</v>
      </c>
      <c r="C248" s="18" t="s">
        <v>64</v>
      </c>
      <c r="D248" s="8" t="s">
        <v>65</v>
      </c>
      <c r="E248" s="18" t="s">
        <v>14</v>
      </c>
      <c r="F248" s="19">
        <v>8103006.0</v>
      </c>
      <c r="G248" s="18" t="s">
        <v>66</v>
      </c>
      <c r="H248" s="18" t="s">
        <v>67</v>
      </c>
    </row>
    <row r="249" ht="15.75" customHeight="1">
      <c r="A249" s="10">
        <v>2014.0</v>
      </c>
      <c r="B249" s="18" t="s">
        <v>68</v>
      </c>
      <c r="C249" s="18" t="s">
        <v>64</v>
      </c>
      <c r="D249" s="8" t="s">
        <v>65</v>
      </c>
      <c r="E249" s="3" t="s">
        <v>15</v>
      </c>
      <c r="F249" s="19">
        <v>3.419305E7</v>
      </c>
      <c r="G249" s="18" t="s">
        <v>68</v>
      </c>
      <c r="H249" s="18" t="s">
        <v>13</v>
      </c>
    </row>
    <row r="250" ht="15.75" customHeight="1">
      <c r="A250" s="10">
        <v>2014.0</v>
      </c>
      <c r="B250" s="18" t="s">
        <v>68</v>
      </c>
      <c r="C250" s="18" t="s">
        <v>64</v>
      </c>
      <c r="D250" s="8" t="s">
        <v>65</v>
      </c>
      <c r="E250" s="18" t="s">
        <v>14</v>
      </c>
      <c r="F250" s="19">
        <v>8238535.0</v>
      </c>
      <c r="G250" s="18" t="s">
        <v>68</v>
      </c>
      <c r="H250" s="18" t="s">
        <v>13</v>
      </c>
    </row>
    <row r="251" ht="15.75" customHeight="1">
      <c r="A251" s="10">
        <v>2014.0</v>
      </c>
      <c r="B251" s="2" t="s">
        <v>69</v>
      </c>
      <c r="C251" s="2" t="s">
        <v>69</v>
      </c>
      <c r="D251" s="8" t="s">
        <v>70</v>
      </c>
      <c r="E251" s="12" t="s">
        <v>14</v>
      </c>
      <c r="F251" s="13">
        <v>7100000.0</v>
      </c>
      <c r="G251" s="2" t="s">
        <v>69</v>
      </c>
      <c r="H251" s="2"/>
    </row>
    <row r="252" ht="15.75" customHeight="1">
      <c r="A252" s="10">
        <v>2014.0</v>
      </c>
      <c r="B252" s="2" t="s">
        <v>69</v>
      </c>
      <c r="C252" s="2" t="s">
        <v>69</v>
      </c>
      <c r="D252" s="8" t="s">
        <v>70</v>
      </c>
      <c r="E252" s="3" t="s">
        <v>15</v>
      </c>
      <c r="F252" s="13">
        <v>1.32E7</v>
      </c>
      <c r="G252" s="2" t="s">
        <v>69</v>
      </c>
      <c r="H252" s="2"/>
    </row>
    <row r="253" ht="15.75" customHeight="1">
      <c r="A253" s="10">
        <v>2014.0</v>
      </c>
      <c r="B253" s="2" t="s">
        <v>69</v>
      </c>
      <c r="C253" s="2" t="s">
        <v>69</v>
      </c>
      <c r="D253" s="8" t="s">
        <v>70</v>
      </c>
      <c r="E253" s="12" t="s">
        <v>14</v>
      </c>
      <c r="F253" s="13">
        <v>5300000.0</v>
      </c>
      <c r="G253" s="2" t="s">
        <v>69</v>
      </c>
      <c r="H253" s="2"/>
    </row>
    <row r="254" ht="15.75" customHeight="1">
      <c r="A254" s="10">
        <v>2014.0</v>
      </c>
      <c r="B254" s="2" t="s">
        <v>69</v>
      </c>
      <c r="C254" s="2" t="s">
        <v>69</v>
      </c>
      <c r="D254" s="8" t="s">
        <v>70</v>
      </c>
      <c r="E254" s="3" t="s">
        <v>15</v>
      </c>
      <c r="F254" s="13">
        <v>4.42E7</v>
      </c>
      <c r="G254" s="2" t="s">
        <v>69</v>
      </c>
      <c r="H254" s="2"/>
    </row>
    <row r="255" ht="15.75" customHeight="1">
      <c r="A255" s="10">
        <v>2014.0</v>
      </c>
      <c r="B255" s="2" t="s">
        <v>69</v>
      </c>
      <c r="C255" s="2" t="s">
        <v>69</v>
      </c>
      <c r="D255" s="8" t="s">
        <v>70</v>
      </c>
      <c r="E255" s="2" t="s">
        <v>16</v>
      </c>
      <c r="F255" s="13">
        <v>1400000.0</v>
      </c>
      <c r="G255" s="2" t="s">
        <v>69</v>
      </c>
      <c r="H255" s="2"/>
      <c r="I255" s="2"/>
      <c r="J255" s="2" t="s">
        <v>16</v>
      </c>
    </row>
    <row r="256" ht="15.75" customHeight="1">
      <c r="A256" s="10">
        <v>2014.0</v>
      </c>
      <c r="B256" s="42" t="s">
        <v>41</v>
      </c>
      <c r="C256" s="42" t="s">
        <v>41</v>
      </c>
      <c r="D256" s="43" t="s">
        <v>42</v>
      </c>
      <c r="E256" s="2" t="s">
        <v>16</v>
      </c>
      <c r="F256" s="16">
        <v>2600000.0</v>
      </c>
      <c r="G256" s="42" t="s">
        <v>41</v>
      </c>
      <c r="H256" s="2" t="s">
        <v>17</v>
      </c>
      <c r="I256" s="3"/>
      <c r="J256" s="2" t="s">
        <v>16</v>
      </c>
      <c r="K256" s="14"/>
    </row>
    <row r="257" ht="15.75" customHeight="1">
      <c r="A257" s="10">
        <v>2014.0</v>
      </c>
      <c r="B257" s="2" t="s">
        <v>57</v>
      </c>
      <c r="C257" s="2" t="s">
        <v>57</v>
      </c>
      <c r="D257" s="8" t="s">
        <v>58</v>
      </c>
      <c r="E257" s="3" t="s">
        <v>15</v>
      </c>
      <c r="F257" s="13">
        <v>6.768E8</v>
      </c>
      <c r="G257" s="3" t="s">
        <v>71</v>
      </c>
      <c r="H257" s="2" t="s">
        <v>36</v>
      </c>
    </row>
    <row r="258" ht="15.75" customHeight="1">
      <c r="A258" s="10">
        <v>2014.0</v>
      </c>
      <c r="B258" s="22" t="s">
        <v>72</v>
      </c>
      <c r="C258" s="22" t="s">
        <v>30</v>
      </c>
      <c r="D258" s="3" t="s">
        <v>31</v>
      </c>
      <c r="E258" s="8" t="s">
        <v>15</v>
      </c>
      <c r="F258" s="16">
        <v>2.08889587E8</v>
      </c>
      <c r="G258" s="22" t="s">
        <v>30</v>
      </c>
      <c r="H258" s="8" t="s">
        <v>73</v>
      </c>
      <c r="I258" s="3"/>
      <c r="J258" s="8" t="s">
        <v>15</v>
      </c>
    </row>
    <row r="259" ht="15.75" customHeight="1">
      <c r="A259" s="10">
        <v>2014.0</v>
      </c>
      <c r="B259" s="3" t="s">
        <v>35</v>
      </c>
      <c r="C259" s="2" t="s">
        <v>30</v>
      </c>
      <c r="D259" s="8" t="s">
        <v>31</v>
      </c>
      <c r="E259" s="3" t="s">
        <v>15</v>
      </c>
      <c r="F259" s="13">
        <v>2.358E8</v>
      </c>
      <c r="G259" s="2" t="s">
        <v>35</v>
      </c>
      <c r="H259" s="2" t="s">
        <v>36</v>
      </c>
    </row>
    <row r="260" ht="15.75" customHeight="1">
      <c r="A260" s="10">
        <v>2014.0</v>
      </c>
      <c r="B260" s="3" t="s">
        <v>71</v>
      </c>
      <c r="C260" s="2" t="s">
        <v>57</v>
      </c>
      <c r="D260" s="8" t="s">
        <v>58</v>
      </c>
      <c r="E260" s="12" t="s">
        <v>14</v>
      </c>
      <c r="F260" s="13">
        <v>1.641E8</v>
      </c>
      <c r="G260" s="3" t="s">
        <v>71</v>
      </c>
      <c r="H260" s="2" t="s">
        <v>36</v>
      </c>
    </row>
    <row r="261" ht="15.75" customHeight="1">
      <c r="A261" s="10">
        <v>2014.0</v>
      </c>
      <c r="B261" s="3" t="s">
        <v>71</v>
      </c>
      <c r="C261" s="2" t="s">
        <v>57</v>
      </c>
      <c r="D261" s="8" t="s">
        <v>58</v>
      </c>
      <c r="E261" s="3" t="s">
        <v>15</v>
      </c>
      <c r="F261" s="13">
        <v>5.47E8</v>
      </c>
      <c r="G261" s="3" t="s">
        <v>71</v>
      </c>
      <c r="H261" s="2" t="s">
        <v>36</v>
      </c>
    </row>
    <row r="262" ht="15.75" customHeight="1">
      <c r="A262" s="10">
        <v>2014.0</v>
      </c>
      <c r="B262" s="3" t="s">
        <v>71</v>
      </c>
      <c r="C262" s="2" t="s">
        <v>57</v>
      </c>
      <c r="D262" s="8" t="s">
        <v>58</v>
      </c>
      <c r="E262" s="2" t="s">
        <v>16</v>
      </c>
      <c r="F262" s="13">
        <v>941000.0</v>
      </c>
      <c r="G262" s="3" t="s">
        <v>71</v>
      </c>
      <c r="H262" s="2" t="s">
        <v>36</v>
      </c>
      <c r="I262" s="2"/>
      <c r="J262" s="2" t="s">
        <v>16</v>
      </c>
    </row>
    <row r="263" ht="15.75" customHeight="1">
      <c r="A263" s="10">
        <v>2014.0</v>
      </c>
      <c r="B263" s="3" t="s">
        <v>57</v>
      </c>
      <c r="C263" s="8" t="s">
        <v>57</v>
      </c>
      <c r="D263" s="8" t="s">
        <v>58</v>
      </c>
      <c r="E263" s="3" t="s">
        <v>14</v>
      </c>
      <c r="F263" s="9">
        <v>4.88391703E8</v>
      </c>
      <c r="G263" s="3" t="s">
        <v>57</v>
      </c>
      <c r="H263" s="8" t="s">
        <v>13</v>
      </c>
    </row>
    <row r="264" ht="15.75" customHeight="1">
      <c r="A264" s="10">
        <v>2014.0</v>
      </c>
      <c r="B264" s="8" t="s">
        <v>57</v>
      </c>
      <c r="C264" s="8" t="s">
        <v>57</v>
      </c>
      <c r="D264" s="8" t="s">
        <v>58</v>
      </c>
      <c r="E264" s="3" t="s">
        <v>15</v>
      </c>
      <c r="F264" s="19">
        <v>7.35754098E8</v>
      </c>
      <c r="G264" s="8" t="s">
        <v>57</v>
      </c>
      <c r="H264" s="8" t="s">
        <v>13</v>
      </c>
      <c r="I264" s="20"/>
      <c r="J264" s="20"/>
    </row>
    <row r="265" ht="15.75" customHeight="1">
      <c r="A265" s="10">
        <v>2014.0</v>
      </c>
      <c r="B265" s="8" t="s">
        <v>74</v>
      </c>
      <c r="C265" s="8" t="s">
        <v>74</v>
      </c>
      <c r="D265" s="8" t="s">
        <v>75</v>
      </c>
      <c r="E265" s="3" t="s">
        <v>14</v>
      </c>
      <c r="F265" s="9">
        <v>2.4753575E7</v>
      </c>
      <c r="G265" s="8" t="s">
        <v>74</v>
      </c>
      <c r="H265" s="8" t="s">
        <v>13</v>
      </c>
    </row>
    <row r="266" ht="15.75" customHeight="1">
      <c r="A266" s="10">
        <v>2014.0</v>
      </c>
      <c r="B266" s="3" t="s">
        <v>74</v>
      </c>
      <c r="C266" s="8" t="s">
        <v>74</v>
      </c>
      <c r="D266" s="8" t="s">
        <v>75</v>
      </c>
      <c r="E266" s="3" t="s">
        <v>15</v>
      </c>
      <c r="F266" s="11">
        <v>6.9982984E7</v>
      </c>
      <c r="G266" s="23" t="s">
        <v>74</v>
      </c>
      <c r="H266" s="3" t="s">
        <v>13</v>
      </c>
      <c r="K266" s="6"/>
    </row>
    <row r="267" ht="15.75" customHeight="1">
      <c r="A267" s="10">
        <v>2014.0</v>
      </c>
      <c r="B267" s="8" t="s">
        <v>74</v>
      </c>
      <c r="C267" s="8" t="s">
        <v>74</v>
      </c>
      <c r="D267" s="8" t="s">
        <v>75</v>
      </c>
      <c r="E267" s="8" t="s">
        <v>12</v>
      </c>
      <c r="F267" s="19">
        <v>300000.0</v>
      </c>
      <c r="G267" s="8" t="s">
        <v>74</v>
      </c>
      <c r="H267" s="8" t="s">
        <v>13</v>
      </c>
      <c r="I267" s="8"/>
      <c r="J267" s="8" t="s">
        <v>16</v>
      </c>
    </row>
    <row r="268" ht="15.75" customHeight="1">
      <c r="A268" s="10">
        <v>2014.0</v>
      </c>
      <c r="B268" s="2" t="s">
        <v>74</v>
      </c>
      <c r="C268" s="2" t="s">
        <v>74</v>
      </c>
      <c r="D268" s="8" t="s">
        <v>75</v>
      </c>
      <c r="E268" s="12" t="s">
        <v>14</v>
      </c>
      <c r="F268" s="13">
        <v>2.1E7</v>
      </c>
      <c r="G268" s="2" t="s">
        <v>74</v>
      </c>
      <c r="H268" s="2"/>
    </row>
    <row r="269" ht="15.75" customHeight="1">
      <c r="A269" s="10">
        <v>2014.0</v>
      </c>
      <c r="B269" s="21" t="s">
        <v>74</v>
      </c>
      <c r="C269" s="2" t="s">
        <v>74</v>
      </c>
      <c r="D269" s="8" t="s">
        <v>75</v>
      </c>
      <c r="E269" s="3" t="s">
        <v>15</v>
      </c>
      <c r="F269" s="13">
        <v>7.41E7</v>
      </c>
      <c r="G269" s="2" t="s">
        <v>74</v>
      </c>
      <c r="H269" s="2"/>
    </row>
    <row r="270" ht="15.75" customHeight="1">
      <c r="A270" s="10">
        <v>2014.0</v>
      </c>
      <c r="B270" s="2" t="s">
        <v>74</v>
      </c>
      <c r="C270" s="2" t="s">
        <v>74</v>
      </c>
      <c r="D270" s="8" t="s">
        <v>75</v>
      </c>
      <c r="E270" s="2" t="s">
        <v>16</v>
      </c>
      <c r="F270" s="13">
        <v>300000.0</v>
      </c>
      <c r="G270" s="2" t="s">
        <v>74</v>
      </c>
      <c r="H270" s="2"/>
      <c r="I270" s="2"/>
      <c r="J270" s="2" t="s">
        <v>16</v>
      </c>
    </row>
    <row r="271" ht="15.75" customHeight="1">
      <c r="A271" s="10">
        <v>2014.0</v>
      </c>
      <c r="B271" s="2" t="s">
        <v>74</v>
      </c>
      <c r="C271" s="2" t="s">
        <v>74</v>
      </c>
      <c r="D271" s="8" t="s">
        <v>75</v>
      </c>
      <c r="E271" s="12" t="s">
        <v>14</v>
      </c>
      <c r="F271" s="13">
        <v>1.73E7</v>
      </c>
      <c r="G271" s="2" t="s">
        <v>74</v>
      </c>
      <c r="H271" s="2"/>
    </row>
    <row r="272" ht="15.75" customHeight="1">
      <c r="A272" s="10">
        <v>2014.0</v>
      </c>
      <c r="B272" s="21" t="s">
        <v>74</v>
      </c>
      <c r="C272" s="2" t="s">
        <v>74</v>
      </c>
      <c r="D272" s="8" t="s">
        <v>75</v>
      </c>
      <c r="E272" s="3" t="s">
        <v>15</v>
      </c>
      <c r="F272" s="13">
        <v>8.2E7</v>
      </c>
      <c r="G272" s="2" t="s">
        <v>74</v>
      </c>
      <c r="H272" s="2"/>
    </row>
    <row r="273" ht="15.75" customHeight="1">
      <c r="A273" s="10">
        <v>2014.0</v>
      </c>
      <c r="B273" s="2" t="s">
        <v>74</v>
      </c>
      <c r="C273" s="2" t="s">
        <v>74</v>
      </c>
      <c r="D273" s="8" t="s">
        <v>75</v>
      </c>
      <c r="E273" s="2" t="s">
        <v>16</v>
      </c>
      <c r="F273" s="13">
        <v>300000.0</v>
      </c>
      <c r="G273" s="2" t="s">
        <v>74</v>
      </c>
      <c r="H273" s="2"/>
      <c r="I273" s="2"/>
      <c r="J273" s="2" t="s">
        <v>16</v>
      </c>
    </row>
    <row r="274" ht="15.75" customHeight="1">
      <c r="A274" s="10">
        <v>2014.0</v>
      </c>
      <c r="B274" s="2" t="s">
        <v>74</v>
      </c>
      <c r="C274" s="2" t="s">
        <v>74</v>
      </c>
      <c r="D274" s="8" t="s">
        <v>75</v>
      </c>
      <c r="E274" s="12" t="s">
        <v>14</v>
      </c>
      <c r="F274" s="13">
        <v>2.63E7</v>
      </c>
      <c r="G274" s="2" t="s">
        <v>74</v>
      </c>
      <c r="H274" s="2"/>
    </row>
    <row r="275" ht="15.75" customHeight="1">
      <c r="A275" s="10">
        <v>2014.0</v>
      </c>
      <c r="B275" s="2" t="s">
        <v>74</v>
      </c>
      <c r="C275" s="2" t="s">
        <v>74</v>
      </c>
      <c r="D275" s="8" t="s">
        <v>75</v>
      </c>
      <c r="E275" s="3" t="s">
        <v>15</v>
      </c>
      <c r="F275" s="13">
        <v>7.48E7</v>
      </c>
      <c r="G275" s="2" t="s">
        <v>74</v>
      </c>
      <c r="H275" s="2"/>
    </row>
    <row r="276" ht="15.75" customHeight="1">
      <c r="A276" s="10">
        <v>2014.0</v>
      </c>
      <c r="B276" s="2" t="s">
        <v>74</v>
      </c>
      <c r="C276" s="2" t="s">
        <v>74</v>
      </c>
      <c r="D276" s="8" t="s">
        <v>75</v>
      </c>
      <c r="E276" s="2" t="s">
        <v>16</v>
      </c>
      <c r="F276" s="13">
        <v>282417.0</v>
      </c>
      <c r="G276" s="2" t="s">
        <v>74</v>
      </c>
      <c r="H276" s="2"/>
      <c r="I276" s="2"/>
      <c r="J276" s="2" t="s">
        <v>16</v>
      </c>
    </row>
    <row r="277" ht="15.75" customHeight="1">
      <c r="A277" s="10">
        <v>2014.0</v>
      </c>
      <c r="B277" s="2" t="s">
        <v>74</v>
      </c>
      <c r="C277" s="2" t="s">
        <v>74</v>
      </c>
      <c r="D277" s="8" t="s">
        <v>75</v>
      </c>
      <c r="E277" s="12" t="s">
        <v>14</v>
      </c>
      <c r="F277" s="13">
        <v>1.11E7</v>
      </c>
      <c r="G277" s="2" t="s">
        <v>74</v>
      </c>
      <c r="H277" s="2" t="s">
        <v>17</v>
      </c>
    </row>
    <row r="278" ht="15.75" customHeight="1">
      <c r="A278" s="10">
        <v>2014.0</v>
      </c>
      <c r="B278" s="2" t="s">
        <v>74</v>
      </c>
      <c r="C278" s="2" t="s">
        <v>74</v>
      </c>
      <c r="D278" s="8" t="s">
        <v>75</v>
      </c>
      <c r="E278" s="3" t="s">
        <v>15</v>
      </c>
      <c r="F278" s="13">
        <v>4.3E7</v>
      </c>
      <c r="G278" s="2" t="s">
        <v>74</v>
      </c>
      <c r="H278" s="2" t="s">
        <v>17</v>
      </c>
    </row>
    <row r="279" ht="15.75" customHeight="1">
      <c r="A279" s="10">
        <v>2014.0</v>
      </c>
      <c r="B279" s="2" t="s">
        <v>74</v>
      </c>
      <c r="C279" s="2" t="s">
        <v>74</v>
      </c>
      <c r="D279" s="8" t="s">
        <v>75</v>
      </c>
      <c r="E279" s="2" t="s">
        <v>16</v>
      </c>
      <c r="F279" s="13">
        <v>289000.0</v>
      </c>
      <c r="G279" s="2" t="s">
        <v>74</v>
      </c>
      <c r="H279" s="2" t="s">
        <v>17</v>
      </c>
      <c r="I279" s="2"/>
      <c r="J279" s="2" t="s">
        <v>16</v>
      </c>
    </row>
    <row r="280" ht="15.75" customHeight="1">
      <c r="A280" s="10">
        <v>2014.0</v>
      </c>
      <c r="B280" s="8" t="s">
        <v>76</v>
      </c>
      <c r="C280" s="8" t="s">
        <v>74</v>
      </c>
      <c r="D280" s="8" t="s">
        <v>75</v>
      </c>
      <c r="E280" s="3" t="s">
        <v>14</v>
      </c>
      <c r="F280" s="9">
        <v>4.0222828E7</v>
      </c>
      <c r="G280" s="8" t="s">
        <v>76</v>
      </c>
      <c r="H280" s="8" t="s">
        <v>13</v>
      </c>
    </row>
    <row r="281" ht="15.75" customHeight="1">
      <c r="A281" s="10">
        <v>2014.0</v>
      </c>
      <c r="B281" s="8" t="s">
        <v>76</v>
      </c>
      <c r="C281" s="8" t="s">
        <v>74</v>
      </c>
      <c r="D281" s="8" t="s">
        <v>75</v>
      </c>
      <c r="E281" s="3" t="s">
        <v>15</v>
      </c>
      <c r="F281" s="9">
        <v>7.9310556E7</v>
      </c>
      <c r="G281" s="8" t="s">
        <v>76</v>
      </c>
      <c r="H281" s="8" t="s">
        <v>13</v>
      </c>
    </row>
    <row r="282" ht="15.75" customHeight="1">
      <c r="A282" s="10">
        <v>2014.0</v>
      </c>
      <c r="B282" s="8" t="s">
        <v>76</v>
      </c>
      <c r="C282" s="8" t="s">
        <v>74</v>
      </c>
      <c r="D282" s="8" t="s">
        <v>75</v>
      </c>
      <c r="E282" s="3" t="s">
        <v>12</v>
      </c>
      <c r="F282" s="9">
        <v>206000.0</v>
      </c>
      <c r="G282" s="8" t="s">
        <v>76</v>
      </c>
      <c r="H282" s="8" t="s">
        <v>13</v>
      </c>
      <c r="I282" s="3"/>
      <c r="J282" s="3" t="s">
        <v>16</v>
      </c>
    </row>
    <row r="283" ht="15.75" customHeight="1">
      <c r="A283" s="10">
        <v>2014.0</v>
      </c>
      <c r="B283" s="3" t="s">
        <v>77</v>
      </c>
      <c r="C283" s="8" t="s">
        <v>74</v>
      </c>
      <c r="D283" s="8" t="s">
        <v>75</v>
      </c>
      <c r="E283" s="3" t="s">
        <v>12</v>
      </c>
      <c r="F283" s="9">
        <v>120000.0</v>
      </c>
      <c r="G283" s="3" t="s">
        <v>77</v>
      </c>
      <c r="H283" s="8" t="s">
        <v>13</v>
      </c>
      <c r="I283" s="3"/>
      <c r="J283" s="3" t="s">
        <v>16</v>
      </c>
    </row>
    <row r="284" ht="15.75" customHeight="1">
      <c r="A284" s="10">
        <v>2014.0</v>
      </c>
      <c r="B284" s="3" t="s">
        <v>77</v>
      </c>
      <c r="C284" s="3" t="s">
        <v>74</v>
      </c>
      <c r="D284" s="8" t="s">
        <v>75</v>
      </c>
      <c r="E284" s="3" t="s">
        <v>14</v>
      </c>
      <c r="F284" s="9">
        <v>1.9370114E7</v>
      </c>
      <c r="G284" s="3" t="s">
        <v>77</v>
      </c>
      <c r="H284" s="8" t="s">
        <v>13</v>
      </c>
    </row>
    <row r="285" ht="15.75" customHeight="1">
      <c r="A285" s="10">
        <v>2014.0</v>
      </c>
      <c r="B285" s="2" t="s">
        <v>44</v>
      </c>
      <c r="C285" s="2" t="s">
        <v>44</v>
      </c>
      <c r="D285" s="18" t="s">
        <v>45</v>
      </c>
      <c r="E285" s="12" t="s">
        <v>14</v>
      </c>
      <c r="F285" s="13">
        <v>2.319E8</v>
      </c>
      <c r="G285" s="2" t="s">
        <v>44</v>
      </c>
      <c r="H285" s="2" t="s">
        <v>17</v>
      </c>
    </row>
    <row r="286" ht="15.75" customHeight="1">
      <c r="A286" s="10">
        <v>2014.0</v>
      </c>
      <c r="B286" s="2" t="s">
        <v>44</v>
      </c>
      <c r="C286" s="2" t="s">
        <v>44</v>
      </c>
      <c r="D286" s="18" t="s">
        <v>45</v>
      </c>
      <c r="E286" s="2" t="s">
        <v>16</v>
      </c>
      <c r="F286" s="13">
        <v>4300000.0</v>
      </c>
      <c r="G286" s="2" t="s">
        <v>44</v>
      </c>
      <c r="H286" s="2" t="s">
        <v>17</v>
      </c>
      <c r="I286" s="2"/>
      <c r="J286" s="2" t="s">
        <v>16</v>
      </c>
    </row>
    <row r="287" ht="15.75" customHeight="1">
      <c r="A287" s="10">
        <v>2014.0</v>
      </c>
      <c r="B287" s="8" t="s">
        <v>77</v>
      </c>
      <c r="C287" s="8" t="s">
        <v>74</v>
      </c>
      <c r="D287" s="8" t="s">
        <v>75</v>
      </c>
      <c r="E287" s="3" t="s">
        <v>15</v>
      </c>
      <c r="F287" s="19">
        <v>3.3264338E7</v>
      </c>
      <c r="G287" s="8" t="s">
        <v>77</v>
      </c>
      <c r="H287" s="8" t="s">
        <v>13</v>
      </c>
      <c r="I287" s="20"/>
      <c r="J287" s="20"/>
    </row>
    <row r="288" ht="15.75" customHeight="1">
      <c r="A288" s="10">
        <v>2014.0</v>
      </c>
      <c r="B288" s="15" t="s">
        <v>44</v>
      </c>
      <c r="C288" s="15" t="s">
        <v>44</v>
      </c>
      <c r="D288" s="3" t="s">
        <v>45</v>
      </c>
      <c r="E288" s="2" t="s">
        <v>16</v>
      </c>
      <c r="F288" s="16">
        <v>6400000.0</v>
      </c>
      <c r="G288" s="15" t="s">
        <v>44</v>
      </c>
      <c r="H288" s="2" t="s">
        <v>17</v>
      </c>
      <c r="I288" s="3"/>
      <c r="J288" s="2" t="s">
        <v>16</v>
      </c>
      <c r="Z288" s="44"/>
      <c r="AA288" s="44"/>
      <c r="AB288" s="44"/>
    </row>
    <row r="289" ht="15.75" customHeight="1">
      <c r="A289" s="10">
        <v>2014.0</v>
      </c>
      <c r="B289" s="2" t="s">
        <v>78</v>
      </c>
      <c r="C289" s="2" t="s">
        <v>78</v>
      </c>
      <c r="D289" s="8" t="s">
        <v>79</v>
      </c>
      <c r="E289" s="12" t="s">
        <v>14</v>
      </c>
      <c r="F289" s="13">
        <v>1.061E9</v>
      </c>
      <c r="G289" s="2" t="s">
        <v>78</v>
      </c>
      <c r="H289" s="2"/>
    </row>
    <row r="290" ht="15.75" customHeight="1">
      <c r="A290" s="10">
        <v>2014.0</v>
      </c>
      <c r="B290" s="2" t="s">
        <v>78</v>
      </c>
      <c r="C290" s="2" t="s">
        <v>78</v>
      </c>
      <c r="D290" s="8" t="s">
        <v>79</v>
      </c>
      <c r="E290" s="3" t="s">
        <v>15</v>
      </c>
      <c r="F290" s="13">
        <v>1.6E9</v>
      </c>
      <c r="G290" s="2" t="s">
        <v>78</v>
      </c>
      <c r="H290" s="2"/>
    </row>
    <row r="291" ht="15.75" customHeight="1">
      <c r="A291" s="10">
        <v>2014.0</v>
      </c>
      <c r="B291" s="2" t="s">
        <v>78</v>
      </c>
      <c r="C291" s="2" t="s">
        <v>78</v>
      </c>
      <c r="D291" s="8" t="s">
        <v>79</v>
      </c>
      <c r="E291" s="2" t="s">
        <v>16</v>
      </c>
      <c r="F291" s="13">
        <v>1.0E7</v>
      </c>
      <c r="G291" s="2" t="s">
        <v>78</v>
      </c>
      <c r="H291" s="2"/>
      <c r="I291" s="2"/>
      <c r="J291" s="2" t="s">
        <v>16</v>
      </c>
    </row>
    <row r="292" ht="15.75" customHeight="1">
      <c r="A292" s="10">
        <v>2014.0</v>
      </c>
      <c r="B292" s="2" t="s">
        <v>78</v>
      </c>
      <c r="C292" s="2" t="s">
        <v>78</v>
      </c>
      <c r="D292" s="8" t="s">
        <v>79</v>
      </c>
      <c r="E292" s="12" t="s">
        <v>14</v>
      </c>
      <c r="F292" s="13">
        <v>5.496E8</v>
      </c>
      <c r="G292" s="2" t="s">
        <v>78</v>
      </c>
      <c r="H292" s="2" t="s">
        <v>17</v>
      </c>
    </row>
    <row r="293" ht="15.75" customHeight="1">
      <c r="A293" s="10">
        <v>2014.0</v>
      </c>
      <c r="B293" s="2" t="s">
        <v>78</v>
      </c>
      <c r="C293" s="2" t="s">
        <v>78</v>
      </c>
      <c r="D293" s="8" t="s">
        <v>79</v>
      </c>
      <c r="E293" s="3" t="s">
        <v>15</v>
      </c>
      <c r="F293" s="13">
        <v>1.42E9</v>
      </c>
      <c r="G293" s="2" t="s">
        <v>78</v>
      </c>
      <c r="H293" s="2" t="s">
        <v>17</v>
      </c>
    </row>
    <row r="294" ht="15.75" customHeight="1">
      <c r="A294" s="10">
        <v>2014.0</v>
      </c>
      <c r="B294" s="2" t="s">
        <v>78</v>
      </c>
      <c r="C294" s="2" t="s">
        <v>78</v>
      </c>
      <c r="D294" s="8" t="s">
        <v>79</v>
      </c>
      <c r="E294" s="2" t="s">
        <v>16</v>
      </c>
      <c r="F294" s="13">
        <v>1.25E7</v>
      </c>
      <c r="G294" s="2" t="s">
        <v>78</v>
      </c>
      <c r="H294" s="2" t="s">
        <v>17</v>
      </c>
      <c r="I294" s="2"/>
      <c r="J294" s="2" t="s">
        <v>16</v>
      </c>
    </row>
    <row r="295" ht="15.75" customHeight="1">
      <c r="A295" s="10">
        <v>2014.0</v>
      </c>
      <c r="B295" s="2" t="s">
        <v>78</v>
      </c>
      <c r="C295" s="2" t="s">
        <v>78</v>
      </c>
      <c r="D295" s="8" t="s">
        <v>79</v>
      </c>
      <c r="E295" s="12" t="s">
        <v>14</v>
      </c>
      <c r="F295" s="13">
        <v>6.357E8</v>
      </c>
      <c r="G295" s="2" t="s">
        <v>78</v>
      </c>
      <c r="H295" s="2" t="s">
        <v>17</v>
      </c>
    </row>
    <row r="296" ht="15.75" customHeight="1">
      <c r="A296" s="10">
        <v>2014.0</v>
      </c>
      <c r="B296" s="2" t="s">
        <v>78</v>
      </c>
      <c r="C296" s="2" t="s">
        <v>78</v>
      </c>
      <c r="D296" s="8" t="s">
        <v>79</v>
      </c>
      <c r="E296" s="3" t="s">
        <v>15</v>
      </c>
      <c r="F296" s="13">
        <v>1.18E9</v>
      </c>
      <c r="G296" s="2" t="s">
        <v>78</v>
      </c>
      <c r="H296" s="2" t="s">
        <v>17</v>
      </c>
    </row>
    <row r="297" ht="15.75" customHeight="1">
      <c r="A297" s="10">
        <v>2014.0</v>
      </c>
      <c r="B297" s="2" t="s">
        <v>78</v>
      </c>
      <c r="C297" s="2" t="s">
        <v>78</v>
      </c>
      <c r="D297" s="8" t="s">
        <v>79</v>
      </c>
      <c r="E297" s="2" t="s">
        <v>16</v>
      </c>
      <c r="F297" s="13">
        <v>7000000.0</v>
      </c>
      <c r="G297" s="2" t="s">
        <v>78</v>
      </c>
      <c r="H297" s="2" t="s">
        <v>17</v>
      </c>
      <c r="I297" s="2"/>
      <c r="J297" s="2" t="s">
        <v>16</v>
      </c>
    </row>
    <row r="298" ht="15.75" customHeight="1">
      <c r="A298" s="10">
        <v>2014.0</v>
      </c>
      <c r="B298" s="2" t="s">
        <v>78</v>
      </c>
      <c r="C298" s="2" t="s">
        <v>78</v>
      </c>
      <c r="D298" s="8" t="s">
        <v>79</v>
      </c>
      <c r="E298" s="3" t="s">
        <v>15</v>
      </c>
      <c r="F298" s="13">
        <v>7.715E8</v>
      </c>
      <c r="G298" s="2" t="s">
        <v>78</v>
      </c>
      <c r="H298" s="2" t="s">
        <v>17</v>
      </c>
    </row>
    <row r="299" ht="15.75" customHeight="1">
      <c r="A299" s="10">
        <v>2014.0</v>
      </c>
      <c r="B299" s="2" t="s">
        <v>38</v>
      </c>
      <c r="C299" s="2" t="s">
        <v>38</v>
      </c>
      <c r="D299" s="8" t="s">
        <v>39</v>
      </c>
      <c r="E299" s="3" t="s">
        <v>15</v>
      </c>
      <c r="F299" s="13">
        <v>3.17E8</v>
      </c>
      <c r="G299" s="2" t="s">
        <v>38</v>
      </c>
      <c r="H299" s="2" t="s">
        <v>17</v>
      </c>
    </row>
    <row r="300" ht="15.75" customHeight="1">
      <c r="A300" s="10">
        <v>2014.0</v>
      </c>
      <c r="B300" s="15" t="s">
        <v>80</v>
      </c>
      <c r="C300" s="15" t="s">
        <v>80</v>
      </c>
      <c r="D300" s="3" t="s">
        <v>81</v>
      </c>
      <c r="E300" s="2" t="s">
        <v>16</v>
      </c>
      <c r="F300" s="16">
        <v>1.04E7</v>
      </c>
      <c r="G300" s="15" t="s">
        <v>80</v>
      </c>
      <c r="H300" s="2" t="s">
        <v>17</v>
      </c>
      <c r="I300" s="3"/>
      <c r="J300" s="2" t="s">
        <v>16</v>
      </c>
      <c r="K300" s="14"/>
    </row>
    <row r="301" ht="15.75" customHeight="1">
      <c r="A301" s="10">
        <v>2014.0</v>
      </c>
      <c r="B301" s="3" t="s">
        <v>82</v>
      </c>
      <c r="C301" s="8" t="s">
        <v>82</v>
      </c>
      <c r="D301" s="8" t="s">
        <v>83</v>
      </c>
      <c r="E301" s="3" t="s">
        <v>12</v>
      </c>
      <c r="F301" s="9">
        <v>2100000.0</v>
      </c>
      <c r="G301" s="3" t="s">
        <v>82</v>
      </c>
      <c r="H301" s="8" t="s">
        <v>13</v>
      </c>
      <c r="I301" s="3"/>
      <c r="J301" s="3" t="s">
        <v>16</v>
      </c>
    </row>
    <row r="302" ht="15.75" customHeight="1">
      <c r="A302" s="10">
        <v>2014.0</v>
      </c>
      <c r="B302" s="8" t="s">
        <v>82</v>
      </c>
      <c r="C302" s="8" t="s">
        <v>82</v>
      </c>
      <c r="D302" s="8" t="s">
        <v>83</v>
      </c>
      <c r="E302" s="3" t="s">
        <v>14</v>
      </c>
      <c r="F302" s="9">
        <v>7.0311344E7</v>
      </c>
      <c r="G302" s="8" t="s">
        <v>82</v>
      </c>
      <c r="H302" s="8" t="s">
        <v>13</v>
      </c>
    </row>
    <row r="303" ht="15.75" customHeight="1">
      <c r="A303" s="10">
        <v>2014.0</v>
      </c>
      <c r="B303" s="8" t="s">
        <v>82</v>
      </c>
      <c r="C303" s="8" t="s">
        <v>82</v>
      </c>
      <c r="D303" s="8" t="s">
        <v>83</v>
      </c>
      <c r="E303" s="3" t="s">
        <v>15</v>
      </c>
      <c r="F303" s="9">
        <v>1.5108081E8</v>
      </c>
      <c r="G303" s="8" t="s">
        <v>82</v>
      </c>
      <c r="H303" s="8" t="s">
        <v>13</v>
      </c>
    </row>
    <row r="304" ht="15.75" customHeight="1">
      <c r="A304" s="10">
        <v>2014.0</v>
      </c>
      <c r="B304" s="8" t="s">
        <v>82</v>
      </c>
      <c r="C304" s="8" t="s">
        <v>82</v>
      </c>
      <c r="D304" s="8" t="s">
        <v>83</v>
      </c>
      <c r="E304" s="3" t="s">
        <v>12</v>
      </c>
      <c r="F304" s="9">
        <v>1188000.0</v>
      </c>
      <c r="G304" s="8" t="s">
        <v>82</v>
      </c>
      <c r="H304" s="8" t="s">
        <v>13</v>
      </c>
      <c r="I304" s="3"/>
      <c r="J304" s="3" t="s">
        <v>16</v>
      </c>
    </row>
    <row r="305" ht="15.75" customHeight="1">
      <c r="A305" s="10">
        <v>2014.0</v>
      </c>
      <c r="B305" s="2" t="s">
        <v>82</v>
      </c>
      <c r="C305" s="2" t="s">
        <v>82</v>
      </c>
      <c r="D305" s="8" t="s">
        <v>83</v>
      </c>
      <c r="E305" s="12" t="s">
        <v>14</v>
      </c>
      <c r="F305" s="13">
        <v>8.99E7</v>
      </c>
      <c r="G305" s="2" t="s">
        <v>82</v>
      </c>
      <c r="H305" s="2"/>
    </row>
    <row r="306" ht="15.75" customHeight="1">
      <c r="A306" s="10">
        <v>2014.0</v>
      </c>
      <c r="B306" s="2" t="s">
        <v>82</v>
      </c>
      <c r="C306" s="2" t="s">
        <v>82</v>
      </c>
      <c r="D306" s="8" t="s">
        <v>83</v>
      </c>
      <c r="E306" s="3" t="s">
        <v>15</v>
      </c>
      <c r="F306" s="13">
        <v>1.575E8</v>
      </c>
      <c r="G306" s="2" t="s">
        <v>82</v>
      </c>
      <c r="H306" s="2"/>
    </row>
    <row r="307" ht="15.75" customHeight="1">
      <c r="A307" s="10">
        <v>2014.0</v>
      </c>
      <c r="B307" s="2" t="s">
        <v>82</v>
      </c>
      <c r="C307" s="2" t="s">
        <v>82</v>
      </c>
      <c r="D307" s="8" t="s">
        <v>83</v>
      </c>
      <c r="E307" s="2" t="s">
        <v>16</v>
      </c>
      <c r="F307" s="13">
        <v>817000.0</v>
      </c>
      <c r="G307" s="2" t="s">
        <v>82</v>
      </c>
      <c r="H307" s="2"/>
      <c r="I307" s="2"/>
      <c r="J307" s="2" t="s">
        <v>16</v>
      </c>
    </row>
    <row r="308" ht="15.75" customHeight="1">
      <c r="A308" s="10">
        <v>2014.0</v>
      </c>
      <c r="B308" s="2" t="s">
        <v>82</v>
      </c>
      <c r="C308" s="2" t="s">
        <v>82</v>
      </c>
      <c r="D308" s="8" t="s">
        <v>83</v>
      </c>
      <c r="E308" s="12" t="s">
        <v>14</v>
      </c>
      <c r="F308" s="13">
        <v>6.21E7</v>
      </c>
      <c r="G308" s="2" t="s">
        <v>82</v>
      </c>
      <c r="H308" s="2"/>
    </row>
    <row r="309" ht="15.75" customHeight="1">
      <c r="A309" s="10">
        <v>2014.0</v>
      </c>
      <c r="B309" s="2" t="s">
        <v>82</v>
      </c>
      <c r="C309" s="2" t="s">
        <v>82</v>
      </c>
      <c r="D309" s="8" t="s">
        <v>83</v>
      </c>
      <c r="E309" s="3" t="s">
        <v>15</v>
      </c>
      <c r="F309" s="13">
        <v>1.938E8</v>
      </c>
      <c r="G309" s="2" t="s">
        <v>82</v>
      </c>
      <c r="H309" s="2"/>
    </row>
    <row r="310" ht="15.75" customHeight="1">
      <c r="A310" s="10">
        <v>2014.0</v>
      </c>
      <c r="B310" s="2" t="s">
        <v>82</v>
      </c>
      <c r="C310" s="2" t="s">
        <v>82</v>
      </c>
      <c r="D310" s="8" t="s">
        <v>83</v>
      </c>
      <c r="E310" s="2" t="s">
        <v>16</v>
      </c>
      <c r="F310" s="13">
        <v>1600000.0</v>
      </c>
      <c r="G310" s="2" t="s">
        <v>82</v>
      </c>
      <c r="H310" s="2"/>
      <c r="I310" s="2"/>
      <c r="J310" s="2" t="s">
        <v>16</v>
      </c>
    </row>
    <row r="311" ht="15.75" customHeight="1">
      <c r="A311" s="10">
        <v>2014.0</v>
      </c>
      <c r="B311" s="2" t="s">
        <v>82</v>
      </c>
      <c r="C311" s="2" t="s">
        <v>82</v>
      </c>
      <c r="D311" s="8" t="s">
        <v>83</v>
      </c>
      <c r="E311" s="12" t="s">
        <v>14</v>
      </c>
      <c r="F311" s="13">
        <v>7.13E7</v>
      </c>
      <c r="G311" s="2" t="s">
        <v>82</v>
      </c>
      <c r="H311" s="2" t="s">
        <v>17</v>
      </c>
    </row>
    <row r="312" ht="15.75" customHeight="1">
      <c r="A312" s="10">
        <v>2014.0</v>
      </c>
      <c r="B312" s="2" t="s">
        <v>82</v>
      </c>
      <c r="C312" s="2" t="s">
        <v>82</v>
      </c>
      <c r="D312" s="8" t="s">
        <v>83</v>
      </c>
      <c r="E312" s="3" t="s">
        <v>15</v>
      </c>
      <c r="F312" s="13">
        <v>1.922E8</v>
      </c>
      <c r="G312" s="2" t="s">
        <v>82</v>
      </c>
      <c r="H312" s="2" t="s">
        <v>17</v>
      </c>
    </row>
    <row r="313" ht="15.75" customHeight="1">
      <c r="A313" s="10">
        <v>2014.0</v>
      </c>
      <c r="B313" s="2" t="s">
        <v>82</v>
      </c>
      <c r="C313" s="2" t="s">
        <v>82</v>
      </c>
      <c r="D313" s="8" t="s">
        <v>83</v>
      </c>
      <c r="E313" s="2" t="s">
        <v>16</v>
      </c>
      <c r="F313" s="13">
        <v>2700000.0</v>
      </c>
      <c r="G313" s="2" t="s">
        <v>82</v>
      </c>
      <c r="H313" s="2" t="s">
        <v>17</v>
      </c>
      <c r="I313" s="2"/>
      <c r="J313" s="2" t="s">
        <v>16</v>
      </c>
    </row>
    <row r="314" ht="15.75" customHeight="1">
      <c r="A314" s="10">
        <v>2014.0</v>
      </c>
      <c r="B314" s="2" t="s">
        <v>82</v>
      </c>
      <c r="C314" s="2" t="s">
        <v>82</v>
      </c>
      <c r="D314" s="8" t="s">
        <v>83</v>
      </c>
      <c r="E314" s="12" t="s">
        <v>14</v>
      </c>
      <c r="F314" s="13">
        <v>2.82E7</v>
      </c>
      <c r="G314" s="2" t="s">
        <v>82</v>
      </c>
      <c r="H314" s="2" t="s">
        <v>17</v>
      </c>
    </row>
    <row r="315" ht="15.75" customHeight="1">
      <c r="A315" s="10">
        <v>2014.0</v>
      </c>
      <c r="B315" s="2" t="s">
        <v>82</v>
      </c>
      <c r="C315" s="2" t="s">
        <v>82</v>
      </c>
      <c r="D315" s="8" t="s">
        <v>83</v>
      </c>
      <c r="E315" s="3" t="s">
        <v>15</v>
      </c>
      <c r="F315" s="13">
        <v>2.522E8</v>
      </c>
      <c r="G315" s="2" t="s">
        <v>82</v>
      </c>
      <c r="H315" s="2" t="s">
        <v>17</v>
      </c>
    </row>
    <row r="316" ht="15.75" customHeight="1">
      <c r="A316" s="10">
        <v>2014.0</v>
      </c>
      <c r="B316" s="2" t="s">
        <v>82</v>
      </c>
      <c r="C316" s="2" t="s">
        <v>82</v>
      </c>
      <c r="D316" s="8" t="s">
        <v>83</v>
      </c>
      <c r="E316" s="2" t="s">
        <v>16</v>
      </c>
      <c r="F316" s="13">
        <v>2800000.0</v>
      </c>
      <c r="G316" s="2" t="s">
        <v>82</v>
      </c>
      <c r="H316" s="2" t="s">
        <v>17</v>
      </c>
      <c r="I316" s="2"/>
      <c r="J316" s="2" t="s">
        <v>16</v>
      </c>
    </row>
    <row r="317" ht="15.75" customHeight="1">
      <c r="A317" s="10">
        <v>2014.0</v>
      </c>
      <c r="B317" s="2" t="s">
        <v>53</v>
      </c>
      <c r="C317" s="2" t="s">
        <v>53</v>
      </c>
      <c r="D317" s="8" t="s">
        <v>54</v>
      </c>
      <c r="E317" s="12" t="s">
        <v>14</v>
      </c>
      <c r="F317" s="13">
        <v>3.2E7</v>
      </c>
      <c r="G317" s="2" t="s">
        <v>53</v>
      </c>
      <c r="H317" s="2" t="s">
        <v>22</v>
      </c>
    </row>
    <row r="318" ht="15.75" customHeight="1">
      <c r="A318" s="10">
        <v>2014.0</v>
      </c>
      <c r="B318" s="2" t="s">
        <v>82</v>
      </c>
      <c r="C318" s="2" t="s">
        <v>82</v>
      </c>
      <c r="D318" s="8" t="s">
        <v>83</v>
      </c>
      <c r="E318" s="3" t="s">
        <v>15</v>
      </c>
      <c r="F318" s="13">
        <v>1.262E8</v>
      </c>
      <c r="G318" s="2" t="s">
        <v>82</v>
      </c>
      <c r="H318" s="2" t="s">
        <v>17</v>
      </c>
    </row>
    <row r="319" ht="15.75" customHeight="1">
      <c r="A319" s="10">
        <v>2014.0</v>
      </c>
      <c r="B319" s="22" t="s">
        <v>38</v>
      </c>
      <c r="C319" s="22" t="s">
        <v>38</v>
      </c>
      <c r="D319" s="3" t="s">
        <v>39</v>
      </c>
      <c r="E319" s="8" t="s">
        <v>15</v>
      </c>
      <c r="F319" s="16">
        <v>3.6E8</v>
      </c>
      <c r="G319" s="22" t="s">
        <v>38</v>
      </c>
      <c r="H319" s="8" t="s">
        <v>23</v>
      </c>
      <c r="I319" s="3"/>
      <c r="J319" s="8" t="s">
        <v>15</v>
      </c>
    </row>
    <row r="320" ht="15.75" customHeight="1">
      <c r="A320" s="10">
        <v>2014.0</v>
      </c>
      <c r="B320" s="2" t="s">
        <v>84</v>
      </c>
      <c r="C320" s="2" t="s">
        <v>82</v>
      </c>
      <c r="D320" s="8" t="s">
        <v>83</v>
      </c>
      <c r="E320" s="12" t="s">
        <v>14</v>
      </c>
      <c r="F320" s="13">
        <v>6.43E7</v>
      </c>
      <c r="G320" s="2" t="s">
        <v>84</v>
      </c>
      <c r="H320" s="2"/>
    </row>
    <row r="321" ht="15.75" customHeight="1">
      <c r="A321" s="10">
        <v>2014.0</v>
      </c>
      <c r="B321" s="2" t="s">
        <v>84</v>
      </c>
      <c r="C321" s="2" t="s">
        <v>82</v>
      </c>
      <c r="D321" s="8" t="s">
        <v>83</v>
      </c>
      <c r="E321" s="3" t="s">
        <v>15</v>
      </c>
      <c r="F321" s="13">
        <v>1.39E8</v>
      </c>
      <c r="G321" s="2" t="s">
        <v>84</v>
      </c>
      <c r="H321" s="2"/>
    </row>
    <row r="322" ht="15.75" customHeight="1">
      <c r="A322" s="10">
        <v>2014.0</v>
      </c>
      <c r="B322" s="8" t="s">
        <v>85</v>
      </c>
      <c r="C322" s="8" t="s">
        <v>82</v>
      </c>
      <c r="D322" s="8" t="s">
        <v>83</v>
      </c>
      <c r="E322" s="3" t="s">
        <v>14</v>
      </c>
      <c r="F322" s="9">
        <v>7.2771635E7</v>
      </c>
      <c r="G322" s="8" t="s">
        <v>85</v>
      </c>
      <c r="H322" s="8" t="s">
        <v>13</v>
      </c>
    </row>
    <row r="323" ht="15.75" customHeight="1">
      <c r="A323" s="10">
        <v>2014.0</v>
      </c>
      <c r="B323" s="18" t="s">
        <v>86</v>
      </c>
      <c r="C323" s="18" t="s">
        <v>87</v>
      </c>
      <c r="D323" s="18" t="s">
        <v>88</v>
      </c>
      <c r="E323" s="3" t="s">
        <v>15</v>
      </c>
      <c r="F323" s="19">
        <v>9.4231852E7</v>
      </c>
      <c r="G323" s="18" t="s">
        <v>86</v>
      </c>
      <c r="H323" s="18" t="s">
        <v>67</v>
      </c>
    </row>
    <row r="324" ht="15.75" customHeight="1">
      <c r="A324" s="10">
        <v>2014.0</v>
      </c>
      <c r="B324" s="18" t="s">
        <v>86</v>
      </c>
      <c r="C324" s="18" t="s">
        <v>87</v>
      </c>
      <c r="D324" s="18" t="s">
        <v>88</v>
      </c>
      <c r="E324" s="18" t="s">
        <v>14</v>
      </c>
      <c r="F324" s="19">
        <v>6.8617608E7</v>
      </c>
      <c r="G324" s="18" t="s">
        <v>86</v>
      </c>
      <c r="H324" s="18" t="s">
        <v>67</v>
      </c>
    </row>
    <row r="325" ht="15.75" customHeight="1">
      <c r="A325" s="41">
        <v>2015.0</v>
      </c>
      <c r="B325" s="8" t="s">
        <v>89</v>
      </c>
      <c r="C325" s="8" t="s">
        <v>89</v>
      </c>
      <c r="D325" s="8" t="s">
        <v>90</v>
      </c>
      <c r="E325" s="3" t="s">
        <v>14</v>
      </c>
      <c r="F325" s="9">
        <v>3.7229017E7</v>
      </c>
      <c r="G325" s="8" t="s">
        <v>89</v>
      </c>
      <c r="H325" s="8" t="s">
        <v>13</v>
      </c>
    </row>
    <row r="326" ht="15.75" customHeight="1">
      <c r="A326" s="41">
        <v>2015.0</v>
      </c>
      <c r="B326" s="8" t="s">
        <v>89</v>
      </c>
      <c r="C326" s="8" t="s">
        <v>89</v>
      </c>
      <c r="D326" s="8" t="s">
        <v>90</v>
      </c>
      <c r="E326" s="3" t="s">
        <v>15</v>
      </c>
      <c r="F326" s="9">
        <v>9.7912181E7</v>
      </c>
      <c r="G326" s="8" t="s">
        <v>89</v>
      </c>
      <c r="H326" s="8" t="s">
        <v>13</v>
      </c>
    </row>
    <row r="327" ht="15.75" customHeight="1">
      <c r="A327" s="41">
        <v>2015.0</v>
      </c>
      <c r="B327" s="8" t="s">
        <v>89</v>
      </c>
      <c r="C327" s="8" t="s">
        <v>89</v>
      </c>
      <c r="D327" s="8" t="s">
        <v>90</v>
      </c>
      <c r="E327" s="3" t="s">
        <v>12</v>
      </c>
      <c r="F327" s="9">
        <v>200245.0</v>
      </c>
      <c r="G327" s="8" t="s">
        <v>89</v>
      </c>
      <c r="H327" s="8" t="s">
        <v>13</v>
      </c>
      <c r="I327" s="3"/>
      <c r="J327" s="3" t="s">
        <v>16</v>
      </c>
    </row>
    <row r="328" ht="15.75" customHeight="1">
      <c r="A328" s="10">
        <v>2015.0</v>
      </c>
      <c r="B328" s="8" t="s">
        <v>85</v>
      </c>
      <c r="C328" s="8" t="s">
        <v>82</v>
      </c>
      <c r="D328" s="8" t="s">
        <v>83</v>
      </c>
      <c r="E328" s="3" t="s">
        <v>15</v>
      </c>
      <c r="F328" s="9">
        <v>1.5234381E8</v>
      </c>
      <c r="G328" s="8" t="s">
        <v>85</v>
      </c>
      <c r="H328" s="8" t="s">
        <v>13</v>
      </c>
    </row>
    <row r="329" ht="15.75" customHeight="1">
      <c r="A329" s="10">
        <v>2015.0</v>
      </c>
      <c r="B329" s="8" t="s">
        <v>85</v>
      </c>
      <c r="C329" s="8" t="s">
        <v>82</v>
      </c>
      <c r="D329" s="8" t="s">
        <v>83</v>
      </c>
      <c r="E329" s="3" t="s">
        <v>12</v>
      </c>
      <c r="F329" s="9">
        <v>900000.0</v>
      </c>
      <c r="G329" s="8" t="s">
        <v>85</v>
      </c>
      <c r="H329" s="8" t="s">
        <v>13</v>
      </c>
      <c r="I329" s="3"/>
      <c r="J329" s="3" t="s">
        <v>16</v>
      </c>
    </row>
    <row r="330" ht="15.75" customHeight="1">
      <c r="A330" s="10">
        <v>2015.0</v>
      </c>
      <c r="B330" s="18" t="s">
        <v>91</v>
      </c>
      <c r="C330" s="18" t="s">
        <v>82</v>
      </c>
      <c r="D330" s="8" t="s">
        <v>83</v>
      </c>
      <c r="E330" s="3" t="s">
        <v>15</v>
      </c>
      <c r="F330" s="19">
        <v>1.50222133E9</v>
      </c>
      <c r="G330" s="18" t="s">
        <v>91</v>
      </c>
      <c r="H330" s="18" t="s">
        <v>67</v>
      </c>
    </row>
    <row r="331" ht="15.75" customHeight="1">
      <c r="A331" s="10">
        <v>2015.0</v>
      </c>
      <c r="B331" s="18" t="s">
        <v>91</v>
      </c>
      <c r="C331" s="18" t="s">
        <v>82</v>
      </c>
      <c r="D331" s="8" t="s">
        <v>83</v>
      </c>
      <c r="E331" s="18" t="s">
        <v>14</v>
      </c>
      <c r="F331" s="19">
        <v>1.108519732E9</v>
      </c>
      <c r="G331" s="18" t="s">
        <v>91</v>
      </c>
      <c r="H331" s="18" t="s">
        <v>67</v>
      </c>
    </row>
    <row r="332" ht="15.75" customHeight="1">
      <c r="A332" s="10">
        <v>2015.0</v>
      </c>
      <c r="B332" s="2" t="s">
        <v>82</v>
      </c>
      <c r="C332" s="2" t="s">
        <v>82</v>
      </c>
      <c r="D332" s="8" t="s">
        <v>83</v>
      </c>
      <c r="E332" s="12" t="s">
        <v>14</v>
      </c>
      <c r="F332" s="13">
        <v>6300000.0</v>
      </c>
      <c r="G332" s="2" t="s">
        <v>82</v>
      </c>
      <c r="H332" s="2"/>
    </row>
    <row r="333" ht="15.75" customHeight="1">
      <c r="A333" s="10">
        <v>2015.0</v>
      </c>
      <c r="B333" s="2" t="s">
        <v>82</v>
      </c>
      <c r="C333" s="2" t="s">
        <v>82</v>
      </c>
      <c r="D333" s="8" t="s">
        <v>83</v>
      </c>
      <c r="E333" s="3" t="s">
        <v>15</v>
      </c>
      <c r="F333" s="13">
        <v>2.55E7</v>
      </c>
      <c r="G333" s="2" t="s">
        <v>82</v>
      </c>
      <c r="H333" s="2"/>
    </row>
    <row r="334" ht="15.75" customHeight="1">
      <c r="A334" s="10">
        <v>2015.0</v>
      </c>
      <c r="B334" s="3" t="s">
        <v>82</v>
      </c>
      <c r="C334" s="8" t="s">
        <v>82</v>
      </c>
      <c r="D334" s="8" t="s">
        <v>83</v>
      </c>
      <c r="E334" s="3" t="s">
        <v>14</v>
      </c>
      <c r="F334" s="9">
        <v>2.20820927E8</v>
      </c>
      <c r="G334" s="3" t="s">
        <v>82</v>
      </c>
      <c r="H334" s="8" t="s">
        <v>13</v>
      </c>
    </row>
    <row r="335" ht="15.75" customHeight="1">
      <c r="A335" s="10">
        <v>2015.0</v>
      </c>
      <c r="B335" s="8" t="s">
        <v>82</v>
      </c>
      <c r="C335" s="8" t="s">
        <v>82</v>
      </c>
      <c r="D335" s="8" t="s">
        <v>83</v>
      </c>
      <c r="E335" s="3" t="s">
        <v>15</v>
      </c>
      <c r="F335" s="19">
        <v>3.82390619E8</v>
      </c>
      <c r="G335" s="8" t="s">
        <v>82</v>
      </c>
      <c r="H335" s="8" t="s">
        <v>13</v>
      </c>
      <c r="I335" s="20"/>
      <c r="J335" s="20"/>
    </row>
    <row r="336" ht="15.75" customHeight="1">
      <c r="A336" s="10">
        <v>2015.0</v>
      </c>
      <c r="B336" s="2" t="s">
        <v>92</v>
      </c>
      <c r="C336" s="2" t="s">
        <v>92</v>
      </c>
      <c r="D336" s="8" t="s">
        <v>93</v>
      </c>
      <c r="E336" s="12" t="s">
        <v>14</v>
      </c>
      <c r="F336" s="13">
        <v>1.67E7</v>
      </c>
      <c r="G336" s="2" t="s">
        <v>92</v>
      </c>
      <c r="H336" s="2" t="s">
        <v>22</v>
      </c>
    </row>
    <row r="337" ht="15.75" customHeight="1">
      <c r="A337" s="10">
        <v>2015.0</v>
      </c>
      <c r="B337" s="2" t="s">
        <v>92</v>
      </c>
      <c r="C337" s="2" t="s">
        <v>92</v>
      </c>
      <c r="D337" s="8" t="s">
        <v>93</v>
      </c>
      <c r="E337" s="3" t="s">
        <v>15</v>
      </c>
      <c r="F337" s="13">
        <v>5.05E7</v>
      </c>
      <c r="G337" s="2" t="s">
        <v>92</v>
      </c>
      <c r="H337" s="2" t="s">
        <v>22</v>
      </c>
    </row>
    <row r="338" ht="15.75" customHeight="1">
      <c r="A338" s="10">
        <v>2015.0</v>
      </c>
      <c r="B338" s="2" t="s">
        <v>92</v>
      </c>
      <c r="C338" s="2" t="s">
        <v>92</v>
      </c>
      <c r="D338" s="8" t="s">
        <v>93</v>
      </c>
      <c r="E338" s="2" t="s">
        <v>16</v>
      </c>
      <c r="F338" s="13">
        <v>1500000.0</v>
      </c>
      <c r="G338" s="2" t="s">
        <v>92</v>
      </c>
      <c r="H338" s="2" t="s">
        <v>22</v>
      </c>
      <c r="I338" s="2"/>
      <c r="J338" s="2" t="s">
        <v>16</v>
      </c>
    </row>
    <row r="339" ht="15.75" customHeight="1">
      <c r="A339" s="10">
        <v>2015.0</v>
      </c>
      <c r="B339" s="2" t="s">
        <v>53</v>
      </c>
      <c r="C339" s="2" t="s">
        <v>53</v>
      </c>
      <c r="D339" s="8" t="s">
        <v>54</v>
      </c>
      <c r="E339" s="2" t="s">
        <v>16</v>
      </c>
      <c r="F339" s="13">
        <v>1.09E7</v>
      </c>
      <c r="G339" s="2" t="s">
        <v>53</v>
      </c>
      <c r="H339" s="2" t="s">
        <v>22</v>
      </c>
      <c r="I339" s="3"/>
      <c r="J339" s="2" t="s">
        <v>16</v>
      </c>
    </row>
    <row r="340" ht="15.75" customHeight="1">
      <c r="A340" s="10">
        <v>2015.0</v>
      </c>
      <c r="B340" s="2" t="s">
        <v>94</v>
      </c>
      <c r="C340" s="2" t="s">
        <v>94</v>
      </c>
      <c r="D340" s="8" t="s">
        <v>95</v>
      </c>
      <c r="E340" s="3" t="s">
        <v>15</v>
      </c>
      <c r="F340" s="13">
        <v>2.5E7</v>
      </c>
      <c r="G340" s="2" t="s">
        <v>94</v>
      </c>
      <c r="H340" s="2" t="s">
        <v>22</v>
      </c>
    </row>
    <row r="341" ht="15.75" customHeight="1">
      <c r="A341" s="10">
        <v>2015.0</v>
      </c>
      <c r="B341" s="2" t="s">
        <v>53</v>
      </c>
      <c r="C341" s="2" t="s">
        <v>53</v>
      </c>
      <c r="D341" s="8" t="s">
        <v>54</v>
      </c>
      <c r="E341" s="2" t="s">
        <v>16</v>
      </c>
      <c r="F341" s="9">
        <v>1.04E7</v>
      </c>
      <c r="G341" s="2" t="s">
        <v>53</v>
      </c>
      <c r="H341" s="8" t="s">
        <v>22</v>
      </c>
      <c r="I341" s="3" t="s">
        <v>28</v>
      </c>
      <c r="J341" s="2" t="s">
        <v>16</v>
      </c>
      <c r="Z341" s="34"/>
      <c r="AA341" s="34"/>
      <c r="AB341" s="34"/>
    </row>
    <row r="342" ht="15.75" customHeight="1">
      <c r="A342" s="10">
        <v>2015.0</v>
      </c>
      <c r="B342" s="2" t="s">
        <v>96</v>
      </c>
      <c r="C342" s="2" t="s">
        <v>96</v>
      </c>
      <c r="D342" s="8" t="s">
        <v>97</v>
      </c>
      <c r="E342" s="12" t="s">
        <v>14</v>
      </c>
      <c r="F342" s="13">
        <v>8.194E8</v>
      </c>
      <c r="G342" s="2" t="s">
        <v>96</v>
      </c>
      <c r="H342" s="2"/>
    </row>
    <row r="343" ht="15.75" customHeight="1">
      <c r="A343" s="10">
        <v>2015.0</v>
      </c>
      <c r="B343" s="2" t="s">
        <v>96</v>
      </c>
      <c r="C343" s="2" t="s">
        <v>96</v>
      </c>
      <c r="D343" s="8" t="s">
        <v>97</v>
      </c>
      <c r="E343" s="3" t="s">
        <v>15</v>
      </c>
      <c r="F343" s="13">
        <v>1.1133E9</v>
      </c>
      <c r="G343" s="2" t="s">
        <v>96</v>
      </c>
      <c r="H343" s="2"/>
    </row>
    <row r="344" ht="15.75" customHeight="1">
      <c r="A344" s="10">
        <v>2015.0</v>
      </c>
      <c r="B344" s="2" t="s">
        <v>96</v>
      </c>
      <c r="C344" s="2" t="s">
        <v>96</v>
      </c>
      <c r="D344" s="8" t="s">
        <v>97</v>
      </c>
      <c r="E344" s="2" t="s">
        <v>16</v>
      </c>
      <c r="F344" s="13">
        <v>5200000.0</v>
      </c>
      <c r="G344" s="2" t="s">
        <v>96</v>
      </c>
      <c r="H344" s="2"/>
      <c r="I344" s="2"/>
      <c r="J344" s="2" t="s">
        <v>16</v>
      </c>
    </row>
    <row r="345" ht="15.75" customHeight="1">
      <c r="A345" s="10">
        <v>2015.0</v>
      </c>
      <c r="B345" s="2" t="s">
        <v>96</v>
      </c>
      <c r="C345" s="2" t="s">
        <v>96</v>
      </c>
      <c r="D345" s="8" t="s">
        <v>97</v>
      </c>
      <c r="E345" s="12" t="s">
        <v>14</v>
      </c>
      <c r="F345" s="13">
        <v>4.397E8</v>
      </c>
      <c r="G345" s="2" t="s">
        <v>96</v>
      </c>
      <c r="H345" s="2"/>
    </row>
    <row r="346" ht="15.75" customHeight="1">
      <c r="A346" s="10">
        <v>2015.0</v>
      </c>
      <c r="B346" s="18" t="s">
        <v>98</v>
      </c>
      <c r="C346" s="18" t="s">
        <v>99</v>
      </c>
      <c r="D346" s="18" t="s">
        <v>100</v>
      </c>
      <c r="E346" s="18" t="s">
        <v>14</v>
      </c>
      <c r="F346" s="19">
        <v>1.53824575E8</v>
      </c>
      <c r="G346" s="18" t="s">
        <v>98</v>
      </c>
      <c r="H346" s="18" t="s">
        <v>22</v>
      </c>
    </row>
    <row r="347" ht="15.75" customHeight="1">
      <c r="A347" s="10">
        <v>2015.0</v>
      </c>
      <c r="B347" s="18" t="s">
        <v>98</v>
      </c>
      <c r="C347" s="18" t="s">
        <v>99</v>
      </c>
      <c r="D347" s="18" t="s">
        <v>100</v>
      </c>
      <c r="E347" s="3" t="s">
        <v>15</v>
      </c>
      <c r="F347" s="19">
        <v>2.89605365E8</v>
      </c>
      <c r="G347" s="18" t="s">
        <v>98</v>
      </c>
      <c r="H347" s="18" t="s">
        <v>22</v>
      </c>
    </row>
    <row r="348" ht="15.75" customHeight="1">
      <c r="A348" s="10">
        <v>2015.0</v>
      </c>
      <c r="B348" s="2" t="s">
        <v>96</v>
      </c>
      <c r="C348" s="2" t="s">
        <v>96</v>
      </c>
      <c r="D348" s="8" t="s">
        <v>97</v>
      </c>
      <c r="E348" s="3" t="s">
        <v>15</v>
      </c>
      <c r="F348" s="13">
        <v>7.043E8</v>
      </c>
      <c r="G348" s="2" t="s">
        <v>96</v>
      </c>
      <c r="H348" s="2"/>
    </row>
    <row r="349" ht="15.75" customHeight="1">
      <c r="A349" s="10">
        <v>2015.0</v>
      </c>
      <c r="B349" s="2" t="s">
        <v>96</v>
      </c>
      <c r="C349" s="2" t="s">
        <v>96</v>
      </c>
      <c r="D349" s="8" t="s">
        <v>97</v>
      </c>
      <c r="E349" s="2" t="s">
        <v>16</v>
      </c>
      <c r="F349" s="13">
        <v>8200000.0</v>
      </c>
      <c r="G349" s="2" t="s">
        <v>96</v>
      </c>
      <c r="H349" s="2"/>
      <c r="I349" s="2"/>
      <c r="J349" s="2" t="s">
        <v>16</v>
      </c>
    </row>
    <row r="350" ht="15.75" customHeight="1">
      <c r="A350" s="10">
        <v>2015.0</v>
      </c>
      <c r="B350" s="2" t="s">
        <v>96</v>
      </c>
      <c r="C350" s="2" t="s">
        <v>96</v>
      </c>
      <c r="D350" s="8" t="s">
        <v>97</v>
      </c>
      <c r="E350" s="12" t="s">
        <v>14</v>
      </c>
      <c r="F350" s="13">
        <v>6.636E8</v>
      </c>
      <c r="G350" s="2" t="s">
        <v>96</v>
      </c>
      <c r="H350" s="2"/>
    </row>
    <row r="351" ht="15.75" customHeight="1">
      <c r="A351" s="10">
        <v>2015.0</v>
      </c>
      <c r="B351" s="2" t="s">
        <v>96</v>
      </c>
      <c r="C351" s="2" t="s">
        <v>96</v>
      </c>
      <c r="D351" s="8" t="s">
        <v>97</v>
      </c>
      <c r="E351" s="3" t="s">
        <v>15</v>
      </c>
      <c r="F351" s="13">
        <v>8.605E8</v>
      </c>
      <c r="G351" s="2" t="s">
        <v>96</v>
      </c>
      <c r="H351" s="2"/>
      <c r="K351" s="14"/>
    </row>
    <row r="352" ht="15.75" customHeight="1">
      <c r="A352" s="10">
        <v>2015.0</v>
      </c>
      <c r="B352" s="8" t="s">
        <v>101</v>
      </c>
      <c r="C352" s="8" t="s">
        <v>99</v>
      </c>
      <c r="D352" s="18" t="s">
        <v>100</v>
      </c>
      <c r="E352" s="8" t="s">
        <v>14</v>
      </c>
      <c r="F352" s="9">
        <v>4.0172849E7</v>
      </c>
      <c r="G352" s="8" t="s">
        <v>101</v>
      </c>
      <c r="H352" s="8" t="s">
        <v>22</v>
      </c>
    </row>
    <row r="353" ht="15.75" customHeight="1">
      <c r="A353" s="10">
        <v>2015.0</v>
      </c>
      <c r="B353" s="8" t="s">
        <v>101</v>
      </c>
      <c r="C353" s="8" t="s">
        <v>99</v>
      </c>
      <c r="D353" s="18" t="s">
        <v>100</v>
      </c>
      <c r="E353" s="3" t="s">
        <v>15</v>
      </c>
      <c r="F353" s="9">
        <v>1.47118508E8</v>
      </c>
      <c r="G353" s="8" t="s">
        <v>101</v>
      </c>
      <c r="H353" s="8" t="s">
        <v>22</v>
      </c>
    </row>
    <row r="354" ht="15.75" customHeight="1">
      <c r="A354" s="10">
        <v>2015.0</v>
      </c>
      <c r="B354" s="8" t="s">
        <v>102</v>
      </c>
      <c r="C354" s="8" t="s">
        <v>103</v>
      </c>
      <c r="D354" s="8" t="s">
        <v>104</v>
      </c>
      <c r="E354" s="3" t="s">
        <v>14</v>
      </c>
      <c r="F354" s="9">
        <v>2.3805699E7</v>
      </c>
      <c r="G354" s="8" t="s">
        <v>102</v>
      </c>
      <c r="H354" s="8" t="s">
        <v>67</v>
      </c>
    </row>
    <row r="355" ht="15.75" customHeight="1">
      <c r="A355" s="10">
        <v>2015.0</v>
      </c>
      <c r="B355" s="8" t="s">
        <v>102</v>
      </c>
      <c r="C355" s="8" t="s">
        <v>103</v>
      </c>
      <c r="D355" s="8" t="s">
        <v>104</v>
      </c>
      <c r="E355" s="3" t="s">
        <v>15</v>
      </c>
      <c r="F355" s="9">
        <v>3.8458738E7</v>
      </c>
      <c r="G355" s="8" t="s">
        <v>102</v>
      </c>
      <c r="H355" s="8" t="s">
        <v>67</v>
      </c>
    </row>
    <row r="356" ht="15.75" customHeight="1">
      <c r="A356" s="10">
        <v>2015.0</v>
      </c>
      <c r="B356" s="2" t="s">
        <v>105</v>
      </c>
      <c r="C356" s="2" t="s">
        <v>105</v>
      </c>
      <c r="D356" s="8" t="s">
        <v>106</v>
      </c>
      <c r="E356" s="3" t="s">
        <v>15</v>
      </c>
      <c r="F356" s="13">
        <v>3.24E7</v>
      </c>
      <c r="G356" s="2" t="s">
        <v>105</v>
      </c>
      <c r="H356" s="2" t="s">
        <v>107</v>
      </c>
    </row>
    <row r="357" ht="15.75" customHeight="1">
      <c r="A357" s="10">
        <v>2015.0</v>
      </c>
      <c r="B357" s="2" t="s">
        <v>41</v>
      </c>
      <c r="C357" s="2" t="s">
        <v>41</v>
      </c>
      <c r="D357" s="8" t="s">
        <v>42</v>
      </c>
      <c r="E357" s="3" t="s">
        <v>15</v>
      </c>
      <c r="F357" s="13">
        <v>3.878E8</v>
      </c>
      <c r="G357" s="2" t="s">
        <v>41</v>
      </c>
      <c r="H357" s="2" t="s">
        <v>17</v>
      </c>
    </row>
    <row r="358" ht="15.75" customHeight="1">
      <c r="A358" s="10">
        <v>2015.0</v>
      </c>
      <c r="B358" s="2" t="s">
        <v>108</v>
      </c>
      <c r="C358" s="2" t="s">
        <v>105</v>
      </c>
      <c r="D358" s="8" t="s">
        <v>106</v>
      </c>
      <c r="E358" s="12" t="s">
        <v>14</v>
      </c>
      <c r="F358" s="13">
        <v>1.33E7</v>
      </c>
      <c r="G358" s="2" t="s">
        <v>108</v>
      </c>
      <c r="H358" s="2" t="s">
        <v>17</v>
      </c>
    </row>
    <row r="359" ht="15.75" customHeight="1">
      <c r="A359" s="10">
        <v>2015.0</v>
      </c>
      <c r="B359" s="2" t="s">
        <v>108</v>
      </c>
      <c r="C359" s="2" t="s">
        <v>105</v>
      </c>
      <c r="D359" s="8" t="s">
        <v>106</v>
      </c>
      <c r="E359" s="3" t="s">
        <v>15</v>
      </c>
      <c r="F359" s="13">
        <v>2.01E7</v>
      </c>
      <c r="G359" s="2" t="s">
        <v>108</v>
      </c>
      <c r="H359" s="2" t="s">
        <v>17</v>
      </c>
    </row>
    <row r="360" ht="15.75" customHeight="1">
      <c r="A360" s="10">
        <v>2015.0</v>
      </c>
      <c r="B360" s="2" t="s">
        <v>96</v>
      </c>
      <c r="C360" s="2" t="s">
        <v>96</v>
      </c>
      <c r="D360" s="8" t="s">
        <v>97</v>
      </c>
      <c r="E360" s="2" t="s">
        <v>16</v>
      </c>
      <c r="F360" s="13">
        <v>1.1E7</v>
      </c>
      <c r="G360" s="2" t="s">
        <v>96</v>
      </c>
      <c r="H360" s="2"/>
      <c r="I360" s="2"/>
      <c r="J360" s="2" t="s">
        <v>16</v>
      </c>
    </row>
    <row r="361" ht="15.75" customHeight="1">
      <c r="A361" s="10">
        <v>2015.0</v>
      </c>
      <c r="B361" s="2" t="s">
        <v>96</v>
      </c>
      <c r="C361" s="2" t="s">
        <v>96</v>
      </c>
      <c r="D361" s="8" t="s">
        <v>97</v>
      </c>
      <c r="E361" s="12" t="s">
        <v>14</v>
      </c>
      <c r="F361" s="13">
        <v>8.087E8</v>
      </c>
      <c r="G361" s="2" t="s">
        <v>96</v>
      </c>
      <c r="H361" s="2" t="s">
        <v>17</v>
      </c>
    </row>
    <row r="362" ht="15.75" customHeight="1">
      <c r="A362" s="10">
        <v>2015.0</v>
      </c>
      <c r="B362" s="2" t="s">
        <v>96</v>
      </c>
      <c r="C362" s="2" t="s">
        <v>96</v>
      </c>
      <c r="D362" s="8" t="s">
        <v>97</v>
      </c>
      <c r="E362" s="3" t="s">
        <v>15</v>
      </c>
      <c r="F362" s="13">
        <v>9.846E8</v>
      </c>
      <c r="G362" s="2" t="s">
        <v>96</v>
      </c>
      <c r="H362" s="2" t="s">
        <v>17</v>
      </c>
    </row>
    <row r="363" ht="15.75" customHeight="1">
      <c r="A363" s="10">
        <v>2015.0</v>
      </c>
      <c r="B363" s="2" t="s">
        <v>96</v>
      </c>
      <c r="C363" s="2" t="s">
        <v>96</v>
      </c>
      <c r="D363" s="8" t="s">
        <v>97</v>
      </c>
      <c r="E363" s="2" t="s">
        <v>16</v>
      </c>
      <c r="F363" s="13">
        <v>1.1E7</v>
      </c>
      <c r="G363" s="2" t="s">
        <v>96</v>
      </c>
      <c r="H363" s="2" t="s">
        <v>17</v>
      </c>
      <c r="I363" s="2"/>
      <c r="J363" s="2" t="s">
        <v>16</v>
      </c>
    </row>
    <row r="364" ht="15.75" customHeight="1">
      <c r="A364" s="10">
        <v>2015.0</v>
      </c>
      <c r="B364" s="2" t="s">
        <v>96</v>
      </c>
      <c r="C364" s="2" t="s">
        <v>96</v>
      </c>
      <c r="D364" s="8" t="s">
        <v>97</v>
      </c>
      <c r="E364" s="12" t="s">
        <v>14</v>
      </c>
      <c r="F364" s="13">
        <v>4.553E8</v>
      </c>
      <c r="G364" s="2" t="s">
        <v>96</v>
      </c>
      <c r="H364" s="2" t="s">
        <v>17</v>
      </c>
    </row>
    <row r="365" ht="15.75" customHeight="1">
      <c r="A365" s="10">
        <v>2015.0</v>
      </c>
      <c r="B365" s="2" t="s">
        <v>96</v>
      </c>
      <c r="C365" s="2" t="s">
        <v>96</v>
      </c>
      <c r="D365" s="8" t="s">
        <v>97</v>
      </c>
      <c r="E365" s="3" t="s">
        <v>15</v>
      </c>
      <c r="F365" s="13">
        <v>5.687E8</v>
      </c>
      <c r="G365" s="2" t="s">
        <v>96</v>
      </c>
      <c r="H365" s="2" t="s">
        <v>17</v>
      </c>
    </row>
    <row r="366" ht="15.75" customHeight="1">
      <c r="A366" s="10">
        <v>2015.0</v>
      </c>
      <c r="B366" s="2" t="s">
        <v>96</v>
      </c>
      <c r="C366" s="2" t="s">
        <v>96</v>
      </c>
      <c r="D366" s="8" t="s">
        <v>97</v>
      </c>
      <c r="E366" s="2" t="s">
        <v>16</v>
      </c>
      <c r="F366" s="13">
        <v>8700000.0</v>
      </c>
      <c r="G366" s="2" t="s">
        <v>96</v>
      </c>
      <c r="H366" s="2" t="s">
        <v>17</v>
      </c>
      <c r="I366" s="2"/>
      <c r="J366" s="2" t="s">
        <v>16</v>
      </c>
    </row>
    <row r="367" ht="15.75" customHeight="1">
      <c r="A367" s="10">
        <v>2015.0</v>
      </c>
      <c r="B367" s="2" t="s">
        <v>57</v>
      </c>
      <c r="C367" s="2" t="s">
        <v>57</v>
      </c>
      <c r="D367" s="8" t="s">
        <v>58</v>
      </c>
      <c r="E367" s="12" t="s">
        <v>14</v>
      </c>
      <c r="F367" s="13">
        <v>6.809E8</v>
      </c>
      <c r="G367" s="2" t="s">
        <v>57</v>
      </c>
      <c r="H367" s="2" t="s">
        <v>17</v>
      </c>
    </row>
    <row r="368" ht="15.75" customHeight="1">
      <c r="A368" s="10">
        <v>2015.0</v>
      </c>
      <c r="B368" s="2" t="s">
        <v>96</v>
      </c>
      <c r="C368" s="2" t="s">
        <v>96</v>
      </c>
      <c r="D368" s="8" t="s">
        <v>97</v>
      </c>
      <c r="E368" s="3" t="s">
        <v>15</v>
      </c>
      <c r="F368" s="13">
        <v>7.012E8</v>
      </c>
      <c r="G368" s="2" t="s">
        <v>96</v>
      </c>
      <c r="H368" s="2" t="s">
        <v>17</v>
      </c>
    </row>
    <row r="369" ht="15.75" customHeight="1">
      <c r="A369" s="10">
        <v>2015.0</v>
      </c>
      <c r="B369" s="2" t="s">
        <v>57</v>
      </c>
      <c r="C369" s="2" t="s">
        <v>57</v>
      </c>
      <c r="D369" s="8" t="s">
        <v>58</v>
      </c>
      <c r="E369" s="12" t="s">
        <v>14</v>
      </c>
      <c r="F369" s="13">
        <v>1.469E8</v>
      </c>
      <c r="G369" s="3" t="s">
        <v>71</v>
      </c>
      <c r="H369" s="2" t="s">
        <v>36</v>
      </c>
    </row>
    <row r="370" ht="15.75" customHeight="1">
      <c r="A370" s="10">
        <v>2015.0</v>
      </c>
      <c r="B370" s="2" t="s">
        <v>57</v>
      </c>
      <c r="C370" s="2" t="s">
        <v>57</v>
      </c>
      <c r="D370" s="8" t="s">
        <v>58</v>
      </c>
      <c r="E370" s="2" t="s">
        <v>16</v>
      </c>
      <c r="F370" s="13">
        <v>1.28E7</v>
      </c>
      <c r="G370" s="2" t="s">
        <v>57</v>
      </c>
      <c r="H370" s="2" t="s">
        <v>17</v>
      </c>
      <c r="I370" s="2"/>
      <c r="J370" s="2" t="s">
        <v>16</v>
      </c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</row>
    <row r="371" ht="15.75" customHeight="1">
      <c r="A371" s="10">
        <v>2015.0</v>
      </c>
      <c r="B371" s="18" t="s">
        <v>109</v>
      </c>
      <c r="C371" s="18" t="s">
        <v>96</v>
      </c>
      <c r="D371" s="8" t="s">
        <v>97</v>
      </c>
      <c r="E371" s="18" t="s">
        <v>14</v>
      </c>
      <c r="F371" s="19">
        <v>5.1113653E7</v>
      </c>
      <c r="G371" s="18" t="s">
        <v>109</v>
      </c>
      <c r="H371" s="18" t="s">
        <v>22</v>
      </c>
    </row>
    <row r="372" ht="15.75" customHeight="1">
      <c r="A372" s="10">
        <v>2015.0</v>
      </c>
      <c r="B372" s="18" t="s">
        <v>109</v>
      </c>
      <c r="C372" s="18" t="s">
        <v>96</v>
      </c>
      <c r="D372" s="8" t="s">
        <v>97</v>
      </c>
      <c r="E372" s="3" t="s">
        <v>15</v>
      </c>
      <c r="F372" s="19">
        <v>1.87725113E8</v>
      </c>
      <c r="G372" s="18" t="s">
        <v>109</v>
      </c>
      <c r="H372" s="18" t="s">
        <v>22</v>
      </c>
    </row>
    <row r="373" ht="15.75" customHeight="1">
      <c r="A373" s="10">
        <v>2015.0</v>
      </c>
      <c r="B373" s="2" t="s">
        <v>110</v>
      </c>
      <c r="C373" s="2" t="s">
        <v>96</v>
      </c>
      <c r="D373" s="8" t="s">
        <v>97</v>
      </c>
      <c r="E373" s="12" t="s">
        <v>14</v>
      </c>
      <c r="F373" s="13">
        <v>2.327E8</v>
      </c>
      <c r="G373" s="2" t="s">
        <v>110</v>
      </c>
      <c r="H373" s="2"/>
    </row>
    <row r="374" ht="15.75" customHeight="1">
      <c r="A374" s="10">
        <v>2015.0</v>
      </c>
      <c r="B374" s="2" t="s">
        <v>110</v>
      </c>
      <c r="C374" s="2" t="s">
        <v>96</v>
      </c>
      <c r="D374" s="8" t="s">
        <v>97</v>
      </c>
      <c r="E374" s="3" t="s">
        <v>15</v>
      </c>
      <c r="F374" s="13">
        <v>2.837E8</v>
      </c>
      <c r="G374" s="2" t="s">
        <v>110</v>
      </c>
      <c r="H374" s="2"/>
    </row>
    <row r="375" ht="15.75" customHeight="1">
      <c r="A375" s="10">
        <v>2015.0</v>
      </c>
      <c r="B375" s="18" t="s">
        <v>111</v>
      </c>
      <c r="C375" s="18" t="s">
        <v>112</v>
      </c>
      <c r="D375" s="18" t="s">
        <v>113</v>
      </c>
      <c r="E375" s="3" t="s">
        <v>15</v>
      </c>
      <c r="F375" s="19">
        <v>6.03544553E8</v>
      </c>
      <c r="G375" s="18" t="s">
        <v>111</v>
      </c>
      <c r="H375" s="18" t="s">
        <v>13</v>
      </c>
    </row>
    <row r="376" ht="15.75" customHeight="1">
      <c r="A376" s="10">
        <v>2015.0</v>
      </c>
      <c r="B376" s="18" t="s">
        <v>111</v>
      </c>
      <c r="C376" s="18" t="s">
        <v>112</v>
      </c>
      <c r="D376" s="18" t="s">
        <v>113</v>
      </c>
      <c r="E376" s="18" t="s">
        <v>14</v>
      </c>
      <c r="F376" s="19">
        <v>3.99288552E8</v>
      </c>
      <c r="G376" s="18" t="s">
        <v>111</v>
      </c>
      <c r="H376" s="18" t="s">
        <v>13</v>
      </c>
    </row>
    <row r="377" ht="15.75" customHeight="1">
      <c r="A377" s="10">
        <v>2015.0</v>
      </c>
      <c r="B377" s="8" t="s">
        <v>111</v>
      </c>
      <c r="C377" s="8" t="s">
        <v>112</v>
      </c>
      <c r="D377" s="18" t="s">
        <v>113</v>
      </c>
      <c r="E377" s="8" t="s">
        <v>12</v>
      </c>
      <c r="F377" s="19">
        <v>1655500.0</v>
      </c>
      <c r="G377" s="8" t="s">
        <v>111</v>
      </c>
      <c r="H377" s="8" t="s">
        <v>13</v>
      </c>
      <c r="I377" s="8"/>
      <c r="J377" s="8" t="s">
        <v>16</v>
      </c>
    </row>
    <row r="378" ht="15.75" customHeight="1">
      <c r="A378" s="10">
        <v>2015.0</v>
      </c>
      <c r="B378" s="8" t="s">
        <v>111</v>
      </c>
      <c r="C378" s="8" t="s">
        <v>112</v>
      </c>
      <c r="D378" s="18" t="s">
        <v>113</v>
      </c>
      <c r="E378" s="3" t="s">
        <v>14</v>
      </c>
      <c r="F378" s="9">
        <v>5.45023141E8</v>
      </c>
      <c r="G378" s="8" t="s">
        <v>111</v>
      </c>
      <c r="H378" s="8" t="s">
        <v>13</v>
      </c>
    </row>
    <row r="379" ht="15.75" customHeight="1">
      <c r="A379" s="10">
        <v>2015.0</v>
      </c>
      <c r="B379" s="8" t="s">
        <v>111</v>
      </c>
      <c r="C379" s="8" t="s">
        <v>112</v>
      </c>
      <c r="D379" s="18" t="s">
        <v>113</v>
      </c>
      <c r="E379" s="3" t="s">
        <v>15</v>
      </c>
      <c r="F379" s="9">
        <v>7.9680764E8</v>
      </c>
      <c r="G379" s="8" t="s">
        <v>111</v>
      </c>
      <c r="H379" s="8" t="s">
        <v>13</v>
      </c>
    </row>
    <row r="380" ht="15.75" customHeight="1">
      <c r="A380" s="10">
        <v>2015.0</v>
      </c>
      <c r="B380" s="3" t="s">
        <v>111</v>
      </c>
      <c r="C380" s="8" t="s">
        <v>112</v>
      </c>
      <c r="D380" s="18" t="s">
        <v>113</v>
      </c>
      <c r="E380" s="3" t="s">
        <v>12</v>
      </c>
      <c r="F380" s="11">
        <v>2726000.0</v>
      </c>
      <c r="G380" s="3" t="s">
        <v>111</v>
      </c>
      <c r="H380" s="3" t="s">
        <v>13</v>
      </c>
      <c r="I380" s="3"/>
      <c r="J380" s="3" t="s">
        <v>16</v>
      </c>
      <c r="K380" s="6"/>
    </row>
    <row r="381" ht="15.75" customHeight="1">
      <c r="A381" s="10">
        <v>2015.0</v>
      </c>
      <c r="B381" s="8" t="s">
        <v>111</v>
      </c>
      <c r="C381" s="8" t="s">
        <v>112</v>
      </c>
      <c r="D381" s="18" t="s">
        <v>113</v>
      </c>
      <c r="E381" s="8" t="s">
        <v>14</v>
      </c>
      <c r="F381" s="19">
        <v>3.72462747E8</v>
      </c>
      <c r="G381" s="8" t="s">
        <v>111</v>
      </c>
      <c r="H381" s="8" t="s">
        <v>13</v>
      </c>
      <c r="I381" s="20"/>
      <c r="J381" s="20"/>
      <c r="K381" s="6"/>
    </row>
    <row r="382" ht="15.75" customHeight="1">
      <c r="A382" s="10">
        <v>2015.0</v>
      </c>
      <c r="B382" s="8" t="s">
        <v>111</v>
      </c>
      <c r="C382" s="8" t="s">
        <v>112</v>
      </c>
      <c r="D382" s="18" t="s">
        <v>113</v>
      </c>
      <c r="E382" s="3" t="s">
        <v>15</v>
      </c>
      <c r="F382" s="9">
        <v>6.63311782E8</v>
      </c>
      <c r="G382" s="8" t="s">
        <v>111</v>
      </c>
      <c r="H382" s="8" t="s">
        <v>13</v>
      </c>
    </row>
    <row r="383" ht="15.75" customHeight="1">
      <c r="A383" s="10">
        <v>2015.0</v>
      </c>
      <c r="B383" s="8" t="s">
        <v>111</v>
      </c>
      <c r="C383" s="8" t="s">
        <v>112</v>
      </c>
      <c r="D383" s="18" t="s">
        <v>113</v>
      </c>
      <c r="E383" s="8" t="s">
        <v>12</v>
      </c>
      <c r="F383" s="11">
        <v>1700000.0</v>
      </c>
      <c r="G383" s="8" t="s">
        <v>111</v>
      </c>
      <c r="H383" s="23" t="s">
        <v>13</v>
      </c>
      <c r="I383" s="8"/>
      <c r="J383" s="8" t="s">
        <v>16</v>
      </c>
    </row>
    <row r="384" ht="15.75" customHeight="1">
      <c r="A384" s="10">
        <v>2015.0</v>
      </c>
      <c r="B384" s="2" t="s">
        <v>114</v>
      </c>
      <c r="C384" s="2" t="s">
        <v>112</v>
      </c>
      <c r="D384" s="18" t="s">
        <v>113</v>
      </c>
      <c r="E384" s="12" t="s">
        <v>14</v>
      </c>
      <c r="F384" s="13">
        <v>8.58E7</v>
      </c>
      <c r="G384" s="2" t="s">
        <v>114</v>
      </c>
      <c r="H384" s="2" t="s">
        <v>17</v>
      </c>
    </row>
    <row r="385" ht="15.75" customHeight="1">
      <c r="A385" s="10">
        <v>2015.0</v>
      </c>
      <c r="B385" s="2" t="s">
        <v>114</v>
      </c>
      <c r="C385" s="2" t="s">
        <v>112</v>
      </c>
      <c r="D385" s="18" t="s">
        <v>113</v>
      </c>
      <c r="E385" s="3" t="s">
        <v>15</v>
      </c>
      <c r="F385" s="13">
        <v>1.199E8</v>
      </c>
      <c r="G385" s="2" t="s">
        <v>114</v>
      </c>
      <c r="H385" s="2" t="s">
        <v>17</v>
      </c>
    </row>
    <row r="386" ht="15.75" customHeight="1">
      <c r="A386" s="10">
        <v>2015.0</v>
      </c>
      <c r="B386" s="8" t="s">
        <v>111</v>
      </c>
      <c r="C386" s="8" t="s">
        <v>112</v>
      </c>
      <c r="D386" s="18" t="s">
        <v>113</v>
      </c>
      <c r="E386" s="8" t="s">
        <v>14</v>
      </c>
      <c r="F386" s="19">
        <v>5.32438919E8</v>
      </c>
      <c r="G386" s="8" t="s">
        <v>111</v>
      </c>
      <c r="H386" s="8" t="s">
        <v>13</v>
      </c>
      <c r="I386" s="20"/>
      <c r="J386" s="20"/>
      <c r="K386" s="14"/>
    </row>
    <row r="387" ht="15.75" customHeight="1">
      <c r="A387" s="10">
        <v>2015.0</v>
      </c>
      <c r="B387" s="8" t="s">
        <v>111</v>
      </c>
      <c r="C387" s="8" t="s">
        <v>112</v>
      </c>
      <c r="D387" s="8" t="s">
        <v>113</v>
      </c>
      <c r="E387" s="3" t="s">
        <v>15</v>
      </c>
      <c r="F387" s="19">
        <v>7.4181815E8</v>
      </c>
      <c r="G387" s="8" t="s">
        <v>111</v>
      </c>
      <c r="H387" s="8" t="s">
        <v>13</v>
      </c>
      <c r="I387" s="20"/>
      <c r="J387" s="20"/>
    </row>
    <row r="388" ht="15.75" customHeight="1">
      <c r="A388" s="10">
        <v>2015.0</v>
      </c>
      <c r="B388" s="2" t="s">
        <v>57</v>
      </c>
      <c r="C388" s="2" t="s">
        <v>57</v>
      </c>
      <c r="D388" s="8" t="s">
        <v>58</v>
      </c>
      <c r="E388" s="2" t="s">
        <v>16</v>
      </c>
      <c r="F388" s="13">
        <v>727000.0</v>
      </c>
      <c r="G388" s="3" t="s">
        <v>71</v>
      </c>
      <c r="H388" s="45" t="s">
        <v>47</v>
      </c>
      <c r="I388" s="2"/>
      <c r="J388" s="2" t="s">
        <v>16</v>
      </c>
      <c r="K388" s="14"/>
    </row>
    <row r="389" ht="15.75" customHeight="1">
      <c r="A389" s="10">
        <v>2015.0</v>
      </c>
      <c r="B389" s="2" t="s">
        <v>115</v>
      </c>
      <c r="C389" s="2" t="s">
        <v>115</v>
      </c>
      <c r="D389" s="8" t="s">
        <v>116</v>
      </c>
      <c r="E389" s="12" t="s">
        <v>14</v>
      </c>
      <c r="F389" s="13">
        <v>1.31E7</v>
      </c>
      <c r="G389" s="2" t="s">
        <v>115</v>
      </c>
      <c r="H389" s="2"/>
    </row>
    <row r="390" ht="15.75" customHeight="1">
      <c r="A390" s="10">
        <v>2015.0</v>
      </c>
      <c r="B390" s="2" t="s">
        <v>115</v>
      </c>
      <c r="C390" s="2" t="s">
        <v>115</v>
      </c>
      <c r="D390" s="8" t="s">
        <v>116</v>
      </c>
      <c r="E390" s="3" t="s">
        <v>15</v>
      </c>
      <c r="F390" s="13">
        <v>3.57E7</v>
      </c>
      <c r="G390" s="2" t="s">
        <v>115</v>
      </c>
      <c r="H390" s="2"/>
    </row>
    <row r="391" ht="15.75" customHeight="1">
      <c r="A391" s="10">
        <v>2015.0</v>
      </c>
      <c r="B391" s="2" t="s">
        <v>115</v>
      </c>
      <c r="C391" s="2" t="s">
        <v>115</v>
      </c>
      <c r="D391" s="8" t="s">
        <v>116</v>
      </c>
      <c r="E391" s="2" t="s">
        <v>16</v>
      </c>
      <c r="F391" s="13">
        <v>331302.0</v>
      </c>
      <c r="G391" s="2" t="s">
        <v>115</v>
      </c>
      <c r="H391" s="2"/>
      <c r="I391" s="2"/>
      <c r="J391" s="2" t="s">
        <v>16</v>
      </c>
    </row>
    <row r="392" ht="15.75" customHeight="1">
      <c r="A392" s="10">
        <v>2015.0</v>
      </c>
      <c r="B392" s="2" t="s">
        <v>115</v>
      </c>
      <c r="C392" s="2" t="s">
        <v>115</v>
      </c>
      <c r="D392" s="8" t="s">
        <v>116</v>
      </c>
      <c r="E392" s="12" t="s">
        <v>14</v>
      </c>
      <c r="F392" s="13">
        <v>4.86E7</v>
      </c>
      <c r="G392" s="2" t="s">
        <v>115</v>
      </c>
      <c r="H392" s="2"/>
    </row>
    <row r="393" ht="15.75" customHeight="1">
      <c r="A393" s="10">
        <v>2015.0</v>
      </c>
      <c r="B393" s="2" t="s">
        <v>115</v>
      </c>
      <c r="C393" s="2" t="s">
        <v>115</v>
      </c>
      <c r="D393" s="8" t="s">
        <v>116</v>
      </c>
      <c r="E393" s="3" t="s">
        <v>15</v>
      </c>
      <c r="F393" s="13">
        <v>1.725E8</v>
      </c>
      <c r="G393" s="2" t="s">
        <v>115</v>
      </c>
      <c r="H393" s="2"/>
    </row>
    <row r="394" ht="15.75" customHeight="1">
      <c r="A394" s="10">
        <v>2015.0</v>
      </c>
      <c r="B394" s="2" t="s">
        <v>115</v>
      </c>
      <c r="C394" s="2" t="s">
        <v>115</v>
      </c>
      <c r="D394" s="8" t="s">
        <v>116</v>
      </c>
      <c r="E394" s="2" t="s">
        <v>16</v>
      </c>
      <c r="F394" s="13">
        <v>2400000.0</v>
      </c>
      <c r="G394" s="2" t="s">
        <v>115</v>
      </c>
      <c r="H394" s="2"/>
      <c r="I394" s="2"/>
      <c r="J394" s="2" t="s">
        <v>16</v>
      </c>
    </row>
    <row r="395" ht="15.75" customHeight="1">
      <c r="A395" s="10">
        <v>2015.0</v>
      </c>
      <c r="B395" s="2" t="s">
        <v>115</v>
      </c>
      <c r="C395" s="2" t="s">
        <v>115</v>
      </c>
      <c r="D395" s="8" t="s">
        <v>116</v>
      </c>
      <c r="E395" s="12" t="s">
        <v>14</v>
      </c>
      <c r="F395" s="13">
        <v>8.57E7</v>
      </c>
      <c r="G395" s="2" t="s">
        <v>115</v>
      </c>
      <c r="H395" s="2" t="s">
        <v>17</v>
      </c>
    </row>
    <row r="396" ht="15.75" customHeight="1">
      <c r="A396" s="10">
        <v>2015.0</v>
      </c>
      <c r="B396" s="2" t="s">
        <v>115</v>
      </c>
      <c r="C396" s="2" t="s">
        <v>115</v>
      </c>
      <c r="D396" s="8" t="s">
        <v>116</v>
      </c>
      <c r="E396" s="3" t="s">
        <v>15</v>
      </c>
      <c r="F396" s="13">
        <v>1.51E8</v>
      </c>
      <c r="G396" s="2" t="s">
        <v>115</v>
      </c>
      <c r="H396" s="2" t="s">
        <v>17</v>
      </c>
    </row>
    <row r="397" ht="15.75" customHeight="1">
      <c r="A397" s="10">
        <v>2015.0</v>
      </c>
      <c r="B397" s="2" t="s">
        <v>115</v>
      </c>
      <c r="C397" s="2" t="s">
        <v>115</v>
      </c>
      <c r="D397" s="8" t="s">
        <v>116</v>
      </c>
      <c r="E397" s="2" t="s">
        <v>16</v>
      </c>
      <c r="F397" s="13">
        <v>1300000.0</v>
      </c>
      <c r="G397" s="2" t="s">
        <v>115</v>
      </c>
      <c r="H397" s="2" t="s">
        <v>17</v>
      </c>
      <c r="I397" s="2"/>
      <c r="J397" s="2" t="s">
        <v>16</v>
      </c>
    </row>
    <row r="398" ht="15.75" customHeight="1">
      <c r="A398" s="10">
        <v>2015.0</v>
      </c>
      <c r="B398" s="2" t="s">
        <v>115</v>
      </c>
      <c r="C398" s="2" t="s">
        <v>115</v>
      </c>
      <c r="D398" s="8" t="s">
        <v>116</v>
      </c>
      <c r="E398" s="12" t="s">
        <v>14</v>
      </c>
      <c r="F398" s="13">
        <v>7.76E7</v>
      </c>
      <c r="G398" s="2" t="s">
        <v>115</v>
      </c>
      <c r="H398" s="2" t="s">
        <v>17</v>
      </c>
    </row>
    <row r="399" ht="15.75" customHeight="1">
      <c r="A399" s="10">
        <v>2015.0</v>
      </c>
      <c r="B399" s="2" t="s">
        <v>115</v>
      </c>
      <c r="C399" s="2" t="s">
        <v>115</v>
      </c>
      <c r="D399" s="8" t="s">
        <v>116</v>
      </c>
      <c r="E399" s="3" t="s">
        <v>15</v>
      </c>
      <c r="F399" s="13">
        <v>3.127E8</v>
      </c>
      <c r="G399" s="2" t="s">
        <v>115</v>
      </c>
      <c r="H399" s="2" t="s">
        <v>17</v>
      </c>
    </row>
    <row r="400" ht="15.75" customHeight="1">
      <c r="A400" s="10">
        <v>2015.0</v>
      </c>
      <c r="B400" s="2" t="s">
        <v>115</v>
      </c>
      <c r="C400" s="2" t="s">
        <v>115</v>
      </c>
      <c r="D400" s="8" t="s">
        <v>116</v>
      </c>
      <c r="E400" s="2" t="s">
        <v>16</v>
      </c>
      <c r="F400" s="13">
        <v>1100000.0</v>
      </c>
      <c r="G400" s="2" t="s">
        <v>115</v>
      </c>
      <c r="H400" s="2" t="s">
        <v>17</v>
      </c>
      <c r="I400" s="2"/>
      <c r="J400" s="2" t="s">
        <v>16</v>
      </c>
    </row>
    <row r="401" ht="15.75" customHeight="1">
      <c r="A401" s="10">
        <v>2015.0</v>
      </c>
      <c r="B401" s="46" t="s">
        <v>57</v>
      </c>
      <c r="C401" s="46" t="s">
        <v>57</v>
      </c>
      <c r="D401" s="31" t="s">
        <v>58</v>
      </c>
      <c r="E401" s="32" t="s">
        <v>16</v>
      </c>
      <c r="F401" s="36">
        <v>2.56E7</v>
      </c>
      <c r="G401" s="46" t="s">
        <v>57</v>
      </c>
      <c r="H401" s="32" t="s">
        <v>17</v>
      </c>
      <c r="I401" s="31"/>
      <c r="J401" s="32" t="s">
        <v>16</v>
      </c>
    </row>
    <row r="402" ht="15.75" customHeight="1">
      <c r="A402" s="10">
        <v>2015.0</v>
      </c>
      <c r="B402" s="2" t="s">
        <v>115</v>
      </c>
      <c r="C402" s="2" t="s">
        <v>115</v>
      </c>
      <c r="D402" s="8" t="s">
        <v>116</v>
      </c>
      <c r="E402" s="3" t="s">
        <v>15</v>
      </c>
      <c r="F402" s="13">
        <v>2.016E8</v>
      </c>
      <c r="G402" s="2" t="s">
        <v>115</v>
      </c>
      <c r="H402" s="2" t="s">
        <v>17</v>
      </c>
    </row>
    <row r="403" ht="15.75" customHeight="1">
      <c r="A403" s="10">
        <v>2015.0</v>
      </c>
      <c r="B403" s="22" t="s">
        <v>41</v>
      </c>
      <c r="C403" s="22" t="s">
        <v>41</v>
      </c>
      <c r="D403" s="3" t="s">
        <v>42</v>
      </c>
      <c r="E403" s="8" t="s">
        <v>15</v>
      </c>
      <c r="F403" s="16">
        <v>4.4476E8</v>
      </c>
      <c r="G403" s="22" t="s">
        <v>41</v>
      </c>
      <c r="H403" s="8" t="s">
        <v>23</v>
      </c>
      <c r="I403" s="3"/>
      <c r="J403" s="8" t="s">
        <v>15</v>
      </c>
    </row>
    <row r="404" ht="15.75" customHeight="1">
      <c r="A404" s="10">
        <v>2015.0</v>
      </c>
      <c r="B404" s="2" t="s">
        <v>117</v>
      </c>
      <c r="C404" s="2" t="s">
        <v>115</v>
      </c>
      <c r="D404" s="8" t="s">
        <v>116</v>
      </c>
      <c r="E404" s="12" t="s">
        <v>14</v>
      </c>
      <c r="F404" s="13">
        <v>499000.0</v>
      </c>
      <c r="G404" s="2" t="s">
        <v>117</v>
      </c>
      <c r="H404" s="2"/>
    </row>
    <row r="405" ht="15.75" customHeight="1">
      <c r="A405" s="10">
        <v>2015.0</v>
      </c>
      <c r="B405" s="2" t="s">
        <v>117</v>
      </c>
      <c r="C405" s="2" t="s">
        <v>115</v>
      </c>
      <c r="D405" s="8" t="s">
        <v>116</v>
      </c>
      <c r="E405" s="3" t="s">
        <v>15</v>
      </c>
      <c r="F405" s="13">
        <v>1.07E7</v>
      </c>
      <c r="G405" s="2" t="s">
        <v>117</v>
      </c>
      <c r="H405" s="2"/>
    </row>
    <row r="406" ht="15.75" customHeight="1">
      <c r="A406" s="10">
        <v>2015.0</v>
      </c>
      <c r="B406" s="3" t="s">
        <v>118</v>
      </c>
      <c r="C406" s="3" t="s">
        <v>115</v>
      </c>
      <c r="D406" s="8" t="s">
        <v>116</v>
      </c>
      <c r="E406" s="3" t="s">
        <v>14</v>
      </c>
      <c r="F406" s="9">
        <v>2.79208324E8</v>
      </c>
      <c r="G406" s="3" t="s">
        <v>118</v>
      </c>
      <c r="H406" s="8" t="s">
        <v>67</v>
      </c>
    </row>
    <row r="407" ht="15.75" customHeight="1">
      <c r="A407" s="10">
        <v>2015.0</v>
      </c>
      <c r="B407" s="8" t="s">
        <v>118</v>
      </c>
      <c r="C407" s="8" t="s">
        <v>115</v>
      </c>
      <c r="D407" s="8" t="s">
        <v>116</v>
      </c>
      <c r="E407" s="3" t="s">
        <v>15</v>
      </c>
      <c r="F407" s="19">
        <v>3.36182831E8</v>
      </c>
      <c r="G407" s="8" t="s">
        <v>118</v>
      </c>
      <c r="H407" s="8" t="s">
        <v>67</v>
      </c>
      <c r="I407" s="20"/>
      <c r="J407" s="20"/>
    </row>
    <row r="408" ht="15.75" customHeight="1">
      <c r="A408" s="10">
        <v>2015.0</v>
      </c>
      <c r="B408" s="2" t="s">
        <v>44</v>
      </c>
      <c r="C408" s="2" t="s">
        <v>44</v>
      </c>
      <c r="D408" s="18" t="s">
        <v>45</v>
      </c>
      <c r="E408" s="3" t="s">
        <v>15</v>
      </c>
      <c r="F408" s="13">
        <v>5.0E8</v>
      </c>
      <c r="G408" s="2" t="s">
        <v>44</v>
      </c>
      <c r="H408" s="2" t="s">
        <v>17</v>
      </c>
    </row>
    <row r="409" ht="15.75" customHeight="1">
      <c r="A409" s="10">
        <v>2015.0</v>
      </c>
      <c r="B409" s="18" t="s">
        <v>119</v>
      </c>
      <c r="C409" s="18" t="s">
        <v>120</v>
      </c>
      <c r="D409" s="18" t="s">
        <v>121</v>
      </c>
      <c r="E409" s="3" t="s">
        <v>15</v>
      </c>
      <c r="F409" s="19">
        <v>1.8150794E7</v>
      </c>
      <c r="G409" s="18" t="s">
        <v>119</v>
      </c>
      <c r="H409" s="18" t="s">
        <v>13</v>
      </c>
    </row>
    <row r="410" ht="15.75" customHeight="1">
      <c r="A410" s="10">
        <v>2015.0</v>
      </c>
      <c r="B410" s="18" t="s">
        <v>119</v>
      </c>
      <c r="C410" s="18" t="s">
        <v>120</v>
      </c>
      <c r="D410" s="18" t="s">
        <v>121</v>
      </c>
      <c r="E410" s="18" t="s">
        <v>14</v>
      </c>
      <c r="F410" s="19">
        <v>3379194.0</v>
      </c>
      <c r="G410" s="18" t="s">
        <v>119</v>
      </c>
      <c r="H410" s="18" t="s">
        <v>13</v>
      </c>
    </row>
    <row r="411" ht="15.75" customHeight="1">
      <c r="A411" s="10">
        <v>2015.0</v>
      </c>
      <c r="B411" s="46" t="s">
        <v>122</v>
      </c>
      <c r="C411" s="31" t="s">
        <v>57</v>
      </c>
      <c r="D411" s="35" t="s">
        <v>58</v>
      </c>
      <c r="E411" s="32" t="s">
        <v>16</v>
      </c>
      <c r="F411" s="47">
        <v>741000.0</v>
      </c>
      <c r="G411" s="48" t="s">
        <v>122</v>
      </c>
      <c r="H411" s="37" t="s">
        <v>47</v>
      </c>
      <c r="I411" s="32"/>
      <c r="J411" s="32" t="s">
        <v>16</v>
      </c>
    </row>
    <row r="412" ht="15.75" customHeight="1">
      <c r="A412" s="10">
        <v>2015.0</v>
      </c>
      <c r="B412" s="2" t="s">
        <v>123</v>
      </c>
      <c r="C412" s="2" t="s">
        <v>123</v>
      </c>
      <c r="D412" s="8" t="s">
        <v>124</v>
      </c>
      <c r="E412" s="3" t="s">
        <v>15</v>
      </c>
      <c r="F412" s="13">
        <v>6.205E8</v>
      </c>
      <c r="G412" s="2" t="s">
        <v>123</v>
      </c>
      <c r="H412" s="2" t="s">
        <v>17</v>
      </c>
    </row>
    <row r="413" ht="15.75" customHeight="1">
      <c r="A413" s="10">
        <v>2015.0</v>
      </c>
      <c r="B413" s="35" t="s">
        <v>125</v>
      </c>
      <c r="C413" s="31" t="s">
        <v>74</v>
      </c>
      <c r="D413" s="35" t="s">
        <v>75</v>
      </c>
      <c r="E413" s="32" t="s">
        <v>16</v>
      </c>
      <c r="F413" s="49">
        <v>1150000.0</v>
      </c>
      <c r="G413" s="35" t="s">
        <v>125</v>
      </c>
      <c r="H413" s="35" t="s">
        <v>27</v>
      </c>
      <c r="I413" s="31" t="s">
        <v>28</v>
      </c>
      <c r="J413" s="32" t="s">
        <v>16</v>
      </c>
    </row>
    <row r="414" ht="15.75" customHeight="1">
      <c r="A414" s="10">
        <v>2015.0</v>
      </c>
      <c r="B414" s="2" t="s">
        <v>126</v>
      </c>
      <c r="C414" s="2" t="s">
        <v>123</v>
      </c>
      <c r="D414" s="8" t="s">
        <v>124</v>
      </c>
      <c r="E414" s="12" t="s">
        <v>14</v>
      </c>
      <c r="F414" s="13">
        <v>4600000.0</v>
      </c>
      <c r="G414" s="2" t="s">
        <v>126</v>
      </c>
      <c r="H414" s="2" t="s">
        <v>17</v>
      </c>
    </row>
    <row r="415" ht="15.75" customHeight="1">
      <c r="A415" s="10">
        <v>2015.0</v>
      </c>
      <c r="B415" s="2" t="s">
        <v>126</v>
      </c>
      <c r="C415" s="2" t="s">
        <v>123</v>
      </c>
      <c r="D415" s="8" t="s">
        <v>124</v>
      </c>
      <c r="E415" s="3" t="s">
        <v>15</v>
      </c>
      <c r="F415" s="13">
        <v>1.02E7</v>
      </c>
      <c r="G415" s="2" t="s">
        <v>126</v>
      </c>
      <c r="H415" s="2" t="s">
        <v>17</v>
      </c>
    </row>
    <row r="416" ht="15.75" customHeight="1">
      <c r="A416" s="10">
        <v>2015.0</v>
      </c>
      <c r="B416" s="8" t="s">
        <v>127</v>
      </c>
      <c r="C416" s="8" t="s">
        <v>127</v>
      </c>
      <c r="D416" s="8" t="s">
        <v>128</v>
      </c>
      <c r="E416" s="3" t="s">
        <v>14</v>
      </c>
      <c r="F416" s="9">
        <v>5.7341522E7</v>
      </c>
      <c r="G416" s="8" t="s">
        <v>127</v>
      </c>
      <c r="H416" s="8" t="s">
        <v>13</v>
      </c>
    </row>
    <row r="417" ht="15.75" customHeight="1">
      <c r="A417" s="10">
        <v>2015.0</v>
      </c>
      <c r="B417" s="8" t="s">
        <v>127</v>
      </c>
      <c r="C417" s="8" t="s">
        <v>127</v>
      </c>
      <c r="D417" s="8" t="s">
        <v>128</v>
      </c>
      <c r="E417" s="3" t="s">
        <v>15</v>
      </c>
      <c r="F417" s="9">
        <v>9.2362781E7</v>
      </c>
      <c r="G417" s="8" t="s">
        <v>127</v>
      </c>
      <c r="H417" s="8" t="s">
        <v>13</v>
      </c>
    </row>
    <row r="418" ht="15.75" customHeight="1">
      <c r="A418" s="10">
        <v>2015.0</v>
      </c>
      <c r="B418" s="8" t="s">
        <v>127</v>
      </c>
      <c r="C418" s="8" t="s">
        <v>127</v>
      </c>
      <c r="D418" s="8" t="s">
        <v>128</v>
      </c>
      <c r="E418" s="8" t="s">
        <v>12</v>
      </c>
      <c r="F418" s="9">
        <v>848472.0</v>
      </c>
      <c r="G418" s="8" t="s">
        <v>127</v>
      </c>
      <c r="H418" s="8" t="s">
        <v>13</v>
      </c>
      <c r="I418" s="8"/>
      <c r="J418" s="8" t="s">
        <v>16</v>
      </c>
    </row>
    <row r="419" ht="15.75" customHeight="1">
      <c r="A419" s="10">
        <v>2015.0</v>
      </c>
      <c r="B419" s="8" t="s">
        <v>127</v>
      </c>
      <c r="C419" s="8" t="s">
        <v>127</v>
      </c>
      <c r="D419" s="8" t="s">
        <v>128</v>
      </c>
      <c r="E419" s="3" t="s">
        <v>14</v>
      </c>
      <c r="F419" s="9">
        <v>8.8512172E7</v>
      </c>
      <c r="G419" s="8" t="s">
        <v>127</v>
      </c>
      <c r="H419" s="8" t="s">
        <v>13</v>
      </c>
    </row>
    <row r="420" ht="15.75" customHeight="1">
      <c r="A420" s="10">
        <v>2015.0</v>
      </c>
      <c r="B420" s="8" t="s">
        <v>127</v>
      </c>
      <c r="C420" s="8" t="s">
        <v>127</v>
      </c>
      <c r="D420" s="8" t="s">
        <v>128</v>
      </c>
      <c r="E420" s="3" t="s">
        <v>15</v>
      </c>
      <c r="F420" s="9">
        <v>1.06793308E8</v>
      </c>
      <c r="G420" s="8" t="s">
        <v>127</v>
      </c>
      <c r="H420" s="8" t="s">
        <v>13</v>
      </c>
      <c r="K420" s="14"/>
    </row>
    <row r="421" ht="15.75" customHeight="1">
      <c r="A421" s="10">
        <v>2015.0</v>
      </c>
      <c r="B421" s="8" t="s">
        <v>127</v>
      </c>
      <c r="C421" s="8" t="s">
        <v>127</v>
      </c>
      <c r="D421" s="8" t="s">
        <v>128</v>
      </c>
      <c r="E421" s="3" t="s">
        <v>12</v>
      </c>
      <c r="F421" s="9">
        <v>400000.0</v>
      </c>
      <c r="G421" s="8" t="s">
        <v>127</v>
      </c>
      <c r="H421" s="8" t="s">
        <v>13</v>
      </c>
      <c r="I421" s="3"/>
      <c r="J421" s="3" t="s">
        <v>16</v>
      </c>
    </row>
    <row r="422" ht="15.75" customHeight="1">
      <c r="A422" s="10">
        <v>2015.0</v>
      </c>
      <c r="B422" s="2" t="s">
        <v>127</v>
      </c>
      <c r="C422" s="2" t="s">
        <v>127</v>
      </c>
      <c r="D422" s="8" t="s">
        <v>128</v>
      </c>
      <c r="E422" s="12" t="s">
        <v>14</v>
      </c>
      <c r="F422" s="13">
        <v>3.77E7</v>
      </c>
      <c r="G422" s="2" t="s">
        <v>127</v>
      </c>
      <c r="H422" s="2"/>
    </row>
    <row r="423" ht="15.75" customHeight="1">
      <c r="A423" s="10">
        <v>2015.0</v>
      </c>
      <c r="B423" s="2" t="s">
        <v>127</v>
      </c>
      <c r="C423" s="2" t="s">
        <v>127</v>
      </c>
      <c r="D423" s="8" t="s">
        <v>128</v>
      </c>
      <c r="E423" s="3" t="s">
        <v>15</v>
      </c>
      <c r="F423" s="13">
        <v>9.09E7</v>
      </c>
      <c r="G423" s="2" t="s">
        <v>127</v>
      </c>
      <c r="H423" s="2"/>
    </row>
    <row r="424" ht="15.75" customHeight="1">
      <c r="A424" s="41">
        <v>2016.0</v>
      </c>
      <c r="B424" s="2" t="s">
        <v>127</v>
      </c>
      <c r="C424" s="2" t="s">
        <v>127</v>
      </c>
      <c r="D424" s="8" t="s">
        <v>128</v>
      </c>
      <c r="E424" s="2" t="s">
        <v>16</v>
      </c>
      <c r="F424" s="13">
        <v>390000.0</v>
      </c>
      <c r="G424" s="2" t="s">
        <v>127</v>
      </c>
      <c r="H424" s="2"/>
      <c r="I424" s="2"/>
      <c r="J424" s="2" t="s">
        <v>16</v>
      </c>
    </row>
    <row r="425" ht="15.75" customHeight="1">
      <c r="A425" s="41">
        <v>2016.0</v>
      </c>
      <c r="B425" s="2" t="s">
        <v>127</v>
      </c>
      <c r="C425" s="2" t="s">
        <v>127</v>
      </c>
      <c r="D425" s="8" t="s">
        <v>128</v>
      </c>
      <c r="E425" s="12" t="s">
        <v>14</v>
      </c>
      <c r="F425" s="13">
        <v>5.08E7</v>
      </c>
      <c r="G425" s="2" t="s">
        <v>127</v>
      </c>
      <c r="H425" s="2"/>
    </row>
    <row r="426" ht="15.75" customHeight="1">
      <c r="A426" s="41">
        <v>2016.0</v>
      </c>
      <c r="B426" s="2" t="s">
        <v>127</v>
      </c>
      <c r="C426" s="2" t="s">
        <v>127</v>
      </c>
      <c r="D426" s="8" t="s">
        <v>128</v>
      </c>
      <c r="E426" s="3" t="s">
        <v>15</v>
      </c>
      <c r="F426" s="13">
        <v>9.46E7</v>
      </c>
      <c r="G426" s="2" t="s">
        <v>127</v>
      </c>
      <c r="H426" s="2"/>
    </row>
    <row r="427" ht="15.75" customHeight="1">
      <c r="A427" s="41">
        <v>2016.0</v>
      </c>
      <c r="B427" s="2" t="s">
        <v>127</v>
      </c>
      <c r="C427" s="2" t="s">
        <v>127</v>
      </c>
      <c r="D427" s="8" t="s">
        <v>128</v>
      </c>
      <c r="E427" s="2" t="s">
        <v>16</v>
      </c>
      <c r="F427" s="13">
        <v>465000.0</v>
      </c>
      <c r="G427" s="2" t="s">
        <v>127</v>
      </c>
      <c r="H427" s="2"/>
      <c r="I427" s="2"/>
      <c r="J427" s="2" t="s">
        <v>16</v>
      </c>
    </row>
    <row r="428" ht="15.75" customHeight="1">
      <c r="A428" s="41">
        <v>2016.0</v>
      </c>
      <c r="B428" s="2" t="s">
        <v>127</v>
      </c>
      <c r="C428" s="2" t="s">
        <v>127</v>
      </c>
      <c r="D428" s="8" t="s">
        <v>128</v>
      </c>
      <c r="E428" s="12" t="s">
        <v>14</v>
      </c>
      <c r="F428" s="13">
        <v>2.13E7</v>
      </c>
      <c r="G428" s="2" t="s">
        <v>127</v>
      </c>
      <c r="H428" s="2"/>
    </row>
    <row r="429" ht="15.75" customHeight="1">
      <c r="A429" s="10">
        <v>2016.0</v>
      </c>
      <c r="B429" s="2" t="s">
        <v>127</v>
      </c>
      <c r="C429" s="2" t="s">
        <v>127</v>
      </c>
      <c r="D429" s="8" t="s">
        <v>128</v>
      </c>
      <c r="E429" s="3" t="s">
        <v>15</v>
      </c>
      <c r="F429" s="13">
        <v>8.92E7</v>
      </c>
      <c r="G429" s="2" t="s">
        <v>127</v>
      </c>
      <c r="H429" s="2"/>
    </row>
    <row r="430" ht="15.75" customHeight="1">
      <c r="A430" s="10">
        <v>2016.0</v>
      </c>
      <c r="B430" s="2" t="s">
        <v>127</v>
      </c>
      <c r="C430" s="2" t="s">
        <v>127</v>
      </c>
      <c r="D430" s="8" t="s">
        <v>128</v>
      </c>
      <c r="E430" s="2" t="s">
        <v>16</v>
      </c>
      <c r="F430" s="13">
        <v>468000.0</v>
      </c>
      <c r="G430" s="2" t="s">
        <v>127</v>
      </c>
      <c r="H430" s="2"/>
      <c r="I430" s="2"/>
      <c r="J430" s="2" t="s">
        <v>16</v>
      </c>
    </row>
    <row r="431" ht="15.75" customHeight="1">
      <c r="A431" s="10">
        <v>2016.0</v>
      </c>
      <c r="B431" s="2" t="s">
        <v>127</v>
      </c>
      <c r="C431" s="2" t="s">
        <v>127</v>
      </c>
      <c r="D431" s="8" t="s">
        <v>128</v>
      </c>
      <c r="E431" s="12" t="s">
        <v>14</v>
      </c>
      <c r="F431" s="13">
        <v>2.52E7</v>
      </c>
      <c r="G431" s="2" t="s">
        <v>127</v>
      </c>
      <c r="H431" s="2" t="s">
        <v>17</v>
      </c>
    </row>
    <row r="432" ht="15.75" customHeight="1">
      <c r="A432" s="10">
        <v>2016.0</v>
      </c>
      <c r="B432" s="2" t="s">
        <v>127</v>
      </c>
      <c r="C432" s="2" t="s">
        <v>127</v>
      </c>
      <c r="D432" s="8" t="s">
        <v>128</v>
      </c>
      <c r="E432" s="3" t="s">
        <v>15</v>
      </c>
      <c r="F432" s="13">
        <v>7.45E7</v>
      </c>
      <c r="G432" s="2" t="s">
        <v>127</v>
      </c>
      <c r="H432" s="2" t="s">
        <v>17</v>
      </c>
    </row>
    <row r="433" ht="15.75" customHeight="1">
      <c r="A433" s="10">
        <v>2016.0</v>
      </c>
      <c r="B433" s="2" t="s">
        <v>127</v>
      </c>
      <c r="C433" s="2" t="s">
        <v>127</v>
      </c>
      <c r="D433" s="8" t="s">
        <v>128</v>
      </c>
      <c r="E433" s="2" t="s">
        <v>16</v>
      </c>
      <c r="F433" s="13">
        <v>539000.0</v>
      </c>
      <c r="G433" s="2" t="s">
        <v>127</v>
      </c>
      <c r="H433" s="2" t="s">
        <v>17</v>
      </c>
      <c r="I433" s="2"/>
      <c r="J433" s="2" t="s">
        <v>16</v>
      </c>
    </row>
    <row r="434" ht="15.75" customHeight="1">
      <c r="A434" s="10">
        <v>2016.0</v>
      </c>
      <c r="B434" s="2" t="s">
        <v>127</v>
      </c>
      <c r="C434" s="2" t="s">
        <v>127</v>
      </c>
      <c r="D434" s="8" t="s">
        <v>128</v>
      </c>
      <c r="E434" s="12" t="s">
        <v>14</v>
      </c>
      <c r="F434" s="13">
        <v>7.06E7</v>
      </c>
      <c r="G434" s="2" t="s">
        <v>127</v>
      </c>
      <c r="H434" s="2" t="s">
        <v>22</v>
      </c>
    </row>
    <row r="435" ht="15.75" customHeight="1">
      <c r="A435" s="10">
        <v>2016.0</v>
      </c>
      <c r="B435" s="2" t="s">
        <v>127</v>
      </c>
      <c r="C435" s="21" t="s">
        <v>127</v>
      </c>
      <c r="D435" s="8" t="s">
        <v>128</v>
      </c>
      <c r="E435" s="3" t="s">
        <v>15</v>
      </c>
      <c r="F435" s="13">
        <v>1.16E8</v>
      </c>
      <c r="G435" s="21" t="s">
        <v>127</v>
      </c>
      <c r="H435" s="2" t="s">
        <v>22</v>
      </c>
    </row>
    <row r="436" ht="15.75" customHeight="1">
      <c r="A436" s="10">
        <v>2016.0</v>
      </c>
      <c r="B436" s="2" t="s">
        <v>127</v>
      </c>
      <c r="C436" s="21" t="s">
        <v>127</v>
      </c>
      <c r="D436" s="8" t="s">
        <v>128</v>
      </c>
      <c r="E436" s="2" t="s">
        <v>16</v>
      </c>
      <c r="F436" s="13">
        <v>830000.0</v>
      </c>
      <c r="G436" s="21" t="s">
        <v>127</v>
      </c>
      <c r="H436" s="2" t="s">
        <v>22</v>
      </c>
      <c r="I436" s="2"/>
      <c r="J436" s="2" t="s">
        <v>16</v>
      </c>
      <c r="K436" s="14"/>
    </row>
    <row r="437" ht="15.75" customHeight="1">
      <c r="A437" s="10">
        <v>2016.0</v>
      </c>
      <c r="B437" s="8" t="s">
        <v>129</v>
      </c>
      <c r="C437" s="8" t="s">
        <v>129</v>
      </c>
      <c r="D437" s="8" t="s">
        <v>130</v>
      </c>
      <c r="E437" s="3" t="s">
        <v>14</v>
      </c>
      <c r="F437" s="11">
        <v>1.52898473E8</v>
      </c>
      <c r="G437" s="8" t="s">
        <v>129</v>
      </c>
      <c r="H437" s="3" t="s">
        <v>13</v>
      </c>
      <c r="K437" s="6"/>
    </row>
    <row r="438" ht="15.75" customHeight="1">
      <c r="A438" s="10">
        <v>2016.0</v>
      </c>
      <c r="B438" s="8" t="s">
        <v>129</v>
      </c>
      <c r="C438" s="8" t="s">
        <v>129</v>
      </c>
      <c r="D438" s="8" t="s">
        <v>130</v>
      </c>
      <c r="E438" s="3" t="s">
        <v>15</v>
      </c>
      <c r="F438" s="9">
        <v>2.14562367E8</v>
      </c>
      <c r="G438" s="8" t="s">
        <v>129</v>
      </c>
      <c r="H438" s="8" t="s">
        <v>13</v>
      </c>
    </row>
    <row r="439" ht="15.75" customHeight="1">
      <c r="A439" s="10">
        <v>2016.0</v>
      </c>
      <c r="B439" s="8" t="s">
        <v>129</v>
      </c>
      <c r="C439" s="8" t="s">
        <v>129</v>
      </c>
      <c r="D439" s="8" t="s">
        <v>130</v>
      </c>
      <c r="E439" s="3" t="s">
        <v>12</v>
      </c>
      <c r="F439" s="9">
        <v>6903226.0</v>
      </c>
      <c r="G439" s="8" t="s">
        <v>129</v>
      </c>
      <c r="H439" s="8" t="s">
        <v>13</v>
      </c>
      <c r="I439" s="3"/>
      <c r="J439" s="3" t="s">
        <v>16</v>
      </c>
    </row>
    <row r="440" ht="15.75" customHeight="1">
      <c r="A440" s="10">
        <v>2016.0</v>
      </c>
      <c r="B440" s="8" t="s">
        <v>129</v>
      </c>
      <c r="C440" s="8" t="s">
        <v>129</v>
      </c>
      <c r="D440" s="8" t="s">
        <v>130</v>
      </c>
      <c r="E440" s="3" t="s">
        <v>14</v>
      </c>
      <c r="F440" s="9">
        <v>2.64726309E8</v>
      </c>
      <c r="G440" s="8" t="s">
        <v>129</v>
      </c>
      <c r="H440" s="8" t="s">
        <v>13</v>
      </c>
    </row>
    <row r="441" ht="15.75" customHeight="1">
      <c r="A441" s="10">
        <v>2016.0</v>
      </c>
      <c r="B441" s="8" t="s">
        <v>129</v>
      </c>
      <c r="C441" s="8" t="s">
        <v>129</v>
      </c>
      <c r="D441" s="8" t="s">
        <v>130</v>
      </c>
      <c r="E441" s="3" t="s">
        <v>15</v>
      </c>
      <c r="F441" s="9">
        <v>4.76926521E8</v>
      </c>
      <c r="G441" s="8" t="s">
        <v>129</v>
      </c>
      <c r="H441" s="8" t="s">
        <v>13</v>
      </c>
    </row>
    <row r="442" ht="15.75" customHeight="1">
      <c r="A442" s="10">
        <v>2016.0</v>
      </c>
      <c r="B442" s="8" t="s">
        <v>129</v>
      </c>
      <c r="C442" s="8" t="s">
        <v>129</v>
      </c>
      <c r="D442" s="8" t="s">
        <v>130</v>
      </c>
      <c r="E442" s="3" t="s">
        <v>12</v>
      </c>
      <c r="F442" s="9">
        <v>3900000.0</v>
      </c>
      <c r="G442" s="8" t="s">
        <v>129</v>
      </c>
      <c r="H442" s="8" t="s">
        <v>13</v>
      </c>
      <c r="I442" s="3"/>
      <c r="J442" s="3" t="s">
        <v>16</v>
      </c>
    </row>
    <row r="443" ht="15.75" customHeight="1">
      <c r="A443" s="10">
        <v>2016.0</v>
      </c>
      <c r="B443" s="2" t="s">
        <v>129</v>
      </c>
      <c r="C443" s="2" t="s">
        <v>129</v>
      </c>
      <c r="D443" s="8" t="s">
        <v>130</v>
      </c>
      <c r="E443" s="12" t="s">
        <v>14</v>
      </c>
      <c r="F443" s="13">
        <v>2.387E8</v>
      </c>
      <c r="G443" s="2" t="s">
        <v>129</v>
      </c>
      <c r="H443" s="2"/>
    </row>
    <row r="444" ht="15.75" customHeight="1">
      <c r="A444" s="10">
        <v>2016.0</v>
      </c>
      <c r="B444" s="2" t="s">
        <v>129</v>
      </c>
      <c r="C444" s="2" t="s">
        <v>129</v>
      </c>
      <c r="D444" s="8" t="s">
        <v>130</v>
      </c>
      <c r="E444" s="3" t="s">
        <v>15</v>
      </c>
      <c r="F444" s="13">
        <v>4.81E8</v>
      </c>
      <c r="G444" s="2" t="s">
        <v>129</v>
      </c>
      <c r="H444" s="2"/>
    </row>
    <row r="445" ht="15.75" customHeight="1">
      <c r="A445" s="10">
        <v>2016.0</v>
      </c>
      <c r="B445" s="2" t="s">
        <v>129</v>
      </c>
      <c r="C445" s="2" t="s">
        <v>129</v>
      </c>
      <c r="D445" s="8" t="s">
        <v>130</v>
      </c>
      <c r="E445" s="2" t="s">
        <v>16</v>
      </c>
      <c r="F445" s="13">
        <v>1600000.0</v>
      </c>
      <c r="G445" s="2" t="s">
        <v>129</v>
      </c>
      <c r="H445" s="2"/>
      <c r="I445" s="2"/>
      <c r="J445" s="2" t="s">
        <v>16</v>
      </c>
    </row>
    <row r="446" ht="15.75" customHeight="1">
      <c r="A446" s="10">
        <v>2016.0</v>
      </c>
      <c r="B446" s="2" t="s">
        <v>129</v>
      </c>
      <c r="C446" s="21" t="s">
        <v>129</v>
      </c>
      <c r="D446" s="8" t="s">
        <v>130</v>
      </c>
      <c r="E446" s="12" t="s">
        <v>14</v>
      </c>
      <c r="F446" s="13">
        <v>1.289E8</v>
      </c>
      <c r="G446" s="21" t="s">
        <v>129</v>
      </c>
      <c r="H446" s="2"/>
    </row>
    <row r="447" ht="15.75" customHeight="1">
      <c r="A447" s="10">
        <v>2016.0</v>
      </c>
      <c r="B447" s="2" t="s">
        <v>129</v>
      </c>
      <c r="C447" s="21" t="s">
        <v>129</v>
      </c>
      <c r="D447" s="8" t="s">
        <v>130</v>
      </c>
      <c r="E447" s="3" t="s">
        <v>15</v>
      </c>
      <c r="F447" s="13">
        <v>3.774E8</v>
      </c>
      <c r="G447" s="21" t="s">
        <v>129</v>
      </c>
      <c r="H447" s="2"/>
    </row>
    <row r="448" ht="15.75" customHeight="1">
      <c r="A448" s="10">
        <v>2016.0</v>
      </c>
      <c r="B448" s="2" t="s">
        <v>129</v>
      </c>
      <c r="C448" s="2" t="s">
        <v>129</v>
      </c>
      <c r="D448" s="8" t="s">
        <v>130</v>
      </c>
      <c r="E448" s="2" t="s">
        <v>16</v>
      </c>
      <c r="F448" s="13">
        <v>1600000.0</v>
      </c>
      <c r="G448" s="2" t="s">
        <v>129</v>
      </c>
      <c r="H448" s="2"/>
      <c r="I448" s="2"/>
      <c r="J448" s="2" t="s">
        <v>16</v>
      </c>
    </row>
    <row r="449" ht="15.75" customHeight="1">
      <c r="A449" s="10">
        <v>2016.0</v>
      </c>
      <c r="B449" s="2" t="s">
        <v>129</v>
      </c>
      <c r="C449" s="2" t="s">
        <v>129</v>
      </c>
      <c r="D449" s="8" t="s">
        <v>130</v>
      </c>
      <c r="E449" s="12" t="s">
        <v>14</v>
      </c>
      <c r="F449" s="13">
        <v>1.3080000000000001E8</v>
      </c>
      <c r="G449" s="2" t="s">
        <v>129</v>
      </c>
      <c r="H449" s="2"/>
    </row>
    <row r="450" ht="15.75" customHeight="1">
      <c r="A450" s="10">
        <v>2016.0</v>
      </c>
      <c r="B450" s="2" t="s">
        <v>129</v>
      </c>
      <c r="C450" s="2" t="s">
        <v>129</v>
      </c>
      <c r="D450" s="8" t="s">
        <v>130</v>
      </c>
      <c r="E450" s="3" t="s">
        <v>15</v>
      </c>
      <c r="F450" s="13">
        <v>3.541E8</v>
      </c>
      <c r="G450" s="2" t="s">
        <v>129</v>
      </c>
      <c r="H450" s="2"/>
    </row>
    <row r="451" ht="15.75" customHeight="1">
      <c r="A451" s="10">
        <v>2016.0</v>
      </c>
      <c r="B451" s="2" t="s">
        <v>129</v>
      </c>
      <c r="C451" s="2" t="s">
        <v>129</v>
      </c>
      <c r="D451" s="8" t="s">
        <v>130</v>
      </c>
      <c r="E451" s="2" t="s">
        <v>16</v>
      </c>
      <c r="F451" s="13">
        <v>2300000.0</v>
      </c>
      <c r="G451" s="21" t="s">
        <v>129</v>
      </c>
      <c r="H451" s="2"/>
      <c r="I451" s="2"/>
      <c r="J451" s="2" t="s">
        <v>16</v>
      </c>
    </row>
    <row r="452" ht="15.75" customHeight="1">
      <c r="A452" s="10">
        <v>2016.0</v>
      </c>
      <c r="B452" s="2" t="s">
        <v>129</v>
      </c>
      <c r="C452" s="2" t="s">
        <v>129</v>
      </c>
      <c r="D452" s="8" t="s">
        <v>130</v>
      </c>
      <c r="E452" s="12" t="s">
        <v>14</v>
      </c>
      <c r="F452" s="13">
        <v>1.2930000000000001E8</v>
      </c>
      <c r="G452" s="21" t="s">
        <v>129</v>
      </c>
      <c r="H452" s="2" t="s">
        <v>17</v>
      </c>
    </row>
    <row r="453" ht="15.75" customHeight="1">
      <c r="A453" s="10">
        <v>2016.0</v>
      </c>
      <c r="B453" s="2" t="s">
        <v>129</v>
      </c>
      <c r="C453" s="2" t="s">
        <v>129</v>
      </c>
      <c r="D453" s="8" t="s">
        <v>130</v>
      </c>
      <c r="E453" s="3" t="s">
        <v>15</v>
      </c>
      <c r="F453" s="13">
        <v>3.047E8</v>
      </c>
      <c r="G453" s="2" t="s">
        <v>129</v>
      </c>
      <c r="H453" s="2" t="s">
        <v>17</v>
      </c>
    </row>
    <row r="454" ht="15.75" customHeight="1">
      <c r="A454" s="10">
        <v>2016.0</v>
      </c>
      <c r="B454" s="2" t="s">
        <v>129</v>
      </c>
      <c r="C454" s="2" t="s">
        <v>129</v>
      </c>
      <c r="D454" s="8" t="s">
        <v>130</v>
      </c>
      <c r="E454" s="2" t="s">
        <v>16</v>
      </c>
      <c r="F454" s="13">
        <v>3700000.0</v>
      </c>
      <c r="G454" s="2" t="s">
        <v>129</v>
      </c>
      <c r="H454" s="2" t="s">
        <v>17</v>
      </c>
      <c r="I454" s="2"/>
      <c r="J454" s="2" t="s">
        <v>16</v>
      </c>
    </row>
    <row r="455" ht="15.75" customHeight="1">
      <c r="A455" s="10">
        <v>2016.0</v>
      </c>
      <c r="B455" s="2" t="s">
        <v>129</v>
      </c>
      <c r="C455" s="2" t="s">
        <v>129</v>
      </c>
      <c r="D455" s="8" t="s">
        <v>130</v>
      </c>
      <c r="E455" s="12" t="s">
        <v>14</v>
      </c>
      <c r="F455" s="13">
        <v>1.725E8</v>
      </c>
      <c r="G455" s="2" t="s">
        <v>129</v>
      </c>
      <c r="H455" s="2" t="s">
        <v>17</v>
      </c>
    </row>
    <row r="456" ht="15.75" customHeight="1">
      <c r="A456" s="10">
        <v>2016.0</v>
      </c>
      <c r="B456" s="2" t="s">
        <v>129</v>
      </c>
      <c r="C456" s="2" t="s">
        <v>129</v>
      </c>
      <c r="D456" s="8" t="s">
        <v>130</v>
      </c>
      <c r="E456" s="3" t="s">
        <v>15</v>
      </c>
      <c r="F456" s="13">
        <v>3.296E8</v>
      </c>
      <c r="G456" s="2" t="s">
        <v>129</v>
      </c>
      <c r="H456" s="2" t="s">
        <v>17</v>
      </c>
    </row>
    <row r="457" ht="15.75" customHeight="1">
      <c r="A457" s="10">
        <v>2016.0</v>
      </c>
      <c r="B457" s="2" t="s">
        <v>129</v>
      </c>
      <c r="C457" s="2" t="s">
        <v>129</v>
      </c>
      <c r="D457" s="8" t="s">
        <v>130</v>
      </c>
      <c r="E457" s="2" t="s">
        <v>16</v>
      </c>
      <c r="F457" s="13">
        <v>5200000.0</v>
      </c>
      <c r="G457" s="2" t="s">
        <v>129</v>
      </c>
      <c r="H457" s="2" t="s">
        <v>17</v>
      </c>
      <c r="I457" s="2"/>
      <c r="J457" s="2" t="s">
        <v>16</v>
      </c>
    </row>
    <row r="458" ht="15.75" customHeight="1">
      <c r="A458" s="10">
        <v>2016.0</v>
      </c>
      <c r="B458" s="31" t="s">
        <v>131</v>
      </c>
      <c r="C458" s="30" t="s">
        <v>74</v>
      </c>
      <c r="D458" s="35" t="s">
        <v>75</v>
      </c>
      <c r="E458" s="32" t="s">
        <v>16</v>
      </c>
      <c r="F458" s="50">
        <v>150000.0</v>
      </c>
      <c r="G458" s="31" t="s">
        <v>131</v>
      </c>
      <c r="H458" s="35" t="s">
        <v>132</v>
      </c>
      <c r="I458" s="32"/>
      <c r="J458" s="32" t="s">
        <v>16</v>
      </c>
    </row>
    <row r="459" ht="15.75" customHeight="1">
      <c r="A459" s="10">
        <v>2016.0</v>
      </c>
      <c r="B459" s="2" t="s">
        <v>129</v>
      </c>
      <c r="C459" s="2" t="s">
        <v>129</v>
      </c>
      <c r="D459" s="8" t="s">
        <v>130</v>
      </c>
      <c r="E459" s="3" t="s">
        <v>15</v>
      </c>
      <c r="F459" s="13">
        <v>3.24E8</v>
      </c>
      <c r="G459" s="21" t="s">
        <v>129</v>
      </c>
      <c r="H459" s="2" t="s">
        <v>17</v>
      </c>
    </row>
    <row r="460" ht="15.75" customHeight="1">
      <c r="A460" s="10">
        <v>2016.0</v>
      </c>
      <c r="B460" s="8" t="s">
        <v>133</v>
      </c>
      <c r="C460" s="3" t="s">
        <v>134</v>
      </c>
      <c r="D460" s="8" t="s">
        <v>135</v>
      </c>
      <c r="E460" s="2" t="s">
        <v>16</v>
      </c>
      <c r="F460" s="19">
        <v>9000000.0</v>
      </c>
      <c r="G460" s="51" t="s">
        <v>133</v>
      </c>
      <c r="H460" s="8" t="s">
        <v>27</v>
      </c>
      <c r="I460" s="3" t="s">
        <v>28</v>
      </c>
      <c r="J460" s="2" t="s">
        <v>16</v>
      </c>
    </row>
    <row r="461" ht="15.75" customHeight="1">
      <c r="A461" s="10">
        <v>2016.0</v>
      </c>
      <c r="B461" s="2" t="s">
        <v>78</v>
      </c>
      <c r="C461" s="2" t="s">
        <v>78</v>
      </c>
      <c r="D461" s="8" t="s">
        <v>79</v>
      </c>
      <c r="E461" s="12" t="s">
        <v>14</v>
      </c>
      <c r="F461" s="13">
        <v>6.466E8</v>
      </c>
      <c r="G461" s="2" t="s">
        <v>78</v>
      </c>
      <c r="H461" s="2" t="s">
        <v>17</v>
      </c>
    </row>
    <row r="462" ht="15.75" customHeight="1">
      <c r="A462" s="10">
        <v>2016.0</v>
      </c>
      <c r="B462" s="2" t="s">
        <v>78</v>
      </c>
      <c r="C462" s="21" t="s">
        <v>78</v>
      </c>
      <c r="D462" s="8" t="s">
        <v>79</v>
      </c>
      <c r="E462" s="2" t="s">
        <v>16</v>
      </c>
      <c r="F462" s="13">
        <v>8900000.0</v>
      </c>
      <c r="G462" s="21" t="s">
        <v>78</v>
      </c>
      <c r="H462" s="2" t="s">
        <v>17</v>
      </c>
      <c r="I462" s="2"/>
      <c r="J462" s="2" t="s">
        <v>16</v>
      </c>
    </row>
    <row r="463" ht="15.75" customHeight="1">
      <c r="A463" s="10">
        <v>2016.0</v>
      </c>
      <c r="B463" s="2" t="s">
        <v>136</v>
      </c>
      <c r="C463" s="2" t="s">
        <v>136</v>
      </c>
      <c r="D463" s="8" t="s">
        <v>137</v>
      </c>
      <c r="E463" s="12" t="s">
        <v>14</v>
      </c>
      <c r="F463" s="13">
        <v>1.29E8</v>
      </c>
      <c r="G463" s="2" t="s">
        <v>136</v>
      </c>
      <c r="H463" s="2"/>
    </row>
    <row r="464" ht="15.75" customHeight="1">
      <c r="A464" s="10">
        <v>2016.0</v>
      </c>
      <c r="B464" s="2" t="s">
        <v>136</v>
      </c>
      <c r="C464" s="2" t="s">
        <v>136</v>
      </c>
      <c r="D464" s="8" t="s">
        <v>137</v>
      </c>
      <c r="E464" s="3" t="s">
        <v>15</v>
      </c>
      <c r="F464" s="13">
        <v>1.92E8</v>
      </c>
      <c r="G464" s="2" t="s">
        <v>136</v>
      </c>
      <c r="H464" s="2"/>
    </row>
    <row r="465" ht="15.75" customHeight="1">
      <c r="A465" s="10">
        <v>2016.0</v>
      </c>
      <c r="B465" s="2" t="s">
        <v>136</v>
      </c>
      <c r="C465" s="2" t="s">
        <v>136</v>
      </c>
      <c r="D465" s="8" t="s">
        <v>137</v>
      </c>
      <c r="E465" s="2" t="s">
        <v>16</v>
      </c>
      <c r="F465" s="13">
        <v>909000.0</v>
      </c>
      <c r="G465" s="2" t="s">
        <v>136</v>
      </c>
      <c r="H465" s="2"/>
      <c r="I465" s="2"/>
      <c r="J465" s="2" t="s">
        <v>16</v>
      </c>
    </row>
    <row r="466" ht="15.75" customHeight="1">
      <c r="A466" s="10">
        <v>2016.0</v>
      </c>
      <c r="B466" s="2" t="s">
        <v>136</v>
      </c>
      <c r="C466" s="2" t="s">
        <v>136</v>
      </c>
      <c r="D466" s="8" t="s">
        <v>137</v>
      </c>
      <c r="E466" s="12" t="s">
        <v>14</v>
      </c>
      <c r="F466" s="13">
        <v>1.248E8</v>
      </c>
      <c r="G466" s="2" t="s">
        <v>136</v>
      </c>
      <c r="H466" s="2"/>
    </row>
    <row r="467" ht="15.75" customHeight="1">
      <c r="A467" s="10">
        <v>2016.0</v>
      </c>
      <c r="B467" s="2" t="s">
        <v>136</v>
      </c>
      <c r="C467" s="2" t="s">
        <v>136</v>
      </c>
      <c r="D467" s="8" t="s">
        <v>137</v>
      </c>
      <c r="E467" s="3" t="s">
        <v>15</v>
      </c>
      <c r="F467" s="13">
        <v>2.65E8</v>
      </c>
      <c r="G467" s="2" t="s">
        <v>136</v>
      </c>
      <c r="H467" s="2"/>
    </row>
    <row r="468" ht="15.75" customHeight="1">
      <c r="A468" s="10">
        <v>2016.0</v>
      </c>
      <c r="B468" s="2" t="s">
        <v>136</v>
      </c>
      <c r="C468" s="2" t="s">
        <v>136</v>
      </c>
      <c r="D468" s="8" t="s">
        <v>137</v>
      </c>
      <c r="E468" s="2" t="s">
        <v>16</v>
      </c>
      <c r="F468" s="13">
        <v>540700.0</v>
      </c>
      <c r="G468" s="2" t="s">
        <v>136</v>
      </c>
      <c r="H468" s="2"/>
      <c r="I468" s="2"/>
      <c r="J468" s="2" t="s">
        <v>16</v>
      </c>
    </row>
    <row r="469" ht="15.75" customHeight="1">
      <c r="A469" s="10">
        <v>2016.0</v>
      </c>
      <c r="B469" s="2" t="s">
        <v>136</v>
      </c>
      <c r="C469" s="2" t="s">
        <v>136</v>
      </c>
      <c r="D469" s="8" t="s">
        <v>137</v>
      </c>
      <c r="E469" s="12" t="s">
        <v>14</v>
      </c>
      <c r="F469" s="13">
        <v>9.82E7</v>
      </c>
      <c r="G469" s="2" t="s">
        <v>136</v>
      </c>
      <c r="H469" s="2"/>
    </row>
    <row r="470" ht="15.75" customHeight="1">
      <c r="A470" s="10">
        <v>2016.0</v>
      </c>
      <c r="B470" s="2" t="s">
        <v>136</v>
      </c>
      <c r="C470" s="2" t="s">
        <v>136</v>
      </c>
      <c r="D470" s="8" t="s">
        <v>137</v>
      </c>
      <c r="E470" s="3" t="s">
        <v>15</v>
      </c>
      <c r="F470" s="13">
        <v>1.895E8</v>
      </c>
      <c r="G470" s="2" t="s">
        <v>136</v>
      </c>
      <c r="H470" s="2"/>
    </row>
    <row r="471" ht="15.75" customHeight="1">
      <c r="A471" s="10">
        <v>2016.0</v>
      </c>
      <c r="B471" s="2" t="s">
        <v>136</v>
      </c>
      <c r="C471" s="2" t="s">
        <v>136</v>
      </c>
      <c r="D471" s="8" t="s">
        <v>137</v>
      </c>
      <c r="E471" s="2" t="s">
        <v>16</v>
      </c>
      <c r="F471" s="13">
        <v>563000.0</v>
      </c>
      <c r="G471" s="2" t="s">
        <v>136</v>
      </c>
      <c r="H471" s="2"/>
      <c r="I471" s="2"/>
      <c r="J471" s="2" t="s">
        <v>16</v>
      </c>
    </row>
    <row r="472" ht="15.75" customHeight="1">
      <c r="A472" s="10">
        <v>2016.0</v>
      </c>
      <c r="B472" s="2" t="s">
        <v>136</v>
      </c>
      <c r="C472" s="2" t="s">
        <v>136</v>
      </c>
      <c r="D472" s="8" t="s">
        <v>137</v>
      </c>
      <c r="E472" s="12" t="s">
        <v>14</v>
      </c>
      <c r="F472" s="13">
        <v>9.77E7</v>
      </c>
      <c r="G472" s="2" t="s">
        <v>136</v>
      </c>
      <c r="H472" s="2" t="s">
        <v>17</v>
      </c>
    </row>
    <row r="473" ht="15.75" customHeight="1">
      <c r="A473" s="10">
        <v>2016.0</v>
      </c>
      <c r="B473" s="2" t="s">
        <v>136</v>
      </c>
      <c r="C473" s="2" t="s">
        <v>136</v>
      </c>
      <c r="D473" s="8" t="s">
        <v>137</v>
      </c>
      <c r="E473" s="3" t="s">
        <v>15</v>
      </c>
      <c r="F473" s="13">
        <v>1.503E8</v>
      </c>
      <c r="G473" s="2" t="s">
        <v>136</v>
      </c>
      <c r="H473" s="2" t="s">
        <v>17</v>
      </c>
    </row>
    <row r="474" ht="15.75" customHeight="1">
      <c r="A474" s="10">
        <v>2016.0</v>
      </c>
      <c r="B474" s="2" t="s">
        <v>136</v>
      </c>
      <c r="C474" s="2" t="s">
        <v>136</v>
      </c>
      <c r="D474" s="8" t="s">
        <v>137</v>
      </c>
      <c r="E474" s="2" t="s">
        <v>16</v>
      </c>
      <c r="F474" s="13">
        <v>525000.0</v>
      </c>
      <c r="G474" s="2" t="s">
        <v>136</v>
      </c>
      <c r="H474" s="2" t="s">
        <v>17</v>
      </c>
      <c r="I474" s="2"/>
      <c r="J474" s="2" t="s">
        <v>16</v>
      </c>
    </row>
    <row r="475" ht="15.75" customHeight="1">
      <c r="A475" s="10">
        <v>2016.0</v>
      </c>
      <c r="B475" s="2" t="s">
        <v>136</v>
      </c>
      <c r="C475" s="2" t="s">
        <v>136</v>
      </c>
      <c r="D475" s="8" t="s">
        <v>137</v>
      </c>
      <c r="E475" s="12" t="s">
        <v>14</v>
      </c>
      <c r="F475" s="13">
        <v>1.249E8</v>
      </c>
      <c r="G475" s="2" t="s">
        <v>136</v>
      </c>
      <c r="H475" s="2" t="s">
        <v>17</v>
      </c>
    </row>
    <row r="476" ht="15.75" customHeight="1">
      <c r="A476" s="10">
        <v>2016.0</v>
      </c>
      <c r="B476" s="2" t="s">
        <v>136</v>
      </c>
      <c r="C476" s="2" t="s">
        <v>136</v>
      </c>
      <c r="D476" s="8" t="s">
        <v>137</v>
      </c>
      <c r="E476" s="3" t="s">
        <v>15</v>
      </c>
      <c r="F476" s="13">
        <v>1.834E8</v>
      </c>
      <c r="G476" s="2" t="s">
        <v>136</v>
      </c>
      <c r="H476" s="2" t="s">
        <v>17</v>
      </c>
    </row>
    <row r="477" ht="15.75" customHeight="1">
      <c r="A477" s="10">
        <v>2016.0</v>
      </c>
      <c r="B477" s="2" t="s">
        <v>136</v>
      </c>
      <c r="C477" s="2" t="s">
        <v>136</v>
      </c>
      <c r="D477" s="8" t="s">
        <v>137</v>
      </c>
      <c r="E477" s="2" t="s">
        <v>16</v>
      </c>
      <c r="F477" s="13">
        <v>863000.0</v>
      </c>
      <c r="G477" s="2" t="s">
        <v>136</v>
      </c>
      <c r="H477" s="2" t="s">
        <v>17</v>
      </c>
      <c r="I477" s="2"/>
      <c r="J477" s="2" t="s">
        <v>16</v>
      </c>
      <c r="K477" s="14"/>
    </row>
    <row r="478" ht="15.75" customHeight="1">
      <c r="A478" s="10">
        <v>2016.0</v>
      </c>
      <c r="B478" s="22" t="s">
        <v>78</v>
      </c>
      <c r="C478" s="22" t="s">
        <v>78</v>
      </c>
      <c r="D478" s="3" t="s">
        <v>79</v>
      </c>
      <c r="E478" s="2" t="s">
        <v>16</v>
      </c>
      <c r="F478" s="16">
        <v>1.92E7</v>
      </c>
      <c r="G478" s="22" t="s">
        <v>78</v>
      </c>
      <c r="H478" s="2" t="s">
        <v>17</v>
      </c>
      <c r="I478" s="3"/>
      <c r="J478" s="2" t="s">
        <v>16</v>
      </c>
    </row>
    <row r="479" ht="15.75" customHeight="1">
      <c r="A479" s="10">
        <v>2016.0</v>
      </c>
      <c r="B479" s="2" t="s">
        <v>136</v>
      </c>
      <c r="C479" s="2" t="s">
        <v>136</v>
      </c>
      <c r="D479" s="8" t="s">
        <v>137</v>
      </c>
      <c r="E479" s="3" t="s">
        <v>15</v>
      </c>
      <c r="F479" s="13">
        <v>2.144E8</v>
      </c>
      <c r="G479" s="2" t="s">
        <v>136</v>
      </c>
      <c r="H479" s="2" t="s">
        <v>17</v>
      </c>
    </row>
    <row r="480" ht="15.75" customHeight="1">
      <c r="A480" s="10">
        <v>2016.0</v>
      </c>
      <c r="B480" s="52" t="s">
        <v>10</v>
      </c>
      <c r="C480" s="53" t="s">
        <v>10</v>
      </c>
      <c r="D480" s="3" t="s">
        <v>11</v>
      </c>
      <c r="E480" s="2" t="s">
        <v>16</v>
      </c>
      <c r="F480" s="54">
        <v>1.84E7</v>
      </c>
      <c r="G480" s="53" t="s">
        <v>10</v>
      </c>
      <c r="H480" s="2" t="s">
        <v>17</v>
      </c>
      <c r="I480" s="3" t="s">
        <v>28</v>
      </c>
      <c r="J480" s="2" t="s">
        <v>16</v>
      </c>
    </row>
    <row r="481" ht="15.75" customHeight="1">
      <c r="A481" s="10">
        <v>2016.0</v>
      </c>
      <c r="B481" s="8" t="s">
        <v>136</v>
      </c>
      <c r="C481" s="3" t="s">
        <v>136</v>
      </c>
      <c r="D481" s="8" t="s">
        <v>137</v>
      </c>
      <c r="E481" s="8" t="s">
        <v>14</v>
      </c>
      <c r="F481" s="9">
        <v>2.6977971E7</v>
      </c>
      <c r="G481" s="8" t="s">
        <v>138</v>
      </c>
      <c r="H481" s="8" t="s">
        <v>22</v>
      </c>
    </row>
    <row r="482" ht="15.75" customHeight="1">
      <c r="A482" s="10">
        <v>2016.0</v>
      </c>
      <c r="B482" s="8" t="s">
        <v>136</v>
      </c>
      <c r="C482" s="3" t="s">
        <v>136</v>
      </c>
      <c r="D482" s="8" t="s">
        <v>137</v>
      </c>
      <c r="E482" s="3" t="s">
        <v>15</v>
      </c>
      <c r="F482" s="9">
        <v>5.1297E7</v>
      </c>
      <c r="G482" s="8" t="s">
        <v>138</v>
      </c>
      <c r="H482" s="8" t="s">
        <v>22</v>
      </c>
    </row>
    <row r="483" ht="15.75" customHeight="1">
      <c r="A483" s="10">
        <v>2016.0</v>
      </c>
      <c r="B483" s="8" t="s">
        <v>136</v>
      </c>
      <c r="C483" s="3" t="s">
        <v>136</v>
      </c>
      <c r="D483" s="8" t="s">
        <v>137</v>
      </c>
      <c r="E483" s="8" t="s">
        <v>14</v>
      </c>
      <c r="F483" s="9">
        <v>8.9055457E7</v>
      </c>
      <c r="G483" s="8" t="s">
        <v>139</v>
      </c>
      <c r="H483" s="8" t="s">
        <v>22</v>
      </c>
    </row>
    <row r="484" ht="15.75" customHeight="1">
      <c r="A484" s="10">
        <v>2016.0</v>
      </c>
      <c r="B484" s="8" t="s">
        <v>136</v>
      </c>
      <c r="C484" s="3" t="s">
        <v>136</v>
      </c>
      <c r="D484" s="8" t="s">
        <v>137</v>
      </c>
      <c r="E484" s="3" t="s">
        <v>15</v>
      </c>
      <c r="F484" s="9">
        <v>1.09309173E8</v>
      </c>
      <c r="G484" s="8" t="s">
        <v>139</v>
      </c>
      <c r="H484" s="8" t="s">
        <v>22</v>
      </c>
    </row>
    <row r="485" ht="15.75" customHeight="1">
      <c r="A485" s="10">
        <v>2016.0</v>
      </c>
      <c r="B485" s="3" t="s">
        <v>140</v>
      </c>
      <c r="C485" s="3" t="s">
        <v>141</v>
      </c>
      <c r="D485" s="8" t="s">
        <v>142</v>
      </c>
      <c r="E485" s="3" t="s">
        <v>14</v>
      </c>
      <c r="F485" s="9">
        <v>1682185.0</v>
      </c>
      <c r="G485" s="3" t="s">
        <v>140</v>
      </c>
      <c r="H485" s="8" t="s">
        <v>67</v>
      </c>
    </row>
    <row r="486" ht="15.75" customHeight="1">
      <c r="A486" s="10">
        <v>2016.0</v>
      </c>
      <c r="B486" s="8" t="s">
        <v>140</v>
      </c>
      <c r="C486" s="3" t="s">
        <v>141</v>
      </c>
      <c r="D486" s="8" t="s">
        <v>142</v>
      </c>
      <c r="E486" s="3" t="s">
        <v>15</v>
      </c>
      <c r="F486" s="19">
        <v>3798201.0</v>
      </c>
      <c r="G486" s="8" t="s">
        <v>140</v>
      </c>
      <c r="H486" s="8" t="s">
        <v>67</v>
      </c>
      <c r="I486" s="20"/>
      <c r="J486" s="20"/>
    </row>
    <row r="487" ht="15.75" customHeight="1">
      <c r="A487" s="10">
        <v>2016.0</v>
      </c>
      <c r="B487" s="22" t="s">
        <v>80</v>
      </c>
      <c r="C487" s="22" t="s">
        <v>80</v>
      </c>
      <c r="D487" s="3" t="s">
        <v>81</v>
      </c>
      <c r="E487" s="8" t="s">
        <v>15</v>
      </c>
      <c r="F487" s="16">
        <v>3.0E8</v>
      </c>
      <c r="G487" s="22" t="s">
        <v>80</v>
      </c>
      <c r="H487" s="8" t="s">
        <v>23</v>
      </c>
      <c r="I487" s="3"/>
      <c r="J487" s="8" t="s">
        <v>15</v>
      </c>
    </row>
    <row r="488" ht="15.75" customHeight="1">
      <c r="A488" s="10">
        <v>2016.0</v>
      </c>
      <c r="B488" s="3" t="s">
        <v>143</v>
      </c>
      <c r="C488" s="8" t="s">
        <v>143</v>
      </c>
      <c r="D488" s="8" t="s">
        <v>144</v>
      </c>
      <c r="E488" s="3" t="s">
        <v>12</v>
      </c>
      <c r="F488" s="9">
        <v>1627000.0</v>
      </c>
      <c r="G488" s="3" t="s">
        <v>143</v>
      </c>
      <c r="H488" s="8" t="s">
        <v>13</v>
      </c>
      <c r="I488" s="3"/>
      <c r="J488" s="3" t="s">
        <v>16</v>
      </c>
    </row>
    <row r="489" ht="15.75" customHeight="1">
      <c r="A489" s="10">
        <v>2016.0</v>
      </c>
      <c r="B489" s="8" t="s">
        <v>143</v>
      </c>
      <c r="C489" s="8" t="s">
        <v>143</v>
      </c>
      <c r="D489" s="8" t="s">
        <v>144</v>
      </c>
      <c r="E489" s="3" t="s">
        <v>14</v>
      </c>
      <c r="F489" s="9">
        <v>3.12729054E8</v>
      </c>
      <c r="G489" s="8" t="s">
        <v>143</v>
      </c>
      <c r="H489" s="8" t="s">
        <v>13</v>
      </c>
    </row>
    <row r="490" ht="15.75" customHeight="1">
      <c r="A490" s="10">
        <v>2016.0</v>
      </c>
      <c r="B490" s="8" t="s">
        <v>143</v>
      </c>
      <c r="C490" s="8" t="s">
        <v>143</v>
      </c>
      <c r="D490" s="8" t="s">
        <v>144</v>
      </c>
      <c r="E490" s="3" t="s">
        <v>15</v>
      </c>
      <c r="F490" s="9">
        <v>4.89640803E8</v>
      </c>
      <c r="G490" s="8" t="s">
        <v>143</v>
      </c>
      <c r="H490" s="8" t="s">
        <v>13</v>
      </c>
    </row>
    <row r="491" ht="15.75" customHeight="1">
      <c r="A491" s="10">
        <v>2016.0</v>
      </c>
      <c r="B491" s="8" t="s">
        <v>143</v>
      </c>
      <c r="C491" s="8" t="s">
        <v>143</v>
      </c>
      <c r="D491" s="8" t="s">
        <v>144</v>
      </c>
      <c r="E491" s="8" t="s">
        <v>12</v>
      </c>
      <c r="F491" s="9">
        <v>6400000.0</v>
      </c>
      <c r="G491" s="8" t="s">
        <v>143</v>
      </c>
      <c r="H491" s="8" t="s">
        <v>13</v>
      </c>
      <c r="I491" s="8"/>
      <c r="J491" s="8" t="s">
        <v>16</v>
      </c>
    </row>
    <row r="492" ht="15.75" customHeight="1">
      <c r="A492" s="10">
        <v>2016.0</v>
      </c>
      <c r="B492" s="8" t="s">
        <v>143</v>
      </c>
      <c r="C492" s="8" t="s">
        <v>143</v>
      </c>
      <c r="D492" s="8" t="s">
        <v>144</v>
      </c>
      <c r="E492" s="3" t="s">
        <v>14</v>
      </c>
      <c r="F492" s="9">
        <v>2.88128878E8</v>
      </c>
      <c r="G492" s="8" t="s">
        <v>143</v>
      </c>
      <c r="H492" s="8" t="s">
        <v>13</v>
      </c>
      <c r="I492" s="14"/>
      <c r="J492" s="14"/>
      <c r="K492" s="14"/>
    </row>
    <row r="493" ht="15.75" customHeight="1">
      <c r="A493" s="10">
        <v>2016.0</v>
      </c>
      <c r="B493" s="2" t="s">
        <v>145</v>
      </c>
      <c r="C493" s="2" t="s">
        <v>145</v>
      </c>
      <c r="D493" s="8" t="s">
        <v>146</v>
      </c>
      <c r="E493" s="2" t="s">
        <v>16</v>
      </c>
      <c r="F493" s="13">
        <v>2800000.0</v>
      </c>
      <c r="G493" s="2" t="s">
        <v>145</v>
      </c>
      <c r="H493" s="2"/>
      <c r="I493" s="2"/>
      <c r="J493" s="2" t="s">
        <v>16</v>
      </c>
    </row>
    <row r="494" ht="15.75" customHeight="1">
      <c r="A494" s="10">
        <v>2016.0</v>
      </c>
      <c r="B494" s="2" t="s">
        <v>147</v>
      </c>
      <c r="C494" s="2" t="s">
        <v>145</v>
      </c>
      <c r="D494" s="8" t="s">
        <v>146</v>
      </c>
      <c r="E494" s="12" t="s">
        <v>14</v>
      </c>
      <c r="F494" s="13">
        <v>2.724E8</v>
      </c>
      <c r="G494" s="2" t="s">
        <v>145</v>
      </c>
      <c r="H494" s="2"/>
    </row>
    <row r="495" ht="15.75" customHeight="1">
      <c r="A495" s="10">
        <v>2016.0</v>
      </c>
      <c r="B495" s="2" t="s">
        <v>147</v>
      </c>
      <c r="C495" s="2" t="s">
        <v>145</v>
      </c>
      <c r="D495" s="8" t="s">
        <v>146</v>
      </c>
      <c r="E495" s="3" t="s">
        <v>15</v>
      </c>
      <c r="F495" s="13">
        <v>4.219E8</v>
      </c>
      <c r="G495" s="2" t="s">
        <v>145</v>
      </c>
      <c r="H495" s="2"/>
    </row>
    <row r="496" ht="15.75" customHeight="1">
      <c r="A496" s="10">
        <v>2016.0</v>
      </c>
      <c r="B496" s="18" t="s">
        <v>148</v>
      </c>
      <c r="C496" s="18" t="s">
        <v>145</v>
      </c>
      <c r="D496" s="8" t="s">
        <v>146</v>
      </c>
      <c r="E496" s="18" t="s">
        <v>14</v>
      </c>
      <c r="F496" s="19">
        <v>7.0319785E7</v>
      </c>
      <c r="G496" s="18" t="s">
        <v>148</v>
      </c>
      <c r="H496" s="18" t="s">
        <v>22</v>
      </c>
    </row>
    <row r="497" ht="15.75" customHeight="1">
      <c r="A497" s="10">
        <v>2016.0</v>
      </c>
      <c r="B497" s="18" t="s">
        <v>148</v>
      </c>
      <c r="C497" s="18" t="s">
        <v>145</v>
      </c>
      <c r="D497" s="8" t="s">
        <v>146</v>
      </c>
      <c r="E497" s="3" t="s">
        <v>15</v>
      </c>
      <c r="F497" s="19">
        <v>1.25049126E8</v>
      </c>
      <c r="G497" s="18" t="s">
        <v>148</v>
      </c>
      <c r="H497" s="18" t="s">
        <v>22</v>
      </c>
    </row>
    <row r="498" ht="15.75" customHeight="1">
      <c r="A498" s="10">
        <v>2016.0</v>
      </c>
      <c r="B498" s="8" t="s">
        <v>143</v>
      </c>
      <c r="C498" s="8" t="s">
        <v>143</v>
      </c>
      <c r="D498" s="8" t="s">
        <v>144</v>
      </c>
      <c r="E498" s="3" t="s">
        <v>15</v>
      </c>
      <c r="F498" s="11">
        <v>3.55277959E8</v>
      </c>
      <c r="G498" s="8" t="s">
        <v>143</v>
      </c>
      <c r="H498" s="3" t="s">
        <v>13</v>
      </c>
      <c r="I498" s="20"/>
      <c r="J498" s="20"/>
      <c r="K498" s="6"/>
    </row>
    <row r="499" ht="15.75" customHeight="1">
      <c r="A499" s="10">
        <v>2016.0</v>
      </c>
      <c r="B499" s="8" t="s">
        <v>143</v>
      </c>
      <c r="C499" s="8" t="s">
        <v>143</v>
      </c>
      <c r="D499" s="8" t="s">
        <v>144</v>
      </c>
      <c r="E499" s="3" t="s">
        <v>12</v>
      </c>
      <c r="F499" s="9">
        <v>1800000.0</v>
      </c>
      <c r="G499" s="51" t="s">
        <v>143</v>
      </c>
      <c r="H499" s="8" t="s">
        <v>13</v>
      </c>
      <c r="I499" s="3"/>
      <c r="J499" s="3" t="s">
        <v>16</v>
      </c>
      <c r="K499" s="14"/>
    </row>
    <row r="500" ht="15.75" customHeight="1">
      <c r="A500" s="10">
        <v>2016.0</v>
      </c>
      <c r="B500" s="2" t="s">
        <v>143</v>
      </c>
      <c r="C500" s="2" t="s">
        <v>143</v>
      </c>
      <c r="D500" s="8" t="s">
        <v>144</v>
      </c>
      <c r="E500" s="12" t="s">
        <v>14</v>
      </c>
      <c r="F500" s="13">
        <v>1.73E8</v>
      </c>
      <c r="G500" s="2" t="s">
        <v>143</v>
      </c>
      <c r="H500" s="2"/>
    </row>
    <row r="501" ht="15.75" customHeight="1">
      <c r="A501" s="10">
        <v>2016.0</v>
      </c>
      <c r="B501" s="2" t="s">
        <v>143</v>
      </c>
      <c r="C501" s="2" t="s">
        <v>143</v>
      </c>
      <c r="D501" s="8" t="s">
        <v>144</v>
      </c>
      <c r="E501" s="3" t="s">
        <v>15</v>
      </c>
      <c r="F501" s="13">
        <v>3.052E8</v>
      </c>
      <c r="G501" s="21" t="s">
        <v>143</v>
      </c>
      <c r="H501" s="2"/>
    </row>
    <row r="502" ht="15.75" customHeight="1">
      <c r="A502" s="10">
        <v>2016.0</v>
      </c>
      <c r="B502" s="2" t="s">
        <v>143</v>
      </c>
      <c r="C502" s="2" t="s">
        <v>143</v>
      </c>
      <c r="D502" s="8" t="s">
        <v>144</v>
      </c>
      <c r="E502" s="2" t="s">
        <v>16</v>
      </c>
      <c r="F502" s="13">
        <v>5300000.0</v>
      </c>
      <c r="G502" s="2" t="s">
        <v>143</v>
      </c>
      <c r="H502" s="2"/>
      <c r="I502" s="2"/>
      <c r="J502" s="2" t="s">
        <v>16</v>
      </c>
    </row>
    <row r="503" ht="15.75" customHeight="1">
      <c r="A503" s="10">
        <v>2016.0</v>
      </c>
      <c r="B503" s="2" t="s">
        <v>143</v>
      </c>
      <c r="C503" s="2" t="s">
        <v>143</v>
      </c>
      <c r="D503" s="8" t="s">
        <v>144</v>
      </c>
      <c r="E503" s="12" t="s">
        <v>14</v>
      </c>
      <c r="F503" s="13">
        <v>1.66E8</v>
      </c>
      <c r="G503" s="21" t="s">
        <v>143</v>
      </c>
      <c r="H503" s="2"/>
    </row>
    <row r="504" ht="15.75" customHeight="1">
      <c r="A504" s="10">
        <v>2016.0</v>
      </c>
      <c r="B504" s="2" t="s">
        <v>143</v>
      </c>
      <c r="C504" s="2" t="s">
        <v>143</v>
      </c>
      <c r="D504" s="8" t="s">
        <v>144</v>
      </c>
      <c r="E504" s="3" t="s">
        <v>15</v>
      </c>
      <c r="F504" s="13">
        <v>3.757E8</v>
      </c>
      <c r="G504" s="2" t="s">
        <v>143</v>
      </c>
      <c r="H504" s="2"/>
    </row>
    <row r="505" ht="15.75" customHeight="1">
      <c r="A505" s="10">
        <v>2016.0</v>
      </c>
      <c r="B505" s="2" t="s">
        <v>143</v>
      </c>
      <c r="C505" s="2" t="s">
        <v>143</v>
      </c>
      <c r="D505" s="8" t="s">
        <v>144</v>
      </c>
      <c r="E505" s="2" t="s">
        <v>16</v>
      </c>
      <c r="F505" s="13">
        <v>3400000.0</v>
      </c>
      <c r="G505" s="2" t="s">
        <v>143</v>
      </c>
      <c r="H505" s="2"/>
      <c r="I505" s="2"/>
      <c r="J505" s="2" t="s">
        <v>16</v>
      </c>
    </row>
    <row r="506" ht="15.75" customHeight="1">
      <c r="A506" s="10">
        <v>2016.0</v>
      </c>
      <c r="B506" s="2" t="s">
        <v>143</v>
      </c>
      <c r="C506" s="2" t="s">
        <v>143</v>
      </c>
      <c r="D506" s="8" t="s">
        <v>144</v>
      </c>
      <c r="E506" s="12" t="s">
        <v>14</v>
      </c>
      <c r="F506" s="13">
        <v>1.273E8</v>
      </c>
      <c r="G506" s="2" t="s">
        <v>143</v>
      </c>
      <c r="H506" s="2"/>
    </row>
    <row r="507" ht="15.75" customHeight="1">
      <c r="A507" s="10">
        <v>2016.0</v>
      </c>
      <c r="B507" s="2" t="s">
        <v>143</v>
      </c>
      <c r="C507" s="2" t="s">
        <v>143</v>
      </c>
      <c r="D507" s="8" t="s">
        <v>144</v>
      </c>
      <c r="E507" s="3" t="s">
        <v>15</v>
      </c>
      <c r="F507" s="13">
        <v>2.605E8</v>
      </c>
      <c r="G507" s="2" t="s">
        <v>143</v>
      </c>
      <c r="H507" s="2"/>
    </row>
    <row r="508" ht="15.75" customHeight="1">
      <c r="A508" s="10">
        <v>2016.0</v>
      </c>
      <c r="B508" s="2" t="s">
        <v>143</v>
      </c>
      <c r="C508" s="2" t="s">
        <v>143</v>
      </c>
      <c r="D508" s="8" t="s">
        <v>144</v>
      </c>
      <c r="E508" s="2" t="s">
        <v>16</v>
      </c>
      <c r="F508" s="13">
        <v>2000000.0</v>
      </c>
      <c r="G508" s="2" t="s">
        <v>143</v>
      </c>
      <c r="H508" s="2"/>
      <c r="I508" s="2"/>
      <c r="J508" s="2" t="s">
        <v>16</v>
      </c>
    </row>
    <row r="509" ht="15.75" customHeight="1">
      <c r="A509" s="10">
        <v>2016.0</v>
      </c>
      <c r="B509" s="2" t="s">
        <v>143</v>
      </c>
      <c r="C509" s="2" t="s">
        <v>143</v>
      </c>
      <c r="D509" s="8" t="s">
        <v>144</v>
      </c>
      <c r="E509" s="12" t="s">
        <v>14</v>
      </c>
      <c r="F509" s="13">
        <v>2.13E8</v>
      </c>
      <c r="G509" s="2" t="s">
        <v>143</v>
      </c>
      <c r="H509" s="2" t="s">
        <v>17</v>
      </c>
    </row>
    <row r="510" ht="15.75" customHeight="1">
      <c r="A510" s="10">
        <v>2016.0</v>
      </c>
      <c r="B510" s="2" t="s">
        <v>143</v>
      </c>
      <c r="C510" s="2" t="s">
        <v>143</v>
      </c>
      <c r="D510" s="8" t="s">
        <v>144</v>
      </c>
      <c r="E510" s="3" t="s">
        <v>15</v>
      </c>
      <c r="F510" s="13">
        <v>2.873E8</v>
      </c>
      <c r="G510" s="2" t="s">
        <v>143</v>
      </c>
      <c r="H510" s="2" t="s">
        <v>17</v>
      </c>
    </row>
    <row r="511" ht="15.75" customHeight="1">
      <c r="A511" s="10">
        <v>2016.0</v>
      </c>
      <c r="B511" s="2" t="s">
        <v>149</v>
      </c>
      <c r="C511" s="2" t="s">
        <v>150</v>
      </c>
      <c r="D511" s="8" t="s">
        <v>151</v>
      </c>
      <c r="E511" s="12" t="s">
        <v>14</v>
      </c>
      <c r="F511" s="13">
        <v>1.11E7</v>
      </c>
      <c r="G511" s="2" t="s">
        <v>149</v>
      </c>
      <c r="H511" s="2" t="s">
        <v>17</v>
      </c>
    </row>
    <row r="512" ht="15.75" customHeight="1">
      <c r="A512" s="10">
        <v>2016.0</v>
      </c>
      <c r="B512" s="2" t="s">
        <v>149</v>
      </c>
      <c r="C512" s="2" t="s">
        <v>150</v>
      </c>
      <c r="D512" s="8" t="s">
        <v>151</v>
      </c>
      <c r="E512" s="3" t="s">
        <v>15</v>
      </c>
      <c r="F512" s="13">
        <v>3.95E7</v>
      </c>
      <c r="G512" s="2" t="s">
        <v>149</v>
      </c>
      <c r="H512" s="2" t="s">
        <v>17</v>
      </c>
    </row>
    <row r="513" ht="15.75" customHeight="1">
      <c r="A513" s="10">
        <v>2016.0</v>
      </c>
      <c r="B513" s="2" t="s">
        <v>143</v>
      </c>
      <c r="C513" s="2" t="s">
        <v>143</v>
      </c>
      <c r="D513" s="8" t="s">
        <v>144</v>
      </c>
      <c r="E513" s="2" t="s">
        <v>16</v>
      </c>
      <c r="F513" s="13">
        <v>1900000.0</v>
      </c>
      <c r="G513" s="2" t="s">
        <v>143</v>
      </c>
      <c r="H513" s="2" t="s">
        <v>17</v>
      </c>
      <c r="I513" s="2"/>
      <c r="J513" s="2" t="s">
        <v>16</v>
      </c>
    </row>
    <row r="514" ht="15.75" customHeight="1">
      <c r="A514" s="10">
        <v>2016.0</v>
      </c>
      <c r="B514" s="3" t="s">
        <v>152</v>
      </c>
      <c r="C514" s="3" t="s">
        <v>153</v>
      </c>
      <c r="D514" s="8" t="s">
        <v>154</v>
      </c>
      <c r="E514" s="3" t="s">
        <v>14</v>
      </c>
      <c r="F514" s="9">
        <v>5981608.0</v>
      </c>
      <c r="G514" s="3" t="s">
        <v>152</v>
      </c>
      <c r="H514" s="8" t="s">
        <v>67</v>
      </c>
    </row>
    <row r="515" ht="15.75" customHeight="1">
      <c r="A515" s="10">
        <v>2016.0</v>
      </c>
      <c r="B515" s="2" t="s">
        <v>143</v>
      </c>
      <c r="C515" s="2" t="s">
        <v>143</v>
      </c>
      <c r="D515" s="8" t="s">
        <v>144</v>
      </c>
      <c r="E515" s="12" t="s">
        <v>14</v>
      </c>
      <c r="F515" s="13">
        <v>1.594E8</v>
      </c>
      <c r="G515" s="2" t="s">
        <v>143</v>
      </c>
      <c r="H515" s="2" t="s">
        <v>17</v>
      </c>
    </row>
    <row r="516" ht="15.75" customHeight="1">
      <c r="A516" s="10">
        <v>2016.0</v>
      </c>
      <c r="B516" s="2" t="s">
        <v>143</v>
      </c>
      <c r="C516" s="2" t="s">
        <v>143</v>
      </c>
      <c r="D516" s="8" t="s">
        <v>144</v>
      </c>
      <c r="E516" s="3" t="s">
        <v>15</v>
      </c>
      <c r="F516" s="13">
        <v>3.383E8</v>
      </c>
      <c r="G516" s="2" t="s">
        <v>143</v>
      </c>
      <c r="H516" s="2" t="s">
        <v>17</v>
      </c>
    </row>
    <row r="517" ht="15.75" customHeight="1">
      <c r="A517" s="10">
        <v>2016.0</v>
      </c>
      <c r="B517" s="2" t="s">
        <v>143</v>
      </c>
      <c r="C517" s="2" t="s">
        <v>143</v>
      </c>
      <c r="D517" s="8" t="s">
        <v>144</v>
      </c>
      <c r="E517" s="2" t="s">
        <v>16</v>
      </c>
      <c r="F517" s="13">
        <v>2300000.0</v>
      </c>
      <c r="G517" s="2" t="s">
        <v>143</v>
      </c>
      <c r="H517" s="2" t="s">
        <v>17</v>
      </c>
      <c r="I517" s="2"/>
      <c r="J517" s="2" t="s">
        <v>16</v>
      </c>
    </row>
    <row r="518" ht="15.75" customHeight="1">
      <c r="A518" s="10">
        <v>2016.0</v>
      </c>
      <c r="B518" s="2" t="s">
        <v>82</v>
      </c>
      <c r="C518" s="2" t="s">
        <v>82</v>
      </c>
      <c r="D518" s="8" t="s">
        <v>83</v>
      </c>
      <c r="E518" s="12" t="s">
        <v>14</v>
      </c>
      <c r="F518" s="13">
        <v>3.61E7</v>
      </c>
      <c r="G518" s="2" t="s">
        <v>82</v>
      </c>
      <c r="H518" s="2" t="s">
        <v>17</v>
      </c>
    </row>
    <row r="519" ht="15.75" customHeight="1">
      <c r="A519" s="10">
        <v>2016.0</v>
      </c>
      <c r="B519" s="2" t="s">
        <v>143</v>
      </c>
      <c r="C519" s="2" t="s">
        <v>143</v>
      </c>
      <c r="D519" s="8" t="s">
        <v>144</v>
      </c>
      <c r="E519" s="3" t="s">
        <v>15</v>
      </c>
      <c r="F519" s="13">
        <v>3.831E8</v>
      </c>
      <c r="G519" s="2" t="s">
        <v>143</v>
      </c>
      <c r="H519" s="2" t="s">
        <v>17</v>
      </c>
    </row>
    <row r="520" ht="15.75" customHeight="1">
      <c r="A520" s="10">
        <v>2016.0</v>
      </c>
      <c r="B520" s="2" t="s">
        <v>82</v>
      </c>
      <c r="C520" s="2" t="s">
        <v>82</v>
      </c>
      <c r="D520" s="8" t="s">
        <v>83</v>
      </c>
      <c r="E520" s="2" t="s">
        <v>16</v>
      </c>
      <c r="F520" s="13">
        <v>2600000.0</v>
      </c>
      <c r="G520" s="2" t="s">
        <v>82</v>
      </c>
      <c r="H520" s="2" t="s">
        <v>17</v>
      </c>
      <c r="I520" s="2"/>
      <c r="J520" s="2" t="s">
        <v>16</v>
      </c>
    </row>
    <row r="521" ht="15.75" customHeight="1">
      <c r="A521" s="10">
        <v>2016.0</v>
      </c>
      <c r="B521" s="2" t="s">
        <v>53</v>
      </c>
      <c r="C521" s="2" t="s">
        <v>53</v>
      </c>
      <c r="D521" s="8" t="s">
        <v>54</v>
      </c>
      <c r="E521" s="3" t="s">
        <v>15</v>
      </c>
      <c r="F521" s="13">
        <v>1.07E8</v>
      </c>
      <c r="G521" s="2" t="s">
        <v>53</v>
      </c>
      <c r="H521" s="2" t="s">
        <v>22</v>
      </c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 ht="15.75" customHeight="1">
      <c r="A522" s="10">
        <v>2016.0</v>
      </c>
      <c r="B522" s="8" t="s">
        <v>143</v>
      </c>
      <c r="C522" s="8" t="s">
        <v>143</v>
      </c>
      <c r="D522" s="18" t="s">
        <v>144</v>
      </c>
      <c r="E522" s="8" t="s">
        <v>14</v>
      </c>
      <c r="F522" s="9">
        <v>1.16113607E8</v>
      </c>
      <c r="G522" s="55" t="s">
        <v>143</v>
      </c>
      <c r="H522" s="8" t="s">
        <v>13</v>
      </c>
      <c r="I522" s="20"/>
      <c r="J522" s="20"/>
      <c r="K522" s="6"/>
    </row>
    <row r="523" ht="15.75" customHeight="1">
      <c r="A523" s="10">
        <v>2016.0</v>
      </c>
      <c r="B523" s="8" t="s">
        <v>143</v>
      </c>
      <c r="C523" s="8" t="s">
        <v>143</v>
      </c>
      <c r="D523" s="8" t="s">
        <v>144</v>
      </c>
      <c r="E523" s="3" t="s">
        <v>15</v>
      </c>
      <c r="F523" s="19">
        <v>2.15926795E8</v>
      </c>
      <c r="G523" s="8" t="s">
        <v>143</v>
      </c>
      <c r="H523" s="8" t="s">
        <v>13</v>
      </c>
      <c r="I523" s="20"/>
      <c r="J523" s="20"/>
    </row>
    <row r="524" ht="15.75" customHeight="1">
      <c r="A524" s="10">
        <v>2016.0</v>
      </c>
      <c r="B524" s="22" t="s">
        <v>82</v>
      </c>
      <c r="C524" s="22" t="s">
        <v>82</v>
      </c>
      <c r="D524" s="3" t="s">
        <v>83</v>
      </c>
      <c r="E524" s="2" t="s">
        <v>16</v>
      </c>
      <c r="F524" s="16">
        <v>1.09E7</v>
      </c>
      <c r="G524" s="22" t="s">
        <v>82</v>
      </c>
      <c r="H524" s="2" t="s">
        <v>17</v>
      </c>
      <c r="I524" s="3"/>
      <c r="J524" s="2" t="s">
        <v>16</v>
      </c>
    </row>
    <row r="525" ht="15.75" customHeight="1">
      <c r="A525" s="10">
        <v>2016.0</v>
      </c>
      <c r="B525" s="2" t="s">
        <v>155</v>
      </c>
      <c r="C525" s="2" t="s">
        <v>155</v>
      </c>
      <c r="D525" s="8" t="s">
        <v>156</v>
      </c>
      <c r="E525" s="12" t="s">
        <v>14</v>
      </c>
      <c r="F525" s="13">
        <v>1.78E7</v>
      </c>
      <c r="G525" s="2" t="s">
        <v>155</v>
      </c>
      <c r="H525" s="2"/>
    </row>
    <row r="526" ht="15.75" customHeight="1">
      <c r="A526" s="10">
        <v>2016.0</v>
      </c>
      <c r="B526" s="2" t="s">
        <v>155</v>
      </c>
      <c r="C526" s="2" t="s">
        <v>155</v>
      </c>
      <c r="D526" s="8" t="s">
        <v>156</v>
      </c>
      <c r="E526" s="3" t="s">
        <v>15</v>
      </c>
      <c r="F526" s="13">
        <v>9.34E7</v>
      </c>
      <c r="G526" s="2" t="s">
        <v>155</v>
      </c>
      <c r="H526" s="2"/>
      <c r="K526" s="14"/>
    </row>
    <row r="527" ht="15.75" customHeight="1">
      <c r="A527" s="10">
        <v>2016.0</v>
      </c>
      <c r="B527" s="2" t="s">
        <v>155</v>
      </c>
      <c r="C527" s="2" t="s">
        <v>155</v>
      </c>
      <c r="D527" s="8" t="s">
        <v>156</v>
      </c>
      <c r="E527" s="2" t="s">
        <v>16</v>
      </c>
      <c r="F527" s="13">
        <v>9500000.0</v>
      </c>
      <c r="G527" s="2" t="s">
        <v>155</v>
      </c>
      <c r="H527" s="2"/>
      <c r="I527" s="2"/>
      <c r="J527" s="2" t="s">
        <v>16</v>
      </c>
    </row>
    <row r="528" ht="15.75" customHeight="1">
      <c r="A528" s="10">
        <v>2016.0</v>
      </c>
      <c r="B528" s="2" t="s">
        <v>155</v>
      </c>
      <c r="C528" s="2" t="s">
        <v>155</v>
      </c>
      <c r="D528" s="8" t="s">
        <v>156</v>
      </c>
      <c r="E528" s="12" t="s">
        <v>14</v>
      </c>
      <c r="F528" s="13">
        <v>5.37E7</v>
      </c>
      <c r="G528" s="2" t="s">
        <v>155</v>
      </c>
      <c r="H528" s="2"/>
    </row>
    <row r="529" ht="15.75" customHeight="1">
      <c r="A529" s="10">
        <v>2016.0</v>
      </c>
      <c r="B529" s="2" t="s">
        <v>155</v>
      </c>
      <c r="C529" s="2" t="s">
        <v>155</v>
      </c>
      <c r="D529" s="8" t="s">
        <v>156</v>
      </c>
      <c r="E529" s="3" t="s">
        <v>15</v>
      </c>
      <c r="F529" s="13">
        <v>1.003E8</v>
      </c>
      <c r="G529" s="2" t="s">
        <v>155</v>
      </c>
      <c r="H529" s="2"/>
    </row>
    <row r="530" ht="15.75" customHeight="1">
      <c r="A530" s="10">
        <v>2016.0</v>
      </c>
      <c r="B530" s="2" t="s">
        <v>155</v>
      </c>
      <c r="C530" s="2" t="s">
        <v>155</v>
      </c>
      <c r="D530" s="8" t="s">
        <v>156</v>
      </c>
      <c r="E530" s="2" t="s">
        <v>16</v>
      </c>
      <c r="F530" s="13">
        <v>4600000.0</v>
      </c>
      <c r="G530" s="2" t="s">
        <v>155</v>
      </c>
      <c r="H530" s="2"/>
      <c r="I530" s="2"/>
      <c r="J530" s="2" t="s">
        <v>16</v>
      </c>
    </row>
    <row r="531" ht="15.75" customHeight="1">
      <c r="A531" s="10">
        <v>2016.0</v>
      </c>
      <c r="B531" s="2" t="s">
        <v>155</v>
      </c>
      <c r="C531" s="2" t="s">
        <v>155</v>
      </c>
      <c r="D531" s="8" t="s">
        <v>156</v>
      </c>
      <c r="E531" s="12" t="s">
        <v>14</v>
      </c>
      <c r="F531" s="13">
        <v>2.002E8</v>
      </c>
      <c r="G531" s="2" t="s">
        <v>155</v>
      </c>
      <c r="H531" s="2"/>
    </row>
    <row r="532" ht="15.75" customHeight="1">
      <c r="A532" s="10">
        <v>2016.0</v>
      </c>
      <c r="B532" s="2" t="s">
        <v>155</v>
      </c>
      <c r="C532" s="2" t="s">
        <v>155</v>
      </c>
      <c r="D532" s="8" t="s">
        <v>156</v>
      </c>
      <c r="E532" s="3" t="s">
        <v>15</v>
      </c>
      <c r="F532" s="13">
        <v>4.842E8</v>
      </c>
      <c r="G532" s="2" t="s">
        <v>155</v>
      </c>
      <c r="H532" s="2"/>
    </row>
    <row r="533" ht="15.75" customHeight="1">
      <c r="A533" s="10">
        <v>2016.0</v>
      </c>
      <c r="B533" s="2" t="s">
        <v>155</v>
      </c>
      <c r="C533" s="2" t="s">
        <v>155</v>
      </c>
      <c r="D533" s="8" t="s">
        <v>156</v>
      </c>
      <c r="E533" s="2" t="s">
        <v>16</v>
      </c>
      <c r="F533" s="13">
        <v>7000000.0</v>
      </c>
      <c r="G533" s="2" t="s">
        <v>155</v>
      </c>
      <c r="H533" s="2"/>
      <c r="I533" s="2"/>
      <c r="J533" s="2" t="s">
        <v>16</v>
      </c>
    </row>
    <row r="534" ht="15.75" customHeight="1">
      <c r="A534" s="10">
        <v>2016.0</v>
      </c>
      <c r="B534" s="2" t="s">
        <v>155</v>
      </c>
      <c r="C534" s="2" t="s">
        <v>155</v>
      </c>
      <c r="D534" s="8" t="s">
        <v>156</v>
      </c>
      <c r="E534" s="12" t="s">
        <v>14</v>
      </c>
      <c r="F534" s="13">
        <v>7.31E8</v>
      </c>
      <c r="G534" s="2" t="s">
        <v>155</v>
      </c>
      <c r="H534" s="21" t="s">
        <v>17</v>
      </c>
    </row>
    <row r="535" ht="15.75" customHeight="1">
      <c r="A535" s="10">
        <v>2016.0</v>
      </c>
      <c r="B535" s="2" t="s">
        <v>155</v>
      </c>
      <c r="C535" s="2" t="s">
        <v>155</v>
      </c>
      <c r="D535" s="8" t="s">
        <v>156</v>
      </c>
      <c r="E535" s="3" t="s">
        <v>15</v>
      </c>
      <c r="F535" s="13">
        <v>1.05E9</v>
      </c>
      <c r="G535" s="2" t="s">
        <v>155</v>
      </c>
      <c r="H535" s="21" t="s">
        <v>17</v>
      </c>
    </row>
    <row r="536" ht="15.75" customHeight="1">
      <c r="A536" s="10">
        <v>2016.0</v>
      </c>
      <c r="B536" s="2" t="s">
        <v>155</v>
      </c>
      <c r="C536" s="2" t="s">
        <v>155</v>
      </c>
      <c r="D536" s="8" t="s">
        <v>156</v>
      </c>
      <c r="E536" s="2" t="s">
        <v>16</v>
      </c>
      <c r="F536" s="13">
        <v>1.4E7</v>
      </c>
      <c r="G536" s="2" t="s">
        <v>155</v>
      </c>
      <c r="H536" s="21" t="s">
        <v>17</v>
      </c>
      <c r="I536" s="2"/>
      <c r="J536" s="2" t="s">
        <v>16</v>
      </c>
    </row>
    <row r="537" ht="15.75" customHeight="1">
      <c r="A537" s="41">
        <v>2017.0</v>
      </c>
      <c r="B537" s="2" t="s">
        <v>155</v>
      </c>
      <c r="C537" s="2" t="s">
        <v>155</v>
      </c>
      <c r="D537" s="8" t="s">
        <v>156</v>
      </c>
      <c r="E537" s="12" t="s">
        <v>14</v>
      </c>
      <c r="F537" s="13">
        <v>6.779E8</v>
      </c>
      <c r="G537" s="2" t="s">
        <v>155</v>
      </c>
      <c r="H537" s="2" t="s">
        <v>17</v>
      </c>
    </row>
    <row r="538" ht="15.75" customHeight="1">
      <c r="A538" s="41">
        <v>2017.0</v>
      </c>
      <c r="B538" s="2" t="s">
        <v>155</v>
      </c>
      <c r="C538" s="2" t="s">
        <v>155</v>
      </c>
      <c r="D538" s="8" t="s">
        <v>156</v>
      </c>
      <c r="E538" s="3" t="s">
        <v>15</v>
      </c>
      <c r="F538" s="13">
        <v>1.05E9</v>
      </c>
      <c r="G538" s="2" t="s">
        <v>155</v>
      </c>
      <c r="H538" s="2" t="s">
        <v>17</v>
      </c>
    </row>
    <row r="539" ht="15.75" customHeight="1">
      <c r="A539" s="41">
        <v>2017.0</v>
      </c>
      <c r="B539" s="2" t="s">
        <v>155</v>
      </c>
      <c r="C539" s="2" t="s">
        <v>155</v>
      </c>
      <c r="D539" s="8" t="s">
        <v>156</v>
      </c>
      <c r="E539" s="2" t="s">
        <v>16</v>
      </c>
      <c r="F539" s="13">
        <v>7700000.0</v>
      </c>
      <c r="G539" s="2" t="s">
        <v>155</v>
      </c>
      <c r="H539" s="2" t="s">
        <v>17</v>
      </c>
      <c r="I539" s="2"/>
      <c r="J539" s="2" t="s">
        <v>16</v>
      </c>
    </row>
    <row r="540" ht="15.75" customHeight="1">
      <c r="A540" s="41">
        <v>2017.0</v>
      </c>
      <c r="B540" s="2" t="s">
        <v>155</v>
      </c>
      <c r="C540" s="2" t="s">
        <v>155</v>
      </c>
      <c r="D540" s="8" t="s">
        <v>156</v>
      </c>
      <c r="E540" s="3" t="s">
        <v>15</v>
      </c>
      <c r="F540" s="13">
        <v>8.477E8</v>
      </c>
      <c r="G540" s="2" t="s">
        <v>155</v>
      </c>
      <c r="H540" s="2" t="s">
        <v>17</v>
      </c>
    </row>
    <row r="541" ht="15.75" customHeight="1">
      <c r="A541" s="41">
        <v>2017.0</v>
      </c>
      <c r="B541" s="22" t="s">
        <v>157</v>
      </c>
      <c r="C541" s="22" t="s">
        <v>157</v>
      </c>
      <c r="D541" s="3" t="s">
        <v>58</v>
      </c>
      <c r="E541" s="8" t="s">
        <v>15</v>
      </c>
      <c r="F541" s="16">
        <v>0.0</v>
      </c>
      <c r="G541" s="22" t="s">
        <v>157</v>
      </c>
      <c r="H541" s="8" t="s">
        <v>23</v>
      </c>
      <c r="I541" s="3"/>
      <c r="J541" s="8" t="s">
        <v>15</v>
      </c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 ht="15.75" customHeight="1">
      <c r="A542" s="10">
        <v>2017.0</v>
      </c>
      <c r="B542" s="2" t="s">
        <v>94</v>
      </c>
      <c r="C542" s="2" t="s">
        <v>94</v>
      </c>
      <c r="D542" s="8" t="s">
        <v>95</v>
      </c>
      <c r="E542" s="12" t="s">
        <v>14</v>
      </c>
      <c r="F542" s="13">
        <v>9600000.0</v>
      </c>
      <c r="G542" s="2" t="s">
        <v>94</v>
      </c>
      <c r="H542" s="2" t="s">
        <v>22</v>
      </c>
    </row>
    <row r="543" ht="15.75" customHeight="1">
      <c r="A543" s="10">
        <v>2017.0</v>
      </c>
      <c r="B543" s="22" t="s">
        <v>158</v>
      </c>
      <c r="C543" s="22" t="s">
        <v>157</v>
      </c>
      <c r="D543" s="3" t="s">
        <v>58</v>
      </c>
      <c r="E543" s="8" t="s">
        <v>15</v>
      </c>
      <c r="F543" s="16">
        <v>5.44601391E8</v>
      </c>
      <c r="G543" s="22" t="s">
        <v>157</v>
      </c>
      <c r="H543" s="8" t="s">
        <v>73</v>
      </c>
      <c r="I543" s="3"/>
      <c r="J543" s="8" t="s">
        <v>15</v>
      </c>
    </row>
    <row r="544" ht="15.75" customHeight="1">
      <c r="A544" s="10">
        <v>2017.0</v>
      </c>
      <c r="B544" s="3" t="s">
        <v>159</v>
      </c>
      <c r="C544" s="2" t="s">
        <v>155</v>
      </c>
      <c r="D544" s="8" t="s">
        <v>156</v>
      </c>
      <c r="E544" s="12" t="s">
        <v>14</v>
      </c>
      <c r="F544" s="13">
        <v>6.53E7</v>
      </c>
      <c r="G544" s="2" t="s">
        <v>159</v>
      </c>
      <c r="H544" s="2"/>
    </row>
    <row r="545" ht="15.75" customHeight="1">
      <c r="A545" s="10">
        <v>2017.0</v>
      </c>
      <c r="B545" s="2" t="s">
        <v>159</v>
      </c>
      <c r="C545" s="2" t="s">
        <v>155</v>
      </c>
      <c r="D545" s="8" t="s">
        <v>156</v>
      </c>
      <c r="E545" s="3" t="s">
        <v>15</v>
      </c>
      <c r="F545" s="13">
        <v>1.988E8</v>
      </c>
      <c r="G545" s="2" t="s">
        <v>159</v>
      </c>
      <c r="H545" s="2"/>
    </row>
    <row r="546" ht="15.75" customHeight="1">
      <c r="A546" s="10">
        <v>2017.0</v>
      </c>
      <c r="B546" s="2" t="s">
        <v>159</v>
      </c>
      <c r="C546" s="2" t="s">
        <v>155</v>
      </c>
      <c r="D546" s="8" t="s">
        <v>156</v>
      </c>
      <c r="E546" s="2" t="s">
        <v>16</v>
      </c>
      <c r="F546" s="13">
        <v>850473.0</v>
      </c>
      <c r="G546" s="2" t="s">
        <v>159</v>
      </c>
      <c r="H546" s="2"/>
      <c r="I546" s="2"/>
      <c r="J546" s="2" t="s">
        <v>16</v>
      </c>
    </row>
    <row r="547" ht="15.75" customHeight="1">
      <c r="A547" s="10">
        <v>2017.0</v>
      </c>
      <c r="B547" s="3" t="s">
        <v>159</v>
      </c>
      <c r="C547" s="2" t="s">
        <v>155</v>
      </c>
      <c r="D547" s="8" t="s">
        <v>156</v>
      </c>
      <c r="E547" s="12" t="s">
        <v>14</v>
      </c>
      <c r="F547" s="13">
        <v>6.52E7</v>
      </c>
      <c r="G547" s="2" t="s">
        <v>159</v>
      </c>
      <c r="H547" s="2" t="s">
        <v>36</v>
      </c>
    </row>
    <row r="548" ht="15.75" customHeight="1">
      <c r="A548" s="10">
        <v>2017.0</v>
      </c>
      <c r="B548" s="3" t="s">
        <v>159</v>
      </c>
      <c r="C548" s="2" t="s">
        <v>155</v>
      </c>
      <c r="D548" s="8" t="s">
        <v>156</v>
      </c>
      <c r="E548" s="3" t="s">
        <v>15</v>
      </c>
      <c r="F548" s="13">
        <v>1.566E8</v>
      </c>
      <c r="G548" s="2" t="s">
        <v>159</v>
      </c>
      <c r="H548" s="2" t="s">
        <v>36</v>
      </c>
    </row>
    <row r="549" ht="15.75" customHeight="1">
      <c r="A549" s="10">
        <v>2017.0</v>
      </c>
      <c r="B549" s="3" t="s">
        <v>159</v>
      </c>
      <c r="C549" s="2" t="s">
        <v>155</v>
      </c>
      <c r="D549" s="8" t="s">
        <v>156</v>
      </c>
      <c r="E549" s="2" t="s">
        <v>16</v>
      </c>
      <c r="F549" s="13">
        <v>443000.0</v>
      </c>
      <c r="G549" s="2" t="s">
        <v>159</v>
      </c>
      <c r="H549" s="2" t="s">
        <v>36</v>
      </c>
      <c r="I549" s="2"/>
      <c r="J549" s="2" t="s">
        <v>16</v>
      </c>
    </row>
    <row r="550" ht="15.75" customHeight="1">
      <c r="A550" s="10">
        <v>2017.0</v>
      </c>
      <c r="B550" s="3" t="s">
        <v>160</v>
      </c>
      <c r="C550" s="2" t="s">
        <v>155</v>
      </c>
      <c r="D550" s="8" t="s">
        <v>156</v>
      </c>
      <c r="E550" s="12" t="s">
        <v>14</v>
      </c>
      <c r="F550" s="13">
        <v>8.13E7</v>
      </c>
      <c r="G550" s="3" t="s">
        <v>161</v>
      </c>
      <c r="H550" s="2"/>
    </row>
    <row r="551" ht="15.75" customHeight="1">
      <c r="A551" s="10">
        <v>2017.0</v>
      </c>
      <c r="B551" s="3" t="s">
        <v>160</v>
      </c>
      <c r="C551" s="2" t="s">
        <v>155</v>
      </c>
      <c r="D551" s="8" t="s">
        <v>156</v>
      </c>
      <c r="E551" s="3" t="s">
        <v>15</v>
      </c>
      <c r="F551" s="13">
        <v>1.744E8</v>
      </c>
      <c r="G551" s="3" t="s">
        <v>161</v>
      </c>
      <c r="H551" s="2"/>
    </row>
    <row r="552" ht="15.75" customHeight="1">
      <c r="A552" s="10">
        <v>2017.0</v>
      </c>
      <c r="B552" s="3" t="s">
        <v>160</v>
      </c>
      <c r="C552" s="2" t="s">
        <v>155</v>
      </c>
      <c r="D552" s="8" t="s">
        <v>156</v>
      </c>
      <c r="E552" s="12" t="s">
        <v>14</v>
      </c>
      <c r="F552" s="13">
        <v>1.304E8</v>
      </c>
      <c r="G552" s="2" t="s">
        <v>162</v>
      </c>
      <c r="H552" s="2" t="s">
        <v>36</v>
      </c>
    </row>
    <row r="553" ht="15.75" customHeight="1">
      <c r="A553" s="10">
        <v>2017.0</v>
      </c>
      <c r="B553" s="3" t="s">
        <v>160</v>
      </c>
      <c r="C553" s="2" t="s">
        <v>155</v>
      </c>
      <c r="D553" s="8" t="s">
        <v>156</v>
      </c>
      <c r="E553" s="3" t="s">
        <v>15</v>
      </c>
      <c r="F553" s="13">
        <v>2.412E8</v>
      </c>
      <c r="G553" s="2" t="s">
        <v>162</v>
      </c>
      <c r="H553" s="2" t="s">
        <v>36</v>
      </c>
    </row>
    <row r="554" ht="15.75" customHeight="1">
      <c r="A554" s="10">
        <v>2017.0</v>
      </c>
      <c r="B554" s="18" t="s">
        <v>163</v>
      </c>
      <c r="C554" s="18" t="s">
        <v>163</v>
      </c>
      <c r="D554" s="18" t="s">
        <v>164</v>
      </c>
      <c r="E554" s="3" t="s">
        <v>15</v>
      </c>
      <c r="F554" s="19">
        <v>6.03408539E8</v>
      </c>
      <c r="G554" s="18" t="s">
        <v>163</v>
      </c>
      <c r="H554" s="18" t="s">
        <v>13</v>
      </c>
    </row>
    <row r="555" ht="15.75" customHeight="1">
      <c r="A555" s="10">
        <v>2017.0</v>
      </c>
      <c r="B555" s="18" t="s">
        <v>163</v>
      </c>
      <c r="C555" s="18" t="s">
        <v>163</v>
      </c>
      <c r="D555" s="18" t="s">
        <v>164</v>
      </c>
      <c r="E555" s="18" t="s">
        <v>14</v>
      </c>
      <c r="F555" s="19">
        <v>3.29737701E8</v>
      </c>
      <c r="G555" s="18" t="s">
        <v>163</v>
      </c>
      <c r="H555" s="18" t="s">
        <v>13</v>
      </c>
    </row>
    <row r="556" ht="15.75" customHeight="1">
      <c r="A556" s="10">
        <v>2017.0</v>
      </c>
      <c r="B556" s="18" t="s">
        <v>163</v>
      </c>
      <c r="C556" s="8" t="s">
        <v>163</v>
      </c>
      <c r="D556" s="18" t="s">
        <v>164</v>
      </c>
      <c r="E556" s="3" t="s">
        <v>12</v>
      </c>
      <c r="F556" s="9">
        <v>2514398.0</v>
      </c>
      <c r="G556" s="18" t="s">
        <v>163</v>
      </c>
      <c r="H556" s="8" t="s">
        <v>13</v>
      </c>
      <c r="I556" s="3"/>
      <c r="J556" s="3" t="s">
        <v>16</v>
      </c>
    </row>
    <row r="557" ht="15.75" customHeight="1">
      <c r="A557" s="10">
        <v>2017.0</v>
      </c>
      <c r="B557" s="18" t="s">
        <v>163</v>
      </c>
      <c r="C557" s="8" t="s">
        <v>163</v>
      </c>
      <c r="D557" s="18" t="s">
        <v>164</v>
      </c>
      <c r="E557" s="3" t="s">
        <v>14</v>
      </c>
      <c r="F557" s="9">
        <v>3.11466307E8</v>
      </c>
      <c r="G557" s="18" t="s">
        <v>163</v>
      </c>
      <c r="H557" s="8" t="s">
        <v>13</v>
      </c>
    </row>
    <row r="558" ht="15.75" customHeight="1">
      <c r="A558" s="10">
        <v>2017.0</v>
      </c>
      <c r="B558" s="18" t="s">
        <v>163</v>
      </c>
      <c r="C558" s="8" t="s">
        <v>163</v>
      </c>
      <c r="D558" s="18" t="s">
        <v>164</v>
      </c>
      <c r="E558" s="3" t="s">
        <v>15</v>
      </c>
      <c r="F558" s="19">
        <v>4.19907202E8</v>
      </c>
      <c r="G558" s="18" t="s">
        <v>163</v>
      </c>
      <c r="H558" s="8" t="s">
        <v>13</v>
      </c>
      <c r="I558" s="20"/>
      <c r="J558" s="20"/>
      <c r="K558" s="6"/>
    </row>
    <row r="559" ht="15.75" customHeight="1">
      <c r="A559" s="10">
        <v>2017.0</v>
      </c>
      <c r="B559" s="18" t="s">
        <v>163</v>
      </c>
      <c r="C559" s="8" t="s">
        <v>163</v>
      </c>
      <c r="D559" s="18" t="s">
        <v>164</v>
      </c>
      <c r="E559" s="8" t="s">
        <v>12</v>
      </c>
      <c r="F559" s="9">
        <v>1800000.0</v>
      </c>
      <c r="G559" s="18" t="s">
        <v>163</v>
      </c>
      <c r="H559" s="8" t="s">
        <v>13</v>
      </c>
      <c r="I559" s="8"/>
      <c r="J559" s="8" t="s">
        <v>16</v>
      </c>
    </row>
    <row r="560" ht="15.75" customHeight="1">
      <c r="A560" s="10">
        <v>2017.0</v>
      </c>
      <c r="B560" s="18" t="s">
        <v>163</v>
      </c>
      <c r="C560" s="8" t="s">
        <v>163</v>
      </c>
      <c r="D560" s="18" t="s">
        <v>164</v>
      </c>
      <c r="E560" s="3" t="s">
        <v>14</v>
      </c>
      <c r="F560" s="9">
        <v>2.70048717E8</v>
      </c>
      <c r="G560" s="18" t="s">
        <v>163</v>
      </c>
      <c r="H560" s="8" t="s">
        <v>13</v>
      </c>
    </row>
    <row r="561" ht="15.75" customHeight="1">
      <c r="A561" s="10">
        <v>2017.0</v>
      </c>
      <c r="B561" s="18" t="s">
        <v>163</v>
      </c>
      <c r="C561" s="8" t="s">
        <v>163</v>
      </c>
      <c r="D561" s="18" t="s">
        <v>164</v>
      </c>
      <c r="E561" s="3" t="s">
        <v>15</v>
      </c>
      <c r="F561" s="9">
        <v>4.0083974E8</v>
      </c>
      <c r="G561" s="18" t="s">
        <v>163</v>
      </c>
      <c r="H561" s="8" t="s">
        <v>13</v>
      </c>
    </row>
    <row r="562" ht="15.75" customHeight="1">
      <c r="A562" s="10">
        <v>2017.0</v>
      </c>
      <c r="B562" s="18" t="s">
        <v>163</v>
      </c>
      <c r="C562" s="8" t="s">
        <v>163</v>
      </c>
      <c r="D562" s="18" t="s">
        <v>164</v>
      </c>
      <c r="E562" s="3" t="s">
        <v>12</v>
      </c>
      <c r="F562" s="9">
        <v>1800000.0</v>
      </c>
      <c r="G562" s="18" t="s">
        <v>163</v>
      </c>
      <c r="H562" s="8" t="s">
        <v>13</v>
      </c>
      <c r="I562" s="3"/>
      <c r="J562" s="3" t="s">
        <v>16</v>
      </c>
    </row>
    <row r="563" ht="15.75" customHeight="1">
      <c r="A563" s="10">
        <v>2017.0</v>
      </c>
      <c r="B563" s="18" t="s">
        <v>163</v>
      </c>
      <c r="C563" s="2" t="s">
        <v>163</v>
      </c>
      <c r="D563" s="18" t="s">
        <v>164</v>
      </c>
      <c r="E563" s="12" t="s">
        <v>14</v>
      </c>
      <c r="F563" s="13">
        <v>5.018E8</v>
      </c>
      <c r="G563" s="18" t="s">
        <v>163</v>
      </c>
      <c r="H563" s="2"/>
    </row>
    <row r="564" ht="15.75" customHeight="1">
      <c r="A564" s="10">
        <v>2017.0</v>
      </c>
      <c r="B564" s="18" t="s">
        <v>163</v>
      </c>
      <c r="C564" s="2" t="s">
        <v>163</v>
      </c>
      <c r="D564" s="18" t="s">
        <v>164</v>
      </c>
      <c r="E564" s="3" t="s">
        <v>15</v>
      </c>
      <c r="F564" s="13">
        <v>9.311E8</v>
      </c>
      <c r="G564" s="18" t="s">
        <v>163</v>
      </c>
      <c r="H564" s="2"/>
    </row>
    <row r="565" ht="15.75" customHeight="1">
      <c r="A565" s="10">
        <v>2017.0</v>
      </c>
      <c r="B565" s="18" t="s">
        <v>163</v>
      </c>
      <c r="C565" s="2" t="s">
        <v>163</v>
      </c>
      <c r="D565" s="18" t="s">
        <v>164</v>
      </c>
      <c r="E565" s="2" t="s">
        <v>16</v>
      </c>
      <c r="F565" s="13">
        <v>1900000.0</v>
      </c>
      <c r="G565" s="18" t="s">
        <v>163</v>
      </c>
      <c r="H565" s="2"/>
      <c r="I565" s="2"/>
      <c r="J565" s="2" t="s">
        <v>16</v>
      </c>
    </row>
    <row r="566" ht="15.75" customHeight="1">
      <c r="A566" s="10">
        <v>2017.0</v>
      </c>
      <c r="B566" s="18" t="s">
        <v>163</v>
      </c>
      <c r="C566" s="2" t="s">
        <v>163</v>
      </c>
      <c r="D566" s="18" t="s">
        <v>164</v>
      </c>
      <c r="E566" s="12" t="s">
        <v>14</v>
      </c>
      <c r="F566" s="13">
        <v>3.441E8</v>
      </c>
      <c r="G566" s="18" t="s">
        <v>163</v>
      </c>
      <c r="H566" s="2"/>
    </row>
    <row r="567" ht="15.75" customHeight="1">
      <c r="A567" s="10">
        <v>2017.0</v>
      </c>
      <c r="B567" s="18" t="s">
        <v>163</v>
      </c>
      <c r="C567" s="2" t="s">
        <v>163</v>
      </c>
      <c r="D567" s="18" t="s">
        <v>164</v>
      </c>
      <c r="E567" s="3" t="s">
        <v>15</v>
      </c>
      <c r="F567" s="13">
        <v>7.061E8</v>
      </c>
      <c r="G567" s="18" t="s">
        <v>163</v>
      </c>
      <c r="H567" s="2"/>
    </row>
    <row r="568" ht="15.75" customHeight="1">
      <c r="A568" s="10">
        <v>2017.0</v>
      </c>
      <c r="B568" s="18" t="s">
        <v>163</v>
      </c>
      <c r="C568" s="2" t="s">
        <v>163</v>
      </c>
      <c r="D568" s="18" t="s">
        <v>164</v>
      </c>
      <c r="E568" s="2" t="s">
        <v>16</v>
      </c>
      <c r="F568" s="13">
        <v>1900000.0</v>
      </c>
      <c r="G568" s="18" t="s">
        <v>163</v>
      </c>
      <c r="H568" s="2"/>
      <c r="I568" s="2"/>
      <c r="J568" s="2" t="s">
        <v>16</v>
      </c>
    </row>
    <row r="569" ht="15.75" customHeight="1">
      <c r="A569" s="10">
        <v>2017.0</v>
      </c>
      <c r="B569" s="18" t="s">
        <v>163</v>
      </c>
      <c r="C569" s="2" t="s">
        <v>163</v>
      </c>
      <c r="D569" s="18" t="s">
        <v>164</v>
      </c>
      <c r="E569" s="12" t="s">
        <v>14</v>
      </c>
      <c r="F569" s="13">
        <v>2.63E8</v>
      </c>
      <c r="G569" s="18" t="s">
        <v>163</v>
      </c>
      <c r="H569" s="2"/>
      <c r="I569" s="14"/>
      <c r="J569" s="14"/>
      <c r="K569" s="14"/>
    </row>
    <row r="570" ht="15.75" customHeight="1">
      <c r="A570" s="10">
        <v>2017.0</v>
      </c>
      <c r="B570" s="18" t="s">
        <v>163</v>
      </c>
      <c r="C570" s="2" t="s">
        <v>163</v>
      </c>
      <c r="D570" s="18" t="s">
        <v>164</v>
      </c>
      <c r="E570" s="3" t="s">
        <v>15</v>
      </c>
      <c r="F570" s="13">
        <v>5.707E8</v>
      </c>
      <c r="G570" s="18" t="s">
        <v>163</v>
      </c>
      <c r="H570" s="2"/>
    </row>
    <row r="571" ht="15.75" customHeight="1">
      <c r="A571" s="10">
        <v>2017.0</v>
      </c>
      <c r="B571" s="18" t="s">
        <v>163</v>
      </c>
      <c r="C571" s="2" t="s">
        <v>163</v>
      </c>
      <c r="D571" s="18" t="s">
        <v>164</v>
      </c>
      <c r="E571" s="2" t="s">
        <v>16</v>
      </c>
      <c r="F571" s="13">
        <v>2300000.0</v>
      </c>
      <c r="G571" s="18" t="s">
        <v>163</v>
      </c>
      <c r="H571" s="2"/>
      <c r="I571" s="2"/>
      <c r="J571" s="2" t="s">
        <v>16</v>
      </c>
    </row>
    <row r="572" ht="15.75" customHeight="1">
      <c r="A572" s="10">
        <v>2017.0</v>
      </c>
      <c r="B572" s="18" t="s">
        <v>163</v>
      </c>
      <c r="C572" s="2" t="s">
        <v>163</v>
      </c>
      <c r="D572" s="18" t="s">
        <v>164</v>
      </c>
      <c r="E572" s="12" t="s">
        <v>14</v>
      </c>
      <c r="F572" s="13">
        <v>2.662E8</v>
      </c>
      <c r="G572" s="18" t="s">
        <v>163</v>
      </c>
      <c r="H572" s="2" t="s">
        <v>17</v>
      </c>
    </row>
    <row r="573" ht="15.75" customHeight="1">
      <c r="A573" s="10">
        <v>2017.0</v>
      </c>
      <c r="B573" s="18" t="s">
        <v>163</v>
      </c>
      <c r="C573" s="2" t="s">
        <v>163</v>
      </c>
      <c r="D573" s="18" t="s">
        <v>164</v>
      </c>
      <c r="E573" s="3" t="s">
        <v>15</v>
      </c>
      <c r="F573" s="13">
        <v>5.519E8</v>
      </c>
      <c r="G573" s="18" t="s">
        <v>163</v>
      </c>
      <c r="H573" s="2" t="s">
        <v>17</v>
      </c>
    </row>
    <row r="574" ht="15.75" customHeight="1">
      <c r="A574" s="10">
        <v>2017.0</v>
      </c>
      <c r="B574" s="18" t="s">
        <v>163</v>
      </c>
      <c r="C574" s="2" t="s">
        <v>163</v>
      </c>
      <c r="D574" s="18" t="s">
        <v>164</v>
      </c>
      <c r="E574" s="2" t="s">
        <v>16</v>
      </c>
      <c r="F574" s="13">
        <v>2000000.0</v>
      </c>
      <c r="G574" s="18" t="s">
        <v>163</v>
      </c>
      <c r="H574" s="2" t="s">
        <v>17</v>
      </c>
      <c r="I574" s="2"/>
      <c r="J574" s="2" t="s">
        <v>16</v>
      </c>
    </row>
    <row r="575" ht="15.75" customHeight="1">
      <c r="A575" s="10">
        <v>2017.0</v>
      </c>
      <c r="B575" s="3" t="s">
        <v>165</v>
      </c>
      <c r="C575" s="8" t="s">
        <v>166</v>
      </c>
      <c r="D575" s="18" t="s">
        <v>167</v>
      </c>
      <c r="E575" s="3" t="s">
        <v>14</v>
      </c>
      <c r="F575" s="9">
        <v>5357651.0</v>
      </c>
      <c r="G575" s="3" t="s">
        <v>165</v>
      </c>
      <c r="H575" s="8" t="s">
        <v>67</v>
      </c>
    </row>
    <row r="576" ht="15.75" customHeight="1">
      <c r="A576" s="10">
        <v>2017.0</v>
      </c>
      <c r="B576" s="18" t="s">
        <v>163</v>
      </c>
      <c r="C576" s="2" t="s">
        <v>163</v>
      </c>
      <c r="D576" s="18" t="s">
        <v>164</v>
      </c>
      <c r="E576" s="12" t="s">
        <v>14</v>
      </c>
      <c r="F576" s="13">
        <v>2.238E8</v>
      </c>
      <c r="G576" s="18" t="s">
        <v>163</v>
      </c>
      <c r="H576" s="2" t="s">
        <v>17</v>
      </c>
    </row>
    <row r="577" ht="15.75" customHeight="1">
      <c r="A577" s="10">
        <v>2017.0</v>
      </c>
      <c r="B577" s="18" t="s">
        <v>163</v>
      </c>
      <c r="C577" s="2" t="s">
        <v>163</v>
      </c>
      <c r="D577" s="18" t="s">
        <v>164</v>
      </c>
      <c r="E577" s="3" t="s">
        <v>15</v>
      </c>
      <c r="F577" s="13">
        <v>5.397E8</v>
      </c>
      <c r="G577" s="18" t="s">
        <v>163</v>
      </c>
      <c r="H577" s="2" t="s">
        <v>17</v>
      </c>
    </row>
    <row r="578" ht="15.75" customHeight="1">
      <c r="A578" s="10">
        <v>2017.0</v>
      </c>
      <c r="B578" s="18" t="s">
        <v>163</v>
      </c>
      <c r="C578" s="2" t="s">
        <v>163</v>
      </c>
      <c r="D578" s="18" t="s">
        <v>164</v>
      </c>
      <c r="E578" s="2" t="s">
        <v>16</v>
      </c>
      <c r="F578" s="13">
        <v>2500000.0</v>
      </c>
      <c r="G578" s="18" t="s">
        <v>163</v>
      </c>
      <c r="H578" s="2" t="s">
        <v>17</v>
      </c>
      <c r="I578" s="2"/>
      <c r="J578" s="2" t="s">
        <v>16</v>
      </c>
    </row>
    <row r="579" ht="15.75" customHeight="1">
      <c r="A579" s="10">
        <v>2017.0</v>
      </c>
      <c r="B579" s="2" t="s">
        <v>94</v>
      </c>
      <c r="C579" s="2" t="s">
        <v>94</v>
      </c>
      <c r="D579" s="8" t="s">
        <v>95</v>
      </c>
      <c r="E579" s="2" t="s">
        <v>16</v>
      </c>
      <c r="F579" s="13">
        <v>2000000.0</v>
      </c>
      <c r="G579" s="2" t="s">
        <v>94</v>
      </c>
      <c r="H579" s="2" t="s">
        <v>22</v>
      </c>
      <c r="I579" s="2"/>
      <c r="J579" s="2" t="s">
        <v>16</v>
      </c>
    </row>
    <row r="580" ht="15.75" customHeight="1">
      <c r="A580" s="10">
        <v>2017.0</v>
      </c>
      <c r="B580" s="18" t="s">
        <v>163</v>
      </c>
      <c r="C580" s="2" t="s">
        <v>163</v>
      </c>
      <c r="D580" s="18" t="s">
        <v>164</v>
      </c>
      <c r="E580" s="3" t="s">
        <v>15</v>
      </c>
      <c r="F580" s="13">
        <v>3.506E8</v>
      </c>
      <c r="G580" s="18" t="s">
        <v>163</v>
      </c>
      <c r="H580" s="2" t="s">
        <v>17</v>
      </c>
    </row>
    <row r="581" ht="15.75" customHeight="1">
      <c r="A581" s="10">
        <v>2017.0</v>
      </c>
      <c r="B581" s="2" t="s">
        <v>57</v>
      </c>
      <c r="C581" s="2" t="s">
        <v>57</v>
      </c>
      <c r="D581" s="8" t="s">
        <v>58</v>
      </c>
      <c r="E581" s="3" t="s">
        <v>15</v>
      </c>
      <c r="F581" s="13">
        <v>1.82E9</v>
      </c>
      <c r="G581" s="2" t="s">
        <v>57</v>
      </c>
      <c r="H581" s="2" t="s">
        <v>17</v>
      </c>
    </row>
    <row r="582" ht="15.75" customHeight="1">
      <c r="A582" s="10">
        <v>2017.0</v>
      </c>
      <c r="B582" s="2" t="s">
        <v>57</v>
      </c>
      <c r="C582" s="2" t="s">
        <v>57</v>
      </c>
      <c r="D582" s="8" t="s">
        <v>58</v>
      </c>
      <c r="E582" s="3" t="s">
        <v>15</v>
      </c>
      <c r="F582" s="13">
        <v>6.046E8</v>
      </c>
      <c r="G582" s="3" t="s">
        <v>71</v>
      </c>
      <c r="H582" s="2" t="s">
        <v>36</v>
      </c>
    </row>
    <row r="583" ht="15.75" customHeight="1">
      <c r="A583" s="10">
        <v>2017.0</v>
      </c>
      <c r="B583" s="3" t="s">
        <v>163</v>
      </c>
      <c r="C583" s="8" t="s">
        <v>163</v>
      </c>
      <c r="D583" s="18" t="s">
        <v>164</v>
      </c>
      <c r="E583" s="3" t="s">
        <v>14</v>
      </c>
      <c r="F583" s="9">
        <v>3.06522537E8</v>
      </c>
      <c r="G583" s="3" t="s">
        <v>163</v>
      </c>
      <c r="H583" s="8" t="s">
        <v>13</v>
      </c>
    </row>
    <row r="584" ht="15.75" customHeight="1">
      <c r="A584" s="10">
        <v>2017.0</v>
      </c>
      <c r="B584" s="8" t="s">
        <v>163</v>
      </c>
      <c r="C584" s="8" t="s">
        <v>163</v>
      </c>
      <c r="D584" s="8" t="s">
        <v>164</v>
      </c>
      <c r="E584" s="3" t="s">
        <v>15</v>
      </c>
      <c r="F584" s="19">
        <v>5.36927963E8</v>
      </c>
      <c r="G584" s="8" t="s">
        <v>163</v>
      </c>
      <c r="H584" s="8" t="s">
        <v>13</v>
      </c>
      <c r="I584" s="20"/>
      <c r="J584" s="20"/>
    </row>
    <row r="585" ht="15.75" customHeight="1">
      <c r="A585" s="10">
        <v>2017.0</v>
      </c>
      <c r="B585" s="2" t="s">
        <v>168</v>
      </c>
      <c r="C585" s="2" t="s">
        <v>168</v>
      </c>
      <c r="D585" s="8" t="s">
        <v>169</v>
      </c>
      <c r="E585" s="12" t="s">
        <v>14</v>
      </c>
      <c r="F585" s="13">
        <v>1.154E8</v>
      </c>
      <c r="G585" s="2" t="s">
        <v>168</v>
      </c>
      <c r="H585" s="2" t="s">
        <v>22</v>
      </c>
    </row>
    <row r="586" ht="15.75" customHeight="1">
      <c r="A586" s="10">
        <v>2017.0</v>
      </c>
      <c r="B586" s="2" t="s">
        <v>168</v>
      </c>
      <c r="C586" s="2" t="s">
        <v>168</v>
      </c>
      <c r="D586" s="8" t="s">
        <v>169</v>
      </c>
      <c r="E586" s="3" t="s">
        <v>15</v>
      </c>
      <c r="F586" s="13">
        <v>3.394E8</v>
      </c>
      <c r="G586" s="2" t="s">
        <v>168</v>
      </c>
      <c r="H586" s="2" t="s">
        <v>22</v>
      </c>
    </row>
    <row r="587" ht="15.75" customHeight="1">
      <c r="A587" s="10">
        <v>2017.0</v>
      </c>
      <c r="B587" s="2" t="s">
        <v>168</v>
      </c>
      <c r="C587" s="2" t="s">
        <v>168</v>
      </c>
      <c r="D587" s="8" t="s">
        <v>169</v>
      </c>
      <c r="E587" s="2" t="s">
        <v>16</v>
      </c>
      <c r="F587" s="13">
        <v>3200000.0</v>
      </c>
      <c r="G587" s="2" t="s">
        <v>168</v>
      </c>
      <c r="H587" s="2" t="s">
        <v>22</v>
      </c>
      <c r="I587" s="2"/>
      <c r="J587" s="2" t="s">
        <v>16</v>
      </c>
    </row>
    <row r="588" ht="15.75" customHeight="1">
      <c r="A588" s="10">
        <v>2017.0</v>
      </c>
      <c r="B588" s="2" t="s">
        <v>168</v>
      </c>
      <c r="C588" s="2" t="s">
        <v>168</v>
      </c>
      <c r="D588" s="8" t="s">
        <v>169</v>
      </c>
      <c r="E588" s="12" t="s">
        <v>14</v>
      </c>
      <c r="F588" s="13">
        <v>7.65E7</v>
      </c>
      <c r="G588" s="2" t="s">
        <v>168</v>
      </c>
      <c r="H588" s="2" t="s">
        <v>22</v>
      </c>
    </row>
    <row r="589" ht="15.75" customHeight="1">
      <c r="A589" s="10">
        <v>2017.0</v>
      </c>
      <c r="B589" s="2" t="s">
        <v>168</v>
      </c>
      <c r="C589" s="2" t="s">
        <v>168</v>
      </c>
      <c r="D589" s="8" t="s">
        <v>169</v>
      </c>
      <c r="E589" s="3" t="s">
        <v>15</v>
      </c>
      <c r="F589" s="13">
        <v>1.23E8</v>
      </c>
      <c r="G589" s="2" t="s">
        <v>168</v>
      </c>
      <c r="H589" s="2" t="s">
        <v>22</v>
      </c>
    </row>
    <row r="590" ht="15.75" customHeight="1">
      <c r="A590" s="10">
        <v>2017.0</v>
      </c>
      <c r="B590" s="2" t="s">
        <v>168</v>
      </c>
      <c r="C590" s="2" t="s">
        <v>168</v>
      </c>
      <c r="D590" s="8" t="s">
        <v>169</v>
      </c>
      <c r="E590" s="2" t="s">
        <v>16</v>
      </c>
      <c r="F590" s="13">
        <v>2900000.0</v>
      </c>
      <c r="G590" s="2" t="s">
        <v>168</v>
      </c>
      <c r="H590" s="2" t="s">
        <v>22</v>
      </c>
      <c r="I590" s="2"/>
      <c r="J590" s="2" t="s">
        <v>16</v>
      </c>
    </row>
    <row r="591" ht="15.75" customHeight="1">
      <c r="A591" s="10">
        <v>2017.0</v>
      </c>
      <c r="B591" s="8" t="s">
        <v>170</v>
      </c>
      <c r="C591" s="8" t="s">
        <v>168</v>
      </c>
      <c r="D591" s="8" t="s">
        <v>169</v>
      </c>
      <c r="E591" s="8" t="s">
        <v>14</v>
      </c>
      <c r="F591" s="9">
        <v>7.7349389E7</v>
      </c>
      <c r="G591" s="8" t="s">
        <v>170</v>
      </c>
      <c r="H591" s="8" t="s">
        <v>22</v>
      </c>
    </row>
    <row r="592" ht="15.75" customHeight="1">
      <c r="A592" s="10">
        <v>2017.0</v>
      </c>
      <c r="B592" s="8" t="s">
        <v>170</v>
      </c>
      <c r="C592" s="8" t="s">
        <v>168</v>
      </c>
      <c r="D592" s="8" t="s">
        <v>169</v>
      </c>
      <c r="E592" s="3" t="s">
        <v>15</v>
      </c>
      <c r="F592" s="9">
        <v>4.40542688E8</v>
      </c>
      <c r="G592" s="8" t="s">
        <v>170</v>
      </c>
      <c r="H592" s="8" t="s">
        <v>22</v>
      </c>
    </row>
    <row r="593" ht="15.75" customHeight="1">
      <c r="A593" s="10">
        <v>2017.0</v>
      </c>
      <c r="B593" s="18" t="s">
        <v>171</v>
      </c>
      <c r="C593" s="18" t="s">
        <v>168</v>
      </c>
      <c r="D593" s="8" t="s">
        <v>169</v>
      </c>
      <c r="E593" s="3" t="s">
        <v>15</v>
      </c>
      <c r="F593" s="19">
        <v>1.963473246E9</v>
      </c>
      <c r="G593" s="18" t="s">
        <v>171</v>
      </c>
      <c r="H593" s="18" t="s">
        <v>67</v>
      </c>
    </row>
    <row r="594" ht="15.75" customHeight="1">
      <c r="A594" s="10">
        <v>2017.0</v>
      </c>
      <c r="B594" s="18" t="s">
        <v>171</v>
      </c>
      <c r="C594" s="18" t="s">
        <v>168</v>
      </c>
      <c r="D594" s="8" t="s">
        <v>169</v>
      </c>
      <c r="E594" s="18" t="s">
        <v>14</v>
      </c>
      <c r="F594" s="19">
        <v>1.380067231E9</v>
      </c>
      <c r="G594" s="18" t="s">
        <v>171</v>
      </c>
      <c r="H594" s="18" t="s">
        <v>67</v>
      </c>
    </row>
    <row r="595" ht="15.75" customHeight="1">
      <c r="A595" s="10">
        <v>2017.0</v>
      </c>
      <c r="B595" s="18" t="s">
        <v>172</v>
      </c>
      <c r="C595" s="18" t="s">
        <v>168</v>
      </c>
      <c r="D595" s="8" t="s">
        <v>169</v>
      </c>
      <c r="E595" s="18" t="s">
        <v>14</v>
      </c>
      <c r="F595" s="19">
        <v>3.32196745E8</v>
      </c>
      <c r="G595" s="18" t="s">
        <v>172</v>
      </c>
      <c r="H595" s="18" t="s">
        <v>22</v>
      </c>
    </row>
    <row r="596" ht="15.75" customHeight="1">
      <c r="A596" s="10">
        <v>2017.0</v>
      </c>
      <c r="B596" s="18" t="s">
        <v>172</v>
      </c>
      <c r="C596" s="18" t="s">
        <v>168</v>
      </c>
      <c r="D596" s="8" t="s">
        <v>169</v>
      </c>
      <c r="E596" s="3" t="s">
        <v>15</v>
      </c>
      <c r="F596" s="19">
        <v>6.61180978E8</v>
      </c>
      <c r="G596" s="18" t="s">
        <v>172</v>
      </c>
      <c r="H596" s="18" t="s">
        <v>22</v>
      </c>
    </row>
    <row r="597" ht="15.75" customHeight="1">
      <c r="A597" s="10">
        <v>2017.0</v>
      </c>
      <c r="B597" s="3" t="s">
        <v>173</v>
      </c>
      <c r="C597" s="8" t="s">
        <v>168</v>
      </c>
      <c r="D597" s="18" t="s">
        <v>169</v>
      </c>
      <c r="E597" s="3" t="s">
        <v>14</v>
      </c>
      <c r="F597" s="9">
        <v>1.5709779E8</v>
      </c>
      <c r="G597" s="3" t="s">
        <v>173</v>
      </c>
      <c r="H597" s="8" t="s">
        <v>67</v>
      </c>
    </row>
    <row r="598" ht="15.75" customHeight="1">
      <c r="A598" s="10">
        <v>2017.0</v>
      </c>
      <c r="B598" s="8" t="s">
        <v>173</v>
      </c>
      <c r="C598" s="8" t="s">
        <v>168</v>
      </c>
      <c r="D598" s="8" t="s">
        <v>169</v>
      </c>
      <c r="E598" s="3" t="s">
        <v>15</v>
      </c>
      <c r="F598" s="19">
        <v>3.56759669E8</v>
      </c>
      <c r="G598" s="8" t="s">
        <v>173</v>
      </c>
      <c r="H598" s="8" t="s">
        <v>67</v>
      </c>
      <c r="I598" s="20"/>
      <c r="J598" s="20"/>
    </row>
    <row r="599" ht="15.75" customHeight="1">
      <c r="A599" s="10">
        <v>2017.0</v>
      </c>
      <c r="B599" s="2" t="s">
        <v>174</v>
      </c>
      <c r="C599" s="2" t="s">
        <v>174</v>
      </c>
      <c r="D599" s="8" t="s">
        <v>175</v>
      </c>
      <c r="E599" s="12" t="s">
        <v>14</v>
      </c>
      <c r="F599" s="13">
        <v>1.4E7</v>
      </c>
      <c r="G599" s="2" t="s">
        <v>174</v>
      </c>
      <c r="H599" s="2" t="s">
        <v>22</v>
      </c>
    </row>
    <row r="600" ht="15.75" customHeight="1">
      <c r="A600" s="10">
        <v>2017.0</v>
      </c>
      <c r="B600" s="2" t="s">
        <v>174</v>
      </c>
      <c r="C600" s="2" t="s">
        <v>174</v>
      </c>
      <c r="D600" s="8" t="s">
        <v>175</v>
      </c>
      <c r="E600" s="3" t="s">
        <v>15</v>
      </c>
      <c r="F600" s="13">
        <v>6.1E7</v>
      </c>
      <c r="G600" s="2" t="s">
        <v>174</v>
      </c>
      <c r="H600" s="2" t="s">
        <v>22</v>
      </c>
    </row>
    <row r="601" ht="15.75" customHeight="1">
      <c r="A601" s="10">
        <v>2017.0</v>
      </c>
      <c r="B601" s="2" t="s">
        <v>174</v>
      </c>
      <c r="C601" s="2" t="s">
        <v>174</v>
      </c>
      <c r="D601" s="8" t="s">
        <v>175</v>
      </c>
      <c r="E601" s="2" t="s">
        <v>16</v>
      </c>
      <c r="F601" s="13">
        <v>199000.0</v>
      </c>
      <c r="G601" s="21" t="s">
        <v>174</v>
      </c>
      <c r="H601" s="2" t="s">
        <v>22</v>
      </c>
      <c r="I601" s="2"/>
      <c r="J601" s="2" t="s">
        <v>16</v>
      </c>
    </row>
    <row r="602" ht="15.75" customHeight="1">
      <c r="A602" s="10">
        <v>2017.0</v>
      </c>
      <c r="B602" s="2" t="s">
        <v>176</v>
      </c>
      <c r="C602" s="2" t="s">
        <v>174</v>
      </c>
      <c r="D602" s="8" t="s">
        <v>175</v>
      </c>
      <c r="E602" s="12" t="s">
        <v>14</v>
      </c>
      <c r="F602" s="13">
        <v>4.751E8</v>
      </c>
      <c r="G602" s="2" t="s">
        <v>176</v>
      </c>
      <c r="H602" s="2"/>
    </row>
    <row r="603" ht="15.75" customHeight="1">
      <c r="A603" s="10">
        <v>2017.0</v>
      </c>
      <c r="B603" s="2" t="s">
        <v>176</v>
      </c>
      <c r="C603" s="2" t="s">
        <v>174</v>
      </c>
      <c r="D603" s="8" t="s">
        <v>175</v>
      </c>
      <c r="E603" s="3" t="s">
        <v>15</v>
      </c>
      <c r="F603" s="13">
        <v>7.885E8</v>
      </c>
      <c r="G603" s="21" t="s">
        <v>176</v>
      </c>
      <c r="H603" s="2"/>
    </row>
    <row r="604" ht="15.75" customHeight="1">
      <c r="A604" s="10">
        <v>2017.0</v>
      </c>
      <c r="B604" s="8" t="s">
        <v>177</v>
      </c>
      <c r="C604" s="8" t="s">
        <v>174</v>
      </c>
      <c r="D604" s="8" t="s">
        <v>175</v>
      </c>
      <c r="E604" s="3" t="s">
        <v>14</v>
      </c>
      <c r="F604" s="9">
        <v>3.5260463E7</v>
      </c>
      <c r="G604" s="8" t="s">
        <v>177</v>
      </c>
      <c r="H604" s="8" t="s">
        <v>13</v>
      </c>
    </row>
    <row r="605" ht="15.75" customHeight="1">
      <c r="A605" s="10">
        <v>2017.0</v>
      </c>
      <c r="B605" s="8" t="s">
        <v>177</v>
      </c>
      <c r="C605" s="8" t="s">
        <v>174</v>
      </c>
      <c r="D605" s="8" t="s">
        <v>175</v>
      </c>
      <c r="E605" s="3" t="s">
        <v>15</v>
      </c>
      <c r="F605" s="9">
        <v>5.123183E7</v>
      </c>
      <c r="G605" s="8" t="s">
        <v>177</v>
      </c>
      <c r="H605" s="8" t="s">
        <v>13</v>
      </c>
    </row>
    <row r="606" ht="15.75" customHeight="1">
      <c r="A606" s="10">
        <v>2017.0</v>
      </c>
      <c r="B606" s="8" t="s">
        <v>177</v>
      </c>
      <c r="C606" s="8" t="s">
        <v>174</v>
      </c>
      <c r="D606" s="8" t="s">
        <v>175</v>
      </c>
      <c r="E606" s="8" t="s">
        <v>12</v>
      </c>
      <c r="F606" s="9">
        <v>600000.0</v>
      </c>
      <c r="G606" s="8" t="s">
        <v>177</v>
      </c>
      <c r="H606" s="8" t="s">
        <v>13</v>
      </c>
      <c r="I606" s="8"/>
      <c r="J606" s="8" t="s">
        <v>16</v>
      </c>
    </row>
    <row r="607" ht="15.75" customHeight="1">
      <c r="A607" s="10">
        <v>2017.0</v>
      </c>
      <c r="B607" s="8" t="s">
        <v>178</v>
      </c>
      <c r="C607" s="8" t="s">
        <v>174</v>
      </c>
      <c r="D607" s="8" t="s">
        <v>175</v>
      </c>
      <c r="E607" s="8" t="s">
        <v>14</v>
      </c>
      <c r="F607" s="19">
        <v>5.3544941E7</v>
      </c>
      <c r="G607" s="8" t="s">
        <v>178</v>
      </c>
      <c r="H607" s="8" t="s">
        <v>13</v>
      </c>
    </row>
    <row r="608" ht="15.75" customHeight="1">
      <c r="A608" s="10">
        <v>2017.0</v>
      </c>
      <c r="B608" s="8" t="s">
        <v>178</v>
      </c>
      <c r="C608" s="8" t="s">
        <v>174</v>
      </c>
      <c r="D608" s="8" t="s">
        <v>175</v>
      </c>
      <c r="E608" s="3" t="s">
        <v>15</v>
      </c>
      <c r="F608" s="9">
        <v>9.5508967E7</v>
      </c>
      <c r="G608" s="8" t="s">
        <v>178</v>
      </c>
      <c r="H608" s="8" t="s">
        <v>13</v>
      </c>
    </row>
    <row r="609" ht="15.75" customHeight="1">
      <c r="A609" s="10">
        <v>2017.0</v>
      </c>
      <c r="B609" s="8" t="s">
        <v>178</v>
      </c>
      <c r="C609" s="8" t="s">
        <v>174</v>
      </c>
      <c r="D609" s="8" t="s">
        <v>175</v>
      </c>
      <c r="E609" s="3" t="s">
        <v>12</v>
      </c>
      <c r="F609" s="9">
        <v>500000.0</v>
      </c>
      <c r="G609" s="8" t="s">
        <v>178</v>
      </c>
      <c r="H609" s="8" t="s">
        <v>13</v>
      </c>
      <c r="I609" s="3"/>
      <c r="J609" s="3" t="s">
        <v>16</v>
      </c>
    </row>
    <row r="610" ht="15.75" customHeight="1">
      <c r="A610" s="10">
        <v>2017.0</v>
      </c>
      <c r="B610" s="2" t="s">
        <v>179</v>
      </c>
      <c r="C610" s="2" t="s">
        <v>174</v>
      </c>
      <c r="D610" s="8" t="s">
        <v>175</v>
      </c>
      <c r="E610" s="2" t="s">
        <v>16</v>
      </c>
      <c r="F610" s="13">
        <v>3060000.0</v>
      </c>
      <c r="G610" s="2" t="s">
        <v>176</v>
      </c>
      <c r="H610" s="2"/>
      <c r="I610" s="2"/>
      <c r="J610" s="2" t="s">
        <v>16</v>
      </c>
    </row>
    <row r="611" ht="15.75" customHeight="1">
      <c r="A611" s="10">
        <v>2017.0</v>
      </c>
      <c r="B611" s="8" t="s">
        <v>180</v>
      </c>
      <c r="C611" s="8" t="s">
        <v>174</v>
      </c>
      <c r="D611" s="8" t="s">
        <v>175</v>
      </c>
      <c r="E611" s="3" t="s">
        <v>15</v>
      </c>
      <c r="F611" s="19">
        <v>3.325817E7</v>
      </c>
      <c r="G611" s="8" t="s">
        <v>180</v>
      </c>
      <c r="H611" s="8" t="s">
        <v>22</v>
      </c>
      <c r="I611" s="20"/>
      <c r="J611" s="20"/>
    </row>
    <row r="612" ht="15.75" customHeight="1">
      <c r="A612" s="10">
        <v>2017.0</v>
      </c>
      <c r="B612" s="8" t="s">
        <v>180</v>
      </c>
      <c r="C612" s="8" t="s">
        <v>174</v>
      </c>
      <c r="D612" s="8" t="s">
        <v>175</v>
      </c>
      <c r="E612" s="8" t="s">
        <v>14</v>
      </c>
      <c r="F612" s="19">
        <v>1.7950207E7</v>
      </c>
      <c r="G612" s="8" t="s">
        <v>180</v>
      </c>
      <c r="H612" s="8" t="s">
        <v>22</v>
      </c>
      <c r="I612" s="20"/>
      <c r="J612" s="20"/>
    </row>
    <row r="613" ht="15.75" customHeight="1">
      <c r="A613" s="10">
        <v>2017.0</v>
      </c>
      <c r="B613" s="18" t="s">
        <v>181</v>
      </c>
      <c r="C613" s="18" t="s">
        <v>181</v>
      </c>
      <c r="D613" s="18" t="s">
        <v>182</v>
      </c>
      <c r="E613" s="3" t="s">
        <v>15</v>
      </c>
      <c r="F613" s="19">
        <v>5.9195017E7</v>
      </c>
      <c r="G613" s="18" t="s">
        <v>181</v>
      </c>
      <c r="H613" s="18" t="s">
        <v>13</v>
      </c>
    </row>
    <row r="614" ht="15.75" customHeight="1">
      <c r="A614" s="10">
        <v>2017.0</v>
      </c>
      <c r="B614" s="18" t="s">
        <v>181</v>
      </c>
      <c r="C614" s="18" t="s">
        <v>181</v>
      </c>
      <c r="D614" s="18" t="s">
        <v>182</v>
      </c>
      <c r="E614" s="18" t="s">
        <v>14</v>
      </c>
      <c r="F614" s="19">
        <v>3.6263227E7</v>
      </c>
      <c r="G614" s="18" t="s">
        <v>181</v>
      </c>
      <c r="H614" s="18" t="s">
        <v>13</v>
      </c>
    </row>
    <row r="615" ht="15.75" customHeight="1">
      <c r="A615" s="10">
        <v>2017.0</v>
      </c>
      <c r="B615" s="2" t="s">
        <v>181</v>
      </c>
      <c r="C615" s="2" t="s">
        <v>181</v>
      </c>
      <c r="D615" s="18" t="s">
        <v>182</v>
      </c>
      <c r="E615" s="12" t="s">
        <v>14</v>
      </c>
      <c r="F615" s="13">
        <v>5200000.0</v>
      </c>
      <c r="G615" s="2" t="s">
        <v>181</v>
      </c>
      <c r="H615" s="2"/>
    </row>
    <row r="616" ht="15.75" customHeight="1">
      <c r="A616" s="10">
        <v>2017.0</v>
      </c>
      <c r="B616" s="2" t="s">
        <v>181</v>
      </c>
      <c r="C616" s="2" t="s">
        <v>181</v>
      </c>
      <c r="D616" s="18" t="s">
        <v>182</v>
      </c>
      <c r="E616" s="3" t="s">
        <v>15</v>
      </c>
      <c r="F616" s="13">
        <v>1.43E7</v>
      </c>
      <c r="G616" s="2" t="s">
        <v>181</v>
      </c>
      <c r="H616" s="2"/>
    </row>
    <row r="617" ht="15.75" customHeight="1">
      <c r="A617" s="10">
        <v>2017.0</v>
      </c>
      <c r="B617" s="2" t="s">
        <v>181</v>
      </c>
      <c r="C617" s="2" t="s">
        <v>181</v>
      </c>
      <c r="D617" s="18" t="s">
        <v>182</v>
      </c>
      <c r="E617" s="12" t="s">
        <v>14</v>
      </c>
      <c r="F617" s="13">
        <v>9400000.0</v>
      </c>
      <c r="G617" s="2" t="s">
        <v>181</v>
      </c>
      <c r="H617" s="2" t="s">
        <v>17</v>
      </c>
    </row>
    <row r="618" ht="15.75" customHeight="1">
      <c r="A618" s="10">
        <v>2017.0</v>
      </c>
      <c r="B618" s="2" t="s">
        <v>181</v>
      </c>
      <c r="C618" s="2" t="s">
        <v>181</v>
      </c>
      <c r="D618" s="18" t="s">
        <v>182</v>
      </c>
      <c r="E618" s="3" t="s">
        <v>15</v>
      </c>
      <c r="F618" s="13">
        <v>2.37E7</v>
      </c>
      <c r="G618" s="2" t="s">
        <v>181</v>
      </c>
      <c r="H618" s="2" t="s">
        <v>17</v>
      </c>
    </row>
    <row r="619" ht="15.75" customHeight="1">
      <c r="A619" s="10">
        <v>2017.0</v>
      </c>
      <c r="B619" s="2" t="s">
        <v>181</v>
      </c>
      <c r="C619" s="2" t="s">
        <v>181</v>
      </c>
      <c r="D619" s="18" t="s">
        <v>182</v>
      </c>
      <c r="E619" s="2" t="s">
        <v>16</v>
      </c>
      <c r="F619" s="13">
        <v>166000.0</v>
      </c>
      <c r="G619" s="2" t="s">
        <v>181</v>
      </c>
      <c r="H619" s="2" t="s">
        <v>17</v>
      </c>
      <c r="I619" s="2"/>
      <c r="J619" s="2" t="s">
        <v>16</v>
      </c>
    </row>
    <row r="620" ht="15.75" customHeight="1">
      <c r="A620" s="10">
        <v>2017.0</v>
      </c>
      <c r="B620" s="2" t="s">
        <v>183</v>
      </c>
      <c r="C620" s="2" t="s">
        <v>183</v>
      </c>
      <c r="D620" s="8" t="s">
        <v>184</v>
      </c>
      <c r="E620" s="12" t="s">
        <v>14</v>
      </c>
      <c r="F620" s="13">
        <v>2.09E7</v>
      </c>
      <c r="G620" s="2" t="s">
        <v>183</v>
      </c>
      <c r="H620" s="2"/>
    </row>
    <row r="621" ht="15.75" customHeight="1">
      <c r="A621" s="10">
        <v>2017.0</v>
      </c>
      <c r="B621" s="2" t="s">
        <v>183</v>
      </c>
      <c r="C621" s="2" t="s">
        <v>183</v>
      </c>
      <c r="D621" s="8" t="s">
        <v>184</v>
      </c>
      <c r="E621" s="3" t="s">
        <v>15</v>
      </c>
      <c r="F621" s="13">
        <v>6.409999999999999E7</v>
      </c>
      <c r="G621" s="2" t="s">
        <v>183</v>
      </c>
      <c r="H621" s="2"/>
    </row>
    <row r="622" ht="15.75" customHeight="1">
      <c r="A622" s="10">
        <v>2017.0</v>
      </c>
      <c r="B622" s="2" t="s">
        <v>183</v>
      </c>
      <c r="C622" s="2" t="s">
        <v>183</v>
      </c>
      <c r="D622" s="8" t="s">
        <v>184</v>
      </c>
      <c r="E622" s="2" t="s">
        <v>16</v>
      </c>
      <c r="F622" s="13">
        <v>2900000.0</v>
      </c>
      <c r="G622" s="2" t="s">
        <v>183</v>
      </c>
      <c r="H622" s="2"/>
      <c r="I622" s="2"/>
      <c r="J622" s="2" t="s">
        <v>16</v>
      </c>
    </row>
    <row r="623" ht="15.75" customHeight="1">
      <c r="A623" s="10">
        <v>2017.0</v>
      </c>
      <c r="B623" s="2" t="s">
        <v>183</v>
      </c>
      <c r="C623" s="2" t="s">
        <v>183</v>
      </c>
      <c r="D623" s="8" t="s">
        <v>184</v>
      </c>
      <c r="E623" s="12" t="s">
        <v>14</v>
      </c>
      <c r="F623" s="13">
        <v>1.02E7</v>
      </c>
      <c r="G623" s="2" t="s">
        <v>183</v>
      </c>
      <c r="H623" s="2"/>
    </row>
    <row r="624" ht="15.75" customHeight="1">
      <c r="A624" s="10">
        <v>2017.0</v>
      </c>
      <c r="B624" s="2" t="s">
        <v>183</v>
      </c>
      <c r="C624" s="2" t="s">
        <v>183</v>
      </c>
      <c r="D624" s="8" t="s">
        <v>184</v>
      </c>
      <c r="E624" s="3" t="s">
        <v>15</v>
      </c>
      <c r="F624" s="13">
        <v>5.94E7</v>
      </c>
      <c r="G624" s="2" t="s">
        <v>183</v>
      </c>
      <c r="H624" s="2"/>
    </row>
    <row r="625" ht="15.75" customHeight="1">
      <c r="A625" s="10">
        <v>2017.0</v>
      </c>
      <c r="B625" s="2" t="s">
        <v>183</v>
      </c>
      <c r="C625" s="2" t="s">
        <v>183</v>
      </c>
      <c r="D625" s="8" t="s">
        <v>184</v>
      </c>
      <c r="E625" s="2" t="s">
        <v>16</v>
      </c>
      <c r="F625" s="13">
        <v>4300000.0</v>
      </c>
      <c r="G625" s="2" t="s">
        <v>183</v>
      </c>
      <c r="H625" s="2"/>
      <c r="I625" s="2"/>
      <c r="J625" s="2" t="s">
        <v>16</v>
      </c>
    </row>
    <row r="626" ht="15.75" customHeight="1">
      <c r="A626" s="10">
        <v>2017.0</v>
      </c>
      <c r="B626" s="2" t="s">
        <v>183</v>
      </c>
      <c r="C626" s="2" t="s">
        <v>183</v>
      </c>
      <c r="D626" s="8" t="s">
        <v>184</v>
      </c>
      <c r="E626" s="12" t="s">
        <v>14</v>
      </c>
      <c r="F626" s="13">
        <v>6500000.0</v>
      </c>
      <c r="G626" s="2" t="s">
        <v>183</v>
      </c>
      <c r="H626" s="2"/>
    </row>
    <row r="627" ht="15.75" customHeight="1">
      <c r="A627" s="10">
        <v>2017.0</v>
      </c>
      <c r="B627" s="2" t="s">
        <v>183</v>
      </c>
      <c r="C627" s="2" t="s">
        <v>183</v>
      </c>
      <c r="D627" s="8" t="s">
        <v>184</v>
      </c>
      <c r="E627" s="3" t="s">
        <v>15</v>
      </c>
      <c r="F627" s="13">
        <v>1.99E7</v>
      </c>
      <c r="G627" s="2" t="s">
        <v>183</v>
      </c>
      <c r="H627" s="2"/>
    </row>
    <row r="628" ht="15.75" customHeight="1">
      <c r="A628" s="10">
        <v>2017.0</v>
      </c>
      <c r="B628" s="2" t="s">
        <v>183</v>
      </c>
      <c r="C628" s="2" t="s">
        <v>183</v>
      </c>
      <c r="D628" s="8" t="s">
        <v>184</v>
      </c>
      <c r="E628" s="2" t="s">
        <v>16</v>
      </c>
      <c r="F628" s="13">
        <v>620461.0</v>
      </c>
      <c r="G628" s="2" t="s">
        <v>183</v>
      </c>
      <c r="H628" s="2"/>
      <c r="I628" s="2"/>
      <c r="J628" s="2" t="s">
        <v>16</v>
      </c>
    </row>
    <row r="629" ht="15.75" customHeight="1">
      <c r="A629" s="10">
        <v>2017.0</v>
      </c>
      <c r="B629" s="2" t="s">
        <v>183</v>
      </c>
      <c r="C629" s="2" t="s">
        <v>183</v>
      </c>
      <c r="D629" s="8" t="s">
        <v>184</v>
      </c>
      <c r="E629" s="12" t="s">
        <v>14</v>
      </c>
      <c r="F629" s="13">
        <v>2900000.0</v>
      </c>
      <c r="G629" s="2" t="s">
        <v>183</v>
      </c>
      <c r="H629" s="2" t="s">
        <v>17</v>
      </c>
    </row>
    <row r="630" ht="15.75" customHeight="1">
      <c r="A630" s="10">
        <v>2017.0</v>
      </c>
      <c r="B630" s="2" t="s">
        <v>183</v>
      </c>
      <c r="C630" s="2" t="s">
        <v>183</v>
      </c>
      <c r="D630" s="8" t="s">
        <v>184</v>
      </c>
      <c r="E630" s="3" t="s">
        <v>15</v>
      </c>
      <c r="F630" s="13">
        <v>1.58E7</v>
      </c>
      <c r="G630" s="2" t="s">
        <v>183</v>
      </c>
      <c r="H630" s="2" t="s">
        <v>17</v>
      </c>
      <c r="K630" s="14"/>
    </row>
    <row r="631" ht="15.75" customHeight="1">
      <c r="A631" s="10">
        <v>2017.0</v>
      </c>
      <c r="B631" s="2" t="s">
        <v>183</v>
      </c>
      <c r="C631" s="2" t="s">
        <v>183</v>
      </c>
      <c r="D631" s="8" t="s">
        <v>184</v>
      </c>
      <c r="E631" s="2" t="s">
        <v>16</v>
      </c>
      <c r="F631" s="13">
        <v>881000.0</v>
      </c>
      <c r="G631" s="2" t="s">
        <v>183</v>
      </c>
      <c r="H631" s="2" t="s">
        <v>17</v>
      </c>
      <c r="I631" s="2"/>
      <c r="J631" s="2" t="s">
        <v>16</v>
      </c>
    </row>
    <row r="632" ht="15.75" customHeight="1">
      <c r="A632" s="10">
        <v>2017.0</v>
      </c>
      <c r="B632" s="2" t="s">
        <v>183</v>
      </c>
      <c r="C632" s="2" t="s">
        <v>183</v>
      </c>
      <c r="D632" s="8" t="s">
        <v>184</v>
      </c>
      <c r="E632" s="12" t="s">
        <v>14</v>
      </c>
      <c r="F632" s="13">
        <v>6800000.0</v>
      </c>
      <c r="G632" s="2" t="s">
        <v>183</v>
      </c>
      <c r="H632" s="2" t="s">
        <v>22</v>
      </c>
    </row>
    <row r="633" ht="15.75" customHeight="1">
      <c r="A633" s="10">
        <v>2017.0</v>
      </c>
      <c r="B633" s="2" t="s">
        <v>183</v>
      </c>
      <c r="C633" s="2" t="s">
        <v>183</v>
      </c>
      <c r="D633" s="8" t="s">
        <v>184</v>
      </c>
      <c r="E633" s="3" t="s">
        <v>15</v>
      </c>
      <c r="F633" s="13">
        <v>1.63E7</v>
      </c>
      <c r="G633" s="2" t="s">
        <v>183</v>
      </c>
      <c r="H633" s="2" t="s">
        <v>22</v>
      </c>
    </row>
    <row r="634" ht="15.75" customHeight="1">
      <c r="A634" s="10">
        <v>2017.0</v>
      </c>
      <c r="B634" s="2" t="s">
        <v>183</v>
      </c>
      <c r="C634" s="2" t="s">
        <v>183</v>
      </c>
      <c r="D634" s="8" t="s">
        <v>184</v>
      </c>
      <c r="E634" s="2" t="s">
        <v>16</v>
      </c>
      <c r="F634" s="13">
        <v>814000.0</v>
      </c>
      <c r="G634" s="2" t="s">
        <v>183</v>
      </c>
      <c r="H634" s="2" t="s">
        <v>22</v>
      </c>
      <c r="I634" s="2"/>
      <c r="J634" s="2" t="s">
        <v>16</v>
      </c>
    </row>
    <row r="635" ht="15.75" customHeight="1">
      <c r="A635" s="10">
        <v>2017.0</v>
      </c>
      <c r="B635" s="18" t="s">
        <v>185</v>
      </c>
      <c r="C635" s="18" t="s">
        <v>185</v>
      </c>
      <c r="D635" s="18" t="s">
        <v>186</v>
      </c>
      <c r="E635" s="3" t="s">
        <v>15</v>
      </c>
      <c r="F635" s="19">
        <v>5.96124332E8</v>
      </c>
      <c r="G635" s="18" t="s">
        <v>185</v>
      </c>
      <c r="H635" s="18" t="s">
        <v>13</v>
      </c>
    </row>
    <row r="636" ht="15.75" customHeight="1">
      <c r="A636" s="10">
        <v>2017.0</v>
      </c>
      <c r="B636" s="18" t="s">
        <v>185</v>
      </c>
      <c r="C636" s="18" t="s">
        <v>185</v>
      </c>
      <c r="D636" s="18" t="s">
        <v>186</v>
      </c>
      <c r="E636" s="18" t="s">
        <v>14</v>
      </c>
      <c r="F636" s="19">
        <v>4.00104873E8</v>
      </c>
      <c r="G636" s="18" t="s">
        <v>185</v>
      </c>
      <c r="H636" s="18" t="s">
        <v>13</v>
      </c>
    </row>
    <row r="637" ht="15.75" customHeight="1">
      <c r="A637" s="10">
        <v>2017.0</v>
      </c>
      <c r="B637" s="3" t="s">
        <v>185</v>
      </c>
      <c r="C637" s="8" t="s">
        <v>185</v>
      </c>
      <c r="D637" s="18" t="s">
        <v>186</v>
      </c>
      <c r="E637" s="3" t="s">
        <v>12</v>
      </c>
      <c r="F637" s="9">
        <v>2556404.0</v>
      </c>
      <c r="G637" s="3" t="s">
        <v>185</v>
      </c>
      <c r="H637" s="8" t="s">
        <v>13</v>
      </c>
      <c r="I637" s="3"/>
      <c r="J637" s="3" t="s">
        <v>16</v>
      </c>
    </row>
    <row r="638" ht="15.75" customHeight="1">
      <c r="A638" s="10">
        <v>2017.0</v>
      </c>
      <c r="B638" s="8" t="s">
        <v>185</v>
      </c>
      <c r="C638" s="8" t="s">
        <v>185</v>
      </c>
      <c r="D638" s="18" t="s">
        <v>186</v>
      </c>
      <c r="E638" s="8" t="s">
        <v>14</v>
      </c>
      <c r="F638" s="19">
        <v>6.57301394E8</v>
      </c>
      <c r="G638" s="55" t="s">
        <v>185</v>
      </c>
      <c r="H638" s="8" t="s">
        <v>13</v>
      </c>
      <c r="I638" s="20"/>
      <c r="J638" s="20"/>
      <c r="K638" s="6"/>
    </row>
    <row r="639" ht="15.75" customHeight="1">
      <c r="A639" s="10">
        <v>2017.0</v>
      </c>
      <c r="B639" s="8" t="s">
        <v>185</v>
      </c>
      <c r="C639" s="8" t="s">
        <v>185</v>
      </c>
      <c r="D639" s="18" t="s">
        <v>186</v>
      </c>
      <c r="E639" s="3" t="s">
        <v>14</v>
      </c>
      <c r="F639" s="9">
        <v>5.86131426E8</v>
      </c>
      <c r="G639" s="8" t="s">
        <v>185</v>
      </c>
      <c r="H639" s="8" t="s">
        <v>13</v>
      </c>
    </row>
    <row r="640" ht="15.75" customHeight="1">
      <c r="A640" s="10">
        <v>2017.0</v>
      </c>
      <c r="B640" s="8" t="s">
        <v>185</v>
      </c>
      <c r="C640" s="8" t="s">
        <v>185</v>
      </c>
      <c r="D640" s="18" t="s">
        <v>186</v>
      </c>
      <c r="E640" s="3" t="s">
        <v>15</v>
      </c>
      <c r="F640" s="9">
        <v>1.153087668E9</v>
      </c>
      <c r="G640" s="8" t="s">
        <v>185</v>
      </c>
      <c r="H640" s="8" t="s">
        <v>13</v>
      </c>
    </row>
    <row r="641" ht="15.75" customHeight="1">
      <c r="A641" s="10">
        <v>2017.0</v>
      </c>
      <c r="B641" s="8" t="s">
        <v>185</v>
      </c>
      <c r="C641" s="8" t="s">
        <v>185</v>
      </c>
      <c r="D641" s="18" t="s">
        <v>186</v>
      </c>
      <c r="E641" s="3" t="s">
        <v>12</v>
      </c>
      <c r="F641" s="9">
        <v>3800000.0</v>
      </c>
      <c r="G641" s="8" t="s">
        <v>185</v>
      </c>
      <c r="H641" s="8" t="s">
        <v>13</v>
      </c>
      <c r="I641" s="3"/>
      <c r="J641" s="3" t="s">
        <v>16</v>
      </c>
      <c r="K641" s="14"/>
    </row>
    <row r="642" ht="15.75" customHeight="1">
      <c r="A642" s="10">
        <v>2017.0</v>
      </c>
      <c r="B642" s="2" t="s">
        <v>185</v>
      </c>
      <c r="C642" s="2" t="s">
        <v>185</v>
      </c>
      <c r="D642" s="18" t="s">
        <v>186</v>
      </c>
      <c r="E642" s="12" t="s">
        <v>14</v>
      </c>
      <c r="F642" s="13">
        <v>4.575E8</v>
      </c>
      <c r="G642" s="2" t="s">
        <v>185</v>
      </c>
      <c r="H642" s="2"/>
    </row>
    <row r="643" ht="15.75" customHeight="1">
      <c r="A643" s="10">
        <v>2017.0</v>
      </c>
      <c r="B643" s="2" t="s">
        <v>185</v>
      </c>
      <c r="C643" s="2" t="s">
        <v>185</v>
      </c>
      <c r="D643" s="18" t="s">
        <v>186</v>
      </c>
      <c r="E643" s="3" t="s">
        <v>15</v>
      </c>
      <c r="F643" s="13">
        <v>9.331E8</v>
      </c>
      <c r="G643" s="2" t="s">
        <v>185</v>
      </c>
      <c r="H643" s="2"/>
    </row>
    <row r="644" ht="15.75" customHeight="1">
      <c r="A644" s="10">
        <v>2017.0</v>
      </c>
      <c r="B644" s="2" t="s">
        <v>185</v>
      </c>
      <c r="C644" s="2" t="s">
        <v>185</v>
      </c>
      <c r="D644" s="18" t="s">
        <v>186</v>
      </c>
      <c r="E644" s="2" t="s">
        <v>16</v>
      </c>
      <c r="F644" s="13">
        <v>3180000.0</v>
      </c>
      <c r="G644" s="2" t="s">
        <v>185</v>
      </c>
      <c r="H644" s="2"/>
      <c r="I644" s="2"/>
      <c r="J644" s="2" t="s">
        <v>16</v>
      </c>
    </row>
    <row r="645" ht="15.75" customHeight="1">
      <c r="A645" s="10">
        <v>2017.0</v>
      </c>
      <c r="B645" s="2" t="s">
        <v>185</v>
      </c>
      <c r="C645" s="2" t="s">
        <v>185</v>
      </c>
      <c r="D645" s="18" t="s">
        <v>186</v>
      </c>
      <c r="E645" s="12" t="s">
        <v>14</v>
      </c>
      <c r="F645" s="13">
        <v>3.256E8</v>
      </c>
      <c r="G645" s="2" t="s">
        <v>185</v>
      </c>
      <c r="H645" s="2"/>
    </row>
    <row r="646" ht="15.75" customHeight="1">
      <c r="A646" s="10">
        <v>2017.0</v>
      </c>
      <c r="B646" s="2" t="s">
        <v>185</v>
      </c>
      <c r="C646" s="2" t="s">
        <v>185</v>
      </c>
      <c r="D646" s="18" t="s">
        <v>186</v>
      </c>
      <c r="E646" s="3" t="s">
        <v>15</v>
      </c>
      <c r="F646" s="13">
        <v>8.626E8</v>
      </c>
      <c r="G646" s="2" t="s">
        <v>185</v>
      </c>
      <c r="H646" s="2"/>
    </row>
    <row r="647" ht="15.75" customHeight="1">
      <c r="A647" s="41">
        <v>2018.0</v>
      </c>
      <c r="B647" s="2" t="s">
        <v>185</v>
      </c>
      <c r="C647" s="2" t="s">
        <v>185</v>
      </c>
      <c r="D647" s="18" t="s">
        <v>186</v>
      </c>
      <c r="E647" s="2" t="s">
        <v>16</v>
      </c>
      <c r="F647" s="13">
        <v>3200000.0</v>
      </c>
      <c r="G647" s="2" t="s">
        <v>185</v>
      </c>
      <c r="H647" s="2"/>
      <c r="I647" s="2"/>
      <c r="J647" s="2" t="s">
        <v>16</v>
      </c>
    </row>
    <row r="648" ht="15.75" customHeight="1">
      <c r="A648" s="41">
        <v>2018.0</v>
      </c>
      <c r="B648" s="2" t="s">
        <v>185</v>
      </c>
      <c r="C648" s="2" t="s">
        <v>185</v>
      </c>
      <c r="D648" s="18" t="s">
        <v>186</v>
      </c>
      <c r="E648" s="12" t="s">
        <v>14</v>
      </c>
      <c r="F648" s="13">
        <v>4.138E8</v>
      </c>
      <c r="G648" s="2" t="s">
        <v>185</v>
      </c>
      <c r="H648" s="2"/>
    </row>
    <row r="649" ht="15.75" customHeight="1">
      <c r="A649" s="41">
        <v>2018.0</v>
      </c>
      <c r="B649" s="2" t="s">
        <v>185</v>
      </c>
      <c r="C649" s="2" t="s">
        <v>185</v>
      </c>
      <c r="D649" s="18" t="s">
        <v>186</v>
      </c>
      <c r="E649" s="3" t="s">
        <v>15</v>
      </c>
      <c r="F649" s="13">
        <v>8.852E8</v>
      </c>
      <c r="G649" s="2" t="s">
        <v>185</v>
      </c>
      <c r="H649" s="2"/>
    </row>
    <row r="650" ht="15.75" customHeight="1">
      <c r="A650" s="41">
        <v>2018.0</v>
      </c>
      <c r="B650" s="2" t="s">
        <v>185</v>
      </c>
      <c r="C650" s="2" t="s">
        <v>185</v>
      </c>
      <c r="D650" s="18" t="s">
        <v>186</v>
      </c>
      <c r="E650" s="2" t="s">
        <v>16</v>
      </c>
      <c r="F650" s="13">
        <v>4900000.0</v>
      </c>
      <c r="G650" s="2" t="s">
        <v>185</v>
      </c>
      <c r="H650" s="2"/>
      <c r="I650" s="2"/>
      <c r="J650" s="2" t="s">
        <v>16</v>
      </c>
    </row>
    <row r="651" ht="15.75" customHeight="1">
      <c r="A651" s="41">
        <v>2018.0</v>
      </c>
      <c r="B651" s="2" t="s">
        <v>185</v>
      </c>
      <c r="C651" s="2" t="s">
        <v>185</v>
      </c>
      <c r="D651" s="18" t="s">
        <v>186</v>
      </c>
      <c r="E651" s="12" t="s">
        <v>14</v>
      </c>
      <c r="F651" s="13">
        <v>8.826E8</v>
      </c>
      <c r="G651" s="2" t="s">
        <v>185</v>
      </c>
      <c r="H651" s="2" t="s">
        <v>17</v>
      </c>
    </row>
    <row r="652" ht="15.75" customHeight="1">
      <c r="A652" s="41">
        <v>2018.0</v>
      </c>
      <c r="B652" s="2" t="s">
        <v>185</v>
      </c>
      <c r="C652" s="2" t="s">
        <v>185</v>
      </c>
      <c r="D652" s="18" t="s">
        <v>186</v>
      </c>
      <c r="E652" s="3" t="s">
        <v>15</v>
      </c>
      <c r="F652" s="13">
        <v>1.51E9</v>
      </c>
      <c r="G652" s="2" t="s">
        <v>185</v>
      </c>
      <c r="H652" s="2" t="s">
        <v>17</v>
      </c>
      <c r="I652" s="14"/>
      <c r="J652" s="14"/>
      <c r="K652" s="14"/>
    </row>
    <row r="653" ht="15.75" customHeight="1">
      <c r="A653" s="10">
        <v>2018.0</v>
      </c>
      <c r="B653" s="2" t="s">
        <v>185</v>
      </c>
      <c r="C653" s="2" t="s">
        <v>185</v>
      </c>
      <c r="D653" s="18" t="s">
        <v>186</v>
      </c>
      <c r="E653" s="2" t="s">
        <v>16</v>
      </c>
      <c r="F653" s="13">
        <v>6700000.0</v>
      </c>
      <c r="G653" s="2" t="s">
        <v>185</v>
      </c>
      <c r="H653" s="2" t="s">
        <v>17</v>
      </c>
      <c r="I653" s="2"/>
      <c r="J653" s="2" t="s">
        <v>16</v>
      </c>
    </row>
    <row r="654" ht="15.75" customHeight="1">
      <c r="A654" s="10">
        <v>2018.0</v>
      </c>
      <c r="B654" s="2" t="s">
        <v>185</v>
      </c>
      <c r="C654" s="2" t="s">
        <v>185</v>
      </c>
      <c r="D654" s="18" t="s">
        <v>186</v>
      </c>
      <c r="E654" s="12" t="s">
        <v>14</v>
      </c>
      <c r="F654" s="13">
        <v>7.968E8</v>
      </c>
      <c r="G654" s="2" t="s">
        <v>185</v>
      </c>
      <c r="H654" s="2" t="s">
        <v>17</v>
      </c>
      <c r="I654" s="14"/>
      <c r="J654" s="14"/>
    </row>
    <row r="655" ht="15.75" customHeight="1">
      <c r="A655" s="10">
        <v>2018.0</v>
      </c>
      <c r="B655" s="2" t="s">
        <v>185</v>
      </c>
      <c r="C655" s="2" t="s">
        <v>185</v>
      </c>
      <c r="D655" s="18" t="s">
        <v>186</v>
      </c>
      <c r="E655" s="3" t="s">
        <v>15</v>
      </c>
      <c r="F655" s="13">
        <v>1.54E9</v>
      </c>
      <c r="G655" s="2" t="s">
        <v>185</v>
      </c>
      <c r="H655" s="2" t="s">
        <v>17</v>
      </c>
    </row>
    <row r="656" ht="15.75" customHeight="1">
      <c r="A656" s="10">
        <v>2018.0</v>
      </c>
      <c r="B656" s="2" t="s">
        <v>185</v>
      </c>
      <c r="C656" s="2" t="s">
        <v>185</v>
      </c>
      <c r="D656" s="18" t="s">
        <v>186</v>
      </c>
      <c r="E656" s="2" t="s">
        <v>16</v>
      </c>
      <c r="F656" s="13">
        <v>5400000.0</v>
      </c>
      <c r="G656" s="2" t="s">
        <v>185</v>
      </c>
      <c r="H656" s="2" t="s">
        <v>17</v>
      </c>
      <c r="I656" s="2"/>
      <c r="J656" s="2" t="s">
        <v>16</v>
      </c>
    </row>
    <row r="657" ht="15.75" customHeight="1">
      <c r="A657" s="10">
        <v>2018.0</v>
      </c>
      <c r="B657" s="15" t="s">
        <v>94</v>
      </c>
      <c r="C657" s="3" t="s">
        <v>94</v>
      </c>
      <c r="D657" s="8" t="s">
        <v>95</v>
      </c>
      <c r="E657" s="2" t="s">
        <v>16</v>
      </c>
      <c r="F657" s="19">
        <v>4.01E7</v>
      </c>
      <c r="G657" s="8" t="s">
        <v>94</v>
      </c>
      <c r="H657" s="8" t="s">
        <v>34</v>
      </c>
      <c r="I657" s="3" t="s">
        <v>28</v>
      </c>
      <c r="J657" s="2" t="s">
        <v>16</v>
      </c>
    </row>
    <row r="658" ht="15.75" customHeight="1">
      <c r="A658" s="10">
        <v>2018.0</v>
      </c>
      <c r="B658" s="2" t="s">
        <v>185</v>
      </c>
      <c r="C658" s="2" t="s">
        <v>185</v>
      </c>
      <c r="D658" s="18" t="s">
        <v>186</v>
      </c>
      <c r="E658" s="3" t="s">
        <v>15</v>
      </c>
      <c r="F658" s="13">
        <v>1.08E9</v>
      </c>
      <c r="G658" s="2" t="s">
        <v>185</v>
      </c>
      <c r="H658" s="2" t="s">
        <v>17</v>
      </c>
    </row>
    <row r="659" ht="15.75" customHeight="1">
      <c r="A659" s="10">
        <v>2018.0</v>
      </c>
      <c r="B659" s="2" t="s">
        <v>96</v>
      </c>
      <c r="C659" s="2" t="s">
        <v>96</v>
      </c>
      <c r="D659" s="8" t="s">
        <v>97</v>
      </c>
      <c r="E659" s="12" t="s">
        <v>14</v>
      </c>
      <c r="F659" s="13">
        <v>6.117E8</v>
      </c>
      <c r="G659" s="2" t="s">
        <v>96</v>
      </c>
      <c r="H659" s="2" t="s">
        <v>17</v>
      </c>
    </row>
    <row r="660" ht="15.75" customHeight="1">
      <c r="A660" s="10">
        <v>2018.0</v>
      </c>
      <c r="B660" s="2" t="s">
        <v>96</v>
      </c>
      <c r="C660" s="2" t="s">
        <v>96</v>
      </c>
      <c r="D660" s="8" t="s">
        <v>97</v>
      </c>
      <c r="E660" s="2" t="s">
        <v>16</v>
      </c>
      <c r="F660" s="13">
        <v>6700000.0</v>
      </c>
      <c r="G660" s="2" t="s">
        <v>96</v>
      </c>
      <c r="H660" s="2" t="s">
        <v>17</v>
      </c>
      <c r="I660" s="2"/>
      <c r="J660" s="2" t="s">
        <v>16</v>
      </c>
    </row>
    <row r="661" ht="15.75" customHeight="1">
      <c r="A661" s="10">
        <v>2018.0</v>
      </c>
      <c r="B661" s="8" t="s">
        <v>185</v>
      </c>
      <c r="C661" s="8" t="s">
        <v>185</v>
      </c>
      <c r="D661" s="18" t="s">
        <v>186</v>
      </c>
      <c r="E661" s="3" t="s">
        <v>15</v>
      </c>
      <c r="F661" s="9">
        <v>1.167739803E9</v>
      </c>
      <c r="G661" s="8" t="s">
        <v>185</v>
      </c>
      <c r="H661" s="8" t="s">
        <v>13</v>
      </c>
    </row>
    <row r="662" ht="15.75" customHeight="1">
      <c r="A662" s="10">
        <v>2018.0</v>
      </c>
      <c r="B662" s="8" t="s">
        <v>185</v>
      </c>
      <c r="C662" s="8" t="s">
        <v>185</v>
      </c>
      <c r="D662" s="18" t="s">
        <v>186</v>
      </c>
      <c r="E662" s="8" t="s">
        <v>12</v>
      </c>
      <c r="F662" s="9">
        <v>3810000.0</v>
      </c>
      <c r="G662" s="8" t="s">
        <v>185</v>
      </c>
      <c r="H662" s="8" t="s">
        <v>13</v>
      </c>
      <c r="I662" s="8"/>
      <c r="J662" s="8" t="s">
        <v>16</v>
      </c>
    </row>
    <row r="663" ht="15.75" customHeight="1">
      <c r="A663" s="10">
        <v>2018.0</v>
      </c>
      <c r="B663" s="3" t="s">
        <v>185</v>
      </c>
      <c r="C663" s="8" t="s">
        <v>185</v>
      </c>
      <c r="D663" s="8" t="s">
        <v>186</v>
      </c>
      <c r="E663" s="3" t="s">
        <v>14</v>
      </c>
      <c r="F663" s="9">
        <v>8.79901029E8</v>
      </c>
      <c r="G663" s="3" t="s">
        <v>185</v>
      </c>
      <c r="H663" s="18" t="s">
        <v>13</v>
      </c>
    </row>
    <row r="664" ht="15.75" customHeight="1">
      <c r="A664" s="10">
        <v>2018.0</v>
      </c>
      <c r="B664" s="8" t="s">
        <v>185</v>
      </c>
      <c r="C664" s="8" t="s">
        <v>185</v>
      </c>
      <c r="D664" s="8" t="s">
        <v>186</v>
      </c>
      <c r="E664" s="3" t="s">
        <v>15</v>
      </c>
      <c r="F664" s="19">
        <v>1.003322063E9</v>
      </c>
      <c r="G664" s="8" t="s">
        <v>185</v>
      </c>
      <c r="H664" s="8" t="s">
        <v>13</v>
      </c>
      <c r="I664" s="20"/>
      <c r="J664" s="20"/>
    </row>
    <row r="665" ht="15.75" customHeight="1">
      <c r="A665" s="10">
        <v>2018.0</v>
      </c>
      <c r="B665" s="22" t="s">
        <v>96</v>
      </c>
      <c r="C665" s="22" t="s">
        <v>96</v>
      </c>
      <c r="D665" s="3" t="s">
        <v>97</v>
      </c>
      <c r="E665" s="2" t="s">
        <v>16</v>
      </c>
      <c r="F665" s="16">
        <v>4100000.0</v>
      </c>
      <c r="G665" s="22" t="s">
        <v>96</v>
      </c>
      <c r="H665" s="2" t="s">
        <v>17</v>
      </c>
      <c r="I665" s="3"/>
      <c r="J665" s="2" t="s">
        <v>16</v>
      </c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56"/>
      <c r="AA665" s="56"/>
      <c r="AB665" s="56"/>
    </row>
    <row r="666" ht="15.75" customHeight="1">
      <c r="A666" s="10">
        <v>2018.0</v>
      </c>
      <c r="B666" s="3" t="s">
        <v>187</v>
      </c>
      <c r="C666" s="3" t="s">
        <v>188</v>
      </c>
      <c r="D666" s="8" t="s">
        <v>189</v>
      </c>
      <c r="E666" s="8" t="s">
        <v>14</v>
      </c>
      <c r="F666" s="19">
        <v>3.79211301E8</v>
      </c>
      <c r="G666" s="3" t="s">
        <v>187</v>
      </c>
      <c r="H666" s="8" t="s">
        <v>13</v>
      </c>
      <c r="I666" s="20"/>
      <c r="J666" s="20"/>
    </row>
    <row r="667" ht="15.75" customHeight="1">
      <c r="A667" s="10">
        <v>2018.0</v>
      </c>
      <c r="B667" s="3" t="s">
        <v>188</v>
      </c>
      <c r="C667" s="3" t="s">
        <v>188</v>
      </c>
      <c r="D667" s="8" t="s">
        <v>189</v>
      </c>
      <c r="E667" s="3" t="s">
        <v>14</v>
      </c>
      <c r="F667" s="9">
        <v>7.87572734E8</v>
      </c>
      <c r="G667" s="3" t="s">
        <v>188</v>
      </c>
      <c r="H667" s="8" t="s">
        <v>13</v>
      </c>
    </row>
    <row r="668" ht="15.75" customHeight="1">
      <c r="A668" s="10">
        <v>2018.0</v>
      </c>
      <c r="B668" s="3" t="s">
        <v>188</v>
      </c>
      <c r="C668" s="3" t="s">
        <v>188</v>
      </c>
      <c r="D668" s="8" t="s">
        <v>189</v>
      </c>
      <c r="E668" s="3" t="s">
        <v>15</v>
      </c>
      <c r="F668" s="9">
        <v>1.176892213E9</v>
      </c>
      <c r="G668" s="3" t="s">
        <v>188</v>
      </c>
      <c r="H668" s="8" t="s">
        <v>13</v>
      </c>
    </row>
    <row r="669" ht="15.75" customHeight="1">
      <c r="A669" s="10">
        <v>2018.0</v>
      </c>
      <c r="B669" s="3" t="s">
        <v>188</v>
      </c>
      <c r="C669" s="3" t="s">
        <v>188</v>
      </c>
      <c r="D669" s="8" t="s">
        <v>189</v>
      </c>
      <c r="E669" s="8" t="s">
        <v>12</v>
      </c>
      <c r="F669" s="9">
        <v>3587000.0</v>
      </c>
      <c r="G669" s="3" t="s">
        <v>188</v>
      </c>
      <c r="H669" s="8" t="s">
        <v>13</v>
      </c>
      <c r="I669" s="8"/>
      <c r="J669" s="8" t="s">
        <v>16</v>
      </c>
    </row>
    <row r="670" ht="15.75" customHeight="1">
      <c r="A670" s="10">
        <v>2018.0</v>
      </c>
      <c r="B670" s="3" t="s">
        <v>188</v>
      </c>
      <c r="C670" s="3" t="s">
        <v>188</v>
      </c>
      <c r="D670" s="8" t="s">
        <v>189</v>
      </c>
      <c r="E670" s="3" t="s">
        <v>14</v>
      </c>
      <c r="F670" s="9">
        <v>7.71920359E8</v>
      </c>
      <c r="G670" s="3" t="s">
        <v>188</v>
      </c>
      <c r="H670" s="8" t="s">
        <v>13</v>
      </c>
    </row>
    <row r="671" ht="15.75" customHeight="1">
      <c r="A671" s="10">
        <v>2018.0</v>
      </c>
      <c r="B671" s="3" t="s">
        <v>188</v>
      </c>
      <c r="C671" s="3" t="s">
        <v>188</v>
      </c>
      <c r="D671" s="8" t="s">
        <v>189</v>
      </c>
      <c r="E671" s="3" t="s">
        <v>15</v>
      </c>
      <c r="F671" s="19">
        <v>1.07203743E9</v>
      </c>
      <c r="G671" s="3" t="s">
        <v>188</v>
      </c>
      <c r="H671" s="8" t="s">
        <v>13</v>
      </c>
      <c r="I671" s="20"/>
      <c r="J671" s="20"/>
      <c r="K671" s="6"/>
    </row>
    <row r="672" ht="15.75" customHeight="1">
      <c r="A672" s="10">
        <v>2018.0</v>
      </c>
      <c r="B672" s="3" t="s">
        <v>188</v>
      </c>
      <c r="C672" s="3" t="s">
        <v>188</v>
      </c>
      <c r="D672" s="8" t="s">
        <v>189</v>
      </c>
      <c r="E672" s="3" t="s">
        <v>12</v>
      </c>
      <c r="F672" s="11">
        <v>3000000.0</v>
      </c>
      <c r="G672" s="3" t="s">
        <v>188</v>
      </c>
      <c r="H672" s="3" t="s">
        <v>13</v>
      </c>
      <c r="I672" s="3"/>
      <c r="J672" s="3" t="s">
        <v>16</v>
      </c>
      <c r="K672" s="6"/>
    </row>
    <row r="673" ht="15.75" customHeight="1">
      <c r="A673" s="10">
        <v>2018.0</v>
      </c>
      <c r="B673" s="3" t="s">
        <v>188</v>
      </c>
      <c r="C673" s="3" t="s">
        <v>188</v>
      </c>
      <c r="D673" s="8" t="s">
        <v>189</v>
      </c>
      <c r="E673" s="12" t="s">
        <v>14</v>
      </c>
      <c r="F673" s="13">
        <v>1.5949E9</v>
      </c>
      <c r="G673" s="3" t="s">
        <v>188</v>
      </c>
      <c r="H673" s="2"/>
    </row>
    <row r="674" ht="15.75" customHeight="1">
      <c r="A674" s="10">
        <v>2018.0</v>
      </c>
      <c r="B674" s="3" t="s">
        <v>188</v>
      </c>
      <c r="C674" s="3" t="s">
        <v>188</v>
      </c>
      <c r="D674" s="8" t="s">
        <v>189</v>
      </c>
      <c r="E674" s="3" t="s">
        <v>15</v>
      </c>
      <c r="F674" s="13">
        <v>1.8018E9</v>
      </c>
      <c r="G674" s="3" t="s">
        <v>188</v>
      </c>
      <c r="H674" s="2"/>
    </row>
    <row r="675" ht="15.75" customHeight="1">
      <c r="A675" s="10">
        <v>2018.0</v>
      </c>
      <c r="B675" s="3" t="s">
        <v>188</v>
      </c>
      <c r="C675" s="3" t="s">
        <v>188</v>
      </c>
      <c r="D675" s="8" t="s">
        <v>189</v>
      </c>
      <c r="E675" s="2" t="s">
        <v>16</v>
      </c>
      <c r="F675" s="13">
        <v>4400000.0</v>
      </c>
      <c r="G675" s="3" t="s">
        <v>188</v>
      </c>
      <c r="H675" s="2"/>
      <c r="I675" s="2"/>
      <c r="J675" s="2" t="s">
        <v>16</v>
      </c>
    </row>
    <row r="676" ht="15.75" customHeight="1">
      <c r="A676" s="10">
        <v>2018.0</v>
      </c>
      <c r="B676" s="3" t="s">
        <v>188</v>
      </c>
      <c r="C676" s="3" t="s">
        <v>188</v>
      </c>
      <c r="D676" s="8" t="s">
        <v>189</v>
      </c>
      <c r="E676" s="12" t="s">
        <v>14</v>
      </c>
      <c r="F676" s="13">
        <v>1.0E9</v>
      </c>
      <c r="G676" s="3" t="s">
        <v>188</v>
      </c>
      <c r="H676" s="2"/>
    </row>
    <row r="677" ht="15.75" customHeight="1">
      <c r="A677" s="10">
        <v>2018.0</v>
      </c>
      <c r="B677" s="3" t="s">
        <v>188</v>
      </c>
      <c r="C677" s="3" t="s">
        <v>188</v>
      </c>
      <c r="D677" s="8" t="s">
        <v>189</v>
      </c>
      <c r="E677" s="3" t="s">
        <v>15</v>
      </c>
      <c r="F677" s="13">
        <v>1.6E9</v>
      </c>
      <c r="G677" s="3" t="s">
        <v>188</v>
      </c>
      <c r="H677" s="2"/>
    </row>
    <row r="678" ht="15.75" customHeight="1">
      <c r="A678" s="10">
        <v>2018.0</v>
      </c>
      <c r="B678" s="3" t="s">
        <v>188</v>
      </c>
      <c r="C678" s="3" t="s">
        <v>188</v>
      </c>
      <c r="D678" s="8" t="s">
        <v>189</v>
      </c>
      <c r="E678" s="2" t="s">
        <v>16</v>
      </c>
      <c r="F678" s="13">
        <v>6400000.0</v>
      </c>
      <c r="G678" s="3" t="s">
        <v>188</v>
      </c>
      <c r="H678" s="2"/>
      <c r="I678" s="2"/>
      <c r="J678" s="2" t="s">
        <v>16</v>
      </c>
    </row>
    <row r="679" ht="15.75" customHeight="1">
      <c r="A679" s="10">
        <v>2018.0</v>
      </c>
      <c r="B679" s="3" t="s">
        <v>188</v>
      </c>
      <c r="C679" s="3" t="s">
        <v>188</v>
      </c>
      <c r="D679" s="8" t="s">
        <v>189</v>
      </c>
      <c r="E679" s="12" t="s">
        <v>14</v>
      </c>
      <c r="F679" s="13">
        <v>1.0E9</v>
      </c>
      <c r="G679" s="3" t="s">
        <v>188</v>
      </c>
      <c r="H679" s="2"/>
    </row>
    <row r="680" ht="15.75" customHeight="1">
      <c r="A680" s="10">
        <v>2018.0</v>
      </c>
      <c r="B680" s="3" t="s">
        <v>188</v>
      </c>
      <c r="C680" s="3" t="s">
        <v>188</v>
      </c>
      <c r="D680" s="8" t="s">
        <v>189</v>
      </c>
      <c r="E680" s="3" t="s">
        <v>15</v>
      </c>
      <c r="F680" s="13">
        <v>1.3E9</v>
      </c>
      <c r="G680" s="3" t="s">
        <v>188</v>
      </c>
      <c r="H680" s="2"/>
    </row>
    <row r="681" ht="15.75" customHeight="1">
      <c r="A681" s="10">
        <v>2018.0</v>
      </c>
      <c r="B681" s="3" t="s">
        <v>188</v>
      </c>
      <c r="C681" s="3" t="s">
        <v>188</v>
      </c>
      <c r="D681" s="8" t="s">
        <v>189</v>
      </c>
      <c r="E681" s="2" t="s">
        <v>16</v>
      </c>
      <c r="F681" s="13">
        <v>6000000.0</v>
      </c>
      <c r="G681" s="3" t="s">
        <v>188</v>
      </c>
      <c r="H681" s="2"/>
      <c r="I681" s="2"/>
      <c r="J681" s="2" t="s">
        <v>16</v>
      </c>
    </row>
    <row r="682" ht="15.75" customHeight="1">
      <c r="A682" s="10">
        <v>2018.0</v>
      </c>
      <c r="B682" s="3" t="s">
        <v>188</v>
      </c>
      <c r="C682" s="3" t="s">
        <v>188</v>
      </c>
      <c r="D682" s="8" t="s">
        <v>189</v>
      </c>
      <c r="E682" s="12" t="s">
        <v>14</v>
      </c>
      <c r="F682" s="13">
        <v>1.15E9</v>
      </c>
      <c r="G682" s="3" t="s">
        <v>188</v>
      </c>
      <c r="H682" s="2" t="s">
        <v>17</v>
      </c>
    </row>
    <row r="683" ht="15.75" customHeight="1">
      <c r="A683" s="10">
        <v>2018.0</v>
      </c>
      <c r="B683" s="3" t="s">
        <v>188</v>
      </c>
      <c r="C683" s="3" t="s">
        <v>188</v>
      </c>
      <c r="D683" s="8" t="s">
        <v>189</v>
      </c>
      <c r="E683" s="3" t="s">
        <v>15</v>
      </c>
      <c r="F683" s="13">
        <v>1.64E9</v>
      </c>
      <c r="G683" s="3" t="s">
        <v>188</v>
      </c>
      <c r="H683" s="2" t="s">
        <v>17</v>
      </c>
    </row>
    <row r="684" ht="15.75" customHeight="1">
      <c r="A684" s="10">
        <v>2018.0</v>
      </c>
      <c r="B684" s="3" t="s">
        <v>188</v>
      </c>
      <c r="C684" s="3" t="s">
        <v>188</v>
      </c>
      <c r="D684" s="8" t="s">
        <v>189</v>
      </c>
      <c r="E684" s="2" t="s">
        <v>16</v>
      </c>
      <c r="F684" s="13">
        <v>7500000.0</v>
      </c>
      <c r="G684" s="3" t="s">
        <v>188</v>
      </c>
      <c r="H684" s="2" t="s">
        <v>17</v>
      </c>
      <c r="I684" s="2"/>
      <c r="J684" s="2" t="s">
        <v>16</v>
      </c>
    </row>
    <row r="685" ht="15.75" customHeight="1">
      <c r="A685" s="10">
        <v>2018.0</v>
      </c>
      <c r="B685" s="3" t="s">
        <v>188</v>
      </c>
      <c r="C685" s="3" t="s">
        <v>188</v>
      </c>
      <c r="D685" s="8" t="s">
        <v>189</v>
      </c>
      <c r="E685" s="12" t="s">
        <v>14</v>
      </c>
      <c r="F685" s="13">
        <v>1.03E9</v>
      </c>
      <c r="G685" s="3" t="s">
        <v>188</v>
      </c>
      <c r="H685" s="2" t="s">
        <v>17</v>
      </c>
    </row>
    <row r="686" ht="15.75" customHeight="1">
      <c r="A686" s="10">
        <v>2018.0</v>
      </c>
      <c r="B686" s="3" t="s">
        <v>188</v>
      </c>
      <c r="C686" s="3" t="s">
        <v>188</v>
      </c>
      <c r="D686" s="8" t="s">
        <v>189</v>
      </c>
      <c r="E686" s="3" t="s">
        <v>15</v>
      </c>
      <c r="F686" s="13">
        <v>1.72E9</v>
      </c>
      <c r="G686" s="3" t="s">
        <v>188</v>
      </c>
      <c r="H686" s="2" t="s">
        <v>17</v>
      </c>
    </row>
    <row r="687" ht="15.75" customHeight="1">
      <c r="A687" s="10">
        <v>2018.0</v>
      </c>
      <c r="B687" s="3" t="s">
        <v>188</v>
      </c>
      <c r="C687" s="3" t="s">
        <v>188</v>
      </c>
      <c r="D687" s="8" t="s">
        <v>189</v>
      </c>
      <c r="E687" s="2" t="s">
        <v>16</v>
      </c>
      <c r="F687" s="13">
        <v>7000000.0</v>
      </c>
      <c r="G687" s="3" t="s">
        <v>188</v>
      </c>
      <c r="H687" s="2" t="s">
        <v>17</v>
      </c>
      <c r="I687" s="2"/>
      <c r="J687" s="2" t="s">
        <v>16</v>
      </c>
    </row>
    <row r="688" ht="15.75" customHeight="1">
      <c r="A688" s="10">
        <v>2018.0</v>
      </c>
      <c r="B688" s="8" t="s">
        <v>190</v>
      </c>
      <c r="C688" s="3" t="s">
        <v>191</v>
      </c>
      <c r="D688" s="8" t="s">
        <v>192</v>
      </c>
      <c r="E688" s="2" t="s">
        <v>16</v>
      </c>
      <c r="F688" s="19">
        <v>1400000.0</v>
      </c>
      <c r="G688" s="8" t="s">
        <v>190</v>
      </c>
      <c r="H688" s="8" t="s">
        <v>27</v>
      </c>
      <c r="I688" s="3" t="s">
        <v>28</v>
      </c>
      <c r="J688" s="2" t="s">
        <v>16</v>
      </c>
    </row>
    <row r="689" ht="15.75" customHeight="1">
      <c r="A689" s="10">
        <v>2018.0</v>
      </c>
      <c r="B689" s="3" t="s">
        <v>188</v>
      </c>
      <c r="C689" s="3" t="s">
        <v>188</v>
      </c>
      <c r="D689" s="8" t="s">
        <v>189</v>
      </c>
      <c r="E689" s="3" t="s">
        <v>15</v>
      </c>
      <c r="F689" s="13">
        <v>1.51E9</v>
      </c>
      <c r="G689" s="3" t="s">
        <v>188</v>
      </c>
      <c r="H689" s="2" t="s">
        <v>17</v>
      </c>
    </row>
    <row r="690" ht="15.75" customHeight="1">
      <c r="A690" s="10">
        <v>2018.0</v>
      </c>
      <c r="B690" s="8" t="s">
        <v>193</v>
      </c>
      <c r="C690" s="3" t="s">
        <v>112</v>
      </c>
      <c r="D690" s="8" t="s">
        <v>113</v>
      </c>
      <c r="E690" s="2" t="s">
        <v>16</v>
      </c>
      <c r="F690" s="19">
        <v>1.384E7</v>
      </c>
      <c r="G690" s="8" t="s">
        <v>193</v>
      </c>
      <c r="H690" s="8" t="s">
        <v>27</v>
      </c>
      <c r="I690" s="3" t="s">
        <v>28</v>
      </c>
      <c r="J690" s="2" t="s">
        <v>16</v>
      </c>
    </row>
    <row r="691" ht="15.75" customHeight="1">
      <c r="A691" s="10">
        <v>2018.0</v>
      </c>
      <c r="B691" s="30" t="s">
        <v>194</v>
      </c>
      <c r="C691" s="31" t="s">
        <v>194</v>
      </c>
      <c r="D691" s="31" t="s">
        <v>195</v>
      </c>
      <c r="E691" s="32" t="s">
        <v>16</v>
      </c>
      <c r="F691" s="49">
        <v>6000000.0</v>
      </c>
      <c r="G691" s="35" t="s">
        <v>194</v>
      </c>
      <c r="H691" s="35" t="s">
        <v>34</v>
      </c>
      <c r="I691" s="31" t="s">
        <v>28</v>
      </c>
      <c r="J691" s="32" t="s">
        <v>16</v>
      </c>
    </row>
    <row r="692" ht="15.75" customHeight="1">
      <c r="A692" s="10">
        <v>2018.0</v>
      </c>
      <c r="B692" s="31" t="s">
        <v>196</v>
      </c>
      <c r="C692" s="46" t="s">
        <v>194</v>
      </c>
      <c r="D692" s="35" t="s">
        <v>195</v>
      </c>
      <c r="E692" s="32" t="s">
        <v>16</v>
      </c>
      <c r="F692" s="50">
        <v>1000000.0</v>
      </c>
      <c r="G692" s="31" t="s">
        <v>196</v>
      </c>
      <c r="H692" s="35" t="s">
        <v>132</v>
      </c>
      <c r="I692" s="32"/>
      <c r="J692" s="32" t="s">
        <v>16</v>
      </c>
    </row>
    <row r="693" ht="15.75" customHeight="1">
      <c r="A693" s="10">
        <v>2018.0</v>
      </c>
      <c r="B693" s="2" t="s">
        <v>197</v>
      </c>
      <c r="C693" s="3" t="s">
        <v>188</v>
      </c>
      <c r="D693" s="8" t="s">
        <v>189</v>
      </c>
      <c r="E693" s="3" t="s">
        <v>15</v>
      </c>
      <c r="F693" s="13">
        <v>9.845E8</v>
      </c>
      <c r="G693" s="2" t="s">
        <v>198</v>
      </c>
      <c r="H693" s="2" t="s">
        <v>36</v>
      </c>
    </row>
    <row r="694" ht="15.75" customHeight="1">
      <c r="A694" s="10">
        <v>2018.0</v>
      </c>
      <c r="B694" s="3" t="s">
        <v>199</v>
      </c>
      <c r="C694" s="15" t="s">
        <v>103</v>
      </c>
      <c r="D694" s="8" t="s">
        <v>104</v>
      </c>
      <c r="E694" s="2" t="s">
        <v>16</v>
      </c>
      <c r="F694" s="57">
        <v>500000.0</v>
      </c>
      <c r="G694" s="3" t="s">
        <v>199</v>
      </c>
      <c r="H694" s="8" t="s">
        <v>132</v>
      </c>
      <c r="I694" s="2"/>
      <c r="J694" s="2" t="s">
        <v>16</v>
      </c>
    </row>
    <row r="695" ht="15.75" customHeight="1">
      <c r="A695" s="10">
        <v>2018.0</v>
      </c>
      <c r="B695" s="15" t="s">
        <v>89</v>
      </c>
      <c r="C695" s="3" t="s">
        <v>89</v>
      </c>
      <c r="D695" s="8" t="s">
        <v>90</v>
      </c>
      <c r="E695" s="2" t="s">
        <v>16</v>
      </c>
      <c r="F695" s="19">
        <v>4440000.0</v>
      </c>
      <c r="G695" s="8" t="s">
        <v>89</v>
      </c>
      <c r="H695" s="8" t="s">
        <v>34</v>
      </c>
      <c r="I695" s="8" t="s">
        <v>28</v>
      </c>
      <c r="J695" s="2" t="s">
        <v>16</v>
      </c>
    </row>
    <row r="696" ht="15.75" customHeight="1">
      <c r="A696" s="10">
        <v>2018.0</v>
      </c>
      <c r="B696" s="2" t="s">
        <v>197</v>
      </c>
      <c r="C696" s="3" t="s">
        <v>188</v>
      </c>
      <c r="D696" s="8" t="s">
        <v>189</v>
      </c>
      <c r="E696" s="2" t="s">
        <v>16</v>
      </c>
      <c r="F696" s="13">
        <v>821000.0</v>
      </c>
      <c r="G696" s="2" t="s">
        <v>200</v>
      </c>
      <c r="H696" s="2"/>
      <c r="I696" s="2"/>
      <c r="J696" s="2" t="s">
        <v>16</v>
      </c>
    </row>
    <row r="697" ht="15.75" customHeight="1">
      <c r="A697" s="10">
        <v>2018.0</v>
      </c>
      <c r="B697" s="2" t="s">
        <v>197</v>
      </c>
      <c r="C697" s="3" t="s">
        <v>188</v>
      </c>
      <c r="D697" s="8" t="s">
        <v>189</v>
      </c>
      <c r="E697" s="12" t="s">
        <v>14</v>
      </c>
      <c r="F697" s="13">
        <v>1.866E8</v>
      </c>
      <c r="G697" s="2" t="s">
        <v>197</v>
      </c>
      <c r="H697" s="2"/>
    </row>
    <row r="698" ht="15.75" customHeight="1">
      <c r="A698" s="10">
        <v>2018.0</v>
      </c>
      <c r="B698" s="2" t="s">
        <v>197</v>
      </c>
      <c r="C698" s="3" t="s">
        <v>188</v>
      </c>
      <c r="D698" s="8" t="s">
        <v>189</v>
      </c>
      <c r="E698" s="3" t="s">
        <v>15</v>
      </c>
      <c r="F698" s="13">
        <v>7.016E8</v>
      </c>
      <c r="G698" s="2" t="s">
        <v>197</v>
      </c>
      <c r="H698" s="2"/>
    </row>
    <row r="699" ht="15.75" customHeight="1">
      <c r="A699" s="10">
        <v>2018.0</v>
      </c>
      <c r="B699" s="2" t="s">
        <v>197</v>
      </c>
      <c r="C699" s="3" t="s">
        <v>188</v>
      </c>
      <c r="D699" s="8" t="s">
        <v>189</v>
      </c>
      <c r="E699" s="2" t="s">
        <v>16</v>
      </c>
      <c r="F699" s="13">
        <v>948409.0</v>
      </c>
      <c r="G699" s="2" t="s">
        <v>197</v>
      </c>
      <c r="H699" s="2"/>
      <c r="I699" s="2"/>
      <c r="J699" s="2" t="s">
        <v>16</v>
      </c>
    </row>
    <row r="700" ht="15.75" customHeight="1">
      <c r="A700" s="10">
        <v>2018.0</v>
      </c>
      <c r="B700" s="2" t="s">
        <v>200</v>
      </c>
      <c r="C700" s="3" t="s">
        <v>188</v>
      </c>
      <c r="D700" s="8" t="s">
        <v>189</v>
      </c>
      <c r="E700" s="12" t="s">
        <v>14</v>
      </c>
      <c r="F700" s="13">
        <v>1.86E8</v>
      </c>
      <c r="G700" s="2" t="s">
        <v>200</v>
      </c>
      <c r="H700" s="2"/>
    </row>
    <row r="701" ht="15.75" customHeight="1">
      <c r="A701" s="10">
        <v>2018.0</v>
      </c>
      <c r="B701" s="2" t="s">
        <v>200</v>
      </c>
      <c r="C701" s="3" t="s">
        <v>188</v>
      </c>
      <c r="D701" s="8" t="s">
        <v>189</v>
      </c>
      <c r="E701" s="3" t="s">
        <v>15</v>
      </c>
      <c r="F701" s="13">
        <v>6.58E8</v>
      </c>
      <c r="G701" s="2" t="s">
        <v>200</v>
      </c>
      <c r="H701" s="2"/>
    </row>
    <row r="702" ht="15.75" customHeight="1">
      <c r="A702" s="10">
        <v>2018.0</v>
      </c>
      <c r="B702" s="2" t="s">
        <v>201</v>
      </c>
      <c r="C702" s="3" t="s">
        <v>188</v>
      </c>
      <c r="D702" s="8" t="s">
        <v>189</v>
      </c>
      <c r="E702" s="12" t="s">
        <v>14</v>
      </c>
      <c r="F702" s="13">
        <v>3.556E8</v>
      </c>
      <c r="G702" s="2" t="s">
        <v>201</v>
      </c>
      <c r="H702" s="2"/>
    </row>
    <row r="703" ht="15.75" customHeight="1">
      <c r="A703" s="10">
        <v>2018.0</v>
      </c>
      <c r="B703" s="2" t="s">
        <v>201</v>
      </c>
      <c r="C703" s="3" t="s">
        <v>188</v>
      </c>
      <c r="D703" s="8" t="s">
        <v>189</v>
      </c>
      <c r="E703" s="3" t="s">
        <v>15</v>
      </c>
      <c r="F703" s="13">
        <v>6.577E8</v>
      </c>
      <c r="G703" s="3" t="s">
        <v>201</v>
      </c>
      <c r="H703" s="2"/>
    </row>
    <row r="704" ht="15.75" customHeight="1">
      <c r="A704" s="10">
        <v>2018.0</v>
      </c>
      <c r="B704" s="2" t="s">
        <v>201</v>
      </c>
      <c r="C704" s="3" t="s">
        <v>188</v>
      </c>
      <c r="D704" s="8" t="s">
        <v>189</v>
      </c>
      <c r="E704" s="12" t="s">
        <v>14</v>
      </c>
      <c r="F704" s="13">
        <v>5.174E8</v>
      </c>
      <c r="G704" s="3" t="s">
        <v>197</v>
      </c>
      <c r="H704" s="2" t="s">
        <v>36</v>
      </c>
    </row>
    <row r="705" ht="15.75" customHeight="1">
      <c r="A705" s="10">
        <v>2018.0</v>
      </c>
      <c r="B705" s="2" t="s">
        <v>201</v>
      </c>
      <c r="C705" s="3" t="s">
        <v>188</v>
      </c>
      <c r="D705" s="8" t="s">
        <v>189</v>
      </c>
      <c r="E705" s="3" t="s">
        <v>15</v>
      </c>
      <c r="F705" s="13">
        <v>1.38E9</v>
      </c>
      <c r="G705" s="3" t="s">
        <v>197</v>
      </c>
      <c r="H705" s="2" t="s">
        <v>36</v>
      </c>
    </row>
    <row r="706" ht="15.75" customHeight="1">
      <c r="A706" s="10">
        <v>2018.0</v>
      </c>
      <c r="B706" s="2" t="s">
        <v>201</v>
      </c>
      <c r="C706" s="3" t="s">
        <v>188</v>
      </c>
      <c r="D706" s="8" t="s">
        <v>189</v>
      </c>
      <c r="E706" s="2" t="s">
        <v>16</v>
      </c>
      <c r="F706" s="13">
        <v>1400000.0</v>
      </c>
      <c r="G706" s="3" t="s">
        <v>197</v>
      </c>
      <c r="H706" s="2" t="s">
        <v>36</v>
      </c>
      <c r="I706" s="2"/>
      <c r="J706" s="2" t="s">
        <v>16</v>
      </c>
    </row>
    <row r="707" ht="15.75" customHeight="1">
      <c r="A707" s="10">
        <v>2018.0</v>
      </c>
      <c r="B707" s="3" t="s">
        <v>202</v>
      </c>
      <c r="C707" s="3" t="s">
        <v>188</v>
      </c>
      <c r="D707" s="8" t="s">
        <v>189</v>
      </c>
      <c r="E707" s="12" t="s">
        <v>14</v>
      </c>
      <c r="F707" s="13">
        <v>1.693E8</v>
      </c>
      <c r="G707" s="58" t="s">
        <v>202</v>
      </c>
      <c r="H707" s="2"/>
    </row>
    <row r="708" ht="15.75" customHeight="1">
      <c r="A708" s="10">
        <v>2018.0</v>
      </c>
      <c r="B708" s="3" t="s">
        <v>202</v>
      </c>
      <c r="C708" s="3" t="s">
        <v>188</v>
      </c>
      <c r="D708" s="8" t="s">
        <v>189</v>
      </c>
      <c r="E708" s="3" t="s">
        <v>15</v>
      </c>
      <c r="F708" s="13">
        <v>8.099E8</v>
      </c>
      <c r="G708" s="58" t="s">
        <v>202</v>
      </c>
      <c r="H708" s="2"/>
    </row>
    <row r="709" ht="15.75" customHeight="1">
      <c r="A709" s="10">
        <v>2018.0</v>
      </c>
      <c r="B709" s="3" t="s">
        <v>202</v>
      </c>
      <c r="C709" s="3" t="s">
        <v>188</v>
      </c>
      <c r="D709" s="8" t="s">
        <v>189</v>
      </c>
      <c r="E709" s="12" t="s">
        <v>14</v>
      </c>
      <c r="F709" s="13">
        <v>3.933E8</v>
      </c>
      <c r="G709" s="58" t="s">
        <v>202</v>
      </c>
      <c r="H709" s="21" t="s">
        <v>36</v>
      </c>
    </row>
    <row r="710" ht="15.75" customHeight="1">
      <c r="A710" s="10">
        <v>2018.0</v>
      </c>
      <c r="B710" s="3" t="s">
        <v>202</v>
      </c>
      <c r="C710" s="3" t="s">
        <v>188</v>
      </c>
      <c r="D710" s="8" t="s">
        <v>189</v>
      </c>
      <c r="E710" s="3" t="s">
        <v>15</v>
      </c>
      <c r="F710" s="13">
        <v>1.38E9</v>
      </c>
      <c r="G710" s="58" t="s">
        <v>202</v>
      </c>
      <c r="H710" s="21" t="s">
        <v>36</v>
      </c>
    </row>
    <row r="711" ht="15.75" customHeight="1">
      <c r="A711" s="10">
        <v>2018.0</v>
      </c>
      <c r="B711" s="8" t="s">
        <v>187</v>
      </c>
      <c r="C711" s="3" t="s">
        <v>188</v>
      </c>
      <c r="D711" s="8" t="s">
        <v>189</v>
      </c>
      <c r="E711" s="3" t="s">
        <v>15</v>
      </c>
      <c r="F711" s="19">
        <v>6.19673235E8</v>
      </c>
      <c r="G711" s="8" t="s">
        <v>187</v>
      </c>
      <c r="H711" s="51" t="s">
        <v>13</v>
      </c>
      <c r="I711" s="20"/>
      <c r="J711" s="20"/>
    </row>
    <row r="712" ht="15.75" customHeight="1">
      <c r="A712" s="10">
        <v>2018.0</v>
      </c>
      <c r="B712" s="18" t="s">
        <v>203</v>
      </c>
      <c r="C712" s="18" t="s">
        <v>203</v>
      </c>
      <c r="D712" s="18" t="s">
        <v>204</v>
      </c>
      <c r="E712" s="3" t="s">
        <v>15</v>
      </c>
      <c r="F712" s="19">
        <v>1.843386608E9</v>
      </c>
      <c r="G712" s="18" t="s">
        <v>203</v>
      </c>
      <c r="H712" s="18" t="s">
        <v>13</v>
      </c>
    </row>
    <row r="713" ht="15.75" customHeight="1">
      <c r="A713" s="10">
        <v>2018.0</v>
      </c>
      <c r="B713" s="18" t="s">
        <v>203</v>
      </c>
      <c r="C713" s="18" t="s">
        <v>203</v>
      </c>
      <c r="D713" s="18" t="s">
        <v>204</v>
      </c>
      <c r="E713" s="18" t="s">
        <v>14</v>
      </c>
      <c r="F713" s="19">
        <v>1.217023072E9</v>
      </c>
      <c r="G713" s="18" t="s">
        <v>203</v>
      </c>
      <c r="H713" s="18" t="s">
        <v>13</v>
      </c>
    </row>
    <row r="714" ht="15.75" customHeight="1">
      <c r="A714" s="10">
        <v>2018.0</v>
      </c>
      <c r="B714" s="3" t="s">
        <v>203</v>
      </c>
      <c r="C714" s="8" t="s">
        <v>203</v>
      </c>
      <c r="D714" s="18" t="s">
        <v>204</v>
      </c>
      <c r="E714" s="3" t="s">
        <v>12</v>
      </c>
      <c r="F714" s="9">
        <v>6750000.0</v>
      </c>
      <c r="G714" s="3" t="s">
        <v>203</v>
      </c>
      <c r="H714" s="8" t="s">
        <v>13</v>
      </c>
      <c r="I714" s="3"/>
      <c r="J714" s="3" t="s">
        <v>16</v>
      </c>
    </row>
    <row r="715" ht="15.75" customHeight="1">
      <c r="A715" s="10">
        <v>2018.0</v>
      </c>
      <c r="B715" s="8" t="s">
        <v>203</v>
      </c>
      <c r="C715" s="8" t="s">
        <v>203</v>
      </c>
      <c r="D715" s="18" t="s">
        <v>204</v>
      </c>
      <c r="E715" s="3" t="s">
        <v>14</v>
      </c>
      <c r="F715" s="9">
        <v>5.50846869E8</v>
      </c>
      <c r="G715" s="8" t="s">
        <v>203</v>
      </c>
      <c r="H715" s="8" t="s">
        <v>13</v>
      </c>
    </row>
    <row r="716" ht="15.75" customHeight="1">
      <c r="A716" s="10">
        <v>2018.0</v>
      </c>
      <c r="B716" s="8" t="s">
        <v>203</v>
      </c>
      <c r="C716" s="8" t="s">
        <v>203</v>
      </c>
      <c r="D716" s="18" t="s">
        <v>204</v>
      </c>
      <c r="E716" s="3" t="s">
        <v>15</v>
      </c>
      <c r="F716" s="9">
        <v>9.85120878E8</v>
      </c>
      <c r="G716" s="8" t="s">
        <v>203</v>
      </c>
      <c r="H716" s="8" t="s">
        <v>13</v>
      </c>
    </row>
    <row r="717" ht="15.75" customHeight="1">
      <c r="A717" s="10">
        <v>2018.0</v>
      </c>
      <c r="B717" s="2" t="s">
        <v>203</v>
      </c>
      <c r="C717" s="2" t="s">
        <v>203</v>
      </c>
      <c r="D717" s="18" t="s">
        <v>204</v>
      </c>
      <c r="E717" s="12" t="s">
        <v>14</v>
      </c>
      <c r="F717" s="13">
        <v>5.47E8</v>
      </c>
      <c r="G717" s="2" t="s">
        <v>203</v>
      </c>
      <c r="H717" s="2"/>
    </row>
    <row r="718" ht="15.75" customHeight="1">
      <c r="A718" s="10">
        <v>2018.0</v>
      </c>
      <c r="B718" s="2" t="s">
        <v>203</v>
      </c>
      <c r="C718" s="2" t="s">
        <v>203</v>
      </c>
      <c r="D718" s="18" t="s">
        <v>204</v>
      </c>
      <c r="E718" s="3" t="s">
        <v>15</v>
      </c>
      <c r="F718" s="13">
        <v>9.857E8</v>
      </c>
      <c r="G718" s="2" t="s">
        <v>203</v>
      </c>
      <c r="H718" s="2"/>
    </row>
    <row r="719" ht="15.75" customHeight="1">
      <c r="A719" s="10">
        <v>2018.0</v>
      </c>
      <c r="B719" s="2" t="s">
        <v>203</v>
      </c>
      <c r="C719" s="2" t="s">
        <v>203</v>
      </c>
      <c r="D719" s="18" t="s">
        <v>204</v>
      </c>
      <c r="E719" s="2" t="s">
        <v>16</v>
      </c>
      <c r="F719" s="13">
        <v>6100000.0</v>
      </c>
      <c r="G719" s="2" t="s">
        <v>203</v>
      </c>
      <c r="H719" s="2"/>
      <c r="I719" s="2"/>
      <c r="J719" s="2" t="s">
        <v>16</v>
      </c>
    </row>
    <row r="720" ht="15.75" customHeight="1">
      <c r="A720" s="10">
        <v>2018.0</v>
      </c>
      <c r="B720" s="2" t="s">
        <v>203</v>
      </c>
      <c r="C720" s="2" t="s">
        <v>203</v>
      </c>
      <c r="D720" s="18" t="s">
        <v>204</v>
      </c>
      <c r="E720" s="12" t="s">
        <v>14</v>
      </c>
      <c r="F720" s="13">
        <v>5.971E8</v>
      </c>
      <c r="G720" s="2" t="s">
        <v>203</v>
      </c>
      <c r="H720" s="2"/>
    </row>
    <row r="721" ht="15.75" customHeight="1">
      <c r="A721" s="10">
        <v>2018.0</v>
      </c>
      <c r="B721" s="2" t="s">
        <v>203</v>
      </c>
      <c r="C721" s="2" t="s">
        <v>203</v>
      </c>
      <c r="D721" s="18" t="s">
        <v>204</v>
      </c>
      <c r="E721" s="3" t="s">
        <v>15</v>
      </c>
      <c r="F721" s="13">
        <v>1.0E9</v>
      </c>
      <c r="G721" s="2" t="s">
        <v>203</v>
      </c>
      <c r="H721" s="2"/>
    </row>
    <row r="722" ht="15.75" customHeight="1">
      <c r="A722" s="10">
        <v>2018.0</v>
      </c>
      <c r="B722" s="2" t="s">
        <v>203</v>
      </c>
      <c r="C722" s="2" t="s">
        <v>203</v>
      </c>
      <c r="D722" s="18" t="s">
        <v>204</v>
      </c>
      <c r="E722" s="2" t="s">
        <v>16</v>
      </c>
      <c r="F722" s="13">
        <v>6600000.0</v>
      </c>
      <c r="G722" s="2" t="s">
        <v>203</v>
      </c>
      <c r="H722" s="2"/>
      <c r="I722" s="2"/>
      <c r="J722" s="2" t="s">
        <v>16</v>
      </c>
    </row>
    <row r="723" ht="15.75" customHeight="1">
      <c r="A723" s="10">
        <v>2018.0</v>
      </c>
      <c r="B723" s="2" t="s">
        <v>203</v>
      </c>
      <c r="C723" s="2" t="s">
        <v>203</v>
      </c>
      <c r="D723" s="18" t="s">
        <v>204</v>
      </c>
      <c r="E723" s="12" t="s">
        <v>14</v>
      </c>
      <c r="F723" s="13">
        <v>4.278E8</v>
      </c>
      <c r="G723" s="2" t="s">
        <v>203</v>
      </c>
      <c r="H723" s="2"/>
    </row>
    <row r="724" ht="15.75" customHeight="1">
      <c r="A724" s="10">
        <v>2018.0</v>
      </c>
      <c r="B724" s="2" t="s">
        <v>203</v>
      </c>
      <c r="C724" s="2" t="s">
        <v>203</v>
      </c>
      <c r="D724" s="18" t="s">
        <v>204</v>
      </c>
      <c r="E724" s="3" t="s">
        <v>15</v>
      </c>
      <c r="F724" s="13">
        <v>9.718E8</v>
      </c>
      <c r="G724" s="2" t="s">
        <v>203</v>
      </c>
      <c r="H724" s="2"/>
    </row>
    <row r="725" ht="15.75" customHeight="1">
      <c r="A725" s="10">
        <v>2018.0</v>
      </c>
      <c r="B725" s="2" t="s">
        <v>203</v>
      </c>
      <c r="C725" s="2" t="s">
        <v>203</v>
      </c>
      <c r="D725" s="18" t="s">
        <v>204</v>
      </c>
      <c r="E725" s="12" t="s">
        <v>14</v>
      </c>
      <c r="F725" s="13">
        <v>3.262E8</v>
      </c>
      <c r="G725" s="2" t="s">
        <v>203</v>
      </c>
      <c r="H725" s="2" t="s">
        <v>17</v>
      </c>
    </row>
    <row r="726" ht="15.75" customHeight="1">
      <c r="A726" s="10">
        <v>2018.0</v>
      </c>
      <c r="B726" s="2" t="s">
        <v>203</v>
      </c>
      <c r="C726" s="2" t="s">
        <v>203</v>
      </c>
      <c r="D726" s="18" t="s">
        <v>204</v>
      </c>
      <c r="E726" s="3" t="s">
        <v>15</v>
      </c>
      <c r="F726" s="13">
        <v>8.04E8</v>
      </c>
      <c r="G726" s="2" t="s">
        <v>203</v>
      </c>
      <c r="H726" s="2" t="s">
        <v>17</v>
      </c>
    </row>
    <row r="727" ht="15.75" customHeight="1">
      <c r="A727" s="10">
        <v>2018.0</v>
      </c>
      <c r="B727" s="2" t="s">
        <v>115</v>
      </c>
      <c r="C727" s="2" t="s">
        <v>115</v>
      </c>
      <c r="D727" s="8" t="s">
        <v>116</v>
      </c>
      <c r="E727" s="12" t="s">
        <v>14</v>
      </c>
      <c r="F727" s="13">
        <v>9.78E7</v>
      </c>
      <c r="G727" s="2" t="s">
        <v>115</v>
      </c>
      <c r="H727" s="2" t="s">
        <v>17</v>
      </c>
    </row>
    <row r="728" ht="15.75" customHeight="1">
      <c r="A728" s="10">
        <v>2018.0</v>
      </c>
      <c r="B728" s="2" t="s">
        <v>203</v>
      </c>
      <c r="C728" s="2" t="s">
        <v>203</v>
      </c>
      <c r="D728" s="18" t="s">
        <v>204</v>
      </c>
      <c r="E728" s="2" t="s">
        <v>16</v>
      </c>
      <c r="F728" s="13">
        <v>4800000.0</v>
      </c>
      <c r="G728" s="2" t="s">
        <v>203</v>
      </c>
      <c r="H728" s="2" t="s">
        <v>17</v>
      </c>
      <c r="I728" s="2"/>
      <c r="J728" s="2" t="s">
        <v>16</v>
      </c>
    </row>
    <row r="729" ht="15.75" customHeight="1">
      <c r="A729" s="10">
        <v>2018.0</v>
      </c>
      <c r="B729" s="2" t="s">
        <v>203</v>
      </c>
      <c r="C729" s="2" t="s">
        <v>203</v>
      </c>
      <c r="D729" s="18" t="s">
        <v>204</v>
      </c>
      <c r="E729" s="12" t="s">
        <v>14</v>
      </c>
      <c r="F729" s="13">
        <v>6.036E8</v>
      </c>
      <c r="G729" s="2" t="s">
        <v>203</v>
      </c>
      <c r="H729" s="2" t="s">
        <v>17</v>
      </c>
    </row>
    <row r="730" ht="15.75" customHeight="1">
      <c r="A730" s="10">
        <v>2018.0</v>
      </c>
      <c r="B730" s="2" t="s">
        <v>203</v>
      </c>
      <c r="C730" s="2" t="s">
        <v>203</v>
      </c>
      <c r="D730" s="18" t="s">
        <v>204</v>
      </c>
      <c r="E730" s="3" t="s">
        <v>15</v>
      </c>
      <c r="F730" s="13">
        <v>1.01E9</v>
      </c>
      <c r="G730" s="2" t="s">
        <v>203</v>
      </c>
      <c r="H730" s="2" t="s">
        <v>17</v>
      </c>
    </row>
    <row r="731" ht="15.75" customHeight="1">
      <c r="A731" s="10">
        <v>2018.0</v>
      </c>
      <c r="B731" s="2" t="s">
        <v>203</v>
      </c>
      <c r="C731" s="2" t="s">
        <v>203</v>
      </c>
      <c r="D731" s="18" t="s">
        <v>204</v>
      </c>
      <c r="E731" s="2" t="s">
        <v>16</v>
      </c>
      <c r="F731" s="13">
        <v>5500000.0</v>
      </c>
      <c r="G731" s="2" t="s">
        <v>203</v>
      </c>
      <c r="H731" s="2" t="s">
        <v>17</v>
      </c>
      <c r="I731" s="2"/>
      <c r="J731" s="2" t="s">
        <v>16</v>
      </c>
    </row>
    <row r="732" ht="15.75" customHeight="1">
      <c r="A732" s="10">
        <v>2018.0</v>
      </c>
      <c r="B732" s="2" t="s">
        <v>115</v>
      </c>
      <c r="C732" s="2" t="s">
        <v>115</v>
      </c>
      <c r="D732" s="8" t="s">
        <v>116</v>
      </c>
      <c r="E732" s="2" t="s">
        <v>16</v>
      </c>
      <c r="F732" s="13">
        <v>823000.0</v>
      </c>
      <c r="G732" s="2" t="s">
        <v>115</v>
      </c>
      <c r="H732" s="2" t="s">
        <v>17</v>
      </c>
      <c r="I732" s="2"/>
      <c r="J732" s="2" t="s">
        <v>16</v>
      </c>
    </row>
    <row r="733" ht="15.75" customHeight="1">
      <c r="A733" s="10">
        <v>2018.0</v>
      </c>
      <c r="B733" s="2" t="s">
        <v>203</v>
      </c>
      <c r="C733" s="2" t="s">
        <v>203</v>
      </c>
      <c r="D733" s="18" t="s">
        <v>204</v>
      </c>
      <c r="E733" s="3" t="s">
        <v>15</v>
      </c>
      <c r="F733" s="13">
        <v>1.15E9</v>
      </c>
      <c r="G733" s="2" t="s">
        <v>203</v>
      </c>
      <c r="H733" s="2" t="s">
        <v>17</v>
      </c>
    </row>
    <row r="734" ht="15.75" customHeight="1">
      <c r="A734" s="10">
        <v>2018.0</v>
      </c>
      <c r="B734" s="22" t="s">
        <v>115</v>
      </c>
      <c r="C734" s="22" t="s">
        <v>115</v>
      </c>
      <c r="D734" s="3" t="s">
        <v>116</v>
      </c>
      <c r="E734" s="2" t="s">
        <v>16</v>
      </c>
      <c r="F734" s="16">
        <v>1000000.0</v>
      </c>
      <c r="G734" s="22" t="s">
        <v>115</v>
      </c>
      <c r="H734" s="2" t="s">
        <v>17</v>
      </c>
      <c r="I734" s="3"/>
      <c r="J734" s="2" t="s">
        <v>16</v>
      </c>
    </row>
    <row r="735" ht="15.75" customHeight="1">
      <c r="A735" s="10">
        <v>2018.0</v>
      </c>
      <c r="B735" s="8" t="s">
        <v>203</v>
      </c>
      <c r="C735" s="8" t="s">
        <v>203</v>
      </c>
      <c r="D735" s="18" t="s">
        <v>204</v>
      </c>
      <c r="E735" s="3" t="s">
        <v>14</v>
      </c>
      <c r="F735" s="9">
        <v>5.85279169E8</v>
      </c>
      <c r="G735" s="8" t="s">
        <v>203</v>
      </c>
      <c r="H735" s="8" t="s">
        <v>13</v>
      </c>
    </row>
    <row r="736" ht="15.75" customHeight="1">
      <c r="A736" s="10">
        <v>2018.0</v>
      </c>
      <c r="B736" s="3" t="s">
        <v>203</v>
      </c>
      <c r="C736" s="8" t="s">
        <v>203</v>
      </c>
      <c r="D736" s="18" t="s">
        <v>204</v>
      </c>
      <c r="E736" s="3" t="s">
        <v>15</v>
      </c>
      <c r="F736" s="11">
        <v>1.051018271E9</v>
      </c>
      <c r="G736" s="3" t="s">
        <v>203</v>
      </c>
      <c r="H736" s="3" t="s">
        <v>13</v>
      </c>
      <c r="I736" s="20"/>
      <c r="J736" s="20"/>
      <c r="K736" s="6"/>
    </row>
    <row r="737" ht="15.75" customHeight="1">
      <c r="A737" s="10">
        <v>2018.0</v>
      </c>
      <c r="B737" s="8" t="s">
        <v>203</v>
      </c>
      <c r="C737" s="8" t="s">
        <v>203</v>
      </c>
      <c r="D737" s="18" t="s">
        <v>204</v>
      </c>
      <c r="E737" s="8" t="s">
        <v>12</v>
      </c>
      <c r="F737" s="9">
        <v>4000000.0</v>
      </c>
      <c r="G737" s="8" t="s">
        <v>203</v>
      </c>
      <c r="H737" s="8" t="s">
        <v>13</v>
      </c>
      <c r="I737" s="8"/>
      <c r="J737" s="8" t="s">
        <v>16</v>
      </c>
    </row>
    <row r="738" ht="15.75" customHeight="1">
      <c r="A738" s="10">
        <v>2018.0</v>
      </c>
      <c r="B738" s="8" t="s">
        <v>203</v>
      </c>
      <c r="C738" s="8" t="s">
        <v>203</v>
      </c>
      <c r="D738" s="18" t="s">
        <v>204</v>
      </c>
      <c r="E738" s="8" t="s">
        <v>12</v>
      </c>
      <c r="F738" s="9">
        <v>4300000.0</v>
      </c>
      <c r="G738" s="8" t="s">
        <v>203</v>
      </c>
      <c r="H738" s="8" t="s">
        <v>13</v>
      </c>
      <c r="I738" s="8"/>
      <c r="J738" s="8" t="s">
        <v>16</v>
      </c>
    </row>
    <row r="739" ht="15.75" customHeight="1">
      <c r="A739" s="10">
        <v>2018.0</v>
      </c>
      <c r="B739" s="3" t="s">
        <v>203</v>
      </c>
      <c r="C739" s="8" t="s">
        <v>203</v>
      </c>
      <c r="D739" s="18" t="s">
        <v>204</v>
      </c>
      <c r="E739" s="3" t="s">
        <v>14</v>
      </c>
      <c r="F739" s="9">
        <v>8.12424912E8</v>
      </c>
      <c r="G739" s="3" t="s">
        <v>203</v>
      </c>
      <c r="H739" s="8" t="s">
        <v>13</v>
      </c>
    </row>
    <row r="740" ht="15.75" customHeight="1">
      <c r="A740" s="10">
        <v>2018.0</v>
      </c>
      <c r="B740" s="8" t="s">
        <v>203</v>
      </c>
      <c r="C740" s="8" t="s">
        <v>203</v>
      </c>
      <c r="D740" s="8" t="s">
        <v>204</v>
      </c>
      <c r="E740" s="3" t="s">
        <v>15</v>
      </c>
      <c r="F740" s="19">
        <v>1.132952016E9</v>
      </c>
      <c r="G740" s="8" t="s">
        <v>203</v>
      </c>
      <c r="H740" s="8" t="s">
        <v>13</v>
      </c>
      <c r="I740" s="20"/>
      <c r="J740" s="20"/>
    </row>
    <row r="741" ht="15.75" customHeight="1">
      <c r="A741" s="10">
        <v>2018.0</v>
      </c>
      <c r="B741" s="2" t="s">
        <v>78</v>
      </c>
      <c r="C741" s="2" t="s">
        <v>78</v>
      </c>
      <c r="D741" s="8" t="s">
        <v>79</v>
      </c>
      <c r="E741" s="3" t="s">
        <v>15</v>
      </c>
      <c r="F741" s="13">
        <v>9.73E8</v>
      </c>
      <c r="G741" s="2" t="s">
        <v>78</v>
      </c>
      <c r="H741" s="2" t="s">
        <v>17</v>
      </c>
    </row>
    <row r="742" ht="15.75" customHeight="1">
      <c r="A742" s="10">
        <v>2018.0</v>
      </c>
      <c r="B742" s="2" t="s">
        <v>205</v>
      </c>
      <c r="C742" s="2" t="s">
        <v>205</v>
      </c>
      <c r="D742" s="8" t="s">
        <v>206</v>
      </c>
      <c r="E742" s="2" t="s">
        <v>16</v>
      </c>
      <c r="F742" s="13">
        <v>1.08E7</v>
      </c>
      <c r="G742" s="2" t="s">
        <v>205</v>
      </c>
      <c r="H742" s="2"/>
      <c r="I742" s="2"/>
      <c r="J742" s="2" t="s">
        <v>16</v>
      </c>
    </row>
    <row r="743" ht="15.75" customHeight="1">
      <c r="A743" s="10">
        <v>2018.0</v>
      </c>
      <c r="B743" s="2" t="s">
        <v>205</v>
      </c>
      <c r="C743" s="2" t="s">
        <v>205</v>
      </c>
      <c r="D743" s="8" t="s">
        <v>206</v>
      </c>
      <c r="E743" s="2" t="s">
        <v>16</v>
      </c>
      <c r="F743" s="13">
        <v>1.22E7</v>
      </c>
      <c r="G743" s="2" t="s">
        <v>205</v>
      </c>
      <c r="H743" s="2"/>
      <c r="I743" s="2"/>
      <c r="J743" s="2" t="s">
        <v>16</v>
      </c>
    </row>
    <row r="744" ht="15.75" customHeight="1">
      <c r="A744" s="10">
        <v>2018.0</v>
      </c>
      <c r="B744" s="2" t="s">
        <v>205</v>
      </c>
      <c r="C744" s="2" t="s">
        <v>205</v>
      </c>
      <c r="D744" s="8" t="s">
        <v>206</v>
      </c>
      <c r="E744" s="12" t="s">
        <v>14</v>
      </c>
      <c r="F744" s="13">
        <v>1.371E9</v>
      </c>
      <c r="G744" s="2" t="s">
        <v>205</v>
      </c>
      <c r="H744" s="2"/>
    </row>
    <row r="745" ht="15.75" customHeight="1">
      <c r="A745" s="10">
        <v>2018.0</v>
      </c>
      <c r="B745" s="2" t="s">
        <v>205</v>
      </c>
      <c r="C745" s="2" t="s">
        <v>205</v>
      </c>
      <c r="D745" s="8" t="s">
        <v>206</v>
      </c>
      <c r="E745" s="3" t="s">
        <v>15</v>
      </c>
      <c r="F745" s="13">
        <v>3.2E9</v>
      </c>
      <c r="G745" s="2" t="s">
        <v>205</v>
      </c>
      <c r="H745" s="2"/>
    </row>
    <row r="746" ht="15.75" customHeight="1">
      <c r="A746" s="10">
        <v>2018.0</v>
      </c>
      <c r="B746" s="2" t="s">
        <v>205</v>
      </c>
      <c r="C746" s="2" t="s">
        <v>205</v>
      </c>
      <c r="D746" s="8" t="s">
        <v>206</v>
      </c>
      <c r="E746" s="2" t="s">
        <v>16</v>
      </c>
      <c r="F746" s="13">
        <v>1.35E7</v>
      </c>
      <c r="G746" s="2" t="s">
        <v>205</v>
      </c>
      <c r="H746" s="2"/>
      <c r="I746" s="2"/>
      <c r="J746" s="2" t="s">
        <v>16</v>
      </c>
    </row>
    <row r="747" ht="15.75" customHeight="1">
      <c r="A747" s="10">
        <v>2018.0</v>
      </c>
      <c r="B747" s="2" t="s">
        <v>205</v>
      </c>
      <c r="C747" s="2" t="s">
        <v>205</v>
      </c>
      <c r="D747" s="8" t="s">
        <v>206</v>
      </c>
      <c r="E747" s="12" t="s">
        <v>14</v>
      </c>
      <c r="F747" s="13">
        <v>1.68E9</v>
      </c>
      <c r="G747" s="2" t="s">
        <v>205</v>
      </c>
      <c r="H747" s="2" t="s">
        <v>17</v>
      </c>
    </row>
    <row r="748" ht="15.75" customHeight="1">
      <c r="A748" s="10">
        <v>2018.0</v>
      </c>
      <c r="B748" s="2" t="s">
        <v>205</v>
      </c>
      <c r="C748" s="2" t="s">
        <v>205</v>
      </c>
      <c r="D748" s="8" t="s">
        <v>206</v>
      </c>
      <c r="E748" s="3" t="s">
        <v>15</v>
      </c>
      <c r="F748" s="13">
        <v>3.35E9</v>
      </c>
      <c r="G748" s="2" t="s">
        <v>205</v>
      </c>
      <c r="H748" s="2" t="s">
        <v>17</v>
      </c>
    </row>
    <row r="749" ht="15.75" customHeight="1">
      <c r="A749" s="41">
        <v>2019.0</v>
      </c>
      <c r="B749" s="2" t="s">
        <v>205</v>
      </c>
      <c r="C749" s="2" t="s">
        <v>205</v>
      </c>
      <c r="D749" s="8" t="s">
        <v>206</v>
      </c>
      <c r="E749" s="2" t="s">
        <v>16</v>
      </c>
      <c r="F749" s="13">
        <v>1.35E7</v>
      </c>
      <c r="G749" s="2" t="s">
        <v>205</v>
      </c>
      <c r="H749" s="2" t="s">
        <v>17</v>
      </c>
      <c r="I749" s="2"/>
      <c r="J749" s="2" t="s">
        <v>16</v>
      </c>
    </row>
    <row r="750" ht="15.75" customHeight="1">
      <c r="A750" s="41">
        <v>2019.0</v>
      </c>
      <c r="B750" s="2" t="s">
        <v>205</v>
      </c>
      <c r="C750" s="2" t="s">
        <v>205</v>
      </c>
      <c r="D750" s="8" t="s">
        <v>206</v>
      </c>
      <c r="E750" s="12" t="s">
        <v>14</v>
      </c>
      <c r="F750" s="13">
        <v>2.0E9</v>
      </c>
      <c r="G750" s="2" t="s">
        <v>205</v>
      </c>
      <c r="H750" s="2" t="s">
        <v>17</v>
      </c>
    </row>
    <row r="751" ht="15.75" customHeight="1">
      <c r="A751" s="41">
        <v>2019.0</v>
      </c>
      <c r="B751" s="2" t="s">
        <v>205</v>
      </c>
      <c r="C751" s="2" t="s">
        <v>205</v>
      </c>
      <c r="D751" s="8" t="s">
        <v>206</v>
      </c>
      <c r="E751" s="3" t="s">
        <v>15</v>
      </c>
      <c r="F751" s="13">
        <v>3.36E9</v>
      </c>
      <c r="G751" s="2" t="s">
        <v>205</v>
      </c>
      <c r="H751" s="2" t="s">
        <v>17</v>
      </c>
    </row>
    <row r="752" ht="15.75" customHeight="1">
      <c r="A752" s="10">
        <v>2019.0</v>
      </c>
      <c r="B752" s="2" t="s">
        <v>205</v>
      </c>
      <c r="C752" s="2" t="s">
        <v>205</v>
      </c>
      <c r="D752" s="8" t="s">
        <v>206</v>
      </c>
      <c r="E752" s="2" t="s">
        <v>16</v>
      </c>
      <c r="F752" s="13">
        <v>1.3E7</v>
      </c>
      <c r="G752" s="2" t="s">
        <v>205</v>
      </c>
      <c r="H752" s="2" t="s">
        <v>17</v>
      </c>
      <c r="I752" s="2"/>
      <c r="J752" s="2" t="s">
        <v>16</v>
      </c>
    </row>
    <row r="753" ht="15.75" customHeight="1">
      <c r="A753" s="10">
        <v>2019.0</v>
      </c>
      <c r="B753" s="2" t="s">
        <v>105</v>
      </c>
      <c r="C753" s="2" t="s">
        <v>105</v>
      </c>
      <c r="D753" s="8" t="s">
        <v>106</v>
      </c>
      <c r="E753" s="12" t="s">
        <v>14</v>
      </c>
      <c r="F753" s="13">
        <v>2.92E7</v>
      </c>
      <c r="G753" s="2" t="s">
        <v>105</v>
      </c>
      <c r="H753" s="2" t="s">
        <v>107</v>
      </c>
    </row>
    <row r="754" ht="15.75" customHeight="1">
      <c r="A754" s="10">
        <v>2019.0</v>
      </c>
      <c r="B754" s="2" t="s">
        <v>205</v>
      </c>
      <c r="C754" s="2" t="s">
        <v>205</v>
      </c>
      <c r="D754" s="8" t="s">
        <v>206</v>
      </c>
      <c r="E754" s="3" t="s">
        <v>15</v>
      </c>
      <c r="F754" s="13">
        <v>3.29E9</v>
      </c>
      <c r="G754" s="2" t="s">
        <v>205</v>
      </c>
      <c r="H754" s="2" t="s">
        <v>17</v>
      </c>
    </row>
    <row r="755" ht="15.75" customHeight="1">
      <c r="A755" s="25">
        <v>2019.0</v>
      </c>
      <c r="B755" s="2" t="s">
        <v>105</v>
      </c>
      <c r="C755" s="2" t="s">
        <v>105</v>
      </c>
      <c r="D755" s="8" t="s">
        <v>106</v>
      </c>
      <c r="E755" s="2" t="s">
        <v>16</v>
      </c>
      <c r="F755" s="13">
        <v>890000.0</v>
      </c>
      <c r="G755" s="2" t="s">
        <v>105</v>
      </c>
      <c r="H755" s="8" t="s">
        <v>132</v>
      </c>
      <c r="I755" s="2"/>
      <c r="J755" s="2" t="s">
        <v>16</v>
      </c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</row>
    <row r="756" ht="15.75" customHeight="1">
      <c r="A756" s="10">
        <v>2019.0</v>
      </c>
      <c r="B756" s="3" t="s">
        <v>207</v>
      </c>
      <c r="C756" s="2" t="s">
        <v>205</v>
      </c>
      <c r="D756" s="8" t="s">
        <v>206</v>
      </c>
      <c r="E756" s="12" t="s">
        <v>14</v>
      </c>
      <c r="F756" s="13">
        <v>2.27E9</v>
      </c>
      <c r="G756" s="3" t="s">
        <v>207</v>
      </c>
      <c r="H756" s="2" t="s">
        <v>36</v>
      </c>
    </row>
    <row r="757" ht="15.75" customHeight="1">
      <c r="A757" s="10">
        <v>2019.0</v>
      </c>
      <c r="B757" s="29" t="s">
        <v>207</v>
      </c>
      <c r="C757" s="2" t="s">
        <v>205</v>
      </c>
      <c r="D757" s="8" t="s">
        <v>206</v>
      </c>
      <c r="E757" s="3" t="s">
        <v>15</v>
      </c>
      <c r="F757" s="13">
        <v>4.63E9</v>
      </c>
      <c r="G757" s="3" t="s">
        <v>207</v>
      </c>
      <c r="H757" s="2" t="s">
        <v>36</v>
      </c>
    </row>
    <row r="758" ht="15.75" customHeight="1">
      <c r="A758" s="10">
        <v>2019.0</v>
      </c>
      <c r="B758" s="29" t="s">
        <v>207</v>
      </c>
      <c r="C758" s="2" t="s">
        <v>205</v>
      </c>
      <c r="D758" s="8" t="s">
        <v>206</v>
      </c>
      <c r="E758" s="2" t="s">
        <v>16</v>
      </c>
      <c r="F758" s="13">
        <v>9913877.0</v>
      </c>
      <c r="G758" s="3" t="s">
        <v>207</v>
      </c>
      <c r="H758" s="2" t="s">
        <v>36</v>
      </c>
      <c r="I758" s="2"/>
      <c r="J758" s="2" t="s">
        <v>16</v>
      </c>
    </row>
    <row r="759" ht="15.75" customHeight="1">
      <c r="A759" s="10">
        <v>2019.0</v>
      </c>
      <c r="B759" s="29" t="s">
        <v>207</v>
      </c>
      <c r="C759" s="2" t="s">
        <v>205</v>
      </c>
      <c r="D759" s="8" t="s">
        <v>206</v>
      </c>
      <c r="E759" s="12" t="s">
        <v>14</v>
      </c>
      <c r="F759" s="13">
        <v>2.66E9</v>
      </c>
      <c r="G759" s="3" t="s">
        <v>207</v>
      </c>
      <c r="H759" s="2" t="s">
        <v>36</v>
      </c>
    </row>
    <row r="760" ht="15.75" customHeight="1">
      <c r="A760" s="10">
        <v>2019.0</v>
      </c>
      <c r="B760" s="29" t="s">
        <v>207</v>
      </c>
      <c r="C760" s="2" t="s">
        <v>205</v>
      </c>
      <c r="D760" s="8" t="s">
        <v>206</v>
      </c>
      <c r="E760" s="3" t="s">
        <v>15</v>
      </c>
      <c r="F760" s="13">
        <v>5.61E9</v>
      </c>
      <c r="G760" s="3" t="s">
        <v>207</v>
      </c>
      <c r="H760" s="2" t="s">
        <v>36</v>
      </c>
    </row>
    <row r="761" ht="15.75" customHeight="1">
      <c r="A761" s="10">
        <v>2019.0</v>
      </c>
      <c r="B761" s="29" t="s">
        <v>207</v>
      </c>
      <c r="C761" s="2" t="s">
        <v>205</v>
      </c>
      <c r="D761" s="8" t="s">
        <v>206</v>
      </c>
      <c r="E761" s="2" t="s">
        <v>16</v>
      </c>
      <c r="F761" s="13">
        <v>5300000.0</v>
      </c>
      <c r="G761" s="3" t="s">
        <v>207</v>
      </c>
      <c r="H761" s="2" t="s">
        <v>36</v>
      </c>
      <c r="I761" s="2"/>
      <c r="J761" s="2" t="s">
        <v>16</v>
      </c>
    </row>
    <row r="762" ht="15.75" customHeight="1">
      <c r="A762" s="10">
        <v>2019.0</v>
      </c>
      <c r="B762" s="3" t="s">
        <v>208</v>
      </c>
      <c r="C762" s="8" t="s">
        <v>205</v>
      </c>
      <c r="D762" s="8" t="s">
        <v>206</v>
      </c>
      <c r="E762" s="3" t="s">
        <v>14</v>
      </c>
      <c r="F762" s="11">
        <v>9.59284768E8</v>
      </c>
      <c r="G762" s="3" t="s">
        <v>208</v>
      </c>
      <c r="H762" s="3" t="s">
        <v>13</v>
      </c>
      <c r="K762" s="6"/>
    </row>
    <row r="763" ht="15.75" customHeight="1">
      <c r="A763" s="10">
        <v>2019.0</v>
      </c>
      <c r="B763" s="8" t="s">
        <v>208</v>
      </c>
      <c r="C763" s="8" t="s">
        <v>205</v>
      </c>
      <c r="D763" s="8" t="s">
        <v>206</v>
      </c>
      <c r="E763" s="3" t="s">
        <v>15</v>
      </c>
      <c r="F763" s="9">
        <v>1.409812466E9</v>
      </c>
      <c r="G763" s="8" t="s">
        <v>208</v>
      </c>
      <c r="H763" s="8" t="s">
        <v>13</v>
      </c>
    </row>
    <row r="764" ht="15.75" customHeight="1">
      <c r="A764" s="10">
        <v>2019.0</v>
      </c>
      <c r="B764" s="2" t="s">
        <v>208</v>
      </c>
      <c r="C764" s="2" t="s">
        <v>205</v>
      </c>
      <c r="D764" s="8" t="s">
        <v>206</v>
      </c>
      <c r="E764" s="12" t="s">
        <v>14</v>
      </c>
      <c r="F764" s="13">
        <v>1.1234E9</v>
      </c>
      <c r="G764" s="2" t="s">
        <v>208</v>
      </c>
      <c r="H764" s="2"/>
    </row>
    <row r="765" ht="15.75" customHeight="1">
      <c r="A765" s="10">
        <v>2019.0</v>
      </c>
      <c r="B765" s="2" t="s">
        <v>208</v>
      </c>
      <c r="C765" s="2" t="s">
        <v>205</v>
      </c>
      <c r="D765" s="8" t="s">
        <v>206</v>
      </c>
      <c r="E765" s="3" t="s">
        <v>15</v>
      </c>
      <c r="F765" s="13">
        <v>2.2562E9</v>
      </c>
      <c r="G765" s="2" t="s">
        <v>208</v>
      </c>
      <c r="H765" s="2"/>
    </row>
    <row r="766" ht="15.75" customHeight="1">
      <c r="A766" s="10">
        <v>2019.0</v>
      </c>
      <c r="B766" s="8" t="s">
        <v>208</v>
      </c>
      <c r="C766" s="8" t="s">
        <v>205</v>
      </c>
      <c r="D766" s="8" t="s">
        <v>206</v>
      </c>
      <c r="E766" s="3" t="s">
        <v>14</v>
      </c>
      <c r="F766" s="9">
        <v>2.15915475E8</v>
      </c>
      <c r="G766" s="8" t="s">
        <v>208</v>
      </c>
      <c r="H766" s="8" t="s">
        <v>13</v>
      </c>
    </row>
    <row r="767" ht="15.75" customHeight="1">
      <c r="A767" s="10">
        <v>2019.0</v>
      </c>
      <c r="B767" s="8" t="s">
        <v>208</v>
      </c>
      <c r="C767" s="8" t="s">
        <v>205</v>
      </c>
      <c r="D767" s="8" t="s">
        <v>206</v>
      </c>
      <c r="E767" s="3" t="s">
        <v>15</v>
      </c>
      <c r="F767" s="9">
        <v>3.48340163E8</v>
      </c>
      <c r="G767" s="8" t="s">
        <v>208</v>
      </c>
      <c r="H767" s="8" t="s">
        <v>13</v>
      </c>
    </row>
    <row r="768" ht="15.75" customHeight="1">
      <c r="A768" s="10">
        <v>2019.0</v>
      </c>
      <c r="B768" s="8" t="s">
        <v>208</v>
      </c>
      <c r="C768" s="8" t="s">
        <v>205</v>
      </c>
      <c r="D768" s="8" t="s">
        <v>206</v>
      </c>
      <c r="E768" s="8" t="s">
        <v>12</v>
      </c>
      <c r="F768" s="9">
        <v>6800000.0</v>
      </c>
      <c r="G768" s="8" t="s">
        <v>208</v>
      </c>
      <c r="H768" s="8" t="s">
        <v>13</v>
      </c>
      <c r="I768" s="8"/>
      <c r="J768" s="8" t="s">
        <v>16</v>
      </c>
    </row>
    <row r="769" ht="15.75" customHeight="1">
      <c r="A769" s="10">
        <v>2019.0</v>
      </c>
      <c r="B769" s="2" t="s">
        <v>129</v>
      </c>
      <c r="C769" s="2" t="s">
        <v>129</v>
      </c>
      <c r="D769" s="8" t="s">
        <v>130</v>
      </c>
      <c r="E769" s="12" t="s">
        <v>14</v>
      </c>
      <c r="F769" s="13">
        <v>1.6E8</v>
      </c>
      <c r="G769" s="2" t="s">
        <v>129</v>
      </c>
      <c r="H769" s="2" t="s">
        <v>17</v>
      </c>
    </row>
    <row r="770" ht="15.75" customHeight="1">
      <c r="A770" s="10">
        <v>2019.0</v>
      </c>
      <c r="B770" s="2" t="s">
        <v>209</v>
      </c>
      <c r="C770" s="2" t="s">
        <v>205</v>
      </c>
      <c r="D770" s="8" t="s">
        <v>206</v>
      </c>
      <c r="E770" s="3" t="s">
        <v>15</v>
      </c>
      <c r="F770" s="13">
        <v>5.53E9</v>
      </c>
      <c r="G770" s="2" t="s">
        <v>209</v>
      </c>
      <c r="H770" s="2" t="s">
        <v>36</v>
      </c>
    </row>
    <row r="771" ht="15.75" customHeight="1">
      <c r="A771" s="10">
        <v>2019.0</v>
      </c>
      <c r="B771" s="2" t="s">
        <v>129</v>
      </c>
      <c r="C771" s="2" t="s">
        <v>129</v>
      </c>
      <c r="D771" s="8" t="s">
        <v>130</v>
      </c>
      <c r="E771" s="2" t="s">
        <v>16</v>
      </c>
      <c r="F771" s="13">
        <v>3200000.0</v>
      </c>
      <c r="G771" s="2" t="s">
        <v>129</v>
      </c>
      <c r="H771" s="2" t="s">
        <v>17</v>
      </c>
      <c r="I771" s="2"/>
      <c r="J771" s="2" t="s">
        <v>16</v>
      </c>
    </row>
    <row r="772" ht="15.75" customHeight="1">
      <c r="A772" s="10">
        <v>2019.0</v>
      </c>
      <c r="B772" s="22" t="s">
        <v>78</v>
      </c>
      <c r="C772" s="22" t="s">
        <v>78</v>
      </c>
      <c r="D772" s="3" t="s">
        <v>79</v>
      </c>
      <c r="E772" s="8" t="s">
        <v>15</v>
      </c>
      <c r="F772" s="16">
        <v>1.502100145E9</v>
      </c>
      <c r="G772" s="22" t="s">
        <v>78</v>
      </c>
      <c r="H772" s="8" t="s">
        <v>23</v>
      </c>
      <c r="I772" s="3"/>
      <c r="J772" s="8" t="s">
        <v>15</v>
      </c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 ht="15.75" customHeight="1">
      <c r="A773" s="10">
        <v>2019.0</v>
      </c>
      <c r="B773" s="2" t="s">
        <v>210</v>
      </c>
      <c r="C773" s="2" t="s">
        <v>205</v>
      </c>
      <c r="D773" s="8" t="s">
        <v>206</v>
      </c>
      <c r="E773" s="2" t="s">
        <v>16</v>
      </c>
      <c r="F773" s="13">
        <v>6600000.0</v>
      </c>
      <c r="G773" s="2" t="s">
        <v>210</v>
      </c>
      <c r="H773" s="2"/>
      <c r="I773" s="2"/>
      <c r="J773" s="2" t="s">
        <v>16</v>
      </c>
    </row>
    <row r="774" ht="15.75" customHeight="1">
      <c r="A774" s="10">
        <v>2019.0</v>
      </c>
      <c r="B774" s="2" t="s">
        <v>210</v>
      </c>
      <c r="C774" s="2" t="s">
        <v>205</v>
      </c>
      <c r="D774" s="8" t="s">
        <v>206</v>
      </c>
      <c r="E774" s="2" t="s">
        <v>16</v>
      </c>
      <c r="F774" s="13">
        <v>5690000.0</v>
      </c>
      <c r="G774" s="2" t="s">
        <v>210</v>
      </c>
      <c r="H774" s="2"/>
      <c r="I774" s="2"/>
      <c r="J774" s="2" t="s">
        <v>16</v>
      </c>
    </row>
    <row r="775" ht="15.75" customHeight="1">
      <c r="A775" s="10">
        <v>2019.0</v>
      </c>
      <c r="B775" s="2" t="s">
        <v>210</v>
      </c>
      <c r="C775" s="2" t="s">
        <v>205</v>
      </c>
      <c r="D775" s="8" t="s">
        <v>206</v>
      </c>
      <c r="E775" s="12" t="s">
        <v>14</v>
      </c>
      <c r="F775" s="13">
        <v>2.486E9</v>
      </c>
      <c r="G775" s="2" t="s">
        <v>210</v>
      </c>
      <c r="H775" s="2"/>
    </row>
    <row r="776" ht="15.75" customHeight="1">
      <c r="A776" s="10">
        <v>2019.0</v>
      </c>
      <c r="B776" s="2" t="s">
        <v>210</v>
      </c>
      <c r="C776" s="2" t="s">
        <v>205</v>
      </c>
      <c r="D776" s="8" t="s">
        <v>206</v>
      </c>
      <c r="E776" s="3" t="s">
        <v>15</v>
      </c>
      <c r="F776" s="13">
        <v>4.5E9</v>
      </c>
      <c r="G776" s="2" t="s">
        <v>210</v>
      </c>
      <c r="H776" s="2"/>
    </row>
    <row r="777" ht="15.75" customHeight="1">
      <c r="A777" s="10">
        <v>2019.0</v>
      </c>
      <c r="B777" s="2" t="s">
        <v>210</v>
      </c>
      <c r="C777" s="2" t="s">
        <v>205</v>
      </c>
      <c r="D777" s="8" t="s">
        <v>206</v>
      </c>
      <c r="E777" s="2" t="s">
        <v>16</v>
      </c>
      <c r="F777" s="13">
        <v>4700000.0</v>
      </c>
      <c r="G777" s="2" t="s">
        <v>210</v>
      </c>
      <c r="H777" s="2"/>
      <c r="I777" s="2"/>
      <c r="J777" s="2" t="s">
        <v>16</v>
      </c>
    </row>
    <row r="778" ht="15.75" customHeight="1">
      <c r="A778" s="10">
        <v>2019.0</v>
      </c>
      <c r="B778" s="2" t="s">
        <v>211</v>
      </c>
      <c r="C778" s="2" t="s">
        <v>205</v>
      </c>
      <c r="D778" s="8" t="s">
        <v>206</v>
      </c>
      <c r="E778" s="12" t="s">
        <v>14</v>
      </c>
      <c r="F778" s="13">
        <v>2.4E9</v>
      </c>
      <c r="G778" s="2" t="s">
        <v>211</v>
      </c>
      <c r="H778" s="2"/>
    </row>
    <row r="779" ht="15.75" customHeight="1">
      <c r="A779" s="10">
        <v>2019.0</v>
      </c>
      <c r="B779" s="2" t="s">
        <v>211</v>
      </c>
      <c r="C779" s="2" t="s">
        <v>205</v>
      </c>
      <c r="D779" s="8" t="s">
        <v>206</v>
      </c>
      <c r="E779" s="3" t="s">
        <v>15</v>
      </c>
      <c r="F779" s="13">
        <v>4.5E9</v>
      </c>
      <c r="G779" s="2" t="s">
        <v>211</v>
      </c>
      <c r="H779" s="2"/>
    </row>
    <row r="780" ht="15.75" customHeight="1">
      <c r="A780" s="10">
        <v>2019.0</v>
      </c>
      <c r="B780" s="8" t="s">
        <v>212</v>
      </c>
      <c r="C780" s="8" t="s">
        <v>205</v>
      </c>
      <c r="D780" s="8" t="s">
        <v>206</v>
      </c>
      <c r="E780" s="3" t="s">
        <v>14</v>
      </c>
      <c r="F780" s="9">
        <v>2.180971363E9</v>
      </c>
      <c r="G780" s="8" t="s">
        <v>212</v>
      </c>
      <c r="H780" s="8" t="s">
        <v>73</v>
      </c>
    </row>
    <row r="781" ht="15.75" customHeight="1">
      <c r="A781" s="10">
        <v>2019.0</v>
      </c>
      <c r="B781" s="8" t="s">
        <v>212</v>
      </c>
      <c r="C781" s="23" t="s">
        <v>205</v>
      </c>
      <c r="D781" s="8" t="s">
        <v>206</v>
      </c>
      <c r="E781" s="3" t="s">
        <v>15</v>
      </c>
      <c r="F781" s="19">
        <v>2.981640112E9</v>
      </c>
      <c r="G781" s="8" t="s">
        <v>212</v>
      </c>
      <c r="H781" s="8" t="s">
        <v>73</v>
      </c>
      <c r="K781" s="6"/>
    </row>
    <row r="782" ht="15.75" customHeight="1">
      <c r="A782" s="10">
        <v>2019.0</v>
      </c>
      <c r="B782" s="2" t="s">
        <v>212</v>
      </c>
      <c r="C782" s="2" t="s">
        <v>205</v>
      </c>
      <c r="D782" s="8" t="s">
        <v>206</v>
      </c>
      <c r="E782" s="12" t="s">
        <v>14</v>
      </c>
      <c r="F782" s="13">
        <v>2.3332E9</v>
      </c>
      <c r="G782" s="2" t="s">
        <v>212</v>
      </c>
      <c r="H782" s="2"/>
    </row>
    <row r="783" ht="15.75" customHeight="1">
      <c r="A783" s="10">
        <v>2019.0</v>
      </c>
      <c r="B783" s="2" t="s">
        <v>212</v>
      </c>
      <c r="C783" s="2" t="s">
        <v>205</v>
      </c>
      <c r="D783" s="8" t="s">
        <v>206</v>
      </c>
      <c r="E783" s="3" t="s">
        <v>15</v>
      </c>
      <c r="F783" s="13">
        <v>3.7407E9</v>
      </c>
      <c r="G783" s="2" t="s">
        <v>212</v>
      </c>
      <c r="H783" s="2"/>
    </row>
    <row r="784" ht="15.75" customHeight="1">
      <c r="A784" s="10">
        <v>2019.0</v>
      </c>
      <c r="B784" s="2" t="s">
        <v>213</v>
      </c>
      <c r="C784" s="2" t="s">
        <v>205</v>
      </c>
      <c r="D784" s="8" t="s">
        <v>206</v>
      </c>
      <c r="E784" s="12" t="s">
        <v>14</v>
      </c>
      <c r="F784" s="13">
        <v>1.2E9</v>
      </c>
      <c r="G784" s="2" t="s">
        <v>214</v>
      </c>
      <c r="H784" s="2"/>
    </row>
    <row r="785" ht="15.75" customHeight="1">
      <c r="A785" s="10">
        <v>2019.0</v>
      </c>
      <c r="B785" s="2" t="s">
        <v>213</v>
      </c>
      <c r="C785" s="2" t="s">
        <v>205</v>
      </c>
      <c r="D785" s="8" t="s">
        <v>206</v>
      </c>
      <c r="E785" s="3" t="s">
        <v>15</v>
      </c>
      <c r="F785" s="13">
        <v>2.9E9</v>
      </c>
      <c r="G785" s="2" t="s">
        <v>205</v>
      </c>
      <c r="H785" s="2"/>
    </row>
    <row r="786" ht="15.75" customHeight="1">
      <c r="A786" s="10">
        <v>2019.0</v>
      </c>
      <c r="B786" s="8" t="s">
        <v>212</v>
      </c>
      <c r="C786" s="3" t="s">
        <v>205</v>
      </c>
      <c r="D786" s="8" t="s">
        <v>206</v>
      </c>
      <c r="E786" s="8" t="s">
        <v>12</v>
      </c>
      <c r="F786" s="9">
        <v>5300000.0</v>
      </c>
      <c r="G786" s="8" t="s">
        <v>212</v>
      </c>
      <c r="H786" s="8" t="s">
        <v>215</v>
      </c>
      <c r="I786" s="8"/>
      <c r="J786" s="8" t="s">
        <v>16</v>
      </c>
    </row>
    <row r="787" ht="15.75" customHeight="1">
      <c r="A787" s="10">
        <v>2019.0</v>
      </c>
      <c r="B787" s="18" t="s">
        <v>216</v>
      </c>
      <c r="C787" s="18" t="s">
        <v>216</v>
      </c>
      <c r="D787" s="18" t="s">
        <v>217</v>
      </c>
      <c r="E787" s="3" t="s">
        <v>15</v>
      </c>
      <c r="F787" s="19">
        <v>1.84398188E8</v>
      </c>
      <c r="G787" s="18" t="s">
        <v>216</v>
      </c>
      <c r="H787" s="18" t="s">
        <v>13</v>
      </c>
    </row>
    <row r="788" ht="15.75" customHeight="1">
      <c r="A788" s="10">
        <v>2019.0</v>
      </c>
      <c r="B788" s="18" t="s">
        <v>216</v>
      </c>
      <c r="C788" s="18" t="s">
        <v>216</v>
      </c>
      <c r="D788" s="18" t="s">
        <v>217</v>
      </c>
      <c r="E788" s="18" t="s">
        <v>14</v>
      </c>
      <c r="F788" s="19">
        <v>9.9109148E7</v>
      </c>
      <c r="G788" s="18" t="s">
        <v>216</v>
      </c>
      <c r="H788" s="18" t="s">
        <v>13</v>
      </c>
    </row>
    <row r="789" ht="15.75" customHeight="1">
      <c r="A789" s="10">
        <v>2019.0</v>
      </c>
      <c r="B789" s="22" t="s">
        <v>129</v>
      </c>
      <c r="C789" s="22" t="s">
        <v>129</v>
      </c>
      <c r="D789" s="3" t="s">
        <v>130</v>
      </c>
      <c r="E789" s="2" t="s">
        <v>16</v>
      </c>
      <c r="F789" s="16">
        <v>6800000.0</v>
      </c>
      <c r="G789" s="22" t="s">
        <v>129</v>
      </c>
      <c r="H789" s="2" t="s">
        <v>17</v>
      </c>
      <c r="I789" s="3"/>
      <c r="J789" s="2" t="s">
        <v>16</v>
      </c>
    </row>
    <row r="790" ht="15.75" customHeight="1">
      <c r="A790" s="10">
        <v>2019.0</v>
      </c>
      <c r="B790" s="2" t="s">
        <v>218</v>
      </c>
      <c r="C790" s="2" t="s">
        <v>218</v>
      </c>
      <c r="D790" s="8" t="s">
        <v>219</v>
      </c>
      <c r="E790" s="12" t="s">
        <v>14</v>
      </c>
      <c r="F790" s="13">
        <v>1.485E8</v>
      </c>
      <c r="G790" s="2" t="s">
        <v>218</v>
      </c>
      <c r="H790" s="2"/>
    </row>
    <row r="791" ht="15.75" customHeight="1">
      <c r="A791" s="10">
        <v>2019.0</v>
      </c>
      <c r="B791" s="2" t="s">
        <v>218</v>
      </c>
      <c r="C791" s="2" t="s">
        <v>218</v>
      </c>
      <c r="D791" s="8" t="s">
        <v>219</v>
      </c>
      <c r="E791" s="3" t="s">
        <v>15</v>
      </c>
      <c r="F791" s="13">
        <v>3.16E8</v>
      </c>
      <c r="G791" s="2" t="s">
        <v>218</v>
      </c>
      <c r="H791" s="2"/>
    </row>
    <row r="792" ht="15.75" customHeight="1">
      <c r="A792" s="10">
        <v>2019.0</v>
      </c>
      <c r="B792" s="2" t="s">
        <v>218</v>
      </c>
      <c r="C792" s="2" t="s">
        <v>218</v>
      </c>
      <c r="D792" s="8" t="s">
        <v>219</v>
      </c>
      <c r="E792" s="2" t="s">
        <v>16</v>
      </c>
      <c r="F792" s="13">
        <v>1400000.0</v>
      </c>
      <c r="G792" s="2" t="s">
        <v>218</v>
      </c>
      <c r="H792" s="2"/>
      <c r="I792" s="2"/>
      <c r="J792" s="2" t="s">
        <v>16</v>
      </c>
    </row>
    <row r="793" ht="15.75" customHeight="1">
      <c r="A793" s="10">
        <v>2019.0</v>
      </c>
      <c r="B793" s="2" t="s">
        <v>218</v>
      </c>
      <c r="C793" s="2" t="s">
        <v>218</v>
      </c>
      <c r="D793" s="8" t="s">
        <v>219</v>
      </c>
      <c r="E793" s="12" t="s">
        <v>14</v>
      </c>
      <c r="F793" s="13">
        <v>8.83E7</v>
      </c>
      <c r="G793" s="2" t="s">
        <v>218</v>
      </c>
      <c r="H793" s="2"/>
    </row>
    <row r="794" ht="15.75" customHeight="1">
      <c r="A794" s="10">
        <v>2019.0</v>
      </c>
      <c r="B794" s="2" t="s">
        <v>220</v>
      </c>
      <c r="C794" s="2" t="s">
        <v>220</v>
      </c>
      <c r="D794" s="8" t="s">
        <v>221</v>
      </c>
      <c r="E794" s="12" t="s">
        <v>14</v>
      </c>
      <c r="F794" s="13">
        <v>2.18E7</v>
      </c>
      <c r="G794" s="2" t="s">
        <v>220</v>
      </c>
      <c r="H794" s="2"/>
    </row>
    <row r="795" ht="15.75" customHeight="1">
      <c r="A795" s="10">
        <v>2019.0</v>
      </c>
      <c r="B795" s="2" t="s">
        <v>220</v>
      </c>
      <c r="C795" s="2" t="s">
        <v>220</v>
      </c>
      <c r="D795" s="8" t="s">
        <v>221</v>
      </c>
      <c r="E795" s="3" t="s">
        <v>15</v>
      </c>
      <c r="F795" s="13">
        <v>3.77E7</v>
      </c>
      <c r="G795" s="2" t="s">
        <v>220</v>
      </c>
      <c r="H795" s="2"/>
    </row>
    <row r="796" ht="15.75" customHeight="1">
      <c r="A796" s="10">
        <v>2019.0</v>
      </c>
      <c r="B796" s="2" t="s">
        <v>218</v>
      </c>
      <c r="C796" s="2" t="s">
        <v>218</v>
      </c>
      <c r="D796" s="8" t="s">
        <v>219</v>
      </c>
      <c r="E796" s="3" t="s">
        <v>15</v>
      </c>
      <c r="F796" s="13">
        <v>2.979E8</v>
      </c>
      <c r="G796" s="2" t="s">
        <v>218</v>
      </c>
      <c r="H796" s="2"/>
    </row>
    <row r="797" ht="15.75" customHeight="1">
      <c r="A797" s="10">
        <v>2019.0</v>
      </c>
      <c r="B797" s="2" t="s">
        <v>218</v>
      </c>
      <c r="C797" s="2" t="s">
        <v>218</v>
      </c>
      <c r="D797" s="8" t="s">
        <v>219</v>
      </c>
      <c r="E797" s="2" t="s">
        <v>16</v>
      </c>
      <c r="F797" s="13">
        <v>3100000.0</v>
      </c>
      <c r="G797" s="2" t="s">
        <v>218</v>
      </c>
      <c r="H797" s="2"/>
      <c r="I797" s="2"/>
      <c r="J797" s="2" t="s">
        <v>16</v>
      </c>
    </row>
    <row r="798" ht="15.75" customHeight="1">
      <c r="A798" s="10">
        <v>2019.0</v>
      </c>
      <c r="B798" s="2" t="s">
        <v>218</v>
      </c>
      <c r="C798" s="2" t="s">
        <v>218</v>
      </c>
      <c r="D798" s="8" t="s">
        <v>219</v>
      </c>
      <c r="E798" s="12" t="s">
        <v>14</v>
      </c>
      <c r="F798" s="13">
        <v>5.69E7</v>
      </c>
      <c r="G798" s="2" t="s">
        <v>218</v>
      </c>
      <c r="H798" s="2" t="s">
        <v>17</v>
      </c>
    </row>
    <row r="799" ht="15.75" customHeight="1">
      <c r="A799" s="10">
        <v>2019.0</v>
      </c>
      <c r="B799" s="2" t="s">
        <v>218</v>
      </c>
      <c r="C799" s="2" t="s">
        <v>218</v>
      </c>
      <c r="D799" s="8" t="s">
        <v>219</v>
      </c>
      <c r="E799" s="3" t="s">
        <v>15</v>
      </c>
      <c r="F799" s="13">
        <v>2.036E8</v>
      </c>
      <c r="G799" s="2" t="s">
        <v>218</v>
      </c>
      <c r="H799" s="2" t="s">
        <v>17</v>
      </c>
    </row>
    <row r="800" ht="15.75" customHeight="1">
      <c r="A800" s="10">
        <v>2019.0</v>
      </c>
      <c r="B800" s="2" t="s">
        <v>218</v>
      </c>
      <c r="C800" s="2" t="s">
        <v>218</v>
      </c>
      <c r="D800" s="8" t="s">
        <v>219</v>
      </c>
      <c r="E800" s="2" t="s">
        <v>16</v>
      </c>
      <c r="F800" s="13">
        <v>3800000.0</v>
      </c>
      <c r="G800" s="2" t="s">
        <v>218</v>
      </c>
      <c r="H800" s="2" t="s">
        <v>17</v>
      </c>
      <c r="I800" s="2"/>
      <c r="J800" s="2" t="s">
        <v>16</v>
      </c>
    </row>
    <row r="801" ht="15.75" customHeight="1">
      <c r="A801" s="10">
        <v>2019.0</v>
      </c>
      <c r="B801" s="2" t="s">
        <v>218</v>
      </c>
      <c r="C801" s="2" t="s">
        <v>218</v>
      </c>
      <c r="D801" s="8" t="s">
        <v>219</v>
      </c>
      <c r="E801" s="12" t="s">
        <v>14</v>
      </c>
      <c r="F801" s="13">
        <v>6.659999999999999E7</v>
      </c>
      <c r="G801" s="2" t="s">
        <v>218</v>
      </c>
      <c r="H801" s="2" t="s">
        <v>17</v>
      </c>
    </row>
    <row r="802" ht="15.75" customHeight="1">
      <c r="A802" s="10">
        <v>2019.0</v>
      </c>
      <c r="B802" s="2" t="s">
        <v>218</v>
      </c>
      <c r="C802" s="2" t="s">
        <v>218</v>
      </c>
      <c r="D802" s="8" t="s">
        <v>219</v>
      </c>
      <c r="E802" s="3" t="s">
        <v>15</v>
      </c>
      <c r="F802" s="13">
        <v>1.869E8</v>
      </c>
      <c r="G802" s="2" t="s">
        <v>218</v>
      </c>
      <c r="H802" s="2" t="s">
        <v>17</v>
      </c>
    </row>
    <row r="803" ht="15.75" customHeight="1">
      <c r="A803" s="10">
        <v>2019.0</v>
      </c>
      <c r="B803" s="2" t="s">
        <v>218</v>
      </c>
      <c r="C803" s="2" t="s">
        <v>218</v>
      </c>
      <c r="D803" s="8" t="s">
        <v>219</v>
      </c>
      <c r="E803" s="2" t="s">
        <v>16</v>
      </c>
      <c r="F803" s="13">
        <v>3400000.0</v>
      </c>
      <c r="G803" s="2" t="s">
        <v>218</v>
      </c>
      <c r="H803" s="2" t="s">
        <v>17</v>
      </c>
      <c r="I803" s="2"/>
      <c r="J803" s="2" t="s">
        <v>16</v>
      </c>
    </row>
    <row r="804" ht="15.75" customHeight="1">
      <c r="A804" s="10">
        <v>2019.0</v>
      </c>
      <c r="B804" s="2" t="s">
        <v>218</v>
      </c>
      <c r="C804" s="2" t="s">
        <v>218</v>
      </c>
      <c r="D804" s="8" t="s">
        <v>219</v>
      </c>
      <c r="E804" s="3" t="s">
        <v>15</v>
      </c>
      <c r="F804" s="13">
        <v>1.644E8</v>
      </c>
      <c r="G804" s="2" t="s">
        <v>218</v>
      </c>
      <c r="H804" s="2" t="s">
        <v>17</v>
      </c>
    </row>
    <row r="805" ht="15.75" customHeight="1">
      <c r="A805" s="10">
        <v>2019.0</v>
      </c>
      <c r="B805" s="2" t="s">
        <v>123</v>
      </c>
      <c r="C805" s="2" t="s">
        <v>123</v>
      </c>
      <c r="D805" s="8" t="s">
        <v>124</v>
      </c>
      <c r="E805" s="12" t="s">
        <v>14</v>
      </c>
      <c r="F805" s="13">
        <v>2.916E8</v>
      </c>
      <c r="G805" s="2" t="s">
        <v>123</v>
      </c>
      <c r="H805" s="2" t="s">
        <v>17</v>
      </c>
    </row>
    <row r="806" ht="15.75" customHeight="1">
      <c r="A806" s="10">
        <v>2019.0</v>
      </c>
      <c r="B806" s="2" t="s">
        <v>82</v>
      </c>
      <c r="C806" s="2" t="s">
        <v>82</v>
      </c>
      <c r="D806" s="8" t="s">
        <v>83</v>
      </c>
      <c r="E806" s="3" t="s">
        <v>15</v>
      </c>
      <c r="F806" s="13">
        <v>2.525E8</v>
      </c>
      <c r="G806" s="2" t="s">
        <v>82</v>
      </c>
      <c r="H806" s="2" t="s">
        <v>17</v>
      </c>
    </row>
    <row r="807" ht="15.75" customHeight="1">
      <c r="A807" s="10">
        <v>2019.0</v>
      </c>
      <c r="B807" s="2" t="s">
        <v>123</v>
      </c>
      <c r="C807" s="2" t="s">
        <v>123</v>
      </c>
      <c r="D807" s="8" t="s">
        <v>124</v>
      </c>
      <c r="E807" s="2" t="s">
        <v>16</v>
      </c>
      <c r="F807" s="13">
        <v>2600000.0</v>
      </c>
      <c r="G807" s="2" t="s">
        <v>123</v>
      </c>
      <c r="H807" s="2" t="s">
        <v>17</v>
      </c>
      <c r="I807" s="2"/>
      <c r="J807" s="2" t="s">
        <v>16</v>
      </c>
    </row>
    <row r="808" ht="15.75" customHeight="1">
      <c r="A808" s="10">
        <v>2019.0</v>
      </c>
      <c r="B808" s="2" t="s">
        <v>222</v>
      </c>
      <c r="C808" s="2" t="s">
        <v>222</v>
      </c>
      <c r="D808" s="8" t="s">
        <v>223</v>
      </c>
      <c r="E808" s="3" t="s">
        <v>15</v>
      </c>
      <c r="F808" s="13">
        <v>2.227E8</v>
      </c>
      <c r="G808" s="2" t="s">
        <v>222</v>
      </c>
      <c r="H808" s="2" t="s">
        <v>17</v>
      </c>
    </row>
    <row r="809" ht="15.75" customHeight="1">
      <c r="A809" s="10">
        <v>2019.0</v>
      </c>
      <c r="B809" s="3" t="s">
        <v>126</v>
      </c>
      <c r="C809" s="15" t="s">
        <v>123</v>
      </c>
      <c r="D809" s="8" t="s">
        <v>124</v>
      </c>
      <c r="E809" s="2" t="s">
        <v>16</v>
      </c>
      <c r="F809" s="59">
        <v>7800000.0</v>
      </c>
      <c r="G809" s="3" t="s">
        <v>126</v>
      </c>
      <c r="H809" s="8" t="s">
        <v>132</v>
      </c>
      <c r="I809" s="8" t="s">
        <v>28</v>
      </c>
      <c r="J809" s="2" t="s">
        <v>16</v>
      </c>
    </row>
    <row r="810" ht="15.75" customHeight="1">
      <c r="A810" s="10">
        <v>2019.0</v>
      </c>
      <c r="B810" s="2" t="s">
        <v>136</v>
      </c>
      <c r="C810" s="2" t="s">
        <v>136</v>
      </c>
      <c r="D810" s="8" t="s">
        <v>137</v>
      </c>
      <c r="E810" s="12" t="s">
        <v>14</v>
      </c>
      <c r="F810" s="13">
        <v>1.723E8</v>
      </c>
      <c r="G810" s="2" t="s">
        <v>136</v>
      </c>
      <c r="H810" s="2" t="s">
        <v>17</v>
      </c>
    </row>
    <row r="811" ht="15.75" customHeight="1">
      <c r="A811" s="10">
        <v>2019.0</v>
      </c>
      <c r="B811" s="2" t="s">
        <v>136</v>
      </c>
      <c r="C811" s="2" t="s">
        <v>136</v>
      </c>
      <c r="D811" s="8" t="s">
        <v>137</v>
      </c>
      <c r="E811" s="2" t="s">
        <v>16</v>
      </c>
      <c r="F811" s="13">
        <v>941000.0</v>
      </c>
      <c r="G811" s="2" t="s">
        <v>136</v>
      </c>
      <c r="H811" s="2" t="s">
        <v>17</v>
      </c>
      <c r="I811" s="2"/>
      <c r="J811" s="2" t="s">
        <v>16</v>
      </c>
    </row>
    <row r="812" ht="15.75" customHeight="1">
      <c r="A812" s="10">
        <v>2019.0</v>
      </c>
      <c r="B812" s="2" t="s">
        <v>224</v>
      </c>
      <c r="C812" s="2" t="s">
        <v>222</v>
      </c>
      <c r="D812" s="8" t="s">
        <v>223</v>
      </c>
      <c r="E812" s="3" t="s">
        <v>15</v>
      </c>
      <c r="F812" s="13">
        <v>7.376E8</v>
      </c>
      <c r="G812" s="2" t="s">
        <v>224</v>
      </c>
      <c r="H812" s="2" t="s">
        <v>22</v>
      </c>
    </row>
    <row r="813" ht="15.75" customHeight="1">
      <c r="A813" s="10">
        <v>2019.0</v>
      </c>
      <c r="B813" s="22" t="s">
        <v>82</v>
      </c>
      <c r="C813" s="22" t="s">
        <v>82</v>
      </c>
      <c r="D813" s="3" t="s">
        <v>83</v>
      </c>
      <c r="E813" s="8" t="s">
        <v>15</v>
      </c>
      <c r="F813" s="16">
        <v>2.356E8</v>
      </c>
      <c r="G813" s="22" t="s">
        <v>82</v>
      </c>
      <c r="H813" s="8" t="s">
        <v>23</v>
      </c>
      <c r="I813" s="3"/>
      <c r="J813" s="8" t="s">
        <v>15</v>
      </c>
    </row>
    <row r="814" ht="15.75" customHeight="1">
      <c r="A814" s="10">
        <v>2019.0</v>
      </c>
      <c r="B814" s="2" t="s">
        <v>225</v>
      </c>
      <c r="C814" s="2" t="s">
        <v>225</v>
      </c>
      <c r="D814" s="8" t="s">
        <v>226</v>
      </c>
      <c r="E814" s="12" t="s">
        <v>14</v>
      </c>
      <c r="F814" s="13">
        <v>3.494E8</v>
      </c>
      <c r="G814" s="2" t="s">
        <v>225</v>
      </c>
      <c r="H814" s="2"/>
    </row>
    <row r="815" ht="15.75" customHeight="1">
      <c r="A815" s="10">
        <v>2019.0</v>
      </c>
      <c r="B815" s="3" t="s">
        <v>227</v>
      </c>
      <c r="C815" s="8" t="s">
        <v>99</v>
      </c>
      <c r="D815" s="8" t="s">
        <v>100</v>
      </c>
      <c r="E815" s="3" t="s">
        <v>14</v>
      </c>
      <c r="F815" s="9">
        <v>2.6626535E7</v>
      </c>
      <c r="G815" s="3" t="s">
        <v>227</v>
      </c>
      <c r="H815" s="18" t="s">
        <v>67</v>
      </c>
    </row>
    <row r="816" ht="15.75" customHeight="1">
      <c r="A816" s="10">
        <v>2019.0</v>
      </c>
      <c r="B816" s="2" t="s">
        <v>225</v>
      </c>
      <c r="C816" s="2" t="s">
        <v>225</v>
      </c>
      <c r="D816" s="8" t="s">
        <v>226</v>
      </c>
      <c r="E816" s="3" t="s">
        <v>15</v>
      </c>
      <c r="F816" s="13">
        <v>5.96E8</v>
      </c>
      <c r="G816" s="2" t="s">
        <v>225</v>
      </c>
      <c r="H816" s="2"/>
    </row>
    <row r="817" ht="15.75" customHeight="1">
      <c r="A817" s="10">
        <v>2019.0</v>
      </c>
      <c r="B817" s="2" t="s">
        <v>225</v>
      </c>
      <c r="C817" s="2" t="s">
        <v>225</v>
      </c>
      <c r="D817" s="8" t="s">
        <v>226</v>
      </c>
      <c r="E817" s="2" t="s">
        <v>16</v>
      </c>
      <c r="F817" s="13">
        <v>1.47E7</v>
      </c>
      <c r="G817" s="2" t="s">
        <v>225</v>
      </c>
      <c r="H817" s="2"/>
      <c r="I817" s="2"/>
      <c r="J817" s="2" t="s">
        <v>16</v>
      </c>
    </row>
    <row r="818" ht="15.75" customHeight="1">
      <c r="A818" s="10">
        <v>2019.0</v>
      </c>
      <c r="B818" s="2" t="s">
        <v>225</v>
      </c>
      <c r="C818" s="2" t="s">
        <v>225</v>
      </c>
      <c r="D818" s="8" t="s">
        <v>226</v>
      </c>
      <c r="E818" s="12" t="s">
        <v>14</v>
      </c>
      <c r="F818" s="13">
        <v>7.81E8</v>
      </c>
      <c r="G818" s="2" t="s">
        <v>225</v>
      </c>
      <c r="H818" s="2"/>
    </row>
    <row r="819" ht="15.75" customHeight="1">
      <c r="A819" s="10">
        <v>2019.0</v>
      </c>
      <c r="B819" s="2" t="s">
        <v>225</v>
      </c>
      <c r="C819" s="2" t="s">
        <v>225</v>
      </c>
      <c r="D819" s="8" t="s">
        <v>226</v>
      </c>
      <c r="E819" s="3" t="s">
        <v>15</v>
      </c>
      <c r="F819" s="13">
        <v>1.6E9</v>
      </c>
      <c r="G819" s="2" t="s">
        <v>225</v>
      </c>
      <c r="H819" s="2"/>
    </row>
    <row r="820" ht="15.75" customHeight="1">
      <c r="A820" s="10">
        <v>2019.0</v>
      </c>
      <c r="B820" s="3" t="s">
        <v>225</v>
      </c>
      <c r="C820" s="2" t="s">
        <v>225</v>
      </c>
      <c r="D820" s="8" t="s">
        <v>226</v>
      </c>
      <c r="E820" s="2" t="s">
        <v>16</v>
      </c>
      <c r="F820" s="13">
        <v>1.59E7</v>
      </c>
      <c r="G820" s="2" t="s">
        <v>225</v>
      </c>
      <c r="H820" s="2"/>
      <c r="I820" s="2"/>
      <c r="J820" s="2" t="s">
        <v>16</v>
      </c>
    </row>
    <row r="821" ht="15.75" customHeight="1">
      <c r="A821" s="10">
        <v>2019.0</v>
      </c>
      <c r="B821" s="2" t="s">
        <v>225</v>
      </c>
      <c r="C821" s="2" t="s">
        <v>225</v>
      </c>
      <c r="D821" s="8" t="s">
        <v>226</v>
      </c>
      <c r="E821" s="12" t="s">
        <v>14</v>
      </c>
      <c r="F821" s="13">
        <v>9.358E8</v>
      </c>
      <c r="G821" s="2" t="s">
        <v>225</v>
      </c>
      <c r="H821" s="2"/>
    </row>
    <row r="822" ht="15.75" customHeight="1">
      <c r="A822" s="10">
        <v>2019.0</v>
      </c>
      <c r="B822" s="2" t="s">
        <v>225</v>
      </c>
      <c r="C822" s="2" t="s">
        <v>225</v>
      </c>
      <c r="D822" s="8" t="s">
        <v>226</v>
      </c>
      <c r="E822" s="3" t="s">
        <v>15</v>
      </c>
      <c r="F822" s="13">
        <v>1.6E9</v>
      </c>
      <c r="G822" s="2" t="s">
        <v>225</v>
      </c>
      <c r="H822" s="2"/>
    </row>
    <row r="823" ht="15.75" customHeight="1">
      <c r="A823" s="10">
        <v>2019.0</v>
      </c>
      <c r="B823" s="2" t="s">
        <v>225</v>
      </c>
      <c r="C823" s="2" t="s">
        <v>225</v>
      </c>
      <c r="D823" s="8" t="s">
        <v>226</v>
      </c>
      <c r="E823" s="2" t="s">
        <v>16</v>
      </c>
      <c r="F823" s="13">
        <v>2.12E7</v>
      </c>
      <c r="G823" s="2" t="s">
        <v>225</v>
      </c>
      <c r="H823" s="2"/>
      <c r="I823" s="2"/>
      <c r="J823" s="2" t="s">
        <v>16</v>
      </c>
    </row>
    <row r="824" ht="15.75" customHeight="1">
      <c r="A824" s="10">
        <v>2019.0</v>
      </c>
      <c r="B824" s="2" t="s">
        <v>225</v>
      </c>
      <c r="C824" s="2" t="s">
        <v>225</v>
      </c>
      <c r="D824" s="8" t="s">
        <v>226</v>
      </c>
      <c r="E824" s="12" t="s">
        <v>14</v>
      </c>
      <c r="F824" s="13">
        <v>1.33E9</v>
      </c>
      <c r="G824" s="2" t="s">
        <v>225</v>
      </c>
      <c r="H824" s="2" t="s">
        <v>17</v>
      </c>
    </row>
    <row r="825" ht="15.75" customHeight="1">
      <c r="A825" s="10">
        <v>2019.0</v>
      </c>
      <c r="B825" s="2" t="s">
        <v>225</v>
      </c>
      <c r="C825" s="2" t="s">
        <v>225</v>
      </c>
      <c r="D825" s="8" t="s">
        <v>226</v>
      </c>
      <c r="E825" s="3" t="s">
        <v>15</v>
      </c>
      <c r="F825" s="13">
        <v>2.34E9</v>
      </c>
      <c r="G825" s="2" t="s">
        <v>225</v>
      </c>
      <c r="H825" s="2" t="s">
        <v>17</v>
      </c>
    </row>
    <row r="826" ht="15.75" customHeight="1">
      <c r="A826" s="10">
        <v>2019.0</v>
      </c>
      <c r="B826" s="18" t="s">
        <v>228</v>
      </c>
      <c r="C826" s="18" t="s">
        <v>228</v>
      </c>
      <c r="D826" s="18" t="s">
        <v>229</v>
      </c>
      <c r="E826" s="3" t="s">
        <v>15</v>
      </c>
      <c r="F826" s="19">
        <v>4.7839929E8</v>
      </c>
      <c r="G826" s="18" t="s">
        <v>228</v>
      </c>
      <c r="H826" s="18" t="s">
        <v>13</v>
      </c>
    </row>
    <row r="827" ht="15.75" customHeight="1">
      <c r="A827" s="10">
        <v>2019.0</v>
      </c>
      <c r="B827" s="18" t="s">
        <v>228</v>
      </c>
      <c r="C827" s="18" t="s">
        <v>228</v>
      </c>
      <c r="D827" s="18" t="s">
        <v>229</v>
      </c>
      <c r="E827" s="18" t="s">
        <v>14</v>
      </c>
      <c r="F827" s="19">
        <v>2.26189188E8</v>
      </c>
      <c r="G827" s="18" t="s">
        <v>228</v>
      </c>
      <c r="H827" s="18" t="s">
        <v>13</v>
      </c>
    </row>
    <row r="828" ht="15.75" customHeight="1">
      <c r="A828" s="10">
        <v>2019.0</v>
      </c>
      <c r="B828" s="2" t="s">
        <v>225</v>
      </c>
      <c r="C828" s="2" t="s">
        <v>225</v>
      </c>
      <c r="D828" s="8" t="s">
        <v>226</v>
      </c>
      <c r="E828" s="2" t="s">
        <v>16</v>
      </c>
      <c r="F828" s="13">
        <v>1.88E7</v>
      </c>
      <c r="G828" s="2" t="s">
        <v>225</v>
      </c>
      <c r="H828" s="2" t="s">
        <v>17</v>
      </c>
      <c r="I828" s="2"/>
      <c r="J828" s="2" t="s">
        <v>16</v>
      </c>
    </row>
    <row r="829" ht="15.75" customHeight="1">
      <c r="A829" s="10">
        <v>2019.0</v>
      </c>
      <c r="B829" s="3" t="s">
        <v>230</v>
      </c>
      <c r="C829" s="8" t="s">
        <v>230</v>
      </c>
      <c r="D829" s="18"/>
      <c r="E829" s="3" t="s">
        <v>14</v>
      </c>
      <c r="F829" s="9">
        <v>2.86827637E8</v>
      </c>
      <c r="G829" s="3" t="s">
        <v>230</v>
      </c>
      <c r="H829" s="8" t="s">
        <v>13</v>
      </c>
    </row>
    <row r="830" ht="15.75" customHeight="1">
      <c r="A830" s="10">
        <v>2019.0</v>
      </c>
      <c r="B830" s="3" t="s">
        <v>228</v>
      </c>
      <c r="C830" s="8" t="s">
        <v>228</v>
      </c>
      <c r="D830" s="18" t="s">
        <v>229</v>
      </c>
      <c r="E830" s="3" t="s">
        <v>12</v>
      </c>
      <c r="F830" s="9">
        <v>8000000.0</v>
      </c>
      <c r="G830" s="3" t="s">
        <v>228</v>
      </c>
      <c r="H830" s="8" t="s">
        <v>13</v>
      </c>
      <c r="I830" s="3"/>
      <c r="J830" s="3" t="s">
        <v>16</v>
      </c>
    </row>
    <row r="831" ht="15.75" customHeight="1">
      <c r="A831" s="10">
        <v>2019.0</v>
      </c>
      <c r="B831" s="2" t="s">
        <v>228</v>
      </c>
      <c r="C831" s="2" t="s">
        <v>228</v>
      </c>
      <c r="D831" s="18" t="s">
        <v>229</v>
      </c>
      <c r="E831" s="12" t="s">
        <v>14</v>
      </c>
      <c r="F831" s="13">
        <v>1.425E8</v>
      </c>
      <c r="G831" s="2" t="s">
        <v>228</v>
      </c>
      <c r="H831" s="2"/>
    </row>
    <row r="832" ht="15.75" customHeight="1">
      <c r="A832" s="10">
        <v>2019.0</v>
      </c>
      <c r="B832" s="2" t="s">
        <v>228</v>
      </c>
      <c r="C832" s="2" t="s">
        <v>228</v>
      </c>
      <c r="D832" s="18" t="s">
        <v>229</v>
      </c>
      <c r="E832" s="3" t="s">
        <v>15</v>
      </c>
      <c r="F832" s="13">
        <v>3.523E8</v>
      </c>
      <c r="G832" s="2" t="s">
        <v>228</v>
      </c>
      <c r="H832" s="2"/>
    </row>
    <row r="833" ht="15.75" customHeight="1">
      <c r="A833" s="10">
        <v>2019.0</v>
      </c>
      <c r="B833" s="2" t="s">
        <v>228</v>
      </c>
      <c r="C833" s="2" t="s">
        <v>228</v>
      </c>
      <c r="D833" s="18" t="s">
        <v>229</v>
      </c>
      <c r="E833" s="2" t="s">
        <v>16</v>
      </c>
      <c r="F833" s="13">
        <v>4300000.0</v>
      </c>
      <c r="G833" s="2" t="s">
        <v>228</v>
      </c>
      <c r="H833" s="2" t="s">
        <v>17</v>
      </c>
      <c r="I833" s="2"/>
      <c r="J833" s="2" t="s">
        <v>16</v>
      </c>
    </row>
    <row r="834" ht="15.75" customHeight="1">
      <c r="A834" s="10">
        <v>2019.0</v>
      </c>
      <c r="B834" s="22" t="s">
        <v>136</v>
      </c>
      <c r="C834" s="22" t="s">
        <v>136</v>
      </c>
      <c r="D834" s="3" t="s">
        <v>137</v>
      </c>
      <c r="E834" s="2" t="s">
        <v>16</v>
      </c>
      <c r="F834" s="16">
        <v>960000.0</v>
      </c>
      <c r="G834" s="22" t="s">
        <v>136</v>
      </c>
      <c r="H834" s="2" t="s">
        <v>17</v>
      </c>
      <c r="I834" s="3"/>
      <c r="J834" s="2" t="s">
        <v>16</v>
      </c>
    </row>
    <row r="835" ht="15.75" customHeight="1">
      <c r="A835" s="10">
        <v>2019.0</v>
      </c>
      <c r="B835" s="2" t="s">
        <v>228</v>
      </c>
      <c r="C835" s="2" t="s">
        <v>228</v>
      </c>
      <c r="D835" s="18" t="s">
        <v>229</v>
      </c>
      <c r="E835" s="3" t="s">
        <v>15</v>
      </c>
      <c r="F835" s="13">
        <v>4.679E8</v>
      </c>
      <c r="G835" s="2" t="s">
        <v>228</v>
      </c>
      <c r="H835" s="39" t="s">
        <v>107</v>
      </c>
    </row>
    <row r="836" ht="15.75" customHeight="1">
      <c r="A836" s="10">
        <v>2019.0</v>
      </c>
      <c r="B836" s="8" t="s">
        <v>228</v>
      </c>
      <c r="C836" s="8" t="s">
        <v>228</v>
      </c>
      <c r="D836" s="18" t="s">
        <v>229</v>
      </c>
      <c r="E836" s="3" t="s">
        <v>14</v>
      </c>
      <c r="F836" s="9">
        <v>2.06902892E8</v>
      </c>
      <c r="G836" s="8" t="s">
        <v>228</v>
      </c>
      <c r="H836" s="8" t="s">
        <v>13</v>
      </c>
    </row>
    <row r="837" ht="15.75" customHeight="1">
      <c r="A837" s="10">
        <v>2019.0</v>
      </c>
      <c r="B837" s="8" t="s">
        <v>228</v>
      </c>
      <c r="C837" s="8" t="s">
        <v>228</v>
      </c>
      <c r="D837" s="18" t="s">
        <v>229</v>
      </c>
      <c r="E837" s="3" t="s">
        <v>15</v>
      </c>
      <c r="F837" s="9">
        <v>2.38444169E8</v>
      </c>
      <c r="G837" s="8" t="s">
        <v>228</v>
      </c>
      <c r="H837" s="8" t="s">
        <v>13</v>
      </c>
    </row>
    <row r="838" ht="15.75" customHeight="1">
      <c r="A838" s="10">
        <v>2019.0</v>
      </c>
      <c r="B838" s="8" t="s">
        <v>228</v>
      </c>
      <c r="C838" s="8" t="s">
        <v>228</v>
      </c>
      <c r="D838" s="18" t="s">
        <v>229</v>
      </c>
      <c r="E838" s="8" t="s">
        <v>12</v>
      </c>
      <c r="F838" s="9">
        <v>4559084.0</v>
      </c>
      <c r="G838" s="8" t="s">
        <v>228</v>
      </c>
      <c r="H838" s="8" t="s">
        <v>13</v>
      </c>
      <c r="I838" s="8"/>
      <c r="J838" s="8" t="s">
        <v>16</v>
      </c>
    </row>
    <row r="839" ht="15.75" customHeight="1">
      <c r="A839" s="10">
        <v>2019.0</v>
      </c>
      <c r="B839" s="8" t="s">
        <v>228</v>
      </c>
      <c r="C839" s="8" t="s">
        <v>228</v>
      </c>
      <c r="D839" s="18" t="s">
        <v>229</v>
      </c>
      <c r="E839" s="8" t="s">
        <v>12</v>
      </c>
      <c r="F839" s="9">
        <v>1700000.0</v>
      </c>
      <c r="G839" s="8" t="s">
        <v>228</v>
      </c>
      <c r="H839" s="8" t="s">
        <v>22</v>
      </c>
      <c r="I839" s="8"/>
      <c r="J839" s="8" t="s">
        <v>16</v>
      </c>
    </row>
    <row r="840" ht="15.75" customHeight="1">
      <c r="A840" s="10">
        <v>2019.0</v>
      </c>
      <c r="B840" s="8" t="s">
        <v>228</v>
      </c>
      <c r="C840" s="8" t="s">
        <v>228</v>
      </c>
      <c r="D840" s="18" t="s">
        <v>229</v>
      </c>
      <c r="E840" s="8" t="s">
        <v>14</v>
      </c>
      <c r="F840" s="9">
        <v>7.6494116E7</v>
      </c>
      <c r="G840" s="8" t="s">
        <v>228</v>
      </c>
      <c r="H840" s="8" t="s">
        <v>22</v>
      </c>
    </row>
    <row r="841" ht="15.75" customHeight="1">
      <c r="A841" s="10">
        <v>2019.0</v>
      </c>
      <c r="B841" s="8" t="s">
        <v>228</v>
      </c>
      <c r="C841" s="8" t="s">
        <v>228</v>
      </c>
      <c r="D841" s="18" t="s">
        <v>229</v>
      </c>
      <c r="E841" s="3" t="s">
        <v>15</v>
      </c>
      <c r="F841" s="9">
        <v>1.46971839E8</v>
      </c>
      <c r="G841" s="8" t="s">
        <v>228</v>
      </c>
      <c r="H841" s="8" t="s">
        <v>22</v>
      </c>
    </row>
    <row r="842" ht="15.75" customHeight="1">
      <c r="A842" s="10">
        <v>2019.0</v>
      </c>
      <c r="B842" s="3" t="s">
        <v>231</v>
      </c>
      <c r="C842" s="2" t="s">
        <v>232</v>
      </c>
      <c r="D842" s="2"/>
      <c r="E842" s="12" t="s">
        <v>14</v>
      </c>
      <c r="F842" s="24">
        <v>4500000.0</v>
      </c>
      <c r="G842" s="3" t="s">
        <v>231</v>
      </c>
      <c r="H842" s="2" t="s">
        <v>22</v>
      </c>
    </row>
    <row r="843" ht="15.75" customHeight="1">
      <c r="A843" s="10">
        <v>2019.0</v>
      </c>
      <c r="B843" s="3" t="s">
        <v>231</v>
      </c>
      <c r="C843" s="2" t="s">
        <v>232</v>
      </c>
      <c r="D843" s="2"/>
      <c r="E843" s="3" t="s">
        <v>15</v>
      </c>
      <c r="F843" s="13">
        <v>2.71E7</v>
      </c>
      <c r="G843" s="3" t="s">
        <v>231</v>
      </c>
      <c r="H843" s="2" t="s">
        <v>22</v>
      </c>
    </row>
    <row r="844" ht="15.75" customHeight="1">
      <c r="A844" s="10">
        <v>2019.0</v>
      </c>
      <c r="B844" s="2" t="s">
        <v>233</v>
      </c>
      <c r="C844" s="2" t="s">
        <v>234</v>
      </c>
      <c r="D844" s="2"/>
      <c r="E844" s="12" t="s">
        <v>14</v>
      </c>
      <c r="F844" s="13">
        <v>1200000.0</v>
      </c>
      <c r="G844" s="2" t="s">
        <v>235</v>
      </c>
      <c r="H844" s="2"/>
    </row>
    <row r="845" ht="15.75" customHeight="1">
      <c r="A845" s="10">
        <v>2019.0</v>
      </c>
      <c r="B845" s="2" t="s">
        <v>233</v>
      </c>
      <c r="C845" s="2" t="s">
        <v>234</v>
      </c>
      <c r="D845" s="2"/>
      <c r="E845" s="3" t="s">
        <v>15</v>
      </c>
      <c r="F845" s="13">
        <v>4900000.0</v>
      </c>
      <c r="G845" s="2" t="s">
        <v>235</v>
      </c>
      <c r="H845" s="2"/>
    </row>
    <row r="846" ht="15.75" customHeight="1">
      <c r="A846" s="10">
        <v>2019.0</v>
      </c>
      <c r="B846" s="2" t="s">
        <v>236</v>
      </c>
      <c r="C846" s="2" t="s">
        <v>234</v>
      </c>
      <c r="D846" s="2"/>
      <c r="E846" s="12" t="s">
        <v>14</v>
      </c>
      <c r="F846" s="13">
        <v>2.33E7</v>
      </c>
      <c r="G846" s="2" t="s">
        <v>235</v>
      </c>
      <c r="H846" s="2"/>
    </row>
    <row r="847" ht="15.75" customHeight="1">
      <c r="A847" s="10">
        <v>2019.0</v>
      </c>
      <c r="B847" s="2" t="s">
        <v>236</v>
      </c>
      <c r="C847" s="2" t="s">
        <v>234</v>
      </c>
      <c r="D847" s="2"/>
      <c r="E847" s="3" t="s">
        <v>15</v>
      </c>
      <c r="F847" s="13">
        <v>4.98E7</v>
      </c>
      <c r="G847" s="2" t="s">
        <v>235</v>
      </c>
      <c r="H847" s="2"/>
    </row>
    <row r="848" ht="15.75" customHeight="1">
      <c r="A848" s="10">
        <v>2019.0</v>
      </c>
      <c r="B848" s="2" t="s">
        <v>236</v>
      </c>
      <c r="C848" s="2" t="s">
        <v>234</v>
      </c>
      <c r="D848" s="2"/>
      <c r="E848" s="12" t="s">
        <v>14</v>
      </c>
      <c r="F848" s="13">
        <v>1600000.0</v>
      </c>
      <c r="G848" s="2" t="s">
        <v>235</v>
      </c>
      <c r="H848" s="2"/>
    </row>
    <row r="849" ht="15.75" customHeight="1">
      <c r="A849" s="10">
        <v>2019.0</v>
      </c>
      <c r="B849" s="2" t="s">
        <v>236</v>
      </c>
      <c r="C849" s="2" t="s">
        <v>234</v>
      </c>
      <c r="D849" s="2"/>
      <c r="E849" s="3" t="s">
        <v>15</v>
      </c>
      <c r="F849" s="13">
        <v>1.03E7</v>
      </c>
      <c r="G849" s="2" t="s">
        <v>235</v>
      </c>
      <c r="H849" s="2"/>
    </row>
    <row r="850" ht="15.75" customHeight="1">
      <c r="A850" s="10">
        <v>2019.0</v>
      </c>
      <c r="B850" s="2" t="s">
        <v>237</v>
      </c>
      <c r="C850" s="2" t="s">
        <v>234</v>
      </c>
      <c r="D850" s="2"/>
      <c r="E850" s="2" t="s">
        <v>16</v>
      </c>
      <c r="F850" s="13">
        <v>2.02E7</v>
      </c>
      <c r="G850" s="2" t="s">
        <v>235</v>
      </c>
      <c r="H850" s="2"/>
      <c r="I850" s="2"/>
      <c r="J850" s="2" t="s">
        <v>16</v>
      </c>
    </row>
    <row r="851" ht="15.75" customHeight="1">
      <c r="A851" s="10">
        <v>2019.0</v>
      </c>
      <c r="B851" s="2" t="s">
        <v>237</v>
      </c>
      <c r="C851" s="2" t="s">
        <v>234</v>
      </c>
      <c r="D851" s="2"/>
      <c r="E851" s="2" t="s">
        <v>16</v>
      </c>
      <c r="F851" s="13">
        <v>2.04E7</v>
      </c>
      <c r="G851" s="2" t="s">
        <v>235</v>
      </c>
      <c r="H851" s="2"/>
      <c r="I851" s="2"/>
      <c r="J851" s="2" t="s">
        <v>16</v>
      </c>
    </row>
    <row r="852" ht="15.75" customHeight="1">
      <c r="A852" s="41">
        <v>2020.0</v>
      </c>
      <c r="B852" s="3" t="s">
        <v>230</v>
      </c>
      <c r="C852" s="8" t="s">
        <v>230</v>
      </c>
      <c r="D852" s="8"/>
      <c r="E852" s="3" t="s">
        <v>12</v>
      </c>
      <c r="F852" s="9">
        <v>1534832.0</v>
      </c>
      <c r="G852" s="3" t="s">
        <v>230</v>
      </c>
      <c r="H852" s="8" t="s">
        <v>13</v>
      </c>
      <c r="I852" s="3"/>
      <c r="J852" s="3" t="s">
        <v>16</v>
      </c>
    </row>
    <row r="853" ht="15.75" customHeight="1">
      <c r="A853" s="41">
        <v>2020.0</v>
      </c>
      <c r="B853" s="2" t="s">
        <v>225</v>
      </c>
      <c r="C853" s="2" t="s">
        <v>225</v>
      </c>
      <c r="D853" s="8" t="s">
        <v>226</v>
      </c>
      <c r="E853" s="12" t="s">
        <v>14</v>
      </c>
      <c r="F853" s="13">
        <v>2.29E9</v>
      </c>
      <c r="G853" s="2" t="s">
        <v>225</v>
      </c>
      <c r="H853" s="2" t="s">
        <v>17</v>
      </c>
    </row>
    <row r="854" ht="15.75" customHeight="1">
      <c r="A854" s="10">
        <v>2020.0</v>
      </c>
      <c r="B854" s="8" t="s">
        <v>228</v>
      </c>
      <c r="C854" s="8" t="s">
        <v>228</v>
      </c>
      <c r="D854" s="8" t="s">
        <v>229</v>
      </c>
      <c r="E854" s="8" t="s">
        <v>14</v>
      </c>
      <c r="F854" s="19">
        <v>2.21723553E8</v>
      </c>
      <c r="G854" s="8" t="s">
        <v>228</v>
      </c>
      <c r="H854" s="8" t="s">
        <v>13</v>
      </c>
      <c r="I854" s="20"/>
      <c r="J854" s="20"/>
    </row>
    <row r="855" ht="15.75" customHeight="1">
      <c r="A855" s="10">
        <v>2020.0</v>
      </c>
      <c r="B855" s="2" t="s">
        <v>225</v>
      </c>
      <c r="C855" s="2" t="s">
        <v>225</v>
      </c>
      <c r="D855" s="8" t="s">
        <v>226</v>
      </c>
      <c r="E855" s="3" t="s">
        <v>15</v>
      </c>
      <c r="F855" s="13">
        <v>2.96E9</v>
      </c>
      <c r="G855" s="2" t="s">
        <v>225</v>
      </c>
      <c r="H855" s="2" t="s">
        <v>17</v>
      </c>
    </row>
    <row r="856" ht="15.75" customHeight="1">
      <c r="A856" s="10">
        <v>2020.0</v>
      </c>
      <c r="B856" s="2" t="s">
        <v>225</v>
      </c>
      <c r="C856" s="2" t="s">
        <v>225</v>
      </c>
      <c r="D856" s="8" t="s">
        <v>226</v>
      </c>
      <c r="E856" s="2" t="s">
        <v>16</v>
      </c>
      <c r="F856" s="13">
        <v>2.22E7</v>
      </c>
      <c r="G856" s="2" t="s">
        <v>225</v>
      </c>
      <c r="H856" s="2" t="s">
        <v>17</v>
      </c>
      <c r="I856" s="2"/>
      <c r="J856" s="2" t="s">
        <v>16</v>
      </c>
    </row>
    <row r="857" ht="15.75" customHeight="1">
      <c r="A857" s="10">
        <v>2020.0</v>
      </c>
      <c r="B857" s="2" t="s">
        <v>143</v>
      </c>
      <c r="C857" s="2" t="s">
        <v>143</v>
      </c>
      <c r="D857" s="8" t="s">
        <v>144</v>
      </c>
      <c r="E857" s="12" t="s">
        <v>14</v>
      </c>
      <c r="F857" s="13">
        <v>2.217E8</v>
      </c>
      <c r="G857" s="2" t="s">
        <v>143</v>
      </c>
      <c r="H857" s="2" t="s">
        <v>17</v>
      </c>
    </row>
    <row r="858" ht="15.75" customHeight="1">
      <c r="A858" s="10">
        <v>2020.0</v>
      </c>
      <c r="B858" s="2" t="s">
        <v>225</v>
      </c>
      <c r="C858" s="2" t="s">
        <v>225</v>
      </c>
      <c r="D858" s="8" t="s">
        <v>226</v>
      </c>
      <c r="E858" s="3" t="s">
        <v>15</v>
      </c>
      <c r="F858" s="13">
        <v>4.1900000000000005E9</v>
      </c>
      <c r="G858" s="2" t="s">
        <v>225</v>
      </c>
      <c r="H858" s="2" t="s">
        <v>17</v>
      </c>
    </row>
    <row r="859" ht="15.75" customHeight="1">
      <c r="A859" s="60">
        <v>2020.0</v>
      </c>
      <c r="B859" s="2" t="s">
        <v>96</v>
      </c>
      <c r="C859" s="2" t="s">
        <v>96</v>
      </c>
      <c r="D859" s="8" t="s">
        <v>97</v>
      </c>
      <c r="E859" s="3" t="s">
        <v>15</v>
      </c>
      <c r="F859" s="13">
        <v>5.2E8</v>
      </c>
      <c r="G859" s="2" t="s">
        <v>96</v>
      </c>
      <c r="H859" s="2" t="s">
        <v>17</v>
      </c>
    </row>
    <row r="860" ht="15.75" customHeight="1">
      <c r="A860" s="60">
        <v>2020.0</v>
      </c>
      <c r="B860" s="2" t="s">
        <v>143</v>
      </c>
      <c r="C860" s="2" t="s">
        <v>143</v>
      </c>
      <c r="D860" s="8" t="s">
        <v>144</v>
      </c>
      <c r="E860" s="2" t="s">
        <v>16</v>
      </c>
      <c r="F860" s="13">
        <v>2300000.0</v>
      </c>
      <c r="G860" s="2" t="s">
        <v>143</v>
      </c>
      <c r="H860" s="2" t="s">
        <v>17</v>
      </c>
      <c r="I860" s="2"/>
      <c r="J860" s="2" t="s">
        <v>16</v>
      </c>
      <c r="Z860" s="44"/>
      <c r="AA860" s="44"/>
      <c r="AB860" s="44"/>
    </row>
    <row r="861" ht="15.75" customHeight="1">
      <c r="A861" s="10">
        <v>2020.0</v>
      </c>
      <c r="B861" s="22" t="s">
        <v>143</v>
      </c>
      <c r="C861" s="22" t="s">
        <v>143</v>
      </c>
      <c r="D861" s="8" t="s">
        <v>144</v>
      </c>
      <c r="E861" s="2" t="s">
        <v>16</v>
      </c>
      <c r="F861" s="16">
        <v>3700000.0</v>
      </c>
      <c r="G861" s="22" t="s">
        <v>143</v>
      </c>
      <c r="H861" s="2" t="s">
        <v>17</v>
      </c>
      <c r="I861" s="3"/>
      <c r="J861" s="2" t="s">
        <v>16</v>
      </c>
      <c r="Z861" s="44"/>
      <c r="AA861" s="44"/>
      <c r="AB861" s="44"/>
    </row>
    <row r="862" ht="15.75" customHeight="1">
      <c r="A862" s="10">
        <v>2020.0</v>
      </c>
      <c r="B862" s="8" t="s">
        <v>152</v>
      </c>
      <c r="C862" s="8" t="s">
        <v>153</v>
      </c>
      <c r="D862" s="8" t="s">
        <v>154</v>
      </c>
      <c r="E862" s="3" t="s">
        <v>15</v>
      </c>
      <c r="F862" s="19">
        <v>1.4781209E7</v>
      </c>
      <c r="G862" s="8" t="s">
        <v>152</v>
      </c>
      <c r="H862" s="8" t="s">
        <v>67</v>
      </c>
      <c r="I862" s="20"/>
      <c r="J862" s="20"/>
    </row>
    <row r="863" ht="15.75" customHeight="1">
      <c r="A863" s="10">
        <v>2020.0</v>
      </c>
      <c r="B863" s="18" t="s">
        <v>238</v>
      </c>
      <c r="C863" s="18" t="s">
        <v>225</v>
      </c>
      <c r="D863" s="8" t="s">
        <v>226</v>
      </c>
      <c r="E863" s="3" t="s">
        <v>15</v>
      </c>
      <c r="F863" s="19">
        <v>1.8612137E8</v>
      </c>
      <c r="G863" s="18" t="s">
        <v>238</v>
      </c>
      <c r="H863" s="18" t="s">
        <v>13</v>
      </c>
    </row>
    <row r="864" ht="15.75" customHeight="1">
      <c r="A864" s="10">
        <v>2020.0</v>
      </c>
      <c r="B864" s="18" t="s">
        <v>238</v>
      </c>
      <c r="C864" s="18" t="s">
        <v>225</v>
      </c>
      <c r="D864" s="8" t="s">
        <v>226</v>
      </c>
      <c r="E864" s="18" t="s">
        <v>14</v>
      </c>
      <c r="F864" s="19">
        <v>1.21373288E8</v>
      </c>
      <c r="G864" s="18" t="s">
        <v>238</v>
      </c>
      <c r="H864" s="18" t="s">
        <v>13</v>
      </c>
    </row>
    <row r="865" ht="15.75" customHeight="1">
      <c r="A865" s="10">
        <v>2020.0</v>
      </c>
      <c r="B865" s="8" t="s">
        <v>165</v>
      </c>
      <c r="C865" s="8" t="s">
        <v>166</v>
      </c>
      <c r="D865" s="8" t="s">
        <v>167</v>
      </c>
      <c r="E865" s="3" t="s">
        <v>15</v>
      </c>
      <c r="F865" s="19">
        <v>1.4840854E7</v>
      </c>
      <c r="G865" s="8" t="s">
        <v>165</v>
      </c>
      <c r="H865" s="8" t="s">
        <v>67</v>
      </c>
      <c r="I865" s="20"/>
      <c r="J865" s="20"/>
    </row>
    <row r="866" ht="15.75" customHeight="1">
      <c r="A866" s="10">
        <v>2020.0</v>
      </c>
      <c r="B866" s="3" t="s">
        <v>238</v>
      </c>
      <c r="C866" s="8" t="s">
        <v>225</v>
      </c>
      <c r="D866" s="8" t="s">
        <v>226</v>
      </c>
      <c r="E866" s="3" t="s">
        <v>12</v>
      </c>
      <c r="F866" s="9">
        <v>3861100.0</v>
      </c>
      <c r="G866" s="3" t="s">
        <v>238</v>
      </c>
      <c r="H866" s="8" t="s">
        <v>13</v>
      </c>
      <c r="I866" s="3"/>
      <c r="J866" s="3" t="s">
        <v>16</v>
      </c>
    </row>
    <row r="867" ht="15.75" customHeight="1">
      <c r="A867" s="10">
        <v>2020.0</v>
      </c>
      <c r="B867" s="8" t="s">
        <v>238</v>
      </c>
      <c r="C867" s="8" t="s">
        <v>225</v>
      </c>
      <c r="D867" s="8" t="s">
        <v>226</v>
      </c>
      <c r="E867" s="3" t="s">
        <v>14</v>
      </c>
      <c r="F867" s="9">
        <v>3.9584488E8</v>
      </c>
      <c r="G867" s="8" t="s">
        <v>238</v>
      </c>
      <c r="H867" s="8" t="s">
        <v>13</v>
      </c>
    </row>
    <row r="868" ht="15.75" customHeight="1">
      <c r="A868" s="10">
        <v>2020.0</v>
      </c>
      <c r="B868" s="8" t="s">
        <v>238</v>
      </c>
      <c r="C868" s="8" t="s">
        <v>225</v>
      </c>
      <c r="D868" s="8" t="s">
        <v>226</v>
      </c>
      <c r="E868" s="3" t="s">
        <v>15</v>
      </c>
      <c r="F868" s="9">
        <v>7.05769562E8</v>
      </c>
      <c r="G868" s="8" t="s">
        <v>238</v>
      </c>
      <c r="H868" s="8" t="s">
        <v>13</v>
      </c>
    </row>
    <row r="869" ht="15.75" customHeight="1">
      <c r="A869" s="10">
        <v>2020.0</v>
      </c>
      <c r="B869" s="8" t="s">
        <v>238</v>
      </c>
      <c r="C869" s="23" t="s">
        <v>225</v>
      </c>
      <c r="D869" s="8" t="s">
        <v>226</v>
      </c>
      <c r="E869" s="8" t="s">
        <v>14</v>
      </c>
      <c r="F869" s="19">
        <v>3.26374446E8</v>
      </c>
      <c r="G869" s="8" t="s">
        <v>238</v>
      </c>
      <c r="H869" s="8" t="s">
        <v>13</v>
      </c>
      <c r="I869" s="20"/>
      <c r="J869" s="20"/>
      <c r="K869" s="6"/>
    </row>
    <row r="870" ht="15.75" customHeight="1">
      <c r="A870" s="60">
        <v>2020.0</v>
      </c>
      <c r="B870" s="8" t="s">
        <v>238</v>
      </c>
      <c r="C870" s="8" t="s">
        <v>225</v>
      </c>
      <c r="D870" s="8" t="s">
        <v>226</v>
      </c>
      <c r="E870" s="3" t="s">
        <v>15</v>
      </c>
      <c r="F870" s="9">
        <v>5.85602868E8</v>
      </c>
      <c r="G870" s="8" t="s">
        <v>238</v>
      </c>
      <c r="H870" s="8" t="s">
        <v>13</v>
      </c>
    </row>
    <row r="871" ht="15.75" customHeight="1">
      <c r="A871" s="10">
        <v>2020.0</v>
      </c>
      <c r="B871" s="8" t="s">
        <v>238</v>
      </c>
      <c r="C871" s="8" t="s">
        <v>225</v>
      </c>
      <c r="D871" s="8" t="s">
        <v>226</v>
      </c>
      <c r="E871" s="8" t="s">
        <v>12</v>
      </c>
      <c r="F871" s="9">
        <v>6055575.0</v>
      </c>
      <c r="G871" s="8" t="s">
        <v>238</v>
      </c>
      <c r="H871" s="8" t="s">
        <v>13</v>
      </c>
      <c r="I871" s="8"/>
      <c r="J871" s="8" t="s">
        <v>16</v>
      </c>
    </row>
    <row r="872" ht="15.75" customHeight="1">
      <c r="A872" s="60">
        <v>2020.0</v>
      </c>
      <c r="B872" s="8" t="s">
        <v>227</v>
      </c>
      <c r="C872" s="8" t="s">
        <v>99</v>
      </c>
      <c r="D872" s="8" t="s">
        <v>100</v>
      </c>
      <c r="E872" s="3" t="s">
        <v>15</v>
      </c>
      <c r="F872" s="19">
        <v>4.635848E7</v>
      </c>
      <c r="G872" s="8" t="s">
        <v>227</v>
      </c>
      <c r="H872" s="8" t="s">
        <v>67</v>
      </c>
      <c r="I872" s="20"/>
      <c r="J872" s="20"/>
    </row>
    <row r="873" ht="15.75" customHeight="1">
      <c r="A873" s="60">
        <v>2020.0</v>
      </c>
      <c r="B873" s="8" t="s">
        <v>238</v>
      </c>
      <c r="C873" s="8" t="s">
        <v>225</v>
      </c>
      <c r="D873" s="8" t="s">
        <v>226</v>
      </c>
      <c r="E873" s="8" t="s">
        <v>12</v>
      </c>
      <c r="F873" s="9">
        <v>7700000.0</v>
      </c>
      <c r="G873" s="8" t="s">
        <v>238</v>
      </c>
      <c r="H873" s="8" t="s">
        <v>13</v>
      </c>
      <c r="I873" s="8"/>
      <c r="J873" s="8" t="s">
        <v>16</v>
      </c>
    </row>
    <row r="874" ht="15.75" customHeight="1">
      <c r="A874" s="60">
        <v>2020.0</v>
      </c>
      <c r="B874" s="8" t="s">
        <v>230</v>
      </c>
      <c r="C874" s="8" t="s">
        <v>230</v>
      </c>
      <c r="D874" s="8"/>
      <c r="E874" s="3" t="s">
        <v>15</v>
      </c>
      <c r="F874" s="19">
        <v>7.12179158E8</v>
      </c>
      <c r="G874" s="8" t="s">
        <v>230</v>
      </c>
      <c r="H874" s="8" t="s">
        <v>13</v>
      </c>
      <c r="I874" s="20"/>
      <c r="J874" s="20"/>
    </row>
    <row r="875" ht="15.75" customHeight="1">
      <c r="A875" s="10">
        <v>2020.0</v>
      </c>
      <c r="B875" s="2" t="s">
        <v>239</v>
      </c>
      <c r="C875" s="2" t="s">
        <v>225</v>
      </c>
      <c r="D875" s="8" t="s">
        <v>226</v>
      </c>
      <c r="E875" s="12" t="s">
        <v>14</v>
      </c>
      <c r="F875" s="13">
        <v>3.03E7</v>
      </c>
      <c r="G875" s="2" t="s">
        <v>239</v>
      </c>
      <c r="H875" s="2"/>
    </row>
    <row r="876" ht="15.75" customHeight="1">
      <c r="A876" s="10">
        <v>2020.0</v>
      </c>
      <c r="B876" s="8" t="s">
        <v>228</v>
      </c>
      <c r="C876" s="8" t="s">
        <v>228</v>
      </c>
      <c r="D876" s="8" t="s">
        <v>229</v>
      </c>
      <c r="E876" s="3" t="s">
        <v>15</v>
      </c>
      <c r="F876" s="19">
        <v>4.78582358E8</v>
      </c>
      <c r="G876" s="8" t="s">
        <v>228</v>
      </c>
      <c r="H876" s="8" t="s">
        <v>13</v>
      </c>
      <c r="I876" s="20"/>
      <c r="J876" s="20"/>
    </row>
    <row r="877" ht="15.75" customHeight="1">
      <c r="A877" s="10">
        <v>2020.0</v>
      </c>
      <c r="B877" s="2" t="s">
        <v>239</v>
      </c>
      <c r="C877" s="2" t="s">
        <v>225</v>
      </c>
      <c r="D877" s="8" t="s">
        <v>226</v>
      </c>
      <c r="E877" s="3" t="s">
        <v>15</v>
      </c>
      <c r="F877" s="13">
        <v>9.41E7</v>
      </c>
      <c r="G877" s="2" t="s">
        <v>239</v>
      </c>
      <c r="H877" s="2"/>
    </row>
    <row r="878" ht="15.75" customHeight="1">
      <c r="A878" s="10">
        <v>2020.0</v>
      </c>
      <c r="B878" s="2" t="s">
        <v>239</v>
      </c>
      <c r="C878" s="2" t="s">
        <v>225</v>
      </c>
      <c r="D878" s="8" t="s">
        <v>226</v>
      </c>
      <c r="E878" s="2" t="s">
        <v>16</v>
      </c>
      <c r="F878" s="13">
        <v>163980.0</v>
      </c>
      <c r="G878" s="2" t="s">
        <v>239</v>
      </c>
      <c r="H878" s="2"/>
      <c r="I878" s="2"/>
      <c r="J878" s="2" t="s">
        <v>16</v>
      </c>
    </row>
    <row r="879" ht="15.75" customHeight="1">
      <c r="A879" s="10">
        <v>2020.0</v>
      </c>
      <c r="B879" s="8" t="s">
        <v>101</v>
      </c>
      <c r="C879" s="8" t="s">
        <v>99</v>
      </c>
      <c r="D879" s="8" t="s">
        <v>100</v>
      </c>
      <c r="E879" s="3" t="s">
        <v>15</v>
      </c>
      <c r="F879" s="19">
        <v>2.89746771E8</v>
      </c>
      <c r="G879" s="8" t="s">
        <v>101</v>
      </c>
      <c r="H879" s="8" t="s">
        <v>22</v>
      </c>
      <c r="I879" s="20"/>
      <c r="J879" s="20"/>
    </row>
    <row r="880" ht="15.75" customHeight="1">
      <c r="A880" s="10">
        <v>2020.0</v>
      </c>
      <c r="B880" s="3" t="s">
        <v>238</v>
      </c>
      <c r="C880" s="8" t="s">
        <v>225</v>
      </c>
      <c r="D880" s="8" t="s">
        <v>226</v>
      </c>
      <c r="E880" s="3" t="s">
        <v>14</v>
      </c>
      <c r="F880" s="9">
        <v>1.94389288E8</v>
      </c>
      <c r="G880" s="3" t="s">
        <v>238</v>
      </c>
      <c r="H880" s="8" t="s">
        <v>13</v>
      </c>
    </row>
    <row r="881" ht="15.75" customHeight="1">
      <c r="A881" s="10">
        <v>2020.0</v>
      </c>
      <c r="B881" s="8" t="s">
        <v>238</v>
      </c>
      <c r="C881" s="8" t="s">
        <v>225</v>
      </c>
      <c r="D881" s="8" t="s">
        <v>226</v>
      </c>
      <c r="E881" s="3" t="s">
        <v>15</v>
      </c>
      <c r="F881" s="19">
        <v>2.923097E8</v>
      </c>
      <c r="G881" s="8" t="s">
        <v>238</v>
      </c>
      <c r="H881" s="8" t="s">
        <v>13</v>
      </c>
      <c r="I881" s="20"/>
      <c r="J881" s="20"/>
    </row>
    <row r="882" ht="15.75" customHeight="1">
      <c r="A882" s="10">
        <v>2020.0</v>
      </c>
      <c r="B882" s="8" t="s">
        <v>101</v>
      </c>
      <c r="C882" s="8" t="s">
        <v>99</v>
      </c>
      <c r="D882" s="8" t="s">
        <v>100</v>
      </c>
      <c r="E882" s="8" t="s">
        <v>14</v>
      </c>
      <c r="F882" s="19">
        <v>9.95333E7</v>
      </c>
      <c r="G882" s="8" t="s">
        <v>101</v>
      </c>
      <c r="H882" s="8" t="s">
        <v>22</v>
      </c>
      <c r="I882" s="20"/>
      <c r="J882" s="20"/>
    </row>
    <row r="883" ht="15.75" customHeight="1">
      <c r="A883" s="10">
        <v>2020.0</v>
      </c>
      <c r="B883" s="2" t="s">
        <v>155</v>
      </c>
      <c r="C883" s="2" t="s">
        <v>155</v>
      </c>
      <c r="D883" s="8" t="s">
        <v>156</v>
      </c>
      <c r="E883" s="12" t="s">
        <v>14</v>
      </c>
      <c r="F883" s="13">
        <v>5.045E8</v>
      </c>
      <c r="G883" s="2" t="s">
        <v>155</v>
      </c>
      <c r="H883" s="2" t="s">
        <v>17</v>
      </c>
    </row>
    <row r="884" ht="15.75" customHeight="1">
      <c r="A884" s="10">
        <v>2020.0</v>
      </c>
      <c r="B884" s="22" t="s">
        <v>96</v>
      </c>
      <c r="C884" s="22" t="s">
        <v>96</v>
      </c>
      <c r="D884" s="3" t="s">
        <v>97</v>
      </c>
      <c r="E884" s="8" t="s">
        <v>15</v>
      </c>
      <c r="F884" s="16">
        <v>0.0</v>
      </c>
      <c r="G884" s="22" t="s">
        <v>96</v>
      </c>
      <c r="H884" s="8" t="s">
        <v>23</v>
      </c>
      <c r="I884" s="3"/>
      <c r="J884" s="8" t="s">
        <v>15</v>
      </c>
    </row>
    <row r="885" ht="15.75" customHeight="1">
      <c r="A885" s="60">
        <v>2020.0</v>
      </c>
      <c r="B885" s="2" t="s">
        <v>155</v>
      </c>
      <c r="C885" s="2" t="s">
        <v>155</v>
      </c>
      <c r="D885" s="8" t="s">
        <v>156</v>
      </c>
      <c r="E885" s="2" t="s">
        <v>16</v>
      </c>
      <c r="F885" s="13">
        <v>7100000.0</v>
      </c>
      <c r="G885" s="2" t="s">
        <v>155</v>
      </c>
      <c r="H885" s="2" t="s">
        <v>17</v>
      </c>
      <c r="I885" s="2"/>
      <c r="J885" s="2" t="s">
        <v>16</v>
      </c>
    </row>
    <row r="886" ht="15.75" customHeight="1">
      <c r="A886" s="60">
        <v>2020.0</v>
      </c>
      <c r="B886" s="22" t="s">
        <v>155</v>
      </c>
      <c r="C886" s="22" t="s">
        <v>155</v>
      </c>
      <c r="D886" s="3" t="s">
        <v>156</v>
      </c>
      <c r="E886" s="2" t="s">
        <v>16</v>
      </c>
      <c r="F886" s="16">
        <v>1.06E7</v>
      </c>
      <c r="G886" s="22" t="s">
        <v>155</v>
      </c>
      <c r="H886" s="2" t="s">
        <v>17</v>
      </c>
      <c r="I886" s="3"/>
      <c r="J886" s="2" t="s">
        <v>16</v>
      </c>
    </row>
    <row r="887" ht="15.75" customHeight="1">
      <c r="A887" s="10">
        <v>2020.0</v>
      </c>
      <c r="B887" s="18" t="s">
        <v>163</v>
      </c>
      <c r="C887" s="2" t="s">
        <v>163</v>
      </c>
      <c r="D887" s="18" t="s">
        <v>164</v>
      </c>
      <c r="E887" s="12" t="s">
        <v>14</v>
      </c>
      <c r="F887" s="13">
        <v>2.026E8</v>
      </c>
      <c r="G887" s="18" t="s">
        <v>163</v>
      </c>
      <c r="H887" s="2" t="s">
        <v>17</v>
      </c>
    </row>
    <row r="888" ht="15.0" customHeight="1">
      <c r="A888" s="10">
        <v>2020.0</v>
      </c>
      <c r="B888" s="18" t="s">
        <v>163</v>
      </c>
      <c r="C888" s="2" t="s">
        <v>163</v>
      </c>
      <c r="D888" s="18" t="s">
        <v>164</v>
      </c>
      <c r="E888" s="2" t="s">
        <v>16</v>
      </c>
      <c r="F888" s="13">
        <v>2500000.0</v>
      </c>
      <c r="G888" s="18" t="s">
        <v>163</v>
      </c>
      <c r="H888" s="2" t="s">
        <v>17</v>
      </c>
      <c r="I888" s="2"/>
      <c r="J888" s="2" t="s">
        <v>16</v>
      </c>
    </row>
    <row r="889" ht="15.75" customHeight="1">
      <c r="A889" s="10">
        <v>2020.0</v>
      </c>
      <c r="B889" s="26" t="s">
        <v>163</v>
      </c>
      <c r="C889" s="26" t="s">
        <v>163</v>
      </c>
      <c r="D889" s="3" t="s">
        <v>164</v>
      </c>
      <c r="E889" s="2" t="s">
        <v>16</v>
      </c>
      <c r="F889" s="16">
        <v>2400000.0</v>
      </c>
      <c r="G889" s="26" t="s">
        <v>163</v>
      </c>
      <c r="H889" s="2" t="s">
        <v>17</v>
      </c>
      <c r="I889" s="3"/>
      <c r="J889" s="2" t="s">
        <v>16</v>
      </c>
    </row>
    <row r="890" ht="15.75" customHeight="1">
      <c r="A890" s="10">
        <v>2020.0</v>
      </c>
      <c r="B890" s="15" t="s">
        <v>168</v>
      </c>
      <c r="C890" s="3" t="s">
        <v>168</v>
      </c>
      <c r="D890" s="8" t="s">
        <v>169</v>
      </c>
      <c r="E890" s="2" t="s">
        <v>16</v>
      </c>
      <c r="F890" s="19">
        <v>6710000.0</v>
      </c>
      <c r="G890" s="8" t="s">
        <v>168</v>
      </c>
      <c r="H890" s="8" t="s">
        <v>34</v>
      </c>
      <c r="I890" s="3" t="s">
        <v>28</v>
      </c>
      <c r="J890" s="2" t="s">
        <v>16</v>
      </c>
    </row>
    <row r="891" ht="15.75" customHeight="1">
      <c r="A891" s="10">
        <v>2020.0</v>
      </c>
      <c r="B891" s="15" t="s">
        <v>174</v>
      </c>
      <c r="C891" s="15" t="s">
        <v>174</v>
      </c>
      <c r="D891" s="8" t="s">
        <v>175</v>
      </c>
      <c r="E891" s="2" t="s">
        <v>16</v>
      </c>
      <c r="F891" s="19">
        <v>3.9E7</v>
      </c>
      <c r="G891" s="8" t="s">
        <v>174</v>
      </c>
      <c r="H891" s="8" t="s">
        <v>34</v>
      </c>
      <c r="I891" s="3" t="s">
        <v>28</v>
      </c>
      <c r="J891" s="2" t="s">
        <v>16</v>
      </c>
    </row>
    <row r="892" ht="15.75" customHeight="1">
      <c r="A892" s="10">
        <v>2020.0</v>
      </c>
      <c r="B892" s="3" t="s">
        <v>240</v>
      </c>
      <c r="C892" s="3" t="s">
        <v>181</v>
      </c>
      <c r="D892" s="8" t="s">
        <v>182</v>
      </c>
      <c r="E892" s="2" t="s">
        <v>16</v>
      </c>
      <c r="F892" s="19">
        <v>1700000.0</v>
      </c>
      <c r="G892" s="3" t="s">
        <v>241</v>
      </c>
      <c r="H892" s="8" t="s">
        <v>27</v>
      </c>
      <c r="I892" s="3" t="s">
        <v>28</v>
      </c>
      <c r="J892" s="2" t="s">
        <v>16</v>
      </c>
    </row>
    <row r="893" ht="15.75" customHeight="1">
      <c r="A893" s="10">
        <v>2020.0</v>
      </c>
      <c r="B893" s="2" t="s">
        <v>115</v>
      </c>
      <c r="C893" s="2" t="s">
        <v>115</v>
      </c>
      <c r="D893" s="8" t="s">
        <v>116</v>
      </c>
      <c r="E893" s="3" t="s">
        <v>15</v>
      </c>
      <c r="F893" s="13">
        <v>1.1E8</v>
      </c>
      <c r="G893" s="2" t="s">
        <v>115</v>
      </c>
      <c r="H893" s="2" t="s">
        <v>17</v>
      </c>
    </row>
    <row r="894" ht="15.75" customHeight="1">
      <c r="A894" s="10">
        <v>2020.0</v>
      </c>
      <c r="B894" s="2" t="s">
        <v>185</v>
      </c>
      <c r="C894" s="2" t="s">
        <v>185</v>
      </c>
      <c r="D894" s="18" t="s">
        <v>186</v>
      </c>
      <c r="E894" s="12" t="s">
        <v>14</v>
      </c>
      <c r="F894" s="13">
        <v>8.123E8</v>
      </c>
      <c r="G894" s="2" t="s">
        <v>185</v>
      </c>
      <c r="H894" s="2" t="s">
        <v>17</v>
      </c>
    </row>
    <row r="895" ht="15.75" customHeight="1">
      <c r="A895" s="10">
        <v>2020.0</v>
      </c>
      <c r="B895" s="2" t="s">
        <v>185</v>
      </c>
      <c r="C895" s="2" t="s">
        <v>185</v>
      </c>
      <c r="D895" s="18" t="s">
        <v>186</v>
      </c>
      <c r="E895" s="2" t="s">
        <v>16</v>
      </c>
      <c r="F895" s="13">
        <v>4200000.0</v>
      </c>
      <c r="G895" s="2" t="s">
        <v>185</v>
      </c>
      <c r="H895" s="2" t="s">
        <v>17</v>
      </c>
      <c r="I895" s="2"/>
      <c r="J895" s="2" t="s">
        <v>16</v>
      </c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</row>
    <row r="896" ht="15.75" customHeight="1">
      <c r="A896" s="10">
        <v>2020.0</v>
      </c>
      <c r="B896" s="22" t="s">
        <v>185</v>
      </c>
      <c r="C896" s="22" t="s">
        <v>185</v>
      </c>
      <c r="D896" s="3" t="s">
        <v>186</v>
      </c>
      <c r="E896" s="2" t="s">
        <v>16</v>
      </c>
      <c r="F896" s="16">
        <v>5200000.0</v>
      </c>
      <c r="G896" s="22" t="s">
        <v>185</v>
      </c>
      <c r="H896" s="2" t="s">
        <v>17</v>
      </c>
      <c r="I896" s="3"/>
      <c r="J896" s="2" t="s">
        <v>16</v>
      </c>
    </row>
    <row r="897" ht="15.75" customHeight="1">
      <c r="A897" s="10">
        <v>2020.0</v>
      </c>
      <c r="B897" s="3" t="s">
        <v>188</v>
      </c>
      <c r="C897" s="3" t="s">
        <v>188</v>
      </c>
      <c r="D897" s="8" t="s">
        <v>189</v>
      </c>
      <c r="E897" s="12" t="s">
        <v>14</v>
      </c>
      <c r="F897" s="13">
        <v>1.01E9</v>
      </c>
      <c r="G897" s="3" t="s">
        <v>188</v>
      </c>
      <c r="H897" s="2" t="s">
        <v>17</v>
      </c>
    </row>
    <row r="898" ht="15.75" customHeight="1">
      <c r="A898" s="10">
        <v>2020.0</v>
      </c>
      <c r="B898" s="22" t="s">
        <v>115</v>
      </c>
      <c r="C898" s="22" t="s">
        <v>115</v>
      </c>
      <c r="D898" s="3" t="s">
        <v>116</v>
      </c>
      <c r="E898" s="8" t="s">
        <v>15</v>
      </c>
      <c r="F898" s="16">
        <v>0.0</v>
      </c>
      <c r="G898" s="22" t="s">
        <v>115</v>
      </c>
      <c r="H898" s="8" t="s">
        <v>23</v>
      </c>
      <c r="I898" s="3"/>
      <c r="J898" s="8" t="s">
        <v>15</v>
      </c>
    </row>
    <row r="899" ht="15.75" customHeight="1">
      <c r="A899" s="10">
        <v>2020.0</v>
      </c>
      <c r="B899" s="2" t="s">
        <v>197</v>
      </c>
      <c r="C899" s="3" t="s">
        <v>188</v>
      </c>
      <c r="D899" s="8" t="s">
        <v>189</v>
      </c>
      <c r="E899" s="12" t="s">
        <v>14</v>
      </c>
      <c r="F899" s="13">
        <v>3.482E8</v>
      </c>
      <c r="G899" s="2" t="s">
        <v>198</v>
      </c>
      <c r="H899" s="2" t="s">
        <v>36</v>
      </c>
    </row>
    <row r="900" ht="15.75" customHeight="1">
      <c r="A900" s="10">
        <v>2020.0</v>
      </c>
      <c r="B900" s="2" t="s">
        <v>129</v>
      </c>
      <c r="C900" s="2" t="s">
        <v>129</v>
      </c>
      <c r="D900" s="8" t="s">
        <v>130</v>
      </c>
      <c r="E900" s="3" t="s">
        <v>15</v>
      </c>
      <c r="F900" s="13">
        <v>3.656E8</v>
      </c>
      <c r="G900" s="2" t="s">
        <v>129</v>
      </c>
      <c r="H900" s="2" t="s">
        <v>17</v>
      </c>
    </row>
    <row r="901" ht="15.75" customHeight="1">
      <c r="A901" s="10">
        <v>2020.0</v>
      </c>
      <c r="B901" s="3" t="s">
        <v>188</v>
      </c>
      <c r="C901" s="3" t="s">
        <v>188</v>
      </c>
      <c r="D901" s="8" t="s">
        <v>189</v>
      </c>
      <c r="E901" s="2" t="s">
        <v>16</v>
      </c>
      <c r="F901" s="13">
        <v>7200000.0</v>
      </c>
      <c r="G901" s="3" t="s">
        <v>188</v>
      </c>
      <c r="H901" s="2" t="s">
        <v>17</v>
      </c>
      <c r="I901" s="2"/>
      <c r="J901" s="2" t="s">
        <v>16</v>
      </c>
    </row>
    <row r="902" ht="15.75" customHeight="1">
      <c r="A902" s="10">
        <v>2020.0</v>
      </c>
      <c r="B902" s="22" t="s">
        <v>129</v>
      </c>
      <c r="C902" s="22" t="s">
        <v>129</v>
      </c>
      <c r="D902" s="3" t="s">
        <v>130</v>
      </c>
      <c r="E902" s="8" t="s">
        <v>15</v>
      </c>
      <c r="F902" s="16">
        <v>4.98E8</v>
      </c>
      <c r="G902" s="22" t="s">
        <v>129</v>
      </c>
      <c r="H902" s="8" t="s">
        <v>23</v>
      </c>
      <c r="I902" s="3"/>
      <c r="J902" s="8" t="s">
        <v>15</v>
      </c>
    </row>
    <row r="903" ht="15.75" customHeight="1">
      <c r="A903" s="10">
        <v>2020.0</v>
      </c>
      <c r="B903" s="2" t="s">
        <v>197</v>
      </c>
      <c r="C903" s="3" t="s">
        <v>188</v>
      </c>
      <c r="D903" s="8" t="s">
        <v>189</v>
      </c>
      <c r="E903" s="2" t="s">
        <v>16</v>
      </c>
      <c r="F903" s="13">
        <v>1500000.0</v>
      </c>
      <c r="G903" s="2" t="s">
        <v>198</v>
      </c>
      <c r="H903" s="45" t="s">
        <v>47</v>
      </c>
      <c r="I903" s="2"/>
      <c r="J903" s="2" t="s">
        <v>16</v>
      </c>
    </row>
    <row r="904" ht="15.75" customHeight="1">
      <c r="A904" s="10">
        <v>2020.0</v>
      </c>
      <c r="B904" s="22" t="s">
        <v>123</v>
      </c>
      <c r="C904" s="22" t="s">
        <v>123</v>
      </c>
      <c r="D904" s="3" t="s">
        <v>124</v>
      </c>
      <c r="E904" s="8" t="s">
        <v>15</v>
      </c>
      <c r="F904" s="16">
        <v>2.544E8</v>
      </c>
      <c r="G904" s="22" t="s">
        <v>123</v>
      </c>
      <c r="H904" s="8" t="s">
        <v>23</v>
      </c>
      <c r="I904" s="3"/>
      <c r="J904" s="8" t="s">
        <v>15</v>
      </c>
    </row>
    <row r="905" ht="15.75" customHeight="1">
      <c r="A905" s="60">
        <v>2020.0</v>
      </c>
      <c r="B905" s="61" t="s">
        <v>188</v>
      </c>
      <c r="C905" s="61" t="s">
        <v>188</v>
      </c>
      <c r="D905" s="31" t="s">
        <v>189</v>
      </c>
      <c r="E905" s="32" t="s">
        <v>16</v>
      </c>
      <c r="F905" s="36">
        <v>7500000.0</v>
      </c>
      <c r="G905" s="61" t="s">
        <v>188</v>
      </c>
      <c r="H905" s="32" t="s">
        <v>17</v>
      </c>
      <c r="I905" s="31"/>
      <c r="J905" s="32" t="s">
        <v>16</v>
      </c>
    </row>
    <row r="906" ht="15.75" customHeight="1">
      <c r="A906" s="10">
        <v>2020.0</v>
      </c>
      <c r="B906" s="2" t="s">
        <v>136</v>
      </c>
      <c r="C906" s="2" t="s">
        <v>136</v>
      </c>
      <c r="D906" s="8" t="s">
        <v>137</v>
      </c>
      <c r="E906" s="3" t="s">
        <v>15</v>
      </c>
      <c r="F906" s="13">
        <v>2.15E8</v>
      </c>
      <c r="G906" s="2" t="s">
        <v>136</v>
      </c>
      <c r="H906" s="2" t="s">
        <v>17</v>
      </c>
    </row>
    <row r="907" ht="15.75" customHeight="1">
      <c r="A907" s="60">
        <v>2020.0</v>
      </c>
      <c r="B907" s="30" t="s">
        <v>242</v>
      </c>
      <c r="C907" s="31" t="s">
        <v>188</v>
      </c>
      <c r="D907" s="31" t="s">
        <v>189</v>
      </c>
      <c r="E907" s="32" t="s">
        <v>16</v>
      </c>
      <c r="F907" s="47">
        <v>1220000.0</v>
      </c>
      <c r="G907" s="30" t="s">
        <v>242</v>
      </c>
      <c r="H907" s="37" t="s">
        <v>47</v>
      </c>
      <c r="I907" s="31"/>
      <c r="J907" s="32" t="s">
        <v>16</v>
      </c>
    </row>
    <row r="908" ht="15.75" customHeight="1">
      <c r="A908" s="10">
        <v>2020.0</v>
      </c>
      <c r="B908" s="22" t="s">
        <v>136</v>
      </c>
      <c r="C908" s="22" t="s">
        <v>136</v>
      </c>
      <c r="D908" s="3" t="s">
        <v>137</v>
      </c>
      <c r="E908" s="8" t="s">
        <v>15</v>
      </c>
      <c r="F908" s="16">
        <v>2.7645594E8</v>
      </c>
      <c r="G908" s="22" t="s">
        <v>136</v>
      </c>
      <c r="H908" s="8" t="s">
        <v>23</v>
      </c>
      <c r="I908" s="3"/>
      <c r="J908" s="8" t="s">
        <v>15</v>
      </c>
    </row>
    <row r="909" ht="15.75" customHeight="1">
      <c r="A909" s="10">
        <v>2020.0</v>
      </c>
      <c r="B909" s="2" t="s">
        <v>143</v>
      </c>
      <c r="C909" s="2" t="s">
        <v>143</v>
      </c>
      <c r="D909" s="8" t="s">
        <v>144</v>
      </c>
      <c r="E909" s="3" t="s">
        <v>15</v>
      </c>
      <c r="F909" s="13">
        <v>3.735E8</v>
      </c>
      <c r="G909" s="2" t="s">
        <v>143</v>
      </c>
      <c r="H909" s="2" t="s">
        <v>17</v>
      </c>
    </row>
    <row r="910" ht="15.75" customHeight="1">
      <c r="A910" s="10">
        <v>2020.0</v>
      </c>
      <c r="B910" s="2" t="s">
        <v>203</v>
      </c>
      <c r="C910" s="2" t="s">
        <v>203</v>
      </c>
      <c r="D910" s="18" t="s">
        <v>204</v>
      </c>
      <c r="E910" s="12" t="s">
        <v>14</v>
      </c>
      <c r="F910" s="13">
        <v>5.82E8</v>
      </c>
      <c r="G910" s="2" t="s">
        <v>203</v>
      </c>
      <c r="H910" s="2" t="s">
        <v>17</v>
      </c>
    </row>
    <row r="911" ht="15.75" customHeight="1">
      <c r="A911" s="10">
        <v>2020.0</v>
      </c>
      <c r="B911" s="22" t="s">
        <v>143</v>
      </c>
      <c r="C911" s="22" t="s">
        <v>143</v>
      </c>
      <c r="D911" s="3" t="s">
        <v>144</v>
      </c>
      <c r="E911" s="8" t="s">
        <v>15</v>
      </c>
      <c r="F911" s="16">
        <v>5.0E8</v>
      </c>
      <c r="G911" s="22" t="s">
        <v>143</v>
      </c>
      <c r="H911" s="8" t="s">
        <v>23</v>
      </c>
      <c r="I911" s="3"/>
      <c r="J911" s="8" t="s">
        <v>15</v>
      </c>
    </row>
    <row r="912" ht="15.75" customHeight="1">
      <c r="A912" s="10">
        <v>2020.0</v>
      </c>
      <c r="B912" s="2" t="s">
        <v>203</v>
      </c>
      <c r="C912" s="2" t="s">
        <v>203</v>
      </c>
      <c r="D912" s="18" t="s">
        <v>204</v>
      </c>
      <c r="E912" s="2" t="s">
        <v>16</v>
      </c>
      <c r="F912" s="13">
        <v>5700000.0</v>
      </c>
      <c r="G912" s="2" t="s">
        <v>203</v>
      </c>
      <c r="H912" s="2" t="s">
        <v>17</v>
      </c>
      <c r="I912" s="2"/>
      <c r="J912" s="2" t="s">
        <v>16</v>
      </c>
    </row>
    <row r="913" ht="15.75" customHeight="1">
      <c r="A913" s="10">
        <v>2020.0</v>
      </c>
      <c r="B913" s="2" t="s">
        <v>155</v>
      </c>
      <c r="C913" s="2" t="s">
        <v>155</v>
      </c>
      <c r="D913" s="8" t="s">
        <v>156</v>
      </c>
      <c r="E913" s="3" t="s">
        <v>15</v>
      </c>
      <c r="F913" s="13">
        <v>7.89E8</v>
      </c>
      <c r="G913" s="2" t="s">
        <v>155</v>
      </c>
      <c r="H913" s="2" t="s">
        <v>17</v>
      </c>
    </row>
    <row r="914" ht="15.75" customHeight="1">
      <c r="A914" s="10">
        <v>2020.0</v>
      </c>
      <c r="B914" s="22" t="s">
        <v>203</v>
      </c>
      <c r="C914" s="22" t="s">
        <v>203</v>
      </c>
      <c r="D914" s="3" t="s">
        <v>204</v>
      </c>
      <c r="E914" s="2" t="s">
        <v>16</v>
      </c>
      <c r="F914" s="16">
        <v>1.22E7</v>
      </c>
      <c r="G914" s="22" t="s">
        <v>203</v>
      </c>
      <c r="H914" s="2" t="s">
        <v>17</v>
      </c>
      <c r="I914" s="3"/>
      <c r="J914" s="2" t="s">
        <v>16</v>
      </c>
    </row>
    <row r="915" ht="15.75" customHeight="1">
      <c r="A915" s="10">
        <v>2020.0</v>
      </c>
      <c r="B915" s="22" t="s">
        <v>155</v>
      </c>
      <c r="C915" s="22" t="s">
        <v>155</v>
      </c>
      <c r="D915" s="3" t="s">
        <v>156</v>
      </c>
      <c r="E915" s="8" t="s">
        <v>15</v>
      </c>
      <c r="F915" s="16">
        <v>0.0</v>
      </c>
      <c r="G915" s="22" t="s">
        <v>155</v>
      </c>
      <c r="H915" s="8" t="s">
        <v>23</v>
      </c>
      <c r="I915" s="3"/>
      <c r="J915" s="8" t="s">
        <v>15</v>
      </c>
    </row>
    <row r="916" ht="15.75" customHeight="1">
      <c r="A916" s="10">
        <v>2020.0</v>
      </c>
      <c r="B916" s="18" t="s">
        <v>163</v>
      </c>
      <c r="C916" s="2" t="s">
        <v>163</v>
      </c>
      <c r="D916" s="18" t="s">
        <v>164</v>
      </c>
      <c r="E916" s="3" t="s">
        <v>15</v>
      </c>
      <c r="F916" s="13">
        <v>3.48E8</v>
      </c>
      <c r="G916" s="18" t="s">
        <v>163</v>
      </c>
      <c r="H916" s="2" t="s">
        <v>17</v>
      </c>
    </row>
    <row r="917" ht="15.75" customHeight="1">
      <c r="A917" s="10">
        <v>2020.0</v>
      </c>
      <c r="B917" s="2" t="s">
        <v>205</v>
      </c>
      <c r="C917" s="2" t="s">
        <v>205</v>
      </c>
      <c r="D917" s="8" t="s">
        <v>206</v>
      </c>
      <c r="E917" s="12" t="s">
        <v>14</v>
      </c>
      <c r="F917" s="13">
        <v>1.73E9</v>
      </c>
      <c r="G917" s="2" t="s">
        <v>205</v>
      </c>
      <c r="H917" s="2" t="s">
        <v>17</v>
      </c>
    </row>
    <row r="918" ht="15.75" customHeight="1">
      <c r="A918" s="10">
        <v>2020.0</v>
      </c>
      <c r="B918" s="2" t="s">
        <v>209</v>
      </c>
      <c r="C918" s="2" t="s">
        <v>205</v>
      </c>
      <c r="D918" s="8" t="s">
        <v>206</v>
      </c>
      <c r="E918" s="12" t="s">
        <v>14</v>
      </c>
      <c r="F918" s="13">
        <v>2.0099999999999998E9</v>
      </c>
      <c r="G918" s="2" t="s">
        <v>209</v>
      </c>
      <c r="H918" s="2" t="s">
        <v>36</v>
      </c>
    </row>
    <row r="919" ht="15.75" customHeight="1">
      <c r="A919" s="10">
        <v>2020.0</v>
      </c>
      <c r="B919" s="22" t="s">
        <v>163</v>
      </c>
      <c r="C919" s="22" t="s">
        <v>163</v>
      </c>
      <c r="D919" s="3" t="s">
        <v>164</v>
      </c>
      <c r="E919" s="8" t="s">
        <v>15</v>
      </c>
      <c r="F919" s="16">
        <v>4.1756733E8</v>
      </c>
      <c r="G919" s="22" t="s">
        <v>163</v>
      </c>
      <c r="H919" s="8" t="s">
        <v>23</v>
      </c>
      <c r="I919" s="3"/>
      <c r="J919" s="8" t="s">
        <v>15</v>
      </c>
    </row>
    <row r="920" ht="15.75" customHeight="1">
      <c r="A920" s="10">
        <v>2020.0</v>
      </c>
      <c r="B920" s="2" t="s">
        <v>205</v>
      </c>
      <c r="C920" s="2" t="s">
        <v>205</v>
      </c>
      <c r="D920" s="8" t="s">
        <v>206</v>
      </c>
      <c r="E920" s="2" t="s">
        <v>16</v>
      </c>
      <c r="F920" s="13">
        <v>1.17E7</v>
      </c>
      <c r="G920" s="2" t="s">
        <v>205</v>
      </c>
      <c r="H920" s="2" t="s">
        <v>17</v>
      </c>
      <c r="I920" s="2"/>
      <c r="J920" s="2" t="s">
        <v>16</v>
      </c>
    </row>
    <row r="921" ht="15.75" customHeight="1">
      <c r="A921" s="10">
        <v>2020.0</v>
      </c>
      <c r="B921" s="22" t="s">
        <v>168</v>
      </c>
      <c r="C921" s="22" t="s">
        <v>168</v>
      </c>
      <c r="D921" s="3" t="s">
        <v>169</v>
      </c>
      <c r="E921" s="8" t="s">
        <v>15</v>
      </c>
      <c r="F921" s="16">
        <v>0.0</v>
      </c>
      <c r="G921" s="22" t="s">
        <v>168</v>
      </c>
      <c r="H921" s="8" t="s">
        <v>23</v>
      </c>
      <c r="I921" s="3"/>
      <c r="J921" s="8" t="s">
        <v>15</v>
      </c>
    </row>
    <row r="922" ht="15.75" customHeight="1">
      <c r="A922" s="10">
        <v>2020.0</v>
      </c>
      <c r="B922" s="2" t="s">
        <v>209</v>
      </c>
      <c r="C922" s="2" t="s">
        <v>205</v>
      </c>
      <c r="D922" s="8" t="s">
        <v>206</v>
      </c>
      <c r="E922" s="2" t="s">
        <v>16</v>
      </c>
      <c r="F922" s="13">
        <v>5600000.0</v>
      </c>
      <c r="G922" s="2" t="s">
        <v>209</v>
      </c>
      <c r="H922" s="45" t="s">
        <v>47</v>
      </c>
      <c r="I922" s="2"/>
      <c r="J922" s="2" t="s">
        <v>16</v>
      </c>
    </row>
    <row r="923" ht="15.75" customHeight="1">
      <c r="A923" s="10">
        <v>2020.0</v>
      </c>
      <c r="B923" s="22" t="s">
        <v>205</v>
      </c>
      <c r="C923" s="22" t="s">
        <v>205</v>
      </c>
      <c r="D923" s="18" t="s">
        <v>206</v>
      </c>
      <c r="E923" s="2" t="s">
        <v>16</v>
      </c>
      <c r="F923" s="16">
        <v>1.11E7</v>
      </c>
      <c r="G923" s="22" t="s">
        <v>205</v>
      </c>
      <c r="H923" s="2" t="s">
        <v>17</v>
      </c>
      <c r="I923" s="3"/>
      <c r="J923" s="2" t="s">
        <v>16</v>
      </c>
    </row>
    <row r="924" ht="15.75" customHeight="1">
      <c r="A924" s="60">
        <v>2020.0</v>
      </c>
      <c r="B924" s="22" t="s">
        <v>243</v>
      </c>
      <c r="C924" s="52" t="s">
        <v>136</v>
      </c>
      <c r="D924" s="3"/>
      <c r="E924" s="8" t="s">
        <v>15</v>
      </c>
      <c r="F924" s="16">
        <v>0.0</v>
      </c>
      <c r="G924" s="22" t="s">
        <v>243</v>
      </c>
      <c r="H924" s="8" t="s">
        <v>73</v>
      </c>
      <c r="I924" s="3"/>
      <c r="J924" s="8" t="s">
        <v>15</v>
      </c>
    </row>
    <row r="925" ht="15.75" customHeight="1">
      <c r="A925" s="10">
        <v>2020.0</v>
      </c>
      <c r="B925" s="2" t="s">
        <v>185</v>
      </c>
      <c r="C925" s="2" t="s">
        <v>185</v>
      </c>
      <c r="D925" s="18" t="s">
        <v>186</v>
      </c>
      <c r="E925" s="3" t="s">
        <v>15</v>
      </c>
      <c r="F925" s="13">
        <v>1.03E9</v>
      </c>
      <c r="G925" s="2" t="s">
        <v>185</v>
      </c>
      <c r="H925" s="2" t="s">
        <v>17</v>
      </c>
    </row>
    <row r="926" ht="15.75" customHeight="1">
      <c r="A926" s="60">
        <v>2020.0</v>
      </c>
      <c r="B926" s="15" t="s">
        <v>244</v>
      </c>
      <c r="C926" s="3" t="s">
        <v>205</v>
      </c>
      <c r="D926" s="18" t="s">
        <v>206</v>
      </c>
      <c r="E926" s="2" t="s">
        <v>16</v>
      </c>
      <c r="F926" s="16">
        <v>1.0E7</v>
      </c>
      <c r="G926" s="15" t="s">
        <v>244</v>
      </c>
      <c r="H926" s="45" t="s">
        <v>47</v>
      </c>
      <c r="I926" s="2"/>
      <c r="J926" s="2" t="s">
        <v>16</v>
      </c>
    </row>
    <row r="927" ht="15.75" customHeight="1">
      <c r="A927" s="10">
        <v>2020.0</v>
      </c>
      <c r="B927" s="22" t="s">
        <v>185</v>
      </c>
      <c r="C927" s="22" t="s">
        <v>185</v>
      </c>
      <c r="D927" s="3" t="s">
        <v>186</v>
      </c>
      <c r="E927" s="8" t="s">
        <v>15</v>
      </c>
      <c r="F927" s="16">
        <v>0.0</v>
      </c>
      <c r="G927" s="22" t="s">
        <v>185</v>
      </c>
      <c r="H927" s="8" t="s">
        <v>23</v>
      </c>
      <c r="I927" s="3"/>
      <c r="J927" s="8" t="s">
        <v>15</v>
      </c>
    </row>
    <row r="928" ht="15.75" customHeight="1">
      <c r="A928" s="10">
        <v>2020.0</v>
      </c>
      <c r="B928" s="3" t="s">
        <v>188</v>
      </c>
      <c r="C928" s="3" t="s">
        <v>188</v>
      </c>
      <c r="D928" s="8" t="s">
        <v>189</v>
      </c>
      <c r="E928" s="3" t="s">
        <v>15</v>
      </c>
      <c r="F928" s="13">
        <v>1.54E9</v>
      </c>
      <c r="G928" s="3" t="s">
        <v>188</v>
      </c>
      <c r="H928" s="2" t="s">
        <v>17</v>
      </c>
    </row>
    <row r="929" ht="15.75" customHeight="1">
      <c r="A929" s="10">
        <v>2020.0</v>
      </c>
      <c r="B929" s="8" t="s">
        <v>245</v>
      </c>
      <c r="C929" s="3" t="s">
        <v>246</v>
      </c>
      <c r="D929" s="8" t="s">
        <v>247</v>
      </c>
      <c r="E929" s="2" t="s">
        <v>16</v>
      </c>
      <c r="F929" s="19">
        <v>1.11E7</v>
      </c>
      <c r="G929" s="8" t="s">
        <v>245</v>
      </c>
      <c r="H929" s="8" t="s">
        <v>27</v>
      </c>
      <c r="I929" s="8" t="s">
        <v>28</v>
      </c>
      <c r="J929" s="2" t="s">
        <v>16</v>
      </c>
    </row>
    <row r="930" ht="15.75" customHeight="1">
      <c r="A930" s="10">
        <v>2020.0</v>
      </c>
      <c r="B930" s="22" t="s">
        <v>188</v>
      </c>
      <c r="C930" s="22" t="s">
        <v>188</v>
      </c>
      <c r="D930" s="3" t="s">
        <v>189</v>
      </c>
      <c r="E930" s="8" t="s">
        <v>15</v>
      </c>
      <c r="F930" s="16">
        <v>1.5E9</v>
      </c>
      <c r="G930" s="22" t="s">
        <v>188</v>
      </c>
      <c r="H930" s="8" t="s">
        <v>23</v>
      </c>
      <c r="I930" s="3"/>
      <c r="J930" s="8" t="s">
        <v>15</v>
      </c>
    </row>
    <row r="931" ht="15.75" customHeight="1">
      <c r="A931" s="10">
        <v>2020.0</v>
      </c>
      <c r="B931" s="15" t="s">
        <v>248</v>
      </c>
      <c r="C931" s="15" t="s">
        <v>248</v>
      </c>
      <c r="D931" s="8" t="s">
        <v>249</v>
      </c>
      <c r="E931" s="2" t="s">
        <v>16</v>
      </c>
      <c r="F931" s="19">
        <v>3500000.0</v>
      </c>
      <c r="G931" s="8" t="s">
        <v>248</v>
      </c>
      <c r="H931" s="8" t="s">
        <v>34</v>
      </c>
      <c r="I931" s="3" t="s">
        <v>28</v>
      </c>
      <c r="J931" s="2" t="s">
        <v>16</v>
      </c>
    </row>
    <row r="932" ht="15.75" customHeight="1">
      <c r="A932" s="10">
        <v>2020.0</v>
      </c>
      <c r="B932" s="8" t="s">
        <v>250</v>
      </c>
      <c r="C932" s="3" t="s">
        <v>216</v>
      </c>
      <c r="D932" s="8" t="s">
        <v>217</v>
      </c>
      <c r="E932" s="2" t="s">
        <v>16</v>
      </c>
      <c r="F932" s="19">
        <v>1.357E7</v>
      </c>
      <c r="G932" s="8" t="s">
        <v>250</v>
      </c>
      <c r="H932" s="8" t="s">
        <v>27</v>
      </c>
      <c r="I932" s="3" t="s">
        <v>28</v>
      </c>
      <c r="J932" s="2" t="s">
        <v>16</v>
      </c>
    </row>
    <row r="933" ht="15.75" customHeight="1">
      <c r="A933" s="10">
        <v>2021.0</v>
      </c>
      <c r="B933" s="22" t="s">
        <v>251</v>
      </c>
      <c r="C933" s="22" t="s">
        <v>188</v>
      </c>
      <c r="D933" s="3" t="s">
        <v>189</v>
      </c>
      <c r="E933" s="8" t="s">
        <v>15</v>
      </c>
      <c r="F933" s="16">
        <v>8.6867797E8</v>
      </c>
      <c r="G933" s="22" t="s">
        <v>188</v>
      </c>
      <c r="H933" s="8" t="s">
        <v>73</v>
      </c>
      <c r="I933" s="3"/>
      <c r="J933" s="8" t="s">
        <v>15</v>
      </c>
    </row>
    <row r="934" ht="15.75" customHeight="1">
      <c r="A934" s="10">
        <v>2021.0</v>
      </c>
      <c r="B934" s="2" t="s">
        <v>197</v>
      </c>
      <c r="C934" s="3" t="s">
        <v>188</v>
      </c>
      <c r="D934" s="8" t="s">
        <v>189</v>
      </c>
      <c r="E934" s="3" t="s">
        <v>15</v>
      </c>
      <c r="F934" s="13">
        <v>9.51E8</v>
      </c>
      <c r="G934" s="2" t="s">
        <v>198</v>
      </c>
      <c r="H934" s="2" t="s">
        <v>36</v>
      </c>
    </row>
    <row r="935" ht="15.75" customHeight="1">
      <c r="A935" s="10">
        <v>2021.0</v>
      </c>
      <c r="B935" s="2" t="s">
        <v>218</v>
      </c>
      <c r="C935" s="2" t="s">
        <v>218</v>
      </c>
      <c r="D935" s="8" t="s">
        <v>219</v>
      </c>
      <c r="E935" s="12" t="s">
        <v>14</v>
      </c>
      <c r="F935" s="13">
        <v>8.11E7</v>
      </c>
      <c r="G935" s="2" t="s">
        <v>218</v>
      </c>
      <c r="H935" s="2" t="s">
        <v>17</v>
      </c>
    </row>
    <row r="936" ht="15.75" customHeight="1">
      <c r="A936" s="10">
        <v>2021.0</v>
      </c>
      <c r="B936" s="2" t="s">
        <v>203</v>
      </c>
      <c r="C936" s="2" t="s">
        <v>203</v>
      </c>
      <c r="D936" s="18" t="s">
        <v>204</v>
      </c>
      <c r="E936" s="3" t="s">
        <v>15</v>
      </c>
      <c r="F936" s="13">
        <v>1.4E9</v>
      </c>
      <c r="G936" s="2" t="s">
        <v>203</v>
      </c>
      <c r="H936" s="2" t="s">
        <v>17</v>
      </c>
    </row>
    <row r="937" ht="15.75" customHeight="1">
      <c r="A937" s="10">
        <v>2021.0</v>
      </c>
      <c r="B937" s="2" t="s">
        <v>218</v>
      </c>
      <c r="C937" s="2" t="s">
        <v>218</v>
      </c>
      <c r="D937" s="8" t="s">
        <v>219</v>
      </c>
      <c r="E937" s="2" t="s">
        <v>16</v>
      </c>
      <c r="F937" s="13">
        <v>3500000.0</v>
      </c>
      <c r="G937" s="2" t="s">
        <v>218</v>
      </c>
      <c r="H937" s="2" t="s">
        <v>17</v>
      </c>
      <c r="I937" s="2"/>
      <c r="J937" s="2" t="s">
        <v>16</v>
      </c>
    </row>
    <row r="938" ht="15.75" customHeight="1">
      <c r="A938" s="10">
        <v>2021.0</v>
      </c>
      <c r="B938" s="15" t="s">
        <v>218</v>
      </c>
      <c r="C938" s="15" t="s">
        <v>218</v>
      </c>
      <c r="D938" s="18" t="s">
        <v>219</v>
      </c>
      <c r="E938" s="2" t="s">
        <v>16</v>
      </c>
      <c r="F938" s="27">
        <v>3400000.0</v>
      </c>
      <c r="G938" s="15" t="s">
        <v>218</v>
      </c>
      <c r="H938" s="2" t="s">
        <v>17</v>
      </c>
      <c r="I938" s="3"/>
      <c r="J938" s="2" t="s">
        <v>16</v>
      </c>
    </row>
    <row r="939" ht="15.75" customHeight="1">
      <c r="A939" s="10">
        <v>2021.0</v>
      </c>
      <c r="B939" s="22" t="s">
        <v>203</v>
      </c>
      <c r="C939" s="22" t="s">
        <v>203</v>
      </c>
      <c r="D939" s="3" t="s">
        <v>204</v>
      </c>
      <c r="E939" s="8" t="s">
        <v>15</v>
      </c>
      <c r="F939" s="16">
        <v>0.0</v>
      </c>
      <c r="G939" s="22" t="s">
        <v>203</v>
      </c>
      <c r="H939" s="8" t="s">
        <v>23</v>
      </c>
      <c r="I939" s="3"/>
      <c r="J939" s="8" t="s">
        <v>15</v>
      </c>
    </row>
    <row r="940" ht="15.75" customHeight="1">
      <c r="A940" s="10">
        <v>2021.0</v>
      </c>
      <c r="B940" s="2" t="s">
        <v>205</v>
      </c>
      <c r="C940" s="2" t="s">
        <v>205</v>
      </c>
      <c r="D940" s="8" t="s">
        <v>206</v>
      </c>
      <c r="E940" s="3" t="s">
        <v>15</v>
      </c>
      <c r="F940" s="13">
        <v>3.3E9</v>
      </c>
      <c r="G940" s="2" t="s">
        <v>205</v>
      </c>
      <c r="H940" s="2" t="s">
        <v>17</v>
      </c>
    </row>
    <row r="941" ht="15.75" customHeight="1">
      <c r="A941" s="10">
        <v>2021.0</v>
      </c>
      <c r="B941" s="2" t="s">
        <v>222</v>
      </c>
      <c r="C941" s="2" t="s">
        <v>222</v>
      </c>
      <c r="D941" s="8" t="s">
        <v>223</v>
      </c>
      <c r="E941" s="12" t="s">
        <v>14</v>
      </c>
      <c r="F941" s="13">
        <v>5.55E7</v>
      </c>
      <c r="G941" s="2" t="s">
        <v>222</v>
      </c>
      <c r="H941" s="2" t="s">
        <v>17</v>
      </c>
    </row>
    <row r="942" ht="15.75" customHeight="1">
      <c r="A942" s="10">
        <v>2021.0</v>
      </c>
      <c r="B942" s="22" t="s">
        <v>205</v>
      </c>
      <c r="C942" s="22" t="s">
        <v>205</v>
      </c>
      <c r="D942" s="3" t="s">
        <v>206</v>
      </c>
      <c r="E942" s="8" t="s">
        <v>15</v>
      </c>
      <c r="F942" s="16">
        <v>4.2E9</v>
      </c>
      <c r="G942" s="22" t="s">
        <v>205</v>
      </c>
      <c r="H942" s="8" t="s">
        <v>23</v>
      </c>
      <c r="I942" s="3"/>
      <c r="J942" s="8" t="s">
        <v>15</v>
      </c>
    </row>
    <row r="943" ht="15.75" customHeight="1">
      <c r="A943" s="10">
        <v>2021.0</v>
      </c>
      <c r="B943" s="2" t="s">
        <v>224</v>
      </c>
      <c r="C943" s="2" t="s">
        <v>222</v>
      </c>
      <c r="D943" s="8" t="s">
        <v>223</v>
      </c>
      <c r="E943" s="12" t="s">
        <v>14</v>
      </c>
      <c r="F943" s="13">
        <v>3.826E8</v>
      </c>
      <c r="G943" s="2" t="s">
        <v>224</v>
      </c>
      <c r="H943" s="2" t="s">
        <v>22</v>
      </c>
    </row>
    <row r="944" ht="15.75" customHeight="1">
      <c r="A944" s="10">
        <v>2021.0</v>
      </c>
      <c r="B944" s="2" t="s">
        <v>222</v>
      </c>
      <c r="C944" s="2" t="s">
        <v>222</v>
      </c>
      <c r="D944" s="8" t="s">
        <v>223</v>
      </c>
      <c r="E944" s="2" t="s">
        <v>16</v>
      </c>
      <c r="F944" s="13">
        <v>7000000.0</v>
      </c>
      <c r="G944" s="2" t="s">
        <v>222</v>
      </c>
      <c r="H944" s="2" t="s">
        <v>17</v>
      </c>
      <c r="I944" s="2"/>
      <c r="J944" s="2" t="s">
        <v>16</v>
      </c>
    </row>
    <row r="945" ht="15.75" customHeight="1">
      <c r="A945" s="10">
        <v>2021.0</v>
      </c>
      <c r="B945" s="22" t="s">
        <v>252</v>
      </c>
      <c r="C945" s="22" t="s">
        <v>253</v>
      </c>
      <c r="D945" s="3" t="s">
        <v>206</v>
      </c>
      <c r="E945" s="8" t="s">
        <v>15</v>
      </c>
      <c r="F945" s="16">
        <v>5.841E9</v>
      </c>
      <c r="G945" s="22" t="s">
        <v>253</v>
      </c>
      <c r="H945" s="8" t="s">
        <v>73</v>
      </c>
      <c r="I945" s="3"/>
      <c r="J945" s="8" t="s">
        <v>15</v>
      </c>
    </row>
    <row r="946" ht="15.75" customHeight="1">
      <c r="A946" s="10">
        <v>2021.0</v>
      </c>
      <c r="B946" s="2" t="s">
        <v>209</v>
      </c>
      <c r="C946" s="2" t="s">
        <v>205</v>
      </c>
      <c r="D946" s="8" t="s">
        <v>206</v>
      </c>
      <c r="E946" s="3" t="s">
        <v>15</v>
      </c>
      <c r="F946" s="13">
        <v>5.2E9</v>
      </c>
      <c r="G946" s="2" t="s">
        <v>209</v>
      </c>
      <c r="H946" s="2" t="s">
        <v>36</v>
      </c>
    </row>
    <row r="947" ht="15.75" customHeight="1">
      <c r="A947" s="10">
        <v>2021.0</v>
      </c>
      <c r="B947" s="2" t="s">
        <v>224</v>
      </c>
      <c r="C947" s="2" t="s">
        <v>222</v>
      </c>
      <c r="D947" s="8" t="s">
        <v>223</v>
      </c>
      <c r="E947" s="2" t="s">
        <v>16</v>
      </c>
      <c r="F947" s="13">
        <v>3600000.0</v>
      </c>
      <c r="G947" s="2" t="s">
        <v>224</v>
      </c>
      <c r="H947" s="2" t="s">
        <v>22</v>
      </c>
      <c r="I947" s="2"/>
      <c r="J947" s="2" t="s">
        <v>16</v>
      </c>
    </row>
    <row r="948" ht="15.75" customHeight="1">
      <c r="A948" s="10">
        <v>2021.0</v>
      </c>
      <c r="B948" s="22" t="s">
        <v>254</v>
      </c>
      <c r="C948" s="22" t="s">
        <v>255</v>
      </c>
      <c r="D948" s="3"/>
      <c r="E948" s="8" t="s">
        <v>15</v>
      </c>
      <c r="F948" s="16">
        <v>6.819394E7</v>
      </c>
      <c r="G948" s="22" t="s">
        <v>255</v>
      </c>
      <c r="H948" s="8" t="s">
        <v>73</v>
      </c>
      <c r="I948" s="3"/>
      <c r="J948" s="8" t="s">
        <v>15</v>
      </c>
    </row>
    <row r="949" ht="15.75" customHeight="1">
      <c r="A949" s="10">
        <v>2021.0</v>
      </c>
      <c r="B949" s="30" t="s">
        <v>222</v>
      </c>
      <c r="C949" s="30" t="s">
        <v>222</v>
      </c>
      <c r="D949" s="62" t="s">
        <v>223</v>
      </c>
      <c r="E949" s="32" t="s">
        <v>16</v>
      </c>
      <c r="F949" s="36">
        <v>7000000.0</v>
      </c>
      <c r="G949" s="30" t="s">
        <v>222</v>
      </c>
      <c r="H949" s="32" t="s">
        <v>17</v>
      </c>
      <c r="I949" s="31"/>
      <c r="J949" s="32" t="s">
        <v>16</v>
      </c>
    </row>
    <row r="950" ht="15.75" customHeight="1">
      <c r="A950" s="10">
        <v>2021.0</v>
      </c>
      <c r="B950" s="2" t="s">
        <v>218</v>
      </c>
      <c r="C950" s="2" t="s">
        <v>218</v>
      </c>
      <c r="D950" s="8" t="s">
        <v>219</v>
      </c>
      <c r="E950" s="3" t="s">
        <v>15</v>
      </c>
      <c r="F950" s="13">
        <v>1.578E8</v>
      </c>
      <c r="G950" s="2" t="s">
        <v>218</v>
      </c>
      <c r="H950" s="2" t="s">
        <v>17</v>
      </c>
    </row>
    <row r="951" ht="15.75" customHeight="1">
      <c r="A951" s="10">
        <v>2021.0</v>
      </c>
      <c r="B951" s="30" t="s">
        <v>256</v>
      </c>
      <c r="C951" s="31" t="s">
        <v>222</v>
      </c>
      <c r="D951" s="62" t="s">
        <v>223</v>
      </c>
      <c r="E951" s="32" t="s">
        <v>16</v>
      </c>
      <c r="F951" s="36">
        <v>6100000.0</v>
      </c>
      <c r="G951" s="30" t="s">
        <v>256</v>
      </c>
      <c r="H951" s="37" t="s">
        <v>47</v>
      </c>
      <c r="I951" s="32"/>
      <c r="J951" s="32" t="s">
        <v>16</v>
      </c>
    </row>
    <row r="952" ht="15.75" customHeight="1">
      <c r="A952" s="10">
        <v>2021.0</v>
      </c>
      <c r="B952" s="22" t="s">
        <v>218</v>
      </c>
      <c r="C952" s="22" t="s">
        <v>218</v>
      </c>
      <c r="D952" s="3" t="s">
        <v>219</v>
      </c>
      <c r="E952" s="8" t="s">
        <v>15</v>
      </c>
      <c r="F952" s="16">
        <v>0.0</v>
      </c>
      <c r="G952" s="22" t="s">
        <v>218</v>
      </c>
      <c r="H952" s="8" t="s">
        <v>23</v>
      </c>
      <c r="I952" s="3"/>
      <c r="J952" s="8" t="s">
        <v>15</v>
      </c>
    </row>
    <row r="953" ht="15.75" customHeight="1">
      <c r="A953" s="10">
        <v>2021.0</v>
      </c>
      <c r="B953" s="2" t="s">
        <v>222</v>
      </c>
      <c r="C953" s="2" t="s">
        <v>222</v>
      </c>
      <c r="D953" s="8" t="s">
        <v>223</v>
      </c>
      <c r="E953" s="3" t="s">
        <v>15</v>
      </c>
      <c r="F953" s="13">
        <v>7.5E8</v>
      </c>
      <c r="G953" s="2" t="s">
        <v>222</v>
      </c>
      <c r="H953" s="2" t="s">
        <v>17</v>
      </c>
    </row>
    <row r="954" ht="15.75" customHeight="1">
      <c r="A954" s="10">
        <v>2021.0</v>
      </c>
      <c r="B954" s="2" t="s">
        <v>225</v>
      </c>
      <c r="C954" s="2" t="s">
        <v>225</v>
      </c>
      <c r="D954" s="8" t="s">
        <v>226</v>
      </c>
      <c r="E954" s="12" t="s">
        <v>14</v>
      </c>
      <c r="F954" s="13">
        <v>2.97E9</v>
      </c>
      <c r="G954" s="2" t="s">
        <v>225</v>
      </c>
      <c r="H954" s="2" t="s">
        <v>17</v>
      </c>
    </row>
    <row r="955" ht="15.75" customHeight="1">
      <c r="A955" s="10">
        <v>2021.0</v>
      </c>
      <c r="B955" s="2" t="s">
        <v>225</v>
      </c>
      <c r="C955" s="2" t="s">
        <v>225</v>
      </c>
      <c r="D955" s="8" t="s">
        <v>226</v>
      </c>
      <c r="E955" s="2" t="s">
        <v>16</v>
      </c>
      <c r="F955" s="13">
        <v>2.41E7</v>
      </c>
      <c r="G955" s="2" t="s">
        <v>225</v>
      </c>
      <c r="H955" s="2" t="s">
        <v>17</v>
      </c>
      <c r="I955" s="2"/>
      <c r="J955" s="2" t="s">
        <v>16</v>
      </c>
    </row>
    <row r="956" ht="15.75" customHeight="1">
      <c r="A956" s="10">
        <v>2021.0</v>
      </c>
      <c r="B956" s="22" t="s">
        <v>222</v>
      </c>
      <c r="C956" s="22" t="s">
        <v>222</v>
      </c>
      <c r="D956" s="3" t="s">
        <v>223</v>
      </c>
      <c r="E956" s="8" t="s">
        <v>15</v>
      </c>
      <c r="F956" s="16">
        <v>7.625E8</v>
      </c>
      <c r="G956" s="22" t="s">
        <v>222</v>
      </c>
      <c r="H956" s="8" t="s">
        <v>23</v>
      </c>
      <c r="I956" s="3"/>
      <c r="J956" s="8" t="s">
        <v>15</v>
      </c>
    </row>
    <row r="957" ht="15.75" customHeight="1">
      <c r="A957" s="10">
        <v>2021.0</v>
      </c>
      <c r="B957" s="22" t="s">
        <v>225</v>
      </c>
      <c r="C957" s="22" t="s">
        <v>225</v>
      </c>
      <c r="D957" s="3" t="s">
        <v>226</v>
      </c>
      <c r="E957" s="2" t="s">
        <v>16</v>
      </c>
      <c r="F957" s="16">
        <v>2.43E7</v>
      </c>
      <c r="G957" s="22" t="s">
        <v>225</v>
      </c>
      <c r="H957" s="2" t="s">
        <v>17</v>
      </c>
      <c r="I957" s="3"/>
      <c r="J957" s="2" t="s">
        <v>16</v>
      </c>
    </row>
    <row r="958" ht="15.75" customHeight="1">
      <c r="A958" s="10">
        <v>2021.0</v>
      </c>
      <c r="B958" s="22" t="s">
        <v>257</v>
      </c>
      <c r="C958" s="22" t="s">
        <v>222</v>
      </c>
      <c r="D958" s="3" t="s">
        <v>223</v>
      </c>
      <c r="E958" s="8" t="s">
        <v>15</v>
      </c>
      <c r="F958" s="16">
        <v>1.43699356E9</v>
      </c>
      <c r="G958" s="22" t="s">
        <v>222</v>
      </c>
      <c r="H958" s="8" t="s">
        <v>73</v>
      </c>
      <c r="I958" s="3"/>
      <c r="J958" s="8" t="s">
        <v>15</v>
      </c>
    </row>
    <row r="959" ht="15.75" customHeight="1">
      <c r="A959" s="10">
        <v>2021.0</v>
      </c>
      <c r="B959" s="2" t="s">
        <v>224</v>
      </c>
      <c r="C959" s="2" t="s">
        <v>222</v>
      </c>
      <c r="D959" s="8" t="s">
        <v>223</v>
      </c>
      <c r="E959" s="3" t="s">
        <v>15</v>
      </c>
      <c r="F959" s="13">
        <v>1.35E9</v>
      </c>
      <c r="G959" s="2" t="s">
        <v>224</v>
      </c>
      <c r="H959" s="2" t="s">
        <v>22</v>
      </c>
    </row>
    <row r="960" ht="15.75" customHeight="1">
      <c r="A960" s="10">
        <v>2021.0</v>
      </c>
      <c r="B960" s="2" t="s">
        <v>225</v>
      </c>
      <c r="C960" s="2" t="s">
        <v>225</v>
      </c>
      <c r="D960" s="8" t="s">
        <v>226</v>
      </c>
      <c r="E960" s="3" t="s">
        <v>15</v>
      </c>
      <c r="F960" s="13">
        <v>3.2E9</v>
      </c>
      <c r="G960" s="2" t="s">
        <v>225</v>
      </c>
      <c r="H960" s="2" t="s">
        <v>17</v>
      </c>
    </row>
    <row r="961" ht="15.75" customHeight="1">
      <c r="A961" s="10">
        <v>2021.0</v>
      </c>
      <c r="B961" s="8" t="s">
        <v>258</v>
      </c>
      <c r="C961" s="3" t="s">
        <v>259</v>
      </c>
      <c r="D961" s="8" t="s">
        <v>260</v>
      </c>
      <c r="E961" s="2" t="s">
        <v>16</v>
      </c>
      <c r="F961" s="19">
        <v>9790000.0</v>
      </c>
      <c r="G961" s="8" t="s">
        <v>258</v>
      </c>
      <c r="H961" s="8" t="s">
        <v>27</v>
      </c>
      <c r="I961" s="3" t="s">
        <v>28</v>
      </c>
      <c r="J961" s="2" t="s">
        <v>16</v>
      </c>
    </row>
    <row r="962" ht="15.75" customHeight="1">
      <c r="A962" s="10">
        <v>2021.0</v>
      </c>
      <c r="B962" s="22" t="s">
        <v>225</v>
      </c>
      <c r="C962" s="22" t="s">
        <v>225</v>
      </c>
      <c r="D962" s="3" t="s">
        <v>226</v>
      </c>
      <c r="E962" s="8" t="s">
        <v>15</v>
      </c>
      <c r="F962" s="16">
        <v>0.0</v>
      </c>
      <c r="G962" s="22" t="s">
        <v>225</v>
      </c>
      <c r="H962" s="8" t="s">
        <v>23</v>
      </c>
      <c r="I962" s="3"/>
      <c r="J962" s="8" t="s">
        <v>15</v>
      </c>
    </row>
    <row r="963" ht="15.75" customHeight="1">
      <c r="A963" s="10">
        <v>2021.0</v>
      </c>
      <c r="B963" s="2" t="s">
        <v>228</v>
      </c>
      <c r="C963" s="2" t="s">
        <v>228</v>
      </c>
      <c r="D963" s="18" t="s">
        <v>229</v>
      </c>
      <c r="E963" s="12" t="s">
        <v>14</v>
      </c>
      <c r="F963" s="13">
        <v>2.333E8</v>
      </c>
      <c r="G963" s="2" t="s">
        <v>228</v>
      </c>
      <c r="H963" s="39" t="s">
        <v>107</v>
      </c>
    </row>
    <row r="964" ht="15.75" customHeight="1">
      <c r="A964" s="10">
        <v>2021.0</v>
      </c>
      <c r="B964" s="2" t="s">
        <v>228</v>
      </c>
      <c r="C964" s="2" t="s">
        <v>228</v>
      </c>
      <c r="D964" s="18" t="s">
        <v>229</v>
      </c>
      <c r="E964" s="2" t="s">
        <v>16</v>
      </c>
      <c r="F964" s="13">
        <v>5300000.0</v>
      </c>
      <c r="G964" s="2" t="s">
        <v>228</v>
      </c>
      <c r="H964" s="8" t="s">
        <v>132</v>
      </c>
      <c r="I964" s="2"/>
      <c r="J964" s="2" t="s">
        <v>16</v>
      </c>
    </row>
    <row r="965" ht="15.75" customHeight="1">
      <c r="A965" s="10">
        <v>2021.0</v>
      </c>
      <c r="B965" s="22" t="s">
        <v>228</v>
      </c>
      <c r="C965" s="22" t="s">
        <v>228</v>
      </c>
      <c r="D965" s="3" t="s">
        <v>229</v>
      </c>
      <c r="E965" s="2" t="s">
        <v>16</v>
      </c>
      <c r="F965" s="16">
        <v>7500000.0</v>
      </c>
      <c r="G965" s="22" t="s">
        <v>228</v>
      </c>
      <c r="H965" s="2" t="s">
        <v>17</v>
      </c>
      <c r="I965" s="3"/>
      <c r="J965" s="2" t="s">
        <v>16</v>
      </c>
    </row>
    <row r="966" ht="15.75" customHeight="1">
      <c r="A966" s="10">
        <v>2021.0</v>
      </c>
      <c r="B966" s="22" t="s">
        <v>228</v>
      </c>
      <c r="C966" s="22" t="s">
        <v>228</v>
      </c>
      <c r="D966" s="3" t="s">
        <v>229</v>
      </c>
      <c r="E966" s="8" t="s">
        <v>15</v>
      </c>
      <c r="F966" s="16">
        <v>0.0</v>
      </c>
      <c r="G966" s="22" t="s">
        <v>228</v>
      </c>
      <c r="H966" s="8" t="s">
        <v>23</v>
      </c>
      <c r="I966" s="3"/>
      <c r="J966" s="8" t="s">
        <v>15</v>
      </c>
    </row>
    <row r="967" ht="15.75" customHeight="1">
      <c r="A967" s="10">
        <v>2021.0</v>
      </c>
      <c r="B967" s="52" t="s">
        <v>24</v>
      </c>
      <c r="C967" s="52" t="s">
        <v>24</v>
      </c>
      <c r="D967" s="3" t="s">
        <v>25</v>
      </c>
      <c r="E967" s="2" t="s">
        <v>16</v>
      </c>
      <c r="F967" s="54">
        <v>3533773.0</v>
      </c>
      <c r="G967" s="52" t="s">
        <v>24</v>
      </c>
      <c r="H967" s="2" t="s">
        <v>17</v>
      </c>
      <c r="I967" s="3" t="s">
        <v>28</v>
      </c>
      <c r="J967" s="2" t="s">
        <v>16</v>
      </c>
    </row>
    <row r="968" ht="15.75" customHeight="1">
      <c r="A968" s="10">
        <v>2021.0</v>
      </c>
      <c r="B968" s="52" t="s">
        <v>30</v>
      </c>
      <c r="C968" s="52" t="s">
        <v>30</v>
      </c>
      <c r="D968" s="3" t="s">
        <v>31</v>
      </c>
      <c r="E968" s="2" t="s">
        <v>16</v>
      </c>
      <c r="F968" s="54">
        <v>2255830.0</v>
      </c>
      <c r="G968" s="52" t="s">
        <v>30</v>
      </c>
      <c r="H968" s="2" t="s">
        <v>17</v>
      </c>
      <c r="I968" s="3" t="s">
        <v>28</v>
      </c>
      <c r="J968" s="2" t="s">
        <v>16</v>
      </c>
    </row>
    <row r="969" ht="15.75" customHeight="1">
      <c r="A969" s="10">
        <v>2021.0</v>
      </c>
      <c r="B969" s="52" t="s">
        <v>38</v>
      </c>
      <c r="C969" s="52" t="s">
        <v>38</v>
      </c>
      <c r="D969" s="3" t="s">
        <v>39</v>
      </c>
      <c r="E969" s="2" t="s">
        <v>16</v>
      </c>
      <c r="F969" s="54">
        <v>4406243.0</v>
      </c>
      <c r="G969" s="52" t="s">
        <v>38</v>
      </c>
      <c r="H969" s="2" t="s">
        <v>17</v>
      </c>
      <c r="I969" s="3" t="s">
        <v>28</v>
      </c>
      <c r="J969" s="2" t="s">
        <v>16</v>
      </c>
    </row>
    <row r="970" ht="15.75" customHeight="1">
      <c r="A970" s="10">
        <v>2021.0</v>
      </c>
      <c r="B970" s="52" t="s">
        <v>41</v>
      </c>
      <c r="C970" s="52" t="s">
        <v>41</v>
      </c>
      <c r="D970" s="3" t="s">
        <v>42</v>
      </c>
      <c r="E970" s="2" t="s">
        <v>16</v>
      </c>
      <c r="F970" s="54">
        <v>2800000.0</v>
      </c>
      <c r="G970" s="52" t="s">
        <v>41</v>
      </c>
      <c r="H970" s="2" t="s">
        <v>17</v>
      </c>
      <c r="I970" s="3" t="s">
        <v>28</v>
      </c>
      <c r="J970" s="2" t="s">
        <v>16</v>
      </c>
    </row>
    <row r="971" ht="15.75" customHeight="1">
      <c r="A971" s="10">
        <v>2021.0</v>
      </c>
      <c r="B971" s="52" t="s">
        <v>44</v>
      </c>
      <c r="C971" s="52" t="s">
        <v>44</v>
      </c>
      <c r="D971" s="3" t="s">
        <v>45</v>
      </c>
      <c r="E971" s="2" t="s">
        <v>16</v>
      </c>
      <c r="F971" s="54">
        <v>5496653.0</v>
      </c>
      <c r="G971" s="52" t="s">
        <v>44</v>
      </c>
      <c r="H971" s="2" t="s">
        <v>17</v>
      </c>
      <c r="I971" s="3" t="s">
        <v>28</v>
      </c>
      <c r="J971" s="2" t="s">
        <v>16</v>
      </c>
    </row>
    <row r="972" ht="15.75" customHeight="1">
      <c r="A972" s="10">
        <v>2021.0</v>
      </c>
      <c r="B972" s="52" t="s">
        <v>80</v>
      </c>
      <c r="C972" s="52" t="s">
        <v>80</v>
      </c>
      <c r="D972" s="3" t="s">
        <v>81</v>
      </c>
      <c r="E972" s="2" t="s">
        <v>16</v>
      </c>
      <c r="F972" s="54">
        <v>6731041.0</v>
      </c>
      <c r="G972" s="52" t="s">
        <v>80</v>
      </c>
      <c r="H972" s="2" t="s">
        <v>17</v>
      </c>
      <c r="I972" s="3" t="s">
        <v>28</v>
      </c>
      <c r="J972" s="2" t="s">
        <v>16</v>
      </c>
    </row>
    <row r="973" ht="15.75" customHeight="1">
      <c r="A973" s="10">
        <v>2021.0</v>
      </c>
      <c r="B973" s="52" t="s">
        <v>157</v>
      </c>
      <c r="C973" s="52" t="s">
        <v>157</v>
      </c>
      <c r="D973" s="3" t="s">
        <v>58</v>
      </c>
      <c r="E973" s="2" t="s">
        <v>16</v>
      </c>
      <c r="F973" s="54">
        <v>1.9616782E7</v>
      </c>
      <c r="G973" s="52" t="s">
        <v>157</v>
      </c>
      <c r="H973" s="2" t="s">
        <v>17</v>
      </c>
      <c r="I973" s="3" t="s">
        <v>28</v>
      </c>
      <c r="J973" s="2" t="s">
        <v>16</v>
      </c>
    </row>
    <row r="974" ht="15.75" customHeight="1">
      <c r="A974" s="10">
        <v>2021.0</v>
      </c>
      <c r="B974" s="52" t="s">
        <v>82</v>
      </c>
      <c r="C974" s="52" t="s">
        <v>82</v>
      </c>
      <c r="D974" s="3" t="s">
        <v>83</v>
      </c>
      <c r="E974" s="2" t="s">
        <v>16</v>
      </c>
      <c r="F974" s="54">
        <v>4400000.0</v>
      </c>
      <c r="G974" s="52" t="s">
        <v>82</v>
      </c>
      <c r="H974" s="2" t="s">
        <v>17</v>
      </c>
      <c r="I974" s="3" t="s">
        <v>28</v>
      </c>
      <c r="J974" s="2" t="s">
        <v>16</v>
      </c>
    </row>
    <row r="975" ht="15.75" customHeight="1">
      <c r="A975" s="10">
        <v>2021.0</v>
      </c>
      <c r="B975" s="52" t="s">
        <v>96</v>
      </c>
      <c r="C975" s="52" t="s">
        <v>96</v>
      </c>
      <c r="D975" s="3" t="s">
        <v>97</v>
      </c>
      <c r="E975" s="2" t="s">
        <v>16</v>
      </c>
      <c r="F975" s="54">
        <v>4100000.0</v>
      </c>
      <c r="G975" s="52" t="s">
        <v>96</v>
      </c>
      <c r="H975" s="2" t="s">
        <v>17</v>
      </c>
      <c r="I975" s="3" t="s">
        <v>28</v>
      </c>
      <c r="J975" s="2" t="s">
        <v>16</v>
      </c>
    </row>
    <row r="976" ht="15.75" customHeight="1">
      <c r="A976" s="10">
        <v>2021.0</v>
      </c>
      <c r="B976" s="52" t="s">
        <v>115</v>
      </c>
      <c r="C976" s="52" t="s">
        <v>115</v>
      </c>
      <c r="D976" s="3" t="s">
        <v>116</v>
      </c>
      <c r="E976" s="2" t="s">
        <v>16</v>
      </c>
      <c r="F976" s="54">
        <v>1250662.0</v>
      </c>
      <c r="G976" s="52" t="s">
        <v>115</v>
      </c>
      <c r="H976" s="2" t="s">
        <v>17</v>
      </c>
      <c r="I976" s="3" t="s">
        <v>28</v>
      </c>
      <c r="J976" s="2" t="s">
        <v>16</v>
      </c>
    </row>
    <row r="977" ht="15.75" customHeight="1">
      <c r="A977" s="10">
        <v>2021.0</v>
      </c>
      <c r="B977" s="52" t="s">
        <v>129</v>
      </c>
      <c r="C977" s="52" t="s">
        <v>129</v>
      </c>
      <c r="D977" s="3" t="s">
        <v>130</v>
      </c>
      <c r="E977" s="2" t="s">
        <v>16</v>
      </c>
      <c r="F977" s="54">
        <v>5917269.0</v>
      </c>
      <c r="G977" s="52" t="s">
        <v>129</v>
      </c>
      <c r="H977" s="2" t="s">
        <v>17</v>
      </c>
      <c r="I977" s="3" t="s">
        <v>28</v>
      </c>
      <c r="J977" s="2" t="s">
        <v>16</v>
      </c>
    </row>
    <row r="978" ht="15.75" customHeight="1">
      <c r="A978" s="10">
        <v>2021.0</v>
      </c>
      <c r="B978" s="52" t="s">
        <v>123</v>
      </c>
      <c r="C978" s="52" t="s">
        <v>123</v>
      </c>
      <c r="D978" s="3" t="s">
        <v>124</v>
      </c>
      <c r="E978" s="2" t="s">
        <v>16</v>
      </c>
      <c r="F978" s="54">
        <v>1326777.0</v>
      </c>
      <c r="G978" s="52" t="s">
        <v>123</v>
      </c>
      <c r="H978" s="2" t="s">
        <v>17</v>
      </c>
      <c r="I978" s="3" t="s">
        <v>28</v>
      </c>
      <c r="J978" s="2" t="s">
        <v>16</v>
      </c>
    </row>
    <row r="979" ht="15.75" customHeight="1">
      <c r="A979" s="10">
        <v>2021.0</v>
      </c>
      <c r="B979" s="52" t="s">
        <v>136</v>
      </c>
      <c r="C979" s="52" t="s">
        <v>136</v>
      </c>
      <c r="D979" s="3" t="s">
        <v>137</v>
      </c>
      <c r="E979" s="2" t="s">
        <v>16</v>
      </c>
      <c r="F979" s="54">
        <v>1035782.0</v>
      </c>
      <c r="G979" s="52" t="s">
        <v>136</v>
      </c>
      <c r="H979" s="2" t="s">
        <v>17</v>
      </c>
      <c r="I979" s="3" t="s">
        <v>28</v>
      </c>
      <c r="J979" s="2" t="s">
        <v>16</v>
      </c>
    </row>
    <row r="980" ht="15.75" customHeight="1">
      <c r="A980" s="10">
        <v>2021.0</v>
      </c>
      <c r="B980" s="52" t="s">
        <v>143</v>
      </c>
      <c r="C980" s="52" t="s">
        <v>143</v>
      </c>
      <c r="D980" s="3" t="s">
        <v>144</v>
      </c>
      <c r="E980" s="2" t="s">
        <v>16</v>
      </c>
      <c r="F980" s="54">
        <v>3821659.0</v>
      </c>
      <c r="G980" s="52" t="s">
        <v>143</v>
      </c>
      <c r="H980" s="2" t="s">
        <v>17</v>
      </c>
      <c r="I980" s="3" t="s">
        <v>28</v>
      </c>
      <c r="J980" s="2" t="s">
        <v>16</v>
      </c>
    </row>
    <row r="981" ht="15.75" customHeight="1">
      <c r="A981" s="10">
        <v>2021.0</v>
      </c>
      <c r="B981" s="52" t="s">
        <v>155</v>
      </c>
      <c r="C981" s="52" t="s">
        <v>155</v>
      </c>
      <c r="D981" s="3" t="s">
        <v>156</v>
      </c>
      <c r="E981" s="2" t="s">
        <v>16</v>
      </c>
      <c r="F981" s="54">
        <v>8700000.0</v>
      </c>
      <c r="G981" s="52" t="s">
        <v>155</v>
      </c>
      <c r="H981" s="2" t="s">
        <v>17</v>
      </c>
      <c r="I981" s="3" t="s">
        <v>28</v>
      </c>
      <c r="J981" s="2" t="s">
        <v>16</v>
      </c>
    </row>
    <row r="982" ht="15.75" customHeight="1">
      <c r="A982" s="10">
        <v>2021.0</v>
      </c>
      <c r="B982" s="52" t="s">
        <v>163</v>
      </c>
      <c r="C982" s="52" t="s">
        <v>163</v>
      </c>
      <c r="D982" s="3" t="s">
        <v>164</v>
      </c>
      <c r="E982" s="2" t="s">
        <v>16</v>
      </c>
      <c r="F982" s="54">
        <v>2400000.0</v>
      </c>
      <c r="G982" s="52" t="s">
        <v>163</v>
      </c>
      <c r="H982" s="2" t="s">
        <v>17</v>
      </c>
      <c r="I982" s="3" t="s">
        <v>28</v>
      </c>
      <c r="J982" s="2" t="s">
        <v>16</v>
      </c>
    </row>
    <row r="983" ht="15.75" customHeight="1">
      <c r="A983" s="10">
        <v>2021.0</v>
      </c>
      <c r="B983" s="52" t="s">
        <v>168</v>
      </c>
      <c r="C983" s="52" t="s">
        <v>168</v>
      </c>
      <c r="D983" s="8" t="s">
        <v>169</v>
      </c>
      <c r="E983" s="2" t="s">
        <v>16</v>
      </c>
      <c r="F983" s="54">
        <v>1.1E7</v>
      </c>
      <c r="G983" s="52" t="s">
        <v>168</v>
      </c>
      <c r="H983" s="2" t="s">
        <v>17</v>
      </c>
      <c r="I983" s="3" t="s">
        <v>28</v>
      </c>
      <c r="J983" s="2" t="s">
        <v>16</v>
      </c>
    </row>
    <row r="984" ht="15.75" customHeight="1">
      <c r="A984" s="10">
        <v>2021.0</v>
      </c>
      <c r="B984" s="52" t="s">
        <v>185</v>
      </c>
      <c r="C984" s="52" t="s">
        <v>185</v>
      </c>
      <c r="D984" s="3" t="s">
        <v>186</v>
      </c>
      <c r="E984" s="2" t="s">
        <v>16</v>
      </c>
      <c r="F984" s="54">
        <v>5932722.0</v>
      </c>
      <c r="G984" s="52" t="s">
        <v>185</v>
      </c>
      <c r="H984" s="2" t="s">
        <v>17</v>
      </c>
      <c r="I984" s="3" t="s">
        <v>28</v>
      </c>
      <c r="J984" s="2" t="s">
        <v>16</v>
      </c>
    </row>
    <row r="985" ht="15.75" customHeight="1">
      <c r="A985" s="10">
        <v>2021.0</v>
      </c>
      <c r="B985" s="52" t="s">
        <v>188</v>
      </c>
      <c r="C985" s="52" t="s">
        <v>188</v>
      </c>
      <c r="D985" s="3" t="s">
        <v>189</v>
      </c>
      <c r="E985" s="2" t="s">
        <v>16</v>
      </c>
      <c r="F985" s="54">
        <v>8310533.0</v>
      </c>
      <c r="G985" s="52" t="s">
        <v>188</v>
      </c>
      <c r="H985" s="2" t="s">
        <v>17</v>
      </c>
      <c r="I985" s="3" t="s">
        <v>28</v>
      </c>
      <c r="J985" s="2" t="s">
        <v>16</v>
      </c>
    </row>
    <row r="986" ht="15.75" customHeight="1">
      <c r="A986" s="10">
        <v>2021.0</v>
      </c>
      <c r="B986" s="52" t="s">
        <v>203</v>
      </c>
      <c r="C986" s="52" t="s">
        <v>203</v>
      </c>
      <c r="D986" s="3" t="s">
        <v>204</v>
      </c>
      <c r="E986" s="2" t="s">
        <v>16</v>
      </c>
      <c r="F986" s="54">
        <v>1.3446501E7</v>
      </c>
      <c r="G986" s="52" t="s">
        <v>203</v>
      </c>
      <c r="H986" s="2" t="s">
        <v>17</v>
      </c>
      <c r="I986" s="3" t="s">
        <v>28</v>
      </c>
      <c r="J986" s="2" t="s">
        <v>16</v>
      </c>
    </row>
    <row r="987" ht="15.75" customHeight="1">
      <c r="A987" s="10">
        <v>2021.0</v>
      </c>
      <c r="B987" s="52" t="s">
        <v>205</v>
      </c>
      <c r="C987" s="52" t="s">
        <v>205</v>
      </c>
      <c r="D987" s="3" t="s">
        <v>206</v>
      </c>
      <c r="E987" s="2" t="s">
        <v>16</v>
      </c>
      <c r="F987" s="54">
        <v>1.3E7</v>
      </c>
      <c r="G987" s="52" t="s">
        <v>205</v>
      </c>
      <c r="H987" s="2" t="s">
        <v>17</v>
      </c>
      <c r="I987" s="3" t="s">
        <v>28</v>
      </c>
      <c r="J987" s="2" t="s">
        <v>16</v>
      </c>
    </row>
    <row r="988" ht="15.75" customHeight="1">
      <c r="A988" s="10">
        <v>2021.0</v>
      </c>
      <c r="B988" s="52" t="s">
        <v>218</v>
      </c>
      <c r="C988" s="52" t="s">
        <v>218</v>
      </c>
      <c r="D988" s="3" t="s">
        <v>219</v>
      </c>
      <c r="E988" s="2" t="s">
        <v>16</v>
      </c>
      <c r="F988" s="54">
        <v>3400000.0</v>
      </c>
      <c r="G988" s="52" t="s">
        <v>218</v>
      </c>
      <c r="H988" s="2" t="s">
        <v>17</v>
      </c>
      <c r="I988" s="3" t="s">
        <v>28</v>
      </c>
      <c r="J988" s="2" t="s">
        <v>16</v>
      </c>
    </row>
    <row r="989" ht="15.75" customHeight="1">
      <c r="A989" s="10">
        <v>2021.0</v>
      </c>
      <c r="B989" s="52" t="s">
        <v>222</v>
      </c>
      <c r="C989" s="52" t="s">
        <v>222</v>
      </c>
      <c r="D989" s="3" t="s">
        <v>223</v>
      </c>
      <c r="E989" s="2" t="s">
        <v>16</v>
      </c>
      <c r="F989" s="54">
        <v>7000000.0</v>
      </c>
      <c r="G989" s="52" t="s">
        <v>222</v>
      </c>
      <c r="H989" s="2" t="s">
        <v>17</v>
      </c>
      <c r="I989" s="3" t="s">
        <v>28</v>
      </c>
      <c r="J989" s="2" t="s">
        <v>16</v>
      </c>
    </row>
    <row r="990" ht="15.75" customHeight="1">
      <c r="A990" s="10">
        <v>2021.0</v>
      </c>
      <c r="B990" s="52" t="s">
        <v>225</v>
      </c>
      <c r="C990" s="52" t="s">
        <v>225</v>
      </c>
      <c r="D990" s="3" t="s">
        <v>226</v>
      </c>
      <c r="E990" s="2" t="s">
        <v>16</v>
      </c>
      <c r="F990" s="54">
        <v>2.07E7</v>
      </c>
      <c r="G990" s="52" t="s">
        <v>225</v>
      </c>
      <c r="H990" s="2" t="s">
        <v>17</v>
      </c>
      <c r="I990" s="3" t="s">
        <v>28</v>
      </c>
      <c r="J990" s="2" t="s">
        <v>16</v>
      </c>
    </row>
    <row r="991" ht="15.75" customHeight="1">
      <c r="A991" s="10">
        <v>2021.0</v>
      </c>
      <c r="B991" s="52" t="s">
        <v>228</v>
      </c>
      <c r="C991" s="52" t="s">
        <v>228</v>
      </c>
      <c r="D991" s="3" t="s">
        <v>229</v>
      </c>
      <c r="E991" s="2" t="s">
        <v>16</v>
      </c>
      <c r="F991" s="54">
        <v>6800000.0</v>
      </c>
      <c r="G991" s="52" t="s">
        <v>228</v>
      </c>
      <c r="H991" s="2" t="s">
        <v>17</v>
      </c>
      <c r="I991" s="3" t="s">
        <v>28</v>
      </c>
      <c r="J991" s="2" t="s">
        <v>16</v>
      </c>
    </row>
    <row r="992" ht="15.75" customHeight="1">
      <c r="A992" s="10">
        <v>2021.0</v>
      </c>
      <c r="B992" s="52" t="s">
        <v>261</v>
      </c>
      <c r="C992" s="52" t="s">
        <v>69</v>
      </c>
      <c r="D992" s="3" t="s">
        <v>70</v>
      </c>
      <c r="E992" s="2" t="s">
        <v>16</v>
      </c>
      <c r="F992" s="54">
        <v>2300000.0</v>
      </c>
      <c r="G992" s="52" t="s">
        <v>261</v>
      </c>
      <c r="H992" s="8" t="s">
        <v>262</v>
      </c>
      <c r="I992" s="3"/>
      <c r="J992" s="2" t="s">
        <v>16</v>
      </c>
    </row>
    <row r="993" ht="15.75" customHeight="1">
      <c r="A993" s="10">
        <v>2021.0</v>
      </c>
      <c r="B993" s="52" t="s">
        <v>108</v>
      </c>
      <c r="C993" s="52" t="s">
        <v>105</v>
      </c>
      <c r="D993" s="3" t="s">
        <v>106</v>
      </c>
      <c r="E993" s="2" t="s">
        <v>16</v>
      </c>
      <c r="F993" s="54">
        <v>1590000.0</v>
      </c>
      <c r="G993" s="52" t="s">
        <v>108</v>
      </c>
      <c r="H993" s="8" t="s">
        <v>262</v>
      </c>
      <c r="I993" s="3"/>
      <c r="J993" s="2" t="s">
        <v>16</v>
      </c>
    </row>
    <row r="994" ht="15.75" customHeight="1">
      <c r="A994" s="10">
        <v>2021.0</v>
      </c>
      <c r="B994" s="52" t="s">
        <v>243</v>
      </c>
      <c r="C994" s="52" t="s">
        <v>136</v>
      </c>
      <c r="D994" s="3"/>
      <c r="E994" s="2" t="s">
        <v>16</v>
      </c>
      <c r="F994" s="54">
        <v>1300000.0</v>
      </c>
      <c r="G994" s="52" t="s">
        <v>243</v>
      </c>
      <c r="H994" s="52" t="s">
        <v>263</v>
      </c>
      <c r="I994" s="3"/>
      <c r="J994" s="2" t="s">
        <v>16</v>
      </c>
    </row>
    <row r="995" ht="15.75" customHeight="1">
      <c r="A995" s="10">
        <v>2021.0</v>
      </c>
      <c r="B995" s="52" t="s">
        <v>72</v>
      </c>
      <c r="C995" s="52" t="s">
        <v>264</v>
      </c>
      <c r="D995" s="3" t="s">
        <v>31</v>
      </c>
      <c r="E995" s="2" t="s">
        <v>16</v>
      </c>
      <c r="F995" s="54">
        <v>552000.0</v>
      </c>
      <c r="G995" s="52" t="s">
        <v>72</v>
      </c>
      <c r="H995" s="52" t="s">
        <v>263</v>
      </c>
      <c r="I995" s="3"/>
      <c r="J995" s="2" t="s">
        <v>16</v>
      </c>
    </row>
    <row r="996" ht="15.75" customHeight="1">
      <c r="A996" s="10">
        <v>2021.0</v>
      </c>
      <c r="B996" s="52" t="s">
        <v>158</v>
      </c>
      <c r="C996" s="52" t="s">
        <v>157</v>
      </c>
      <c r="D996" s="3" t="s">
        <v>58</v>
      </c>
      <c r="E996" s="2" t="s">
        <v>16</v>
      </c>
      <c r="F996" s="54">
        <v>1951385.0</v>
      </c>
      <c r="G996" s="52" t="s">
        <v>158</v>
      </c>
      <c r="H996" s="52" t="s">
        <v>263</v>
      </c>
      <c r="I996" s="3"/>
      <c r="J996" s="2" t="s">
        <v>16</v>
      </c>
    </row>
    <row r="997" ht="15.75" customHeight="1">
      <c r="A997" s="10">
        <v>2021.0</v>
      </c>
      <c r="B997" s="52" t="s">
        <v>257</v>
      </c>
      <c r="C997" s="52" t="s">
        <v>222</v>
      </c>
      <c r="D997" s="3" t="s">
        <v>223</v>
      </c>
      <c r="E997" s="2" t="s">
        <v>16</v>
      </c>
      <c r="F997" s="54">
        <v>7203586.0</v>
      </c>
      <c r="G997" s="52" t="s">
        <v>257</v>
      </c>
      <c r="H997" s="52" t="s">
        <v>263</v>
      </c>
      <c r="I997" s="3"/>
      <c r="J997" s="2" t="s">
        <v>16</v>
      </c>
    </row>
    <row r="998" ht="15.75" customHeight="1">
      <c r="A998" s="10">
        <v>2021.0</v>
      </c>
      <c r="B998" s="52" t="s">
        <v>254</v>
      </c>
      <c r="C998" s="52" t="s">
        <v>255</v>
      </c>
      <c r="D998" s="3"/>
      <c r="E998" s="2" t="s">
        <v>16</v>
      </c>
      <c r="F998" s="54">
        <v>613667.0</v>
      </c>
      <c r="G998" s="52" t="s">
        <v>254</v>
      </c>
      <c r="H998" s="52" t="s">
        <v>263</v>
      </c>
      <c r="I998" s="3"/>
      <c r="J998" s="2" t="s">
        <v>16</v>
      </c>
    </row>
    <row r="999" ht="15.75" customHeight="1">
      <c r="A999" s="10">
        <v>2021.0</v>
      </c>
      <c r="B999" s="52" t="s">
        <v>251</v>
      </c>
      <c r="C999" s="52" t="s">
        <v>188</v>
      </c>
      <c r="D999" s="3" t="s">
        <v>189</v>
      </c>
      <c r="E999" s="2" t="s">
        <v>16</v>
      </c>
      <c r="F999" s="54">
        <v>4105000.0</v>
      </c>
      <c r="G999" s="52" t="s">
        <v>251</v>
      </c>
      <c r="H999" s="52" t="s">
        <v>263</v>
      </c>
      <c r="I999" s="3"/>
      <c r="J999" s="2" t="s">
        <v>16</v>
      </c>
    </row>
    <row r="1000" ht="15.75" customHeight="1">
      <c r="A1000" s="10">
        <v>2021.0</v>
      </c>
      <c r="B1000" s="52" t="s">
        <v>252</v>
      </c>
      <c r="C1000" s="52" t="s">
        <v>253</v>
      </c>
      <c r="D1000" s="3" t="s">
        <v>206</v>
      </c>
      <c r="E1000" s="2" t="s">
        <v>16</v>
      </c>
      <c r="F1000" s="54">
        <v>1.0316142E7</v>
      </c>
      <c r="G1000" s="52" t="s">
        <v>252</v>
      </c>
      <c r="H1000" s="52" t="s">
        <v>263</v>
      </c>
      <c r="I1000" s="3"/>
      <c r="J1000" s="2" t="s">
        <v>16</v>
      </c>
    </row>
    <row r="1001" ht="15.75" customHeight="1">
      <c r="A1001" s="10">
        <v>2021.0</v>
      </c>
      <c r="B1001" s="52" t="s">
        <v>265</v>
      </c>
      <c r="C1001" s="52" t="s">
        <v>145</v>
      </c>
      <c r="D1001" s="3" t="s">
        <v>146</v>
      </c>
      <c r="E1001" s="2" t="s">
        <v>16</v>
      </c>
      <c r="F1001" s="54">
        <v>4900000.0</v>
      </c>
      <c r="G1001" s="52" t="s">
        <v>265</v>
      </c>
      <c r="H1001" s="52" t="s">
        <v>266</v>
      </c>
      <c r="I1001" s="3"/>
      <c r="J1001" s="2" t="s">
        <v>16</v>
      </c>
    </row>
    <row r="1002" ht="15.75" customHeight="1">
      <c r="A1002" s="10">
        <v>2021.0</v>
      </c>
      <c r="B1002" s="52" t="s">
        <v>267</v>
      </c>
      <c r="C1002" s="52" t="s">
        <v>153</v>
      </c>
      <c r="D1002" s="3" t="s">
        <v>268</v>
      </c>
      <c r="E1002" s="2" t="s">
        <v>16</v>
      </c>
      <c r="F1002" s="54">
        <v>1700000.0</v>
      </c>
      <c r="G1002" s="52" t="s">
        <v>267</v>
      </c>
      <c r="H1002" s="2" t="s">
        <v>17</v>
      </c>
      <c r="I1002" s="3" t="s">
        <v>28</v>
      </c>
      <c r="J1002" s="2" t="s">
        <v>16</v>
      </c>
    </row>
    <row r="1003" ht="15.75" customHeight="1">
      <c r="A1003" s="10">
        <v>2021.0</v>
      </c>
      <c r="B1003" s="52" t="s">
        <v>267</v>
      </c>
      <c r="C1003" s="52" t="s">
        <v>64</v>
      </c>
      <c r="D1003" s="3" t="s">
        <v>65</v>
      </c>
      <c r="E1003" s="2" t="s">
        <v>16</v>
      </c>
      <c r="F1003" s="54">
        <v>3800000.0</v>
      </c>
      <c r="G1003" s="52" t="s">
        <v>267</v>
      </c>
      <c r="H1003" s="2" t="s">
        <v>17</v>
      </c>
      <c r="I1003" s="3" t="s">
        <v>28</v>
      </c>
      <c r="J1003" s="2" t="s">
        <v>16</v>
      </c>
    </row>
    <row r="1004" ht="15.75" customHeight="1">
      <c r="A1004" s="10">
        <v>2021.0</v>
      </c>
      <c r="B1004" s="52" t="s">
        <v>267</v>
      </c>
      <c r="C1004" s="52" t="s">
        <v>69</v>
      </c>
      <c r="D1004" s="3" t="s">
        <v>70</v>
      </c>
      <c r="E1004" s="2" t="s">
        <v>16</v>
      </c>
      <c r="F1004" s="54">
        <v>2800000.0</v>
      </c>
      <c r="G1004" s="52" t="s">
        <v>267</v>
      </c>
      <c r="H1004" s="2" t="s">
        <v>17</v>
      </c>
      <c r="I1004" s="3" t="s">
        <v>28</v>
      </c>
      <c r="J1004" s="2" t="s">
        <v>16</v>
      </c>
    </row>
    <row r="1005" ht="15.75" customHeight="1">
      <c r="A1005" s="10">
        <v>2022.0</v>
      </c>
      <c r="B1005" s="52" t="s">
        <v>10</v>
      </c>
      <c r="C1005" s="52" t="s">
        <v>10</v>
      </c>
      <c r="D1005" s="3" t="s">
        <v>11</v>
      </c>
      <c r="E1005" s="8" t="s">
        <v>16</v>
      </c>
      <c r="F1005" s="54">
        <v>2.4380455E7</v>
      </c>
      <c r="G1005" s="52" t="s">
        <v>10</v>
      </c>
      <c r="H1005" s="43" t="s">
        <v>269</v>
      </c>
      <c r="I1005" s="3"/>
      <c r="J1005" s="8" t="s">
        <v>16</v>
      </c>
    </row>
    <row r="1006" ht="15.75" customHeight="1">
      <c r="A1006" s="10">
        <v>2022.0</v>
      </c>
      <c r="B1006" s="52" t="s">
        <v>24</v>
      </c>
      <c r="C1006" s="52" t="s">
        <v>24</v>
      </c>
      <c r="D1006" s="3" t="s">
        <v>25</v>
      </c>
      <c r="E1006" s="8" t="s">
        <v>16</v>
      </c>
      <c r="F1006" s="54">
        <v>4889324.0</v>
      </c>
      <c r="G1006" s="52" t="s">
        <v>24</v>
      </c>
      <c r="H1006" s="52" t="s">
        <v>269</v>
      </c>
      <c r="I1006" s="3"/>
      <c r="J1006" s="8" t="s">
        <v>16</v>
      </c>
    </row>
    <row r="1007" ht="15.75" customHeight="1">
      <c r="A1007" s="10">
        <v>2022.0</v>
      </c>
      <c r="B1007" s="52" t="s">
        <v>30</v>
      </c>
      <c r="C1007" s="52" t="s">
        <v>30</v>
      </c>
      <c r="D1007" s="3" t="s">
        <v>31</v>
      </c>
      <c r="E1007" s="8" t="s">
        <v>16</v>
      </c>
      <c r="F1007" s="54">
        <v>1795961.0</v>
      </c>
      <c r="G1007" s="52" t="s">
        <v>30</v>
      </c>
      <c r="H1007" s="52" t="s">
        <v>269</v>
      </c>
      <c r="I1007" s="3"/>
      <c r="J1007" s="8" t="s">
        <v>16</v>
      </c>
    </row>
    <row r="1008" ht="15.75" customHeight="1">
      <c r="A1008" s="10">
        <v>2022.0</v>
      </c>
      <c r="B1008" s="52" t="s">
        <v>38</v>
      </c>
      <c r="C1008" s="52" t="s">
        <v>38</v>
      </c>
      <c r="D1008" s="3" t="s">
        <v>39</v>
      </c>
      <c r="E1008" s="8" t="s">
        <v>16</v>
      </c>
      <c r="F1008" s="54">
        <v>3934444.0</v>
      </c>
      <c r="G1008" s="52" t="s">
        <v>38</v>
      </c>
      <c r="H1008" s="52" t="s">
        <v>269</v>
      </c>
      <c r="I1008" s="3"/>
      <c r="J1008" s="8" t="s">
        <v>16</v>
      </c>
    </row>
    <row r="1009" ht="15.75" customHeight="1">
      <c r="A1009" s="10">
        <v>2022.0</v>
      </c>
      <c r="B1009" s="52" t="s">
        <v>41</v>
      </c>
      <c r="C1009" s="52" t="s">
        <v>41</v>
      </c>
      <c r="D1009" s="3" t="s">
        <v>42</v>
      </c>
      <c r="E1009" s="8" t="s">
        <v>16</v>
      </c>
      <c r="F1009" s="54">
        <v>3053039.0</v>
      </c>
      <c r="G1009" s="52" t="s">
        <v>41</v>
      </c>
      <c r="H1009" s="52" t="s">
        <v>269</v>
      </c>
      <c r="I1009" s="3"/>
      <c r="J1009" s="8" t="s">
        <v>16</v>
      </c>
    </row>
    <row r="1010" ht="15.75" customHeight="1">
      <c r="A1010" s="10">
        <v>2022.0</v>
      </c>
      <c r="B1010" s="52" t="s">
        <v>44</v>
      </c>
      <c r="C1010" s="52" t="s">
        <v>44</v>
      </c>
      <c r="D1010" s="3" t="s">
        <v>45</v>
      </c>
      <c r="E1010" s="8" t="s">
        <v>16</v>
      </c>
      <c r="F1010" s="54">
        <v>6149509.0</v>
      </c>
      <c r="G1010" s="52" t="s">
        <v>44</v>
      </c>
      <c r="H1010" s="52" t="s">
        <v>269</v>
      </c>
      <c r="I1010" s="3"/>
      <c r="J1010" s="8" t="s">
        <v>16</v>
      </c>
    </row>
    <row r="1011" ht="15.75" customHeight="1">
      <c r="A1011" s="10">
        <v>2022.0</v>
      </c>
      <c r="B1011" s="52" t="s">
        <v>80</v>
      </c>
      <c r="C1011" s="52" t="s">
        <v>80</v>
      </c>
      <c r="D1011" s="3" t="s">
        <v>81</v>
      </c>
      <c r="E1011" s="8" t="s">
        <v>16</v>
      </c>
      <c r="F1011" s="54">
        <v>7693945.0</v>
      </c>
      <c r="G1011" s="52" t="s">
        <v>80</v>
      </c>
      <c r="H1011" s="52" t="s">
        <v>269</v>
      </c>
      <c r="I1011" s="3"/>
      <c r="J1011" s="8" t="s">
        <v>16</v>
      </c>
    </row>
    <row r="1012" ht="15.75" customHeight="1">
      <c r="A1012" s="10">
        <v>2022.0</v>
      </c>
      <c r="B1012" s="52" t="s">
        <v>57</v>
      </c>
      <c r="C1012" s="52" t="s">
        <v>57</v>
      </c>
      <c r="D1012" s="3" t="s">
        <v>58</v>
      </c>
      <c r="E1012" s="8" t="s">
        <v>16</v>
      </c>
      <c r="F1012" s="54">
        <v>2.7026244E7</v>
      </c>
      <c r="G1012" s="52" t="s">
        <v>57</v>
      </c>
      <c r="H1012" s="52" t="s">
        <v>269</v>
      </c>
      <c r="I1012" s="3"/>
      <c r="J1012" s="8" t="s">
        <v>16</v>
      </c>
    </row>
    <row r="1013" ht="15.75" customHeight="1">
      <c r="A1013" s="10">
        <v>2022.0</v>
      </c>
      <c r="B1013" s="52" t="s">
        <v>153</v>
      </c>
      <c r="C1013" s="52" t="s">
        <v>153</v>
      </c>
      <c r="D1013" s="3" t="s">
        <v>268</v>
      </c>
      <c r="E1013" s="8" t="s">
        <v>16</v>
      </c>
      <c r="F1013" s="54">
        <v>1700000.0</v>
      </c>
      <c r="G1013" s="52" t="s">
        <v>153</v>
      </c>
      <c r="H1013" s="52" t="s">
        <v>269</v>
      </c>
      <c r="I1013" s="3"/>
      <c r="J1013" s="8" t="s">
        <v>16</v>
      </c>
    </row>
    <row r="1014" ht="15.75" customHeight="1">
      <c r="A1014" s="10">
        <v>2022.0</v>
      </c>
      <c r="B1014" s="52" t="s">
        <v>78</v>
      </c>
      <c r="C1014" s="52" t="s">
        <v>78</v>
      </c>
      <c r="D1014" s="3" t="s">
        <v>79</v>
      </c>
      <c r="E1014" s="8" t="s">
        <v>16</v>
      </c>
      <c r="F1014" s="54">
        <v>2.0E7</v>
      </c>
      <c r="G1014" s="52" t="s">
        <v>78</v>
      </c>
      <c r="H1014" s="52" t="s">
        <v>269</v>
      </c>
      <c r="I1014" s="3"/>
      <c r="J1014" s="8" t="s">
        <v>16</v>
      </c>
    </row>
    <row r="1015" ht="15.75" customHeight="1">
      <c r="A1015" s="10">
        <v>2022.0</v>
      </c>
      <c r="B1015" s="52" t="s">
        <v>64</v>
      </c>
      <c r="C1015" s="52" t="s">
        <v>64</v>
      </c>
      <c r="D1015" s="3" t="s">
        <v>65</v>
      </c>
      <c r="E1015" s="8" t="s">
        <v>16</v>
      </c>
      <c r="F1015" s="54">
        <v>3800000.0</v>
      </c>
      <c r="G1015" s="52" t="s">
        <v>64</v>
      </c>
      <c r="H1015" s="52" t="s">
        <v>269</v>
      </c>
      <c r="I1015" s="3"/>
      <c r="J1015" s="8" t="s">
        <v>16</v>
      </c>
    </row>
    <row r="1016" ht="15.75" customHeight="1">
      <c r="A1016" s="10">
        <v>2022.0</v>
      </c>
      <c r="B1016" s="52" t="s">
        <v>82</v>
      </c>
      <c r="C1016" s="52" t="s">
        <v>82</v>
      </c>
      <c r="D1016" s="3" t="s">
        <v>83</v>
      </c>
      <c r="E1016" s="8" t="s">
        <v>16</v>
      </c>
      <c r="F1016" s="54">
        <v>4896979.0</v>
      </c>
      <c r="G1016" s="52" t="s">
        <v>82</v>
      </c>
      <c r="H1016" s="52" t="s">
        <v>269</v>
      </c>
      <c r="I1016" s="3"/>
      <c r="J1016" s="8" t="s">
        <v>16</v>
      </c>
    </row>
    <row r="1017" ht="15.75" customHeight="1">
      <c r="A1017" s="10">
        <v>2022.0</v>
      </c>
      <c r="B1017" s="52" t="s">
        <v>69</v>
      </c>
      <c r="C1017" s="52" t="s">
        <v>69</v>
      </c>
      <c r="D1017" s="3" t="s">
        <v>70</v>
      </c>
      <c r="E1017" s="8" t="s">
        <v>16</v>
      </c>
      <c r="F1017" s="54">
        <v>2800000.0</v>
      </c>
      <c r="G1017" s="52" t="s">
        <v>69</v>
      </c>
      <c r="H1017" s="52" t="s">
        <v>269</v>
      </c>
      <c r="I1017" s="3"/>
      <c r="J1017" s="8" t="s">
        <v>16</v>
      </c>
    </row>
    <row r="1018" ht="15.75" customHeight="1">
      <c r="A1018" s="10">
        <v>2022.0</v>
      </c>
      <c r="B1018" s="52" t="s">
        <v>96</v>
      </c>
      <c r="C1018" s="52" t="s">
        <v>96</v>
      </c>
      <c r="D1018" s="3" t="s">
        <v>97</v>
      </c>
      <c r="E1018" s="8" t="s">
        <v>16</v>
      </c>
      <c r="F1018" s="54">
        <v>2454198.0</v>
      </c>
      <c r="G1018" s="52" t="s">
        <v>96</v>
      </c>
      <c r="H1018" s="52" t="s">
        <v>269</v>
      </c>
      <c r="I1018" s="3"/>
      <c r="J1018" s="8" t="s">
        <v>16</v>
      </c>
    </row>
    <row r="1019" ht="15.75" customHeight="1">
      <c r="A1019" s="10">
        <v>2022.0</v>
      </c>
      <c r="B1019" s="52" t="s">
        <v>115</v>
      </c>
      <c r="C1019" s="52" t="s">
        <v>115</v>
      </c>
      <c r="D1019" s="3" t="s">
        <v>116</v>
      </c>
      <c r="E1019" s="8" t="s">
        <v>16</v>
      </c>
      <c r="F1019" s="54">
        <v>803587.0</v>
      </c>
      <c r="G1019" s="52" t="s">
        <v>115</v>
      </c>
      <c r="H1019" s="52" t="s">
        <v>269</v>
      </c>
      <c r="I1019" s="3"/>
      <c r="J1019" s="8" t="s">
        <v>16</v>
      </c>
    </row>
    <row r="1020" ht="15.75" customHeight="1">
      <c r="A1020" s="10">
        <v>2022.0</v>
      </c>
      <c r="B1020" s="52" t="s">
        <v>129</v>
      </c>
      <c r="C1020" s="52" t="s">
        <v>129</v>
      </c>
      <c r="D1020" s="3" t="s">
        <v>130</v>
      </c>
      <c r="E1020" s="8" t="s">
        <v>16</v>
      </c>
      <c r="F1020" s="54">
        <v>7522833.0</v>
      </c>
      <c r="G1020" s="52" t="s">
        <v>129</v>
      </c>
      <c r="H1020" s="52" t="s">
        <v>269</v>
      </c>
      <c r="I1020" s="3"/>
      <c r="J1020" s="8" t="s">
        <v>16</v>
      </c>
    </row>
    <row r="1021" ht="15.75" customHeight="1">
      <c r="A1021" s="10">
        <v>2022.0</v>
      </c>
      <c r="B1021" s="52" t="s">
        <v>123</v>
      </c>
      <c r="C1021" s="52" t="s">
        <v>123</v>
      </c>
      <c r="D1021" s="3" t="s">
        <v>124</v>
      </c>
      <c r="E1021" s="8" t="s">
        <v>16</v>
      </c>
      <c r="F1021" s="54">
        <v>1533924.0</v>
      </c>
      <c r="G1021" s="52" t="s">
        <v>123</v>
      </c>
      <c r="H1021" s="52" t="s">
        <v>269</v>
      </c>
      <c r="I1021" s="3"/>
      <c r="J1021" s="8" t="s">
        <v>16</v>
      </c>
    </row>
    <row r="1022" ht="15.75" customHeight="1">
      <c r="A1022" s="10">
        <v>2022.0</v>
      </c>
      <c r="B1022" s="52" t="s">
        <v>136</v>
      </c>
      <c r="C1022" s="52" t="s">
        <v>136</v>
      </c>
      <c r="D1022" s="3" t="s">
        <v>137</v>
      </c>
      <c r="E1022" s="8" t="s">
        <v>16</v>
      </c>
      <c r="F1022" s="54">
        <v>1.4369336E7</v>
      </c>
      <c r="G1022" s="52" t="s">
        <v>136</v>
      </c>
      <c r="H1022" s="52" t="s">
        <v>269</v>
      </c>
      <c r="I1022" s="3"/>
      <c r="J1022" s="8" t="s">
        <v>16</v>
      </c>
    </row>
    <row r="1023" ht="15.75" customHeight="1">
      <c r="A1023" s="10">
        <v>2022.0</v>
      </c>
      <c r="B1023" s="52" t="s">
        <v>143</v>
      </c>
      <c r="C1023" s="52" t="s">
        <v>143</v>
      </c>
      <c r="D1023" s="3" t="s">
        <v>144</v>
      </c>
      <c r="E1023" s="8" t="s">
        <v>16</v>
      </c>
      <c r="F1023" s="54">
        <v>3654445.0</v>
      </c>
      <c r="G1023" s="52" t="s">
        <v>143</v>
      </c>
      <c r="H1023" s="52" t="s">
        <v>269</v>
      </c>
      <c r="I1023" s="3"/>
      <c r="J1023" s="8" t="s">
        <v>16</v>
      </c>
    </row>
    <row r="1024" ht="15.75" customHeight="1">
      <c r="A1024" s="10">
        <v>2022.0</v>
      </c>
      <c r="B1024" s="52" t="s">
        <v>155</v>
      </c>
      <c r="C1024" s="52" t="s">
        <v>155</v>
      </c>
      <c r="D1024" s="3" t="s">
        <v>156</v>
      </c>
      <c r="E1024" s="8" t="s">
        <v>16</v>
      </c>
      <c r="F1024" s="54">
        <v>8364426.0</v>
      </c>
      <c r="G1024" s="52" t="s">
        <v>155</v>
      </c>
      <c r="H1024" s="52" t="s">
        <v>269</v>
      </c>
      <c r="I1024" s="3"/>
      <c r="J1024" s="8" t="s">
        <v>16</v>
      </c>
    </row>
    <row r="1025" ht="15.75" customHeight="1">
      <c r="A1025" s="10">
        <v>2022.0</v>
      </c>
      <c r="B1025" s="52" t="s">
        <v>270</v>
      </c>
      <c r="C1025" s="52" t="s">
        <v>270</v>
      </c>
      <c r="D1025" s="3" t="s">
        <v>164</v>
      </c>
      <c r="E1025" s="8" t="s">
        <v>16</v>
      </c>
      <c r="F1025" s="54">
        <v>2075542.0</v>
      </c>
      <c r="G1025" s="52" t="s">
        <v>270</v>
      </c>
      <c r="H1025" s="52" t="s">
        <v>269</v>
      </c>
      <c r="I1025" s="3"/>
      <c r="J1025" s="8" t="s">
        <v>16</v>
      </c>
    </row>
    <row r="1026" ht="15.75" customHeight="1">
      <c r="A1026" s="10">
        <v>2022.0</v>
      </c>
      <c r="B1026" s="52" t="s">
        <v>185</v>
      </c>
      <c r="C1026" s="52" t="s">
        <v>185</v>
      </c>
      <c r="D1026" s="3" t="s">
        <v>186</v>
      </c>
      <c r="E1026" s="8" t="s">
        <v>16</v>
      </c>
      <c r="F1026" s="54">
        <v>7846888.0</v>
      </c>
      <c r="G1026" s="52" t="s">
        <v>185</v>
      </c>
      <c r="H1026" s="52" t="s">
        <v>269</v>
      </c>
      <c r="I1026" s="3"/>
      <c r="J1026" s="8" t="s">
        <v>16</v>
      </c>
    </row>
    <row r="1027" ht="15.75" customHeight="1">
      <c r="A1027" s="10">
        <v>2022.0</v>
      </c>
      <c r="B1027" s="52" t="s">
        <v>188</v>
      </c>
      <c r="C1027" s="52" t="s">
        <v>188</v>
      </c>
      <c r="D1027" s="3" t="s">
        <v>189</v>
      </c>
      <c r="E1027" s="8" t="s">
        <v>16</v>
      </c>
      <c r="F1027" s="54">
        <v>8872746.0</v>
      </c>
      <c r="G1027" s="52" t="s">
        <v>188</v>
      </c>
      <c r="H1027" s="52" t="s">
        <v>269</v>
      </c>
      <c r="I1027" s="3"/>
      <c r="J1027" s="8" t="s">
        <v>16</v>
      </c>
    </row>
    <row r="1028" ht="15.75" customHeight="1">
      <c r="A1028" s="10">
        <v>2022.0</v>
      </c>
      <c r="B1028" s="52" t="s">
        <v>203</v>
      </c>
      <c r="C1028" s="52" t="s">
        <v>203</v>
      </c>
      <c r="D1028" s="3" t="s">
        <v>204</v>
      </c>
      <c r="E1028" s="8" t="s">
        <v>16</v>
      </c>
      <c r="F1028" s="54">
        <v>1.4257653E7</v>
      </c>
      <c r="G1028" s="52" t="s">
        <v>203</v>
      </c>
      <c r="H1028" s="52" t="s">
        <v>269</v>
      </c>
      <c r="I1028" s="3"/>
      <c r="J1028" s="8" t="s">
        <v>16</v>
      </c>
    </row>
    <row r="1029" ht="15.75" customHeight="1">
      <c r="A1029" s="10">
        <v>2022.0</v>
      </c>
      <c r="B1029" s="52" t="s">
        <v>271</v>
      </c>
      <c r="C1029" s="52" t="s">
        <v>271</v>
      </c>
      <c r="D1029" s="3" t="s">
        <v>206</v>
      </c>
      <c r="E1029" s="8" t="s">
        <v>16</v>
      </c>
      <c r="F1029" s="54">
        <v>1.4560823E7</v>
      </c>
      <c r="G1029" s="52" t="s">
        <v>271</v>
      </c>
      <c r="H1029" s="52" t="s">
        <v>269</v>
      </c>
      <c r="I1029" s="3"/>
      <c r="J1029" s="8" t="s">
        <v>16</v>
      </c>
    </row>
    <row r="1030" ht="15.75" customHeight="1">
      <c r="A1030" s="10">
        <v>2022.0</v>
      </c>
      <c r="B1030" s="52" t="s">
        <v>222</v>
      </c>
      <c r="C1030" s="52" t="s">
        <v>222</v>
      </c>
      <c r="D1030" s="3" t="s">
        <v>223</v>
      </c>
      <c r="E1030" s="8" t="s">
        <v>16</v>
      </c>
      <c r="F1030" s="54">
        <v>7000000.0</v>
      </c>
      <c r="G1030" s="52" t="s">
        <v>222</v>
      </c>
      <c r="H1030" s="52" t="s">
        <v>269</v>
      </c>
      <c r="I1030" s="3"/>
      <c r="J1030" s="8" t="s">
        <v>16</v>
      </c>
    </row>
    <row r="1031" ht="15.75" customHeight="1">
      <c r="A1031" s="10">
        <v>2022.0</v>
      </c>
      <c r="B1031" s="52" t="s">
        <v>225</v>
      </c>
      <c r="C1031" s="52" t="s">
        <v>225</v>
      </c>
      <c r="D1031" s="3" t="s">
        <v>226</v>
      </c>
      <c r="E1031" s="8" t="s">
        <v>16</v>
      </c>
      <c r="F1031" s="54">
        <v>2.3458603E7</v>
      </c>
      <c r="G1031" s="52" t="s">
        <v>225</v>
      </c>
      <c r="H1031" s="52" t="s">
        <v>269</v>
      </c>
      <c r="I1031" s="3"/>
      <c r="J1031" s="8" t="s">
        <v>16</v>
      </c>
    </row>
    <row r="1032" ht="15.75" customHeight="1">
      <c r="A1032" s="10">
        <v>2022.0</v>
      </c>
      <c r="B1032" s="52" t="s">
        <v>82</v>
      </c>
      <c r="C1032" s="52" t="s">
        <v>82</v>
      </c>
      <c r="D1032" s="3" t="s">
        <v>83</v>
      </c>
      <c r="E1032" s="8" t="s">
        <v>16</v>
      </c>
      <c r="F1032" s="54">
        <v>1600000.0</v>
      </c>
      <c r="G1032" s="52" t="s">
        <v>82</v>
      </c>
      <c r="H1032" s="52" t="s">
        <v>272</v>
      </c>
      <c r="I1032" s="3"/>
      <c r="J1032" s="8" t="s">
        <v>16</v>
      </c>
    </row>
    <row r="1033" ht="15.75" customHeight="1">
      <c r="A1033" s="10">
        <v>2022.0</v>
      </c>
      <c r="B1033" s="52" t="s">
        <v>112</v>
      </c>
      <c r="C1033" s="52" t="s">
        <v>112</v>
      </c>
      <c r="D1033" s="3" t="s">
        <v>113</v>
      </c>
      <c r="E1033" s="8" t="s">
        <v>16</v>
      </c>
      <c r="F1033" s="54">
        <v>4460065.0</v>
      </c>
      <c r="G1033" s="52" t="s">
        <v>112</v>
      </c>
      <c r="H1033" s="52" t="s">
        <v>272</v>
      </c>
      <c r="I1033" s="3"/>
      <c r="J1033" s="8" t="s">
        <v>16</v>
      </c>
    </row>
    <row r="1034" ht="15.75" customHeight="1">
      <c r="A1034" s="10">
        <v>2022.0</v>
      </c>
      <c r="B1034" s="52" t="s">
        <v>105</v>
      </c>
      <c r="C1034" s="52" t="s">
        <v>105</v>
      </c>
      <c r="D1034" s="3" t="s">
        <v>106</v>
      </c>
      <c r="E1034" s="8" t="s">
        <v>16</v>
      </c>
      <c r="F1034" s="54">
        <v>3300000.0</v>
      </c>
      <c r="G1034" s="52" t="s">
        <v>105</v>
      </c>
      <c r="H1034" s="52" t="s">
        <v>272</v>
      </c>
      <c r="I1034" s="3"/>
      <c r="J1034" s="8" t="s">
        <v>16</v>
      </c>
    </row>
    <row r="1035" ht="15.75" customHeight="1">
      <c r="A1035" s="10">
        <v>2022.0</v>
      </c>
      <c r="B1035" s="52" t="s">
        <v>273</v>
      </c>
      <c r="C1035" s="52" t="s">
        <v>273</v>
      </c>
      <c r="D1035" s="3" t="s">
        <v>274</v>
      </c>
      <c r="E1035" s="8" t="s">
        <v>16</v>
      </c>
      <c r="F1035" s="54">
        <v>679919.0</v>
      </c>
      <c r="G1035" s="52" t="s">
        <v>273</v>
      </c>
      <c r="H1035" s="52" t="s">
        <v>272</v>
      </c>
      <c r="I1035" s="3"/>
      <c r="J1035" s="8" t="s">
        <v>16</v>
      </c>
    </row>
    <row r="1036" ht="15.75" customHeight="1">
      <c r="A1036" s="10">
        <v>2022.0</v>
      </c>
      <c r="B1036" s="52" t="s">
        <v>123</v>
      </c>
      <c r="C1036" s="52" t="s">
        <v>123</v>
      </c>
      <c r="D1036" s="3" t="s">
        <v>124</v>
      </c>
      <c r="E1036" s="8" t="s">
        <v>16</v>
      </c>
      <c r="F1036" s="54">
        <v>599386.0</v>
      </c>
      <c r="G1036" s="52" t="s">
        <v>123</v>
      </c>
      <c r="H1036" s="52" t="s">
        <v>272</v>
      </c>
      <c r="I1036" s="3"/>
      <c r="J1036" s="8" t="s">
        <v>16</v>
      </c>
    </row>
    <row r="1037" ht="15.75" customHeight="1">
      <c r="A1037" s="10">
        <v>2022.0</v>
      </c>
      <c r="B1037" s="52" t="s">
        <v>218</v>
      </c>
      <c r="C1037" s="52" t="s">
        <v>218</v>
      </c>
      <c r="D1037" s="3" t="s">
        <v>219</v>
      </c>
      <c r="E1037" s="8" t="s">
        <v>16</v>
      </c>
      <c r="F1037" s="54">
        <v>1.77E7</v>
      </c>
      <c r="G1037" s="52" t="s">
        <v>218</v>
      </c>
      <c r="H1037" s="52" t="s">
        <v>272</v>
      </c>
      <c r="I1037" s="3"/>
      <c r="J1037" s="8" t="s">
        <v>16</v>
      </c>
    </row>
    <row r="1038" ht="15.75" customHeight="1">
      <c r="A1038" s="10">
        <v>2022.0</v>
      </c>
      <c r="B1038" s="52" t="s">
        <v>10</v>
      </c>
      <c r="C1038" s="52" t="s">
        <v>10</v>
      </c>
      <c r="D1038" s="3" t="s">
        <v>11</v>
      </c>
      <c r="E1038" s="8" t="s">
        <v>16</v>
      </c>
      <c r="F1038" s="54">
        <v>5702498.0</v>
      </c>
      <c r="G1038" s="52" t="s">
        <v>10</v>
      </c>
      <c r="H1038" s="52" t="s">
        <v>275</v>
      </c>
      <c r="I1038" s="3"/>
      <c r="J1038" s="8" t="s">
        <v>16</v>
      </c>
    </row>
    <row r="1039" ht="15.75" customHeight="1">
      <c r="A1039" s="10">
        <v>2022.0</v>
      </c>
      <c r="B1039" s="52" t="s">
        <v>57</v>
      </c>
      <c r="C1039" s="52" t="s">
        <v>57</v>
      </c>
      <c r="D1039" s="3" t="s">
        <v>58</v>
      </c>
      <c r="E1039" s="8" t="s">
        <v>16</v>
      </c>
      <c r="F1039" s="54">
        <v>1217000.0</v>
      </c>
      <c r="G1039" s="52" t="s">
        <v>57</v>
      </c>
      <c r="H1039" s="52" t="s">
        <v>275</v>
      </c>
      <c r="I1039" s="3"/>
      <c r="J1039" s="8" t="s">
        <v>16</v>
      </c>
    </row>
    <row r="1040" ht="15.75" customHeight="1">
      <c r="A1040" s="10">
        <v>2022.0</v>
      </c>
      <c r="B1040" s="52" t="s">
        <v>276</v>
      </c>
      <c r="C1040" s="52" t="s">
        <v>136</v>
      </c>
      <c r="D1040" s="3" t="s">
        <v>137</v>
      </c>
      <c r="E1040" s="8" t="s">
        <v>16</v>
      </c>
      <c r="F1040" s="54">
        <v>1459862.0</v>
      </c>
      <c r="G1040" s="52" t="s">
        <v>276</v>
      </c>
      <c r="H1040" s="52" t="s">
        <v>275</v>
      </c>
      <c r="I1040" s="3"/>
      <c r="J1040" s="8" t="s">
        <v>16</v>
      </c>
    </row>
    <row r="1041" ht="15.75" customHeight="1">
      <c r="A1041" s="10">
        <v>2022.0</v>
      </c>
      <c r="B1041" s="52" t="s">
        <v>188</v>
      </c>
      <c r="C1041" s="52" t="s">
        <v>188</v>
      </c>
      <c r="D1041" s="3" t="s">
        <v>189</v>
      </c>
      <c r="E1041" s="8" t="s">
        <v>16</v>
      </c>
      <c r="F1041" s="54">
        <v>2560600.0</v>
      </c>
      <c r="G1041" s="52" t="s">
        <v>188</v>
      </c>
      <c r="H1041" s="52" t="s">
        <v>275</v>
      </c>
      <c r="I1041" s="3"/>
      <c r="J1041" s="8" t="s">
        <v>16</v>
      </c>
    </row>
    <row r="1042" ht="15.75" customHeight="1">
      <c r="A1042" s="10">
        <v>2022.0</v>
      </c>
      <c r="B1042" s="52" t="s">
        <v>277</v>
      </c>
      <c r="C1042" s="52" t="s">
        <v>271</v>
      </c>
      <c r="D1042" s="3" t="s">
        <v>206</v>
      </c>
      <c r="E1042" s="8" t="s">
        <v>16</v>
      </c>
      <c r="F1042" s="54">
        <v>2.0111553E7</v>
      </c>
      <c r="G1042" s="52" t="s">
        <v>277</v>
      </c>
      <c r="H1042" s="52" t="s">
        <v>275</v>
      </c>
      <c r="I1042" s="3"/>
      <c r="J1042" s="8" t="s">
        <v>16</v>
      </c>
    </row>
    <row r="1043" ht="15.75" customHeight="1">
      <c r="A1043" s="10">
        <v>2022.0</v>
      </c>
      <c r="B1043" s="52" t="s">
        <v>254</v>
      </c>
      <c r="C1043" s="52" t="s">
        <v>255</v>
      </c>
      <c r="D1043" s="3"/>
      <c r="E1043" s="8" t="s">
        <v>16</v>
      </c>
      <c r="F1043" s="54">
        <v>303804.0</v>
      </c>
      <c r="G1043" s="52" t="s">
        <v>254</v>
      </c>
      <c r="H1043" s="52" t="s">
        <v>275</v>
      </c>
      <c r="I1043" s="3"/>
      <c r="J1043" s="8" t="s">
        <v>16</v>
      </c>
    </row>
    <row r="1044" ht="15.75" customHeight="1">
      <c r="A1044" s="10">
        <v>2022.0</v>
      </c>
      <c r="B1044" s="52" t="s">
        <v>218</v>
      </c>
      <c r="C1044" s="52" t="s">
        <v>218</v>
      </c>
      <c r="D1044" s="3" t="s">
        <v>219</v>
      </c>
      <c r="E1044" s="8" t="s">
        <v>16</v>
      </c>
      <c r="F1044" s="54">
        <v>5186744.0</v>
      </c>
      <c r="G1044" s="52" t="s">
        <v>218</v>
      </c>
      <c r="H1044" s="52" t="s">
        <v>275</v>
      </c>
      <c r="I1044" s="3"/>
      <c r="J1044" s="8" t="s">
        <v>16</v>
      </c>
    </row>
    <row r="1045" ht="15.75" customHeight="1">
      <c r="A1045" s="10">
        <v>2022.0</v>
      </c>
      <c r="B1045" s="52" t="s">
        <v>257</v>
      </c>
      <c r="C1045" s="52" t="s">
        <v>222</v>
      </c>
      <c r="D1045" s="3" t="s">
        <v>223</v>
      </c>
      <c r="E1045" s="8" t="s">
        <v>16</v>
      </c>
      <c r="F1045" s="54">
        <v>8859400.0</v>
      </c>
      <c r="G1045" s="52" t="s">
        <v>257</v>
      </c>
      <c r="H1045" s="52" t="s">
        <v>275</v>
      </c>
      <c r="I1045" s="3"/>
      <c r="J1045" s="8" t="s">
        <v>16</v>
      </c>
    </row>
    <row r="1046" ht="15.75" customHeight="1">
      <c r="A1046" s="10">
        <v>2022.0</v>
      </c>
      <c r="B1046" s="52" t="s">
        <v>278</v>
      </c>
      <c r="C1046" s="52" t="s">
        <v>194</v>
      </c>
      <c r="D1046" s="3" t="s">
        <v>195</v>
      </c>
      <c r="E1046" s="8" t="s">
        <v>16</v>
      </c>
      <c r="F1046" s="54">
        <v>2500000.0</v>
      </c>
      <c r="G1046" s="52" t="s">
        <v>278</v>
      </c>
      <c r="H1046" s="52" t="s">
        <v>22</v>
      </c>
      <c r="I1046" s="3"/>
      <c r="J1046" s="8" t="s">
        <v>16</v>
      </c>
    </row>
    <row r="1047" ht="15.75" customHeight="1">
      <c r="A1047" s="10">
        <v>2022.0</v>
      </c>
      <c r="B1047" s="52" t="s">
        <v>168</v>
      </c>
      <c r="C1047" s="52" t="s">
        <v>168</v>
      </c>
      <c r="D1047" s="3" t="s">
        <v>169</v>
      </c>
      <c r="E1047" s="8" t="s">
        <v>16</v>
      </c>
      <c r="F1047" s="54">
        <v>2.0605258E7</v>
      </c>
      <c r="G1047" s="52" t="s">
        <v>168</v>
      </c>
      <c r="H1047" s="52" t="s">
        <v>22</v>
      </c>
      <c r="I1047" s="3"/>
      <c r="J1047" s="8" t="s">
        <v>16</v>
      </c>
    </row>
    <row r="1048" ht="15.75" customHeight="1">
      <c r="A1048" s="10">
        <v>2022.0</v>
      </c>
      <c r="B1048" s="52" t="s">
        <v>50</v>
      </c>
      <c r="C1048" s="52" t="s">
        <v>50</v>
      </c>
      <c r="D1048" s="3" t="s">
        <v>51</v>
      </c>
      <c r="E1048" s="8" t="s">
        <v>16</v>
      </c>
      <c r="F1048" s="54">
        <v>1090000.0</v>
      </c>
      <c r="G1048" s="52" t="s">
        <v>50</v>
      </c>
      <c r="H1048" s="52" t="s">
        <v>279</v>
      </c>
      <c r="I1048" s="3"/>
      <c r="J1048" s="8" t="s">
        <v>16</v>
      </c>
    </row>
    <row r="1049" ht="15.75" customHeight="1">
      <c r="A1049" s="10">
        <v>2022.0</v>
      </c>
      <c r="B1049" s="52" t="s">
        <v>174</v>
      </c>
      <c r="C1049" s="52" t="s">
        <v>174</v>
      </c>
      <c r="D1049" s="3" t="s">
        <v>175</v>
      </c>
      <c r="E1049" s="8" t="s">
        <v>16</v>
      </c>
      <c r="F1049" s="54">
        <v>2400000.0</v>
      </c>
      <c r="G1049" s="52" t="s">
        <v>174</v>
      </c>
      <c r="H1049" s="52" t="s">
        <v>279</v>
      </c>
      <c r="I1049" s="3"/>
      <c r="J1049" s="8" t="s">
        <v>16</v>
      </c>
    </row>
    <row r="1050" ht="15.75" customHeight="1">
      <c r="A1050" s="10">
        <v>2022.0</v>
      </c>
      <c r="B1050" s="52" t="s">
        <v>99</v>
      </c>
      <c r="C1050" s="52" t="s">
        <v>99</v>
      </c>
      <c r="D1050" s="3" t="s">
        <v>100</v>
      </c>
      <c r="E1050" s="8" t="s">
        <v>16</v>
      </c>
      <c r="F1050" s="54">
        <v>6992137.0</v>
      </c>
      <c r="G1050" s="52" t="s">
        <v>99</v>
      </c>
      <c r="H1050" s="52" t="s">
        <v>279</v>
      </c>
      <c r="I1050" s="3"/>
      <c r="J1050" s="8" t="s">
        <v>16</v>
      </c>
    </row>
    <row r="1051" ht="15.75" customHeight="1">
      <c r="A1051" s="10">
        <v>2022.0</v>
      </c>
      <c r="B1051" s="52" t="s">
        <v>10</v>
      </c>
      <c r="C1051" s="52" t="s">
        <v>10</v>
      </c>
      <c r="D1051" s="3" t="s">
        <v>11</v>
      </c>
      <c r="E1051" s="8" t="s">
        <v>15</v>
      </c>
      <c r="F1051" s="54">
        <v>4.4422E9</v>
      </c>
      <c r="G1051" s="52" t="s">
        <v>10</v>
      </c>
      <c r="H1051" s="52" t="s">
        <v>269</v>
      </c>
      <c r="I1051" s="3"/>
      <c r="J1051" s="8" t="s">
        <v>15</v>
      </c>
    </row>
    <row r="1052" ht="15.75" customHeight="1">
      <c r="A1052" s="10">
        <v>2022.0</v>
      </c>
      <c r="B1052" s="52" t="s">
        <v>24</v>
      </c>
      <c r="C1052" s="52" t="s">
        <v>24</v>
      </c>
      <c r="D1052" s="3" t="s">
        <v>25</v>
      </c>
      <c r="E1052" s="8" t="s">
        <v>15</v>
      </c>
      <c r="F1052" s="54">
        <v>8.05099698E8</v>
      </c>
      <c r="G1052" s="52" t="s">
        <v>24</v>
      </c>
      <c r="H1052" s="52" t="s">
        <v>269</v>
      </c>
      <c r="I1052" s="3"/>
      <c r="J1052" s="8" t="s">
        <v>15</v>
      </c>
    </row>
    <row r="1053" ht="15.75" customHeight="1">
      <c r="A1053" s="10">
        <v>2022.0</v>
      </c>
      <c r="B1053" s="52" t="s">
        <v>30</v>
      </c>
      <c r="C1053" s="52" t="s">
        <v>30</v>
      </c>
      <c r="D1053" s="3" t="s">
        <v>31</v>
      </c>
      <c r="E1053" s="8" t="s">
        <v>15</v>
      </c>
      <c r="F1053" s="54">
        <v>1.82414025E8</v>
      </c>
      <c r="G1053" s="52" t="s">
        <v>30</v>
      </c>
      <c r="H1053" s="52" t="s">
        <v>269</v>
      </c>
      <c r="I1053" s="3"/>
      <c r="J1053" s="8" t="s">
        <v>15</v>
      </c>
    </row>
    <row r="1054" ht="15.75" customHeight="1">
      <c r="A1054" s="10">
        <v>2022.0</v>
      </c>
      <c r="B1054" s="52" t="s">
        <v>38</v>
      </c>
      <c r="C1054" s="52" t="s">
        <v>38</v>
      </c>
      <c r="D1054" s="3" t="s">
        <v>39</v>
      </c>
      <c r="E1054" s="8" t="s">
        <v>15</v>
      </c>
      <c r="F1054" s="54">
        <v>3.76046051E8</v>
      </c>
      <c r="G1054" s="52" t="s">
        <v>38</v>
      </c>
      <c r="H1054" s="52" t="s">
        <v>269</v>
      </c>
      <c r="I1054" s="3"/>
      <c r="J1054" s="8" t="s">
        <v>15</v>
      </c>
    </row>
    <row r="1055" ht="15.75" customHeight="1">
      <c r="A1055" s="10">
        <v>2022.0</v>
      </c>
      <c r="B1055" s="52" t="s">
        <v>41</v>
      </c>
      <c r="C1055" s="52" t="s">
        <v>41</v>
      </c>
      <c r="D1055" s="3" t="s">
        <v>42</v>
      </c>
      <c r="E1055" s="8" t="s">
        <v>15</v>
      </c>
      <c r="F1055" s="54">
        <v>4.61253975E8</v>
      </c>
      <c r="G1055" s="52" t="s">
        <v>41</v>
      </c>
      <c r="H1055" s="52" t="s">
        <v>269</v>
      </c>
      <c r="I1055" s="3"/>
      <c r="J1055" s="8" t="s">
        <v>15</v>
      </c>
    </row>
    <row r="1056" ht="15.75" customHeight="1">
      <c r="A1056" s="10">
        <v>2022.0</v>
      </c>
      <c r="B1056" s="52" t="s">
        <v>44</v>
      </c>
      <c r="C1056" s="52" t="s">
        <v>44</v>
      </c>
      <c r="D1056" s="3" t="s">
        <v>45</v>
      </c>
      <c r="E1056" s="8" t="s">
        <v>15</v>
      </c>
      <c r="F1056" s="54">
        <v>5.10909899E8</v>
      </c>
      <c r="G1056" s="52" t="s">
        <v>44</v>
      </c>
      <c r="H1056" s="52" t="s">
        <v>269</v>
      </c>
      <c r="I1056" s="3"/>
      <c r="J1056" s="8" t="s">
        <v>15</v>
      </c>
    </row>
    <row r="1057" ht="15.75" customHeight="1">
      <c r="A1057" s="10">
        <v>2022.0</v>
      </c>
      <c r="B1057" s="52" t="s">
        <v>80</v>
      </c>
      <c r="C1057" s="52" t="s">
        <v>80</v>
      </c>
      <c r="D1057" s="3" t="s">
        <v>81</v>
      </c>
      <c r="E1057" s="8" t="s">
        <v>15</v>
      </c>
      <c r="F1057" s="54">
        <v>2.82854048E8</v>
      </c>
      <c r="G1057" s="52" t="s">
        <v>80</v>
      </c>
      <c r="H1057" s="52" t="s">
        <v>269</v>
      </c>
      <c r="I1057" s="3"/>
      <c r="J1057" s="8" t="s">
        <v>15</v>
      </c>
    </row>
    <row r="1058" ht="15.75" customHeight="1">
      <c r="A1058" s="10">
        <v>2022.0</v>
      </c>
      <c r="B1058" s="52" t="s">
        <v>57</v>
      </c>
      <c r="C1058" s="52" t="s">
        <v>57</v>
      </c>
      <c r="D1058" s="3" t="s">
        <v>58</v>
      </c>
      <c r="E1058" s="8" t="s">
        <v>15</v>
      </c>
      <c r="F1058" s="54">
        <v>1.881674597E9</v>
      </c>
      <c r="G1058" s="52" t="s">
        <v>57</v>
      </c>
      <c r="H1058" s="52" t="s">
        <v>269</v>
      </c>
      <c r="I1058" s="3"/>
      <c r="J1058" s="8" t="s">
        <v>15</v>
      </c>
    </row>
    <row r="1059" ht="15.75" customHeight="1">
      <c r="A1059" s="10">
        <v>2022.0</v>
      </c>
      <c r="B1059" s="52" t="s">
        <v>153</v>
      </c>
      <c r="C1059" s="52" t="s">
        <v>153</v>
      </c>
      <c r="D1059" s="3" t="s">
        <v>268</v>
      </c>
      <c r="E1059" s="8" t="s">
        <v>15</v>
      </c>
      <c r="F1059" s="54">
        <v>1.14317607E8</v>
      </c>
      <c r="G1059" s="52" t="s">
        <v>153</v>
      </c>
      <c r="H1059" s="52" t="s">
        <v>269</v>
      </c>
      <c r="I1059" s="3"/>
      <c r="J1059" s="8" t="s">
        <v>15</v>
      </c>
    </row>
    <row r="1060" ht="15.75" customHeight="1">
      <c r="A1060" s="10">
        <v>2022.0</v>
      </c>
      <c r="B1060" s="52" t="s">
        <v>78</v>
      </c>
      <c r="C1060" s="52" t="s">
        <v>78</v>
      </c>
      <c r="D1060" s="3" t="s">
        <v>79</v>
      </c>
      <c r="E1060" s="8" t="s">
        <v>15</v>
      </c>
      <c r="F1060" s="54">
        <v>3.335002211E9</v>
      </c>
      <c r="G1060" s="52" t="s">
        <v>78</v>
      </c>
      <c r="H1060" s="52" t="s">
        <v>269</v>
      </c>
      <c r="I1060" s="3"/>
      <c r="J1060" s="8" t="s">
        <v>15</v>
      </c>
    </row>
    <row r="1061" ht="15.75" customHeight="1">
      <c r="A1061" s="10">
        <v>2022.0</v>
      </c>
      <c r="B1061" s="52" t="s">
        <v>64</v>
      </c>
      <c r="C1061" s="52" t="s">
        <v>64</v>
      </c>
      <c r="D1061" s="3" t="s">
        <v>65</v>
      </c>
      <c r="E1061" s="8" t="s">
        <v>15</v>
      </c>
      <c r="F1061" s="54">
        <v>1.53531304E8</v>
      </c>
      <c r="G1061" s="52" t="s">
        <v>64</v>
      </c>
      <c r="H1061" s="52" t="s">
        <v>269</v>
      </c>
      <c r="I1061" s="3"/>
      <c r="J1061" s="8" t="s">
        <v>15</v>
      </c>
    </row>
    <row r="1062" ht="15.75" customHeight="1">
      <c r="A1062" s="10">
        <v>2022.0</v>
      </c>
      <c r="B1062" s="52" t="s">
        <v>82</v>
      </c>
      <c r="C1062" s="52" t="s">
        <v>82</v>
      </c>
      <c r="D1062" s="3" t="s">
        <v>83</v>
      </c>
      <c r="E1062" s="8" t="s">
        <v>15</v>
      </c>
      <c r="F1062" s="54">
        <v>3.73165734E8</v>
      </c>
      <c r="G1062" s="52" t="s">
        <v>82</v>
      </c>
      <c r="H1062" s="52" t="s">
        <v>269</v>
      </c>
      <c r="I1062" s="3"/>
      <c r="J1062" s="8" t="s">
        <v>15</v>
      </c>
    </row>
    <row r="1063" ht="15.75" customHeight="1">
      <c r="A1063" s="10">
        <v>2022.0</v>
      </c>
      <c r="B1063" s="52" t="s">
        <v>69</v>
      </c>
      <c r="C1063" s="52" t="s">
        <v>69</v>
      </c>
      <c r="D1063" s="3" t="s">
        <v>70</v>
      </c>
      <c r="E1063" s="8" t="s">
        <v>15</v>
      </c>
      <c r="F1063" s="54">
        <v>1.55296363E8</v>
      </c>
      <c r="G1063" s="52" t="s">
        <v>69</v>
      </c>
      <c r="H1063" s="52" t="s">
        <v>269</v>
      </c>
      <c r="I1063" s="3"/>
      <c r="J1063" s="8" t="s">
        <v>15</v>
      </c>
    </row>
    <row r="1064" ht="15.75" customHeight="1">
      <c r="A1064" s="10">
        <v>2022.0</v>
      </c>
      <c r="B1064" s="52" t="s">
        <v>96</v>
      </c>
      <c r="C1064" s="52" t="s">
        <v>96</v>
      </c>
      <c r="D1064" s="3" t="s">
        <v>97</v>
      </c>
      <c r="E1064" s="8" t="s">
        <v>15</v>
      </c>
      <c r="F1064" s="54">
        <v>4.00004347E8</v>
      </c>
      <c r="G1064" s="52" t="s">
        <v>96</v>
      </c>
      <c r="H1064" s="52" t="s">
        <v>269</v>
      </c>
      <c r="I1064" s="3"/>
      <c r="J1064" s="8" t="s">
        <v>15</v>
      </c>
    </row>
    <row r="1065" ht="15.75" customHeight="1">
      <c r="A1065" s="10">
        <v>2022.0</v>
      </c>
      <c r="B1065" s="52" t="s">
        <v>115</v>
      </c>
      <c r="C1065" s="52" t="s">
        <v>115</v>
      </c>
      <c r="D1065" s="3" t="s">
        <v>116</v>
      </c>
      <c r="E1065" s="8" t="s">
        <v>15</v>
      </c>
      <c r="F1065" s="54">
        <v>1.13799273E8</v>
      </c>
      <c r="G1065" s="52" t="s">
        <v>115</v>
      </c>
      <c r="H1065" s="52" t="s">
        <v>269</v>
      </c>
      <c r="I1065" s="3"/>
      <c r="J1065" s="8" t="s">
        <v>15</v>
      </c>
    </row>
    <row r="1066" ht="15.75" customHeight="1">
      <c r="A1066" s="10">
        <v>2022.0</v>
      </c>
      <c r="B1066" s="52" t="s">
        <v>129</v>
      </c>
      <c r="C1066" s="52" t="s">
        <v>129</v>
      </c>
      <c r="D1066" s="3" t="s">
        <v>130</v>
      </c>
      <c r="E1066" s="8" t="s">
        <v>15</v>
      </c>
      <c r="F1066" s="54">
        <v>6.85734819E8</v>
      </c>
      <c r="G1066" s="52" t="s">
        <v>129</v>
      </c>
      <c r="H1066" s="52" t="s">
        <v>269</v>
      </c>
      <c r="I1066" s="3"/>
      <c r="J1066" s="8" t="s">
        <v>15</v>
      </c>
    </row>
    <row r="1067" ht="15.75" customHeight="1">
      <c r="A1067" s="10">
        <v>2022.0</v>
      </c>
      <c r="B1067" s="52" t="s">
        <v>123</v>
      </c>
      <c r="C1067" s="52" t="s">
        <v>123</v>
      </c>
      <c r="D1067" s="3" t="s">
        <v>124</v>
      </c>
      <c r="E1067" s="8" t="s">
        <v>15</v>
      </c>
      <c r="F1067" s="54">
        <v>3.88499803E8</v>
      </c>
      <c r="G1067" s="52" t="s">
        <v>123</v>
      </c>
      <c r="H1067" s="52" t="s">
        <v>269</v>
      </c>
      <c r="I1067" s="3"/>
      <c r="J1067" s="8" t="s">
        <v>15</v>
      </c>
    </row>
    <row r="1068" ht="15.75" customHeight="1">
      <c r="A1068" s="10">
        <v>2022.0</v>
      </c>
      <c r="B1068" s="52" t="s">
        <v>136</v>
      </c>
      <c r="C1068" s="52" t="s">
        <v>136</v>
      </c>
      <c r="D1068" s="3" t="s">
        <v>137</v>
      </c>
      <c r="E1068" s="8" t="s">
        <v>15</v>
      </c>
      <c r="F1068" s="54">
        <v>8.25698032E8</v>
      </c>
      <c r="G1068" s="52" t="s">
        <v>136</v>
      </c>
      <c r="H1068" s="52" t="s">
        <v>269</v>
      </c>
      <c r="I1068" s="3"/>
      <c r="J1068" s="8" t="s">
        <v>15</v>
      </c>
    </row>
    <row r="1069" ht="15.75" customHeight="1">
      <c r="A1069" s="10">
        <v>2022.0</v>
      </c>
      <c r="B1069" s="52" t="s">
        <v>143</v>
      </c>
      <c r="C1069" s="52" t="s">
        <v>143</v>
      </c>
      <c r="D1069" s="3" t="s">
        <v>144</v>
      </c>
      <c r="E1069" s="8" t="s">
        <v>15</v>
      </c>
      <c r="F1069" s="54">
        <v>5.52598446E8</v>
      </c>
      <c r="G1069" s="52" t="s">
        <v>143</v>
      </c>
      <c r="H1069" s="52" t="s">
        <v>269</v>
      </c>
      <c r="I1069" s="3"/>
      <c r="J1069" s="8" t="s">
        <v>15</v>
      </c>
    </row>
    <row r="1070" ht="15.75" customHeight="1">
      <c r="A1070" s="10">
        <v>2022.0</v>
      </c>
      <c r="B1070" s="52" t="s">
        <v>155</v>
      </c>
      <c r="C1070" s="52" t="s">
        <v>155</v>
      </c>
      <c r="D1070" s="3" t="s">
        <v>156</v>
      </c>
      <c r="E1070" s="8" t="s">
        <v>15</v>
      </c>
      <c r="F1070" s="54">
        <v>1.127211641E9</v>
      </c>
      <c r="G1070" s="52" t="s">
        <v>155</v>
      </c>
      <c r="H1070" s="52" t="s">
        <v>269</v>
      </c>
      <c r="I1070" s="3"/>
      <c r="J1070" s="8" t="s">
        <v>15</v>
      </c>
    </row>
    <row r="1071" ht="15.75" customHeight="1">
      <c r="A1071" s="10">
        <v>2022.0</v>
      </c>
      <c r="B1071" s="52" t="s">
        <v>270</v>
      </c>
      <c r="C1071" s="52" t="s">
        <v>270</v>
      </c>
      <c r="D1071" s="3" t="s">
        <v>164</v>
      </c>
      <c r="E1071" s="8" t="s">
        <v>15</v>
      </c>
      <c r="F1071" s="54">
        <v>5.09872202E8</v>
      </c>
      <c r="G1071" s="52" t="s">
        <v>270</v>
      </c>
      <c r="H1071" s="52" t="s">
        <v>269</v>
      </c>
      <c r="I1071" s="3"/>
      <c r="J1071" s="8" t="s">
        <v>15</v>
      </c>
    </row>
    <row r="1072" ht="15.75" customHeight="1">
      <c r="A1072" s="10">
        <v>2022.0</v>
      </c>
      <c r="B1072" s="52" t="s">
        <v>185</v>
      </c>
      <c r="C1072" s="52" t="s">
        <v>185</v>
      </c>
      <c r="D1072" s="3" t="s">
        <v>186</v>
      </c>
      <c r="E1072" s="8" t="s">
        <v>15</v>
      </c>
      <c r="F1072" s="54">
        <v>2.26740709E9</v>
      </c>
      <c r="G1072" s="52" t="s">
        <v>185</v>
      </c>
      <c r="H1072" s="52" t="s">
        <v>269</v>
      </c>
      <c r="I1072" s="3"/>
      <c r="J1072" s="8" t="s">
        <v>15</v>
      </c>
    </row>
    <row r="1073" ht="15.75" customHeight="1">
      <c r="A1073" s="10">
        <v>2022.0</v>
      </c>
      <c r="B1073" s="52" t="s">
        <v>188</v>
      </c>
      <c r="C1073" s="52" t="s">
        <v>188</v>
      </c>
      <c r="D1073" s="3" t="s">
        <v>189</v>
      </c>
      <c r="E1073" s="8" t="s">
        <v>15</v>
      </c>
      <c r="F1073" s="54">
        <v>1.699588587E9</v>
      </c>
      <c r="G1073" s="52" t="s">
        <v>188</v>
      </c>
      <c r="H1073" s="52" t="s">
        <v>269</v>
      </c>
      <c r="I1073" s="3"/>
      <c r="J1073" s="8" t="s">
        <v>15</v>
      </c>
    </row>
    <row r="1074" ht="15.75" customHeight="1">
      <c r="A1074" s="10">
        <v>2022.0</v>
      </c>
      <c r="B1074" s="52" t="s">
        <v>203</v>
      </c>
      <c r="C1074" s="52" t="s">
        <v>203</v>
      </c>
      <c r="D1074" s="3" t="s">
        <v>204</v>
      </c>
      <c r="E1074" s="8" t="s">
        <v>15</v>
      </c>
      <c r="F1074" s="54">
        <v>1.93669774E9</v>
      </c>
      <c r="G1074" s="52" t="s">
        <v>203</v>
      </c>
      <c r="H1074" s="52" t="s">
        <v>269</v>
      </c>
      <c r="I1074" s="3"/>
      <c r="J1074" s="8" t="s">
        <v>15</v>
      </c>
    </row>
    <row r="1075" ht="15.75" customHeight="1">
      <c r="A1075" s="10">
        <v>2022.0</v>
      </c>
      <c r="B1075" s="52" t="s">
        <v>271</v>
      </c>
      <c r="C1075" s="52" t="s">
        <v>271</v>
      </c>
      <c r="D1075" s="3" t="s">
        <v>206</v>
      </c>
      <c r="E1075" s="8" t="s">
        <v>15</v>
      </c>
      <c r="F1075" s="54">
        <v>4.444280227E9</v>
      </c>
      <c r="G1075" s="52" t="s">
        <v>271</v>
      </c>
      <c r="H1075" s="52" t="s">
        <v>269</v>
      </c>
      <c r="I1075" s="3"/>
      <c r="J1075" s="8" t="s">
        <v>15</v>
      </c>
    </row>
    <row r="1076" ht="15.75" customHeight="1">
      <c r="A1076" s="10">
        <v>2022.0</v>
      </c>
      <c r="B1076" s="52" t="s">
        <v>222</v>
      </c>
      <c r="C1076" s="52" t="s">
        <v>222</v>
      </c>
      <c r="D1076" s="3" t="s">
        <v>223</v>
      </c>
      <c r="E1076" s="8" t="s">
        <v>15</v>
      </c>
      <c r="F1076" s="54">
        <v>7.94987748E8</v>
      </c>
      <c r="G1076" s="52" t="s">
        <v>222</v>
      </c>
      <c r="H1076" s="52" t="s">
        <v>269</v>
      </c>
      <c r="I1076" s="3"/>
      <c r="J1076" s="8" t="s">
        <v>15</v>
      </c>
    </row>
    <row r="1077" ht="15.75" customHeight="1">
      <c r="A1077" s="10">
        <v>2022.0</v>
      </c>
      <c r="B1077" s="52" t="s">
        <v>225</v>
      </c>
      <c r="C1077" s="52" t="s">
        <v>225</v>
      </c>
      <c r="D1077" s="3" t="s">
        <v>226</v>
      </c>
      <c r="E1077" s="8" t="s">
        <v>15</v>
      </c>
      <c r="F1077" s="54">
        <v>4.271938417E9</v>
      </c>
      <c r="G1077" s="52" t="s">
        <v>225</v>
      </c>
      <c r="H1077" s="52" t="s">
        <v>269</v>
      </c>
      <c r="I1077" s="3"/>
      <c r="J1077" s="8" t="s">
        <v>15</v>
      </c>
    </row>
    <row r="1078" ht="15.75" customHeight="1">
      <c r="A1078" s="10">
        <v>2022.0</v>
      </c>
      <c r="B1078" s="52" t="s">
        <v>82</v>
      </c>
      <c r="C1078" s="52" t="s">
        <v>82</v>
      </c>
      <c r="D1078" s="3" t="s">
        <v>83</v>
      </c>
      <c r="E1078" s="8" t="s">
        <v>15</v>
      </c>
      <c r="F1078" s="54">
        <v>1.45600234E8</v>
      </c>
      <c r="G1078" s="52" t="s">
        <v>82</v>
      </c>
      <c r="H1078" s="52" t="s">
        <v>272</v>
      </c>
      <c r="I1078" s="3"/>
      <c r="J1078" s="8" t="s">
        <v>15</v>
      </c>
    </row>
    <row r="1079" ht="15.75" customHeight="1">
      <c r="A1079" s="10">
        <v>2022.0</v>
      </c>
      <c r="B1079" s="52" t="s">
        <v>112</v>
      </c>
      <c r="C1079" s="52" t="s">
        <v>112</v>
      </c>
      <c r="D1079" s="3" t="s">
        <v>113</v>
      </c>
      <c r="E1079" s="8" t="s">
        <v>15</v>
      </c>
      <c r="F1079" s="54">
        <v>2.89641587E8</v>
      </c>
      <c r="G1079" s="52" t="s">
        <v>112</v>
      </c>
      <c r="H1079" s="52" t="s">
        <v>272</v>
      </c>
      <c r="I1079" s="3"/>
      <c r="J1079" s="8" t="s">
        <v>15</v>
      </c>
    </row>
    <row r="1080" ht="15.75" customHeight="1">
      <c r="A1080" s="10">
        <v>2022.0</v>
      </c>
      <c r="B1080" s="52" t="s">
        <v>105</v>
      </c>
      <c r="C1080" s="52" t="s">
        <v>105</v>
      </c>
      <c r="D1080" s="3" t="s">
        <v>106</v>
      </c>
      <c r="E1080" s="8" t="s">
        <v>15</v>
      </c>
      <c r="F1080" s="54">
        <v>2.19267779E8</v>
      </c>
      <c r="G1080" s="52" t="s">
        <v>105</v>
      </c>
      <c r="H1080" s="52" t="s">
        <v>272</v>
      </c>
      <c r="I1080" s="3"/>
      <c r="J1080" s="8" t="s">
        <v>15</v>
      </c>
    </row>
    <row r="1081" ht="15.75" customHeight="1">
      <c r="A1081" s="10">
        <v>2022.0</v>
      </c>
      <c r="B1081" s="52" t="s">
        <v>273</v>
      </c>
      <c r="C1081" s="52" t="s">
        <v>273</v>
      </c>
      <c r="D1081" s="3" t="s">
        <v>274</v>
      </c>
      <c r="E1081" s="8" t="s">
        <v>15</v>
      </c>
      <c r="F1081" s="54">
        <v>2.945E7</v>
      </c>
      <c r="G1081" s="52" t="s">
        <v>273</v>
      </c>
      <c r="H1081" s="52" t="s">
        <v>272</v>
      </c>
      <c r="I1081" s="3"/>
      <c r="J1081" s="8" t="s">
        <v>15</v>
      </c>
    </row>
    <row r="1082" ht="15.75" customHeight="1">
      <c r="A1082" s="10">
        <v>2022.0</v>
      </c>
      <c r="B1082" s="52" t="s">
        <v>123</v>
      </c>
      <c r="C1082" s="52" t="s">
        <v>123</v>
      </c>
      <c r="D1082" s="3" t="s">
        <v>124</v>
      </c>
      <c r="E1082" s="8" t="s">
        <v>15</v>
      </c>
      <c r="F1082" s="54">
        <v>4.8073854E7</v>
      </c>
      <c r="G1082" s="52" t="s">
        <v>123</v>
      </c>
      <c r="H1082" s="52" t="s">
        <v>272</v>
      </c>
      <c r="I1082" s="3"/>
      <c r="J1082" s="8" t="s">
        <v>15</v>
      </c>
    </row>
    <row r="1083" ht="15.75" customHeight="1">
      <c r="A1083" s="10">
        <v>2022.0</v>
      </c>
      <c r="B1083" s="52" t="s">
        <v>218</v>
      </c>
      <c r="C1083" s="52" t="s">
        <v>218</v>
      </c>
      <c r="D1083" s="3" t="s">
        <v>219</v>
      </c>
      <c r="E1083" s="8" t="s">
        <v>15</v>
      </c>
      <c r="F1083" s="54">
        <v>4.29246388E9</v>
      </c>
      <c r="G1083" s="52" t="s">
        <v>218</v>
      </c>
      <c r="H1083" s="52" t="s">
        <v>272</v>
      </c>
      <c r="I1083" s="3"/>
      <c r="J1083" s="8" t="s">
        <v>15</v>
      </c>
    </row>
    <row r="1084" ht="15.75" customHeight="1">
      <c r="A1084" s="10">
        <v>2022.0</v>
      </c>
      <c r="B1084" s="52" t="s">
        <v>10</v>
      </c>
      <c r="C1084" s="52" t="s">
        <v>10</v>
      </c>
      <c r="D1084" s="3" t="s">
        <v>11</v>
      </c>
      <c r="E1084" s="8" t="s">
        <v>15</v>
      </c>
      <c r="F1084" s="54">
        <v>6.23415539E8</v>
      </c>
      <c r="G1084" s="52" t="s">
        <v>10</v>
      </c>
      <c r="H1084" s="52" t="s">
        <v>275</v>
      </c>
      <c r="I1084" s="3"/>
      <c r="J1084" s="8" t="s">
        <v>15</v>
      </c>
    </row>
    <row r="1085" ht="15.75" customHeight="1">
      <c r="A1085" s="10">
        <v>2022.0</v>
      </c>
      <c r="B1085" s="52" t="s">
        <v>57</v>
      </c>
      <c r="C1085" s="52" t="s">
        <v>57</v>
      </c>
      <c r="D1085" s="3" t="s">
        <v>58</v>
      </c>
      <c r="E1085" s="8" t="s">
        <v>15</v>
      </c>
      <c r="F1085" s="54">
        <v>5.96731397E8</v>
      </c>
      <c r="G1085" s="52" t="s">
        <v>57</v>
      </c>
      <c r="H1085" s="52" t="s">
        <v>275</v>
      </c>
      <c r="I1085" s="3"/>
      <c r="J1085" s="8" t="s">
        <v>15</v>
      </c>
    </row>
    <row r="1086" ht="15.75" customHeight="1">
      <c r="A1086" s="10">
        <v>2022.0</v>
      </c>
      <c r="B1086" s="52" t="s">
        <v>276</v>
      </c>
      <c r="C1086" s="52" t="s">
        <v>136</v>
      </c>
      <c r="D1086" s="3" t="s">
        <v>137</v>
      </c>
      <c r="E1086" s="8" t="s">
        <v>15</v>
      </c>
      <c r="F1086" s="54">
        <v>8.8103078E8</v>
      </c>
      <c r="G1086" s="52" t="s">
        <v>276</v>
      </c>
      <c r="H1086" s="52" t="s">
        <v>275</v>
      </c>
      <c r="I1086" s="3"/>
      <c r="J1086" s="8" t="s">
        <v>15</v>
      </c>
    </row>
    <row r="1087" ht="15.75" customHeight="1">
      <c r="A1087" s="10">
        <v>2022.0</v>
      </c>
      <c r="B1087" s="52" t="s">
        <v>188</v>
      </c>
      <c r="C1087" s="52" t="s">
        <v>188</v>
      </c>
      <c r="D1087" s="3" t="s">
        <v>189</v>
      </c>
      <c r="E1087" s="8" t="s">
        <v>15</v>
      </c>
      <c r="F1087" s="54">
        <v>8.73323126E8</v>
      </c>
      <c r="G1087" s="52" t="s">
        <v>188</v>
      </c>
      <c r="H1087" s="52" t="s">
        <v>275</v>
      </c>
      <c r="I1087" s="3"/>
      <c r="J1087" s="8" t="s">
        <v>15</v>
      </c>
    </row>
    <row r="1088" ht="15.75" customHeight="1">
      <c r="A1088" s="10">
        <v>2022.0</v>
      </c>
      <c r="B1088" s="52" t="s">
        <v>277</v>
      </c>
      <c r="C1088" s="52" t="s">
        <v>271</v>
      </c>
      <c r="D1088" s="3" t="s">
        <v>206</v>
      </c>
      <c r="E1088" s="8" t="s">
        <v>15</v>
      </c>
      <c r="F1088" s="54">
        <v>6.080899576E9</v>
      </c>
      <c r="G1088" s="52" t="s">
        <v>277</v>
      </c>
      <c r="H1088" s="52" t="s">
        <v>275</v>
      </c>
      <c r="I1088" s="3"/>
      <c r="J1088" s="8" t="s">
        <v>15</v>
      </c>
    </row>
    <row r="1089" ht="15.75" customHeight="1">
      <c r="A1089" s="10">
        <v>2022.0</v>
      </c>
      <c r="B1089" s="52" t="s">
        <v>254</v>
      </c>
      <c r="C1089" s="52" t="s">
        <v>255</v>
      </c>
      <c r="D1089" s="3"/>
      <c r="E1089" s="8" t="s">
        <v>15</v>
      </c>
      <c r="F1089" s="54">
        <v>4.157933E7</v>
      </c>
      <c r="G1089" s="52" t="s">
        <v>254</v>
      </c>
      <c r="H1089" s="52" t="s">
        <v>275</v>
      </c>
      <c r="I1089" s="3"/>
      <c r="J1089" s="8" t="s">
        <v>15</v>
      </c>
    </row>
    <row r="1090" ht="15.75" customHeight="1">
      <c r="A1090" s="10">
        <v>2022.0</v>
      </c>
      <c r="B1090" s="52" t="s">
        <v>218</v>
      </c>
      <c r="C1090" s="52" t="s">
        <v>218</v>
      </c>
      <c r="D1090" s="3" t="s">
        <v>219</v>
      </c>
      <c r="E1090" s="8" t="s">
        <v>15</v>
      </c>
      <c r="F1090" s="54">
        <v>1.789936991E9</v>
      </c>
      <c r="G1090" s="52" t="s">
        <v>218</v>
      </c>
      <c r="H1090" s="52" t="s">
        <v>275</v>
      </c>
      <c r="I1090" s="3"/>
      <c r="J1090" s="8" t="s">
        <v>15</v>
      </c>
    </row>
    <row r="1091" ht="15.75" customHeight="1">
      <c r="A1091" s="10">
        <v>2022.0</v>
      </c>
      <c r="B1091" s="52" t="s">
        <v>257</v>
      </c>
      <c r="C1091" s="52" t="s">
        <v>222</v>
      </c>
      <c r="D1091" s="3" t="s">
        <v>223</v>
      </c>
      <c r="E1091" s="8" t="s">
        <v>15</v>
      </c>
      <c r="F1091" s="54">
        <v>1.786198773E9</v>
      </c>
      <c r="G1091" s="52" t="s">
        <v>257</v>
      </c>
      <c r="H1091" s="52" t="s">
        <v>275</v>
      </c>
      <c r="I1091" s="3"/>
      <c r="J1091" s="8" t="s">
        <v>15</v>
      </c>
    </row>
    <row r="1092" ht="15.75" customHeight="1">
      <c r="A1092" s="10">
        <v>2022.0</v>
      </c>
      <c r="B1092" s="52" t="s">
        <v>278</v>
      </c>
      <c r="C1092" s="52" t="s">
        <v>194</v>
      </c>
      <c r="D1092" s="3" t="s">
        <v>195</v>
      </c>
      <c r="E1092" s="8" t="s">
        <v>15</v>
      </c>
      <c r="F1092" s="54">
        <v>3.78175867E8</v>
      </c>
      <c r="G1092" s="52" t="s">
        <v>278</v>
      </c>
      <c r="H1092" s="52" t="s">
        <v>22</v>
      </c>
      <c r="I1092" s="3"/>
      <c r="J1092" s="8" t="s">
        <v>15</v>
      </c>
    </row>
    <row r="1093" ht="15.75" customHeight="1">
      <c r="A1093" s="10">
        <v>2022.0</v>
      </c>
      <c r="B1093" s="52" t="s">
        <v>168</v>
      </c>
      <c r="C1093" s="52" t="s">
        <v>168</v>
      </c>
      <c r="D1093" s="3" t="s">
        <v>169</v>
      </c>
      <c r="E1093" s="8" t="s">
        <v>15</v>
      </c>
      <c r="F1093" s="54">
        <v>4.72308627E8</v>
      </c>
      <c r="G1093" s="52" t="s">
        <v>168</v>
      </c>
      <c r="H1093" s="52" t="s">
        <v>22</v>
      </c>
      <c r="I1093" s="3"/>
      <c r="J1093" s="8" t="s">
        <v>15</v>
      </c>
    </row>
    <row r="1094" ht="15.75" customHeight="1">
      <c r="A1094" s="10">
        <v>2022.0</v>
      </c>
      <c r="B1094" s="52" t="s">
        <v>50</v>
      </c>
      <c r="C1094" s="52" t="s">
        <v>50</v>
      </c>
      <c r="D1094" s="3" t="s">
        <v>51</v>
      </c>
      <c r="E1094" s="8" t="s">
        <v>15</v>
      </c>
      <c r="F1094" s="54">
        <v>4.1817107E7</v>
      </c>
      <c r="G1094" s="52" t="s">
        <v>50</v>
      </c>
      <c r="H1094" s="52" t="s">
        <v>279</v>
      </c>
      <c r="I1094" s="3"/>
      <c r="J1094" s="8" t="s">
        <v>15</v>
      </c>
    </row>
    <row r="1095" ht="15.75" customHeight="1">
      <c r="A1095" s="10">
        <v>2022.0</v>
      </c>
      <c r="B1095" s="52" t="s">
        <v>174</v>
      </c>
      <c r="C1095" s="52" t="s">
        <v>174</v>
      </c>
      <c r="D1095" s="3" t="s">
        <v>175</v>
      </c>
      <c r="E1095" s="8" t="s">
        <v>15</v>
      </c>
      <c r="F1095" s="54">
        <v>1.68906963E8</v>
      </c>
      <c r="G1095" s="52" t="s">
        <v>174</v>
      </c>
      <c r="H1095" s="52" t="s">
        <v>279</v>
      </c>
      <c r="I1095" s="3"/>
      <c r="J1095" s="8" t="s">
        <v>15</v>
      </c>
    </row>
    <row r="1096" ht="15.75" customHeight="1">
      <c r="A1096" s="10">
        <v>2022.0</v>
      </c>
      <c r="B1096" s="52" t="s">
        <v>99</v>
      </c>
      <c r="C1096" s="52" t="s">
        <v>99</v>
      </c>
      <c r="D1096" s="3" t="s">
        <v>100</v>
      </c>
      <c r="E1096" s="8" t="s">
        <v>15</v>
      </c>
      <c r="F1096" s="54">
        <v>1.49692653E8</v>
      </c>
      <c r="G1096" s="52" t="s">
        <v>99</v>
      </c>
      <c r="H1096" s="52" t="s">
        <v>279</v>
      </c>
      <c r="I1096" s="3"/>
      <c r="J1096" s="8" t="s">
        <v>15</v>
      </c>
    </row>
    <row r="1097" ht="15.75" customHeight="1">
      <c r="A1097" s="10">
        <v>2023.0</v>
      </c>
      <c r="B1097" s="52" t="s">
        <v>10</v>
      </c>
      <c r="C1097" s="52" t="s">
        <v>10</v>
      </c>
      <c r="D1097" s="3" t="s">
        <v>11</v>
      </c>
      <c r="E1097" s="8" t="s">
        <v>16</v>
      </c>
      <c r="F1097" s="54">
        <v>2.9174379E7</v>
      </c>
      <c r="G1097" s="52" t="s">
        <v>10</v>
      </c>
      <c r="H1097" s="8" t="s">
        <v>269</v>
      </c>
      <c r="I1097" s="3"/>
      <c r="J1097" s="8" t="s">
        <v>16</v>
      </c>
    </row>
    <row r="1098" ht="15.75" customHeight="1">
      <c r="A1098" s="10">
        <v>2023.0</v>
      </c>
      <c r="B1098" s="52" t="s">
        <v>24</v>
      </c>
      <c r="C1098" s="52" t="s">
        <v>24</v>
      </c>
      <c r="D1098" s="3" t="s">
        <v>25</v>
      </c>
      <c r="E1098" s="8" t="s">
        <v>16</v>
      </c>
      <c r="F1098" s="54">
        <v>4648210.0</v>
      </c>
      <c r="G1098" s="52" t="s">
        <v>24</v>
      </c>
      <c r="H1098" s="8" t="s">
        <v>269</v>
      </c>
      <c r="I1098" s="3"/>
      <c r="J1098" s="8" t="s">
        <v>16</v>
      </c>
    </row>
    <row r="1099" ht="15.75" customHeight="1">
      <c r="A1099" s="10">
        <v>2023.0</v>
      </c>
      <c r="B1099" s="52" t="s">
        <v>30</v>
      </c>
      <c r="C1099" s="52" t="s">
        <v>30</v>
      </c>
      <c r="D1099" s="3" t="s">
        <v>31</v>
      </c>
      <c r="E1099" s="8" t="s">
        <v>16</v>
      </c>
      <c r="F1099" s="54">
        <v>2666886.0</v>
      </c>
      <c r="G1099" s="52" t="s">
        <v>30</v>
      </c>
      <c r="H1099" s="8" t="s">
        <v>269</v>
      </c>
      <c r="I1099" s="3"/>
      <c r="J1099" s="8" t="s">
        <v>16</v>
      </c>
    </row>
    <row r="1100" ht="15.75" customHeight="1">
      <c r="A1100" s="10">
        <v>2023.0</v>
      </c>
      <c r="B1100" s="52" t="s">
        <v>38</v>
      </c>
      <c r="C1100" s="52" t="s">
        <v>38</v>
      </c>
      <c r="D1100" s="3" t="s">
        <v>39</v>
      </c>
      <c r="E1100" s="8" t="s">
        <v>16</v>
      </c>
      <c r="F1100" s="54">
        <v>4700311.0</v>
      </c>
      <c r="G1100" s="52" t="s">
        <v>38</v>
      </c>
      <c r="H1100" s="8" t="s">
        <v>269</v>
      </c>
      <c r="I1100" s="3"/>
      <c r="J1100" s="8" t="s">
        <v>16</v>
      </c>
    </row>
    <row r="1101" ht="15.75" customHeight="1">
      <c r="A1101" s="10">
        <v>2023.0</v>
      </c>
      <c r="B1101" s="52" t="s">
        <v>41</v>
      </c>
      <c r="C1101" s="52" t="s">
        <v>41</v>
      </c>
      <c r="D1101" s="3" t="s">
        <v>42</v>
      </c>
      <c r="E1101" s="8" t="s">
        <v>16</v>
      </c>
      <c r="F1101" s="54">
        <v>3426462.0</v>
      </c>
      <c r="G1101" s="52" t="s">
        <v>41</v>
      </c>
      <c r="H1101" s="8" t="s">
        <v>269</v>
      </c>
      <c r="I1101" s="3"/>
      <c r="J1101" s="8" t="s">
        <v>16</v>
      </c>
    </row>
    <row r="1102" ht="15.75" customHeight="1">
      <c r="A1102" s="10">
        <v>2023.0</v>
      </c>
      <c r="B1102" s="52" t="s">
        <v>44</v>
      </c>
      <c r="C1102" s="52" t="s">
        <v>44</v>
      </c>
      <c r="D1102" s="3" t="s">
        <v>45</v>
      </c>
      <c r="E1102" s="8" t="s">
        <v>16</v>
      </c>
      <c r="F1102" s="54">
        <v>7672650.0</v>
      </c>
      <c r="G1102" s="52" t="s">
        <v>44</v>
      </c>
      <c r="H1102" s="8" t="s">
        <v>269</v>
      </c>
      <c r="I1102" s="3"/>
      <c r="J1102" s="8" t="s">
        <v>16</v>
      </c>
    </row>
    <row r="1103" ht="15.75" customHeight="1">
      <c r="A1103" s="10">
        <v>2023.0</v>
      </c>
      <c r="B1103" s="52" t="s">
        <v>80</v>
      </c>
      <c r="C1103" s="52" t="s">
        <v>80</v>
      </c>
      <c r="D1103" s="3" t="s">
        <v>81</v>
      </c>
      <c r="E1103" s="8" t="s">
        <v>16</v>
      </c>
      <c r="F1103" s="54">
        <v>7711265.0</v>
      </c>
      <c r="G1103" s="52" t="s">
        <v>80</v>
      </c>
      <c r="H1103" s="8" t="s">
        <v>269</v>
      </c>
      <c r="I1103" s="3"/>
      <c r="J1103" s="8" t="s">
        <v>16</v>
      </c>
    </row>
    <row r="1104" ht="15.75" customHeight="1">
      <c r="A1104" s="10">
        <v>2023.0</v>
      </c>
      <c r="B1104" s="52" t="s">
        <v>57</v>
      </c>
      <c r="C1104" s="52" t="s">
        <v>57</v>
      </c>
      <c r="D1104" s="3" t="s">
        <v>58</v>
      </c>
      <c r="E1104" s="8" t="s">
        <v>16</v>
      </c>
      <c r="F1104" s="54">
        <v>2.6429388E7</v>
      </c>
      <c r="G1104" s="52" t="s">
        <v>57</v>
      </c>
      <c r="H1104" s="8" t="s">
        <v>269</v>
      </c>
      <c r="I1104" s="3"/>
      <c r="J1104" s="8" t="s">
        <v>16</v>
      </c>
    </row>
    <row r="1105" ht="15.75" customHeight="1">
      <c r="A1105" s="10">
        <v>2023.0</v>
      </c>
      <c r="B1105" s="52" t="s">
        <v>153</v>
      </c>
      <c r="C1105" s="52" t="s">
        <v>153</v>
      </c>
      <c r="D1105" s="3" t="s">
        <v>268</v>
      </c>
      <c r="E1105" s="8" t="s">
        <v>16</v>
      </c>
      <c r="F1105" s="54">
        <v>1115122.0</v>
      </c>
      <c r="G1105" s="52" t="s">
        <v>153</v>
      </c>
      <c r="H1105" s="8" t="s">
        <v>269</v>
      </c>
      <c r="I1105" s="3"/>
      <c r="J1105" s="8" t="s">
        <v>16</v>
      </c>
    </row>
    <row r="1106" ht="15.75" customHeight="1">
      <c r="A1106" s="10">
        <v>2023.0</v>
      </c>
      <c r="B1106" s="52" t="s">
        <v>78</v>
      </c>
      <c r="C1106" s="52" t="s">
        <v>78</v>
      </c>
      <c r="D1106" s="3" t="s">
        <v>79</v>
      </c>
      <c r="E1106" s="8" t="s">
        <v>16</v>
      </c>
      <c r="F1106" s="54">
        <v>2.86E7</v>
      </c>
      <c r="G1106" s="52" t="s">
        <v>78</v>
      </c>
      <c r="H1106" s="8" t="s">
        <v>269</v>
      </c>
      <c r="I1106" s="3"/>
      <c r="J1106" s="8" t="s">
        <v>16</v>
      </c>
    </row>
    <row r="1107" ht="15.75" customHeight="1">
      <c r="A1107" s="10">
        <v>2023.0</v>
      </c>
      <c r="B1107" s="52" t="s">
        <v>64</v>
      </c>
      <c r="C1107" s="52" t="s">
        <v>64</v>
      </c>
      <c r="D1107" s="3" t="s">
        <v>65</v>
      </c>
      <c r="E1107" s="8" t="s">
        <v>16</v>
      </c>
      <c r="F1107" s="54">
        <v>5000000.0</v>
      </c>
      <c r="G1107" s="52" t="s">
        <v>64</v>
      </c>
      <c r="H1107" s="8" t="s">
        <v>269</v>
      </c>
      <c r="I1107" s="3"/>
      <c r="J1107" s="8" t="s">
        <v>16</v>
      </c>
    </row>
    <row r="1108" ht="15.75" customHeight="1">
      <c r="A1108" s="10">
        <v>2023.0</v>
      </c>
      <c r="B1108" s="52" t="s">
        <v>82</v>
      </c>
      <c r="C1108" s="52" t="s">
        <v>82</v>
      </c>
      <c r="D1108" s="3" t="s">
        <v>83</v>
      </c>
      <c r="E1108" s="8" t="s">
        <v>16</v>
      </c>
      <c r="F1108" s="54">
        <v>5200000.0</v>
      </c>
      <c r="G1108" s="52" t="s">
        <v>82</v>
      </c>
      <c r="H1108" s="8" t="s">
        <v>269</v>
      </c>
      <c r="I1108" s="3"/>
      <c r="J1108" s="8" t="s">
        <v>16</v>
      </c>
    </row>
    <row r="1109" ht="15.75" customHeight="1">
      <c r="A1109" s="10">
        <v>2023.0</v>
      </c>
      <c r="B1109" s="52" t="s">
        <v>69</v>
      </c>
      <c r="C1109" s="52" t="s">
        <v>69</v>
      </c>
      <c r="D1109" s="3" t="s">
        <v>70</v>
      </c>
      <c r="E1109" s="8" t="s">
        <v>16</v>
      </c>
      <c r="F1109" s="54">
        <v>3200000.0</v>
      </c>
      <c r="G1109" s="52" t="s">
        <v>69</v>
      </c>
      <c r="H1109" s="8" t="s">
        <v>269</v>
      </c>
      <c r="I1109" s="3"/>
      <c r="J1109" s="8" t="s">
        <v>16</v>
      </c>
    </row>
    <row r="1110" ht="15.75" customHeight="1">
      <c r="A1110" s="10">
        <v>2023.0</v>
      </c>
      <c r="B1110" s="52" t="s">
        <v>129</v>
      </c>
      <c r="C1110" s="52" t="s">
        <v>129</v>
      </c>
      <c r="D1110" s="3" t="s">
        <v>130</v>
      </c>
      <c r="E1110" s="8" t="s">
        <v>16</v>
      </c>
      <c r="F1110" s="54">
        <v>8782254.0</v>
      </c>
      <c r="G1110" s="52" t="s">
        <v>129</v>
      </c>
      <c r="H1110" s="8" t="s">
        <v>269</v>
      </c>
      <c r="I1110" s="3"/>
      <c r="J1110" s="8" t="s">
        <v>16</v>
      </c>
    </row>
    <row r="1111" ht="15.75" customHeight="1">
      <c r="A1111" s="10">
        <v>2023.0</v>
      </c>
      <c r="B1111" s="52" t="s">
        <v>123</v>
      </c>
      <c r="C1111" s="52" t="s">
        <v>123</v>
      </c>
      <c r="D1111" s="3" t="s">
        <v>124</v>
      </c>
      <c r="E1111" s="8" t="s">
        <v>16</v>
      </c>
      <c r="F1111" s="54">
        <v>2011466.0</v>
      </c>
      <c r="G1111" s="52" t="s">
        <v>123</v>
      </c>
      <c r="H1111" s="8" t="s">
        <v>269</v>
      </c>
      <c r="I1111" s="3"/>
      <c r="J1111" s="8" t="s">
        <v>16</v>
      </c>
    </row>
    <row r="1112" ht="15.75" customHeight="1">
      <c r="A1112" s="10">
        <v>2023.0</v>
      </c>
      <c r="B1112" s="52" t="s">
        <v>136</v>
      </c>
      <c r="C1112" s="52" t="s">
        <v>136</v>
      </c>
      <c r="D1112" s="3" t="s">
        <v>137</v>
      </c>
      <c r="E1112" s="8" t="s">
        <v>16</v>
      </c>
      <c r="F1112" s="54">
        <v>1.7619805E7</v>
      </c>
      <c r="G1112" s="52" t="s">
        <v>136</v>
      </c>
      <c r="H1112" s="8" t="s">
        <v>269</v>
      </c>
      <c r="I1112" s="3"/>
      <c r="J1112" s="8" t="s">
        <v>16</v>
      </c>
    </row>
    <row r="1113" ht="15.75" customHeight="1">
      <c r="A1113" s="10">
        <v>2023.0</v>
      </c>
      <c r="B1113" s="52" t="s">
        <v>143</v>
      </c>
      <c r="C1113" s="52" t="s">
        <v>143</v>
      </c>
      <c r="D1113" s="3" t="s">
        <v>144</v>
      </c>
      <c r="E1113" s="8" t="s">
        <v>16</v>
      </c>
      <c r="F1113" s="54">
        <v>4319484.0</v>
      </c>
      <c r="G1113" s="52" t="s">
        <v>143</v>
      </c>
      <c r="H1113" s="8" t="s">
        <v>269</v>
      </c>
      <c r="I1113" s="3"/>
      <c r="J1113" s="8" t="s">
        <v>16</v>
      </c>
    </row>
    <row r="1114" ht="15.75" customHeight="1">
      <c r="A1114" s="10">
        <v>2023.0</v>
      </c>
      <c r="B1114" s="52" t="s">
        <v>155</v>
      </c>
      <c r="C1114" s="52" t="s">
        <v>155</v>
      </c>
      <c r="D1114" s="3" t="s">
        <v>156</v>
      </c>
      <c r="E1114" s="8" t="s">
        <v>16</v>
      </c>
      <c r="F1114" s="54">
        <v>8300000.0</v>
      </c>
      <c r="G1114" s="52" t="s">
        <v>155</v>
      </c>
      <c r="H1114" s="8" t="s">
        <v>269</v>
      </c>
      <c r="I1114" s="3"/>
      <c r="J1114" s="8" t="s">
        <v>16</v>
      </c>
    </row>
    <row r="1115" ht="15.75" customHeight="1">
      <c r="A1115" s="10">
        <v>2023.0</v>
      </c>
      <c r="B1115" s="52" t="s">
        <v>270</v>
      </c>
      <c r="C1115" s="52" t="s">
        <v>270</v>
      </c>
      <c r="D1115" s="3" t="s">
        <v>164</v>
      </c>
      <c r="E1115" s="8" t="s">
        <v>16</v>
      </c>
      <c r="F1115" s="54">
        <v>2087420.0</v>
      </c>
      <c r="G1115" s="52" t="s">
        <v>270</v>
      </c>
      <c r="H1115" s="8" t="s">
        <v>269</v>
      </c>
      <c r="I1115" s="3"/>
      <c r="J1115" s="8" t="s">
        <v>16</v>
      </c>
    </row>
    <row r="1116" ht="15.75" customHeight="1">
      <c r="A1116" s="10">
        <v>2023.0</v>
      </c>
      <c r="B1116" s="52" t="s">
        <v>185</v>
      </c>
      <c r="C1116" s="52" t="s">
        <v>185</v>
      </c>
      <c r="D1116" s="3" t="s">
        <v>186</v>
      </c>
      <c r="E1116" s="8" t="s">
        <v>16</v>
      </c>
      <c r="F1116" s="54">
        <v>8250301.0</v>
      </c>
      <c r="G1116" s="52" t="s">
        <v>185</v>
      </c>
      <c r="H1116" s="8" t="s">
        <v>269</v>
      </c>
      <c r="I1116" s="3"/>
      <c r="J1116" s="8" t="s">
        <v>16</v>
      </c>
    </row>
    <row r="1117" ht="15.75" customHeight="1">
      <c r="A1117" s="10">
        <v>2023.0</v>
      </c>
      <c r="B1117" s="52" t="s">
        <v>188</v>
      </c>
      <c r="C1117" s="52" t="s">
        <v>188</v>
      </c>
      <c r="D1117" s="3" t="s">
        <v>189</v>
      </c>
      <c r="E1117" s="8" t="s">
        <v>16</v>
      </c>
      <c r="F1117" s="54">
        <v>1.0E7</v>
      </c>
      <c r="G1117" s="52" t="s">
        <v>188</v>
      </c>
      <c r="H1117" s="8" t="s">
        <v>269</v>
      </c>
      <c r="I1117" s="3"/>
      <c r="J1117" s="8" t="s">
        <v>16</v>
      </c>
    </row>
    <row r="1118" ht="15.75" customHeight="1">
      <c r="A1118" s="10">
        <v>2023.0</v>
      </c>
      <c r="B1118" s="52" t="s">
        <v>203</v>
      </c>
      <c r="C1118" s="52" t="s">
        <v>203</v>
      </c>
      <c r="D1118" s="3" t="s">
        <v>204</v>
      </c>
      <c r="E1118" s="8" t="s">
        <v>16</v>
      </c>
      <c r="F1118" s="54">
        <v>2.4681639E7</v>
      </c>
      <c r="G1118" s="52" t="s">
        <v>203</v>
      </c>
      <c r="H1118" s="8" t="s">
        <v>269</v>
      </c>
      <c r="I1118" s="3"/>
      <c r="J1118" s="8" t="s">
        <v>16</v>
      </c>
    </row>
    <row r="1119" ht="15.75" customHeight="1">
      <c r="A1119" s="10">
        <v>2023.0</v>
      </c>
      <c r="B1119" s="52" t="s">
        <v>271</v>
      </c>
      <c r="C1119" s="52" t="s">
        <v>271</v>
      </c>
      <c r="D1119" s="3" t="s">
        <v>206</v>
      </c>
      <c r="E1119" s="8" t="s">
        <v>16</v>
      </c>
      <c r="F1119" s="54">
        <v>1.5334271E7</v>
      </c>
      <c r="G1119" s="52" t="s">
        <v>271</v>
      </c>
      <c r="H1119" s="8" t="s">
        <v>269</v>
      </c>
      <c r="I1119" s="3"/>
      <c r="J1119" s="8" t="s">
        <v>16</v>
      </c>
    </row>
    <row r="1120" ht="15.75" customHeight="1">
      <c r="A1120" s="10">
        <v>2023.0</v>
      </c>
      <c r="B1120" s="52" t="s">
        <v>218</v>
      </c>
      <c r="C1120" s="52" t="s">
        <v>218</v>
      </c>
      <c r="D1120" s="3" t="s">
        <v>219</v>
      </c>
      <c r="E1120" s="8" t="s">
        <v>16</v>
      </c>
      <c r="F1120" s="54">
        <v>1.7569676E7</v>
      </c>
      <c r="G1120" s="52" t="s">
        <v>218</v>
      </c>
      <c r="H1120" s="8" t="s">
        <v>269</v>
      </c>
      <c r="I1120" s="3"/>
      <c r="J1120" s="8" t="s">
        <v>16</v>
      </c>
    </row>
    <row r="1121" ht="15.75" customHeight="1">
      <c r="A1121" s="10">
        <v>2023.0</v>
      </c>
      <c r="B1121" s="52" t="s">
        <v>222</v>
      </c>
      <c r="C1121" s="52" t="s">
        <v>222</v>
      </c>
      <c r="D1121" s="3" t="s">
        <v>223</v>
      </c>
      <c r="E1121" s="8" t="s">
        <v>16</v>
      </c>
      <c r="F1121" s="54">
        <v>7000000.0</v>
      </c>
      <c r="G1121" s="52" t="s">
        <v>222</v>
      </c>
      <c r="H1121" s="8" t="s">
        <v>269</v>
      </c>
      <c r="I1121" s="3"/>
      <c r="J1121" s="8" t="s">
        <v>16</v>
      </c>
    </row>
    <row r="1122" ht="15.75" customHeight="1">
      <c r="A1122" s="10">
        <v>2023.0</v>
      </c>
      <c r="B1122" s="52" t="s">
        <v>225</v>
      </c>
      <c r="C1122" s="52" t="s">
        <v>225</v>
      </c>
      <c r="D1122" s="3" t="s">
        <v>226</v>
      </c>
      <c r="E1122" s="8" t="s">
        <v>16</v>
      </c>
      <c r="F1122" s="54">
        <v>2.164E7</v>
      </c>
      <c r="G1122" s="52" t="s">
        <v>225</v>
      </c>
      <c r="H1122" s="8" t="s">
        <v>269</v>
      </c>
      <c r="I1122" s="3"/>
      <c r="J1122" s="8" t="s">
        <v>16</v>
      </c>
    </row>
    <row r="1123" ht="15.75" customHeight="1">
      <c r="A1123" s="10">
        <v>2023.0</v>
      </c>
      <c r="B1123" s="52" t="s">
        <v>112</v>
      </c>
      <c r="C1123" s="52" t="s">
        <v>112</v>
      </c>
      <c r="D1123" s="3" t="s">
        <v>113</v>
      </c>
      <c r="E1123" s="8" t="s">
        <v>16</v>
      </c>
      <c r="F1123" s="54">
        <v>6446835.0</v>
      </c>
      <c r="G1123" s="52" t="s">
        <v>112</v>
      </c>
      <c r="H1123" s="8" t="s">
        <v>272</v>
      </c>
      <c r="I1123" s="3"/>
      <c r="J1123" s="8" t="s">
        <v>16</v>
      </c>
    </row>
    <row r="1124" ht="15.75" customHeight="1">
      <c r="A1124" s="10">
        <v>2023.0</v>
      </c>
      <c r="B1124" s="52" t="s">
        <v>115</v>
      </c>
      <c r="C1124" s="52" t="s">
        <v>115</v>
      </c>
      <c r="D1124" s="3" t="s">
        <v>116</v>
      </c>
      <c r="E1124" s="8" t="s">
        <v>16</v>
      </c>
      <c r="F1124" s="54">
        <v>883937.0</v>
      </c>
      <c r="G1124" s="52" t="s">
        <v>115</v>
      </c>
      <c r="H1124" s="8" t="s">
        <v>272</v>
      </c>
      <c r="I1124" s="3"/>
      <c r="J1124" s="8" t="s">
        <v>16</v>
      </c>
    </row>
    <row r="1125" ht="15.75" customHeight="1">
      <c r="A1125" s="10">
        <v>2023.0</v>
      </c>
      <c r="B1125" s="52" t="s">
        <v>105</v>
      </c>
      <c r="C1125" s="52" t="s">
        <v>105</v>
      </c>
      <c r="D1125" s="3" t="s">
        <v>106</v>
      </c>
      <c r="E1125" s="8" t="s">
        <v>16</v>
      </c>
      <c r="F1125" s="54">
        <v>3897188.0</v>
      </c>
      <c r="G1125" s="52" t="s">
        <v>105</v>
      </c>
      <c r="H1125" s="8" t="s">
        <v>272</v>
      </c>
      <c r="I1125" s="3"/>
      <c r="J1125" s="8" t="s">
        <v>16</v>
      </c>
    </row>
    <row r="1126" ht="15.75" customHeight="1">
      <c r="A1126" s="10">
        <v>2023.0</v>
      </c>
      <c r="B1126" s="52" t="s">
        <v>273</v>
      </c>
      <c r="C1126" s="52" t="s">
        <v>273</v>
      </c>
      <c r="D1126" s="3" t="s">
        <v>274</v>
      </c>
      <c r="E1126" s="8" t="s">
        <v>16</v>
      </c>
      <c r="F1126" s="54">
        <v>5858113.0</v>
      </c>
      <c r="G1126" s="52" t="s">
        <v>273</v>
      </c>
      <c r="H1126" s="8" t="s">
        <v>272</v>
      </c>
      <c r="I1126" s="3"/>
      <c r="J1126" s="8" t="s">
        <v>16</v>
      </c>
    </row>
    <row r="1127" ht="15.75" customHeight="1">
      <c r="A1127" s="10">
        <v>2023.0</v>
      </c>
      <c r="B1127" s="52" t="s">
        <v>270</v>
      </c>
      <c r="C1127" s="52" t="s">
        <v>270</v>
      </c>
      <c r="D1127" s="3" t="s">
        <v>164</v>
      </c>
      <c r="E1127" s="8" t="s">
        <v>16</v>
      </c>
      <c r="F1127" s="54">
        <v>1012580.0</v>
      </c>
      <c r="G1127" s="52" t="s">
        <v>270</v>
      </c>
      <c r="H1127" s="8" t="s">
        <v>272</v>
      </c>
      <c r="I1127" s="3"/>
      <c r="J1127" s="8" t="s">
        <v>16</v>
      </c>
    </row>
    <row r="1128" ht="15.75" customHeight="1">
      <c r="A1128" s="10">
        <v>2023.0</v>
      </c>
      <c r="B1128" s="52" t="s">
        <v>280</v>
      </c>
      <c r="C1128" s="52" t="s">
        <v>280</v>
      </c>
      <c r="D1128" s="3" t="s">
        <v>206</v>
      </c>
      <c r="E1128" s="8" t="s">
        <v>16</v>
      </c>
      <c r="F1128" s="54">
        <v>0.0</v>
      </c>
      <c r="G1128" s="52" t="s">
        <v>280</v>
      </c>
      <c r="H1128" s="8" t="s">
        <v>272</v>
      </c>
      <c r="I1128" s="3"/>
      <c r="J1128" s="8" t="s">
        <v>16</v>
      </c>
    </row>
    <row r="1129" ht="15.75" customHeight="1">
      <c r="A1129" s="10">
        <v>2023.0</v>
      </c>
      <c r="B1129" s="52" t="s">
        <v>281</v>
      </c>
      <c r="C1129" s="52" t="s">
        <v>281</v>
      </c>
      <c r="D1129" s="3" t="s">
        <v>282</v>
      </c>
      <c r="E1129" s="8" t="s">
        <v>16</v>
      </c>
      <c r="F1129" s="54">
        <v>0.0</v>
      </c>
      <c r="G1129" s="52" t="s">
        <v>281</v>
      </c>
      <c r="H1129" s="8" t="s">
        <v>272</v>
      </c>
      <c r="I1129" s="3"/>
      <c r="J1129" s="8" t="s">
        <v>16</v>
      </c>
    </row>
    <row r="1130" ht="15.75" customHeight="1">
      <c r="A1130" s="10">
        <v>2023.0</v>
      </c>
      <c r="B1130" s="52" t="s">
        <v>10</v>
      </c>
      <c r="C1130" s="52" t="s">
        <v>10</v>
      </c>
      <c r="D1130" s="3" t="s">
        <v>11</v>
      </c>
      <c r="E1130" s="8" t="s">
        <v>16</v>
      </c>
      <c r="F1130" s="54">
        <v>7902431.0</v>
      </c>
      <c r="G1130" s="52" t="s">
        <v>10</v>
      </c>
      <c r="H1130" s="8" t="s">
        <v>275</v>
      </c>
      <c r="I1130" s="3"/>
      <c r="J1130" s="8" t="s">
        <v>16</v>
      </c>
    </row>
    <row r="1131" ht="15.75" customHeight="1">
      <c r="A1131" s="10">
        <v>2023.0</v>
      </c>
      <c r="B1131" s="52" t="s">
        <v>57</v>
      </c>
      <c r="C1131" s="52" t="s">
        <v>57</v>
      </c>
      <c r="D1131" s="3" t="s">
        <v>58</v>
      </c>
      <c r="E1131" s="8" t="s">
        <v>16</v>
      </c>
      <c r="F1131" s="54">
        <v>1368121.0</v>
      </c>
      <c r="G1131" s="52" t="s">
        <v>57</v>
      </c>
      <c r="H1131" s="8" t="s">
        <v>275</v>
      </c>
      <c r="I1131" s="3"/>
      <c r="J1131" s="8" t="s">
        <v>16</v>
      </c>
    </row>
    <row r="1132" ht="15.75" customHeight="1">
      <c r="A1132" s="10">
        <v>2023.0</v>
      </c>
      <c r="B1132" s="52" t="s">
        <v>276</v>
      </c>
      <c r="C1132" s="52" t="s">
        <v>136</v>
      </c>
      <c r="D1132" s="3" t="s">
        <v>137</v>
      </c>
      <c r="E1132" s="8" t="s">
        <v>16</v>
      </c>
      <c r="F1132" s="54">
        <v>1515698.0</v>
      </c>
      <c r="G1132" s="52" t="s">
        <v>276</v>
      </c>
      <c r="H1132" s="8" t="s">
        <v>275</v>
      </c>
      <c r="I1132" s="3"/>
      <c r="J1132" s="8" t="s">
        <v>16</v>
      </c>
    </row>
    <row r="1133" ht="15.75" customHeight="1">
      <c r="A1133" s="10">
        <v>2023.0</v>
      </c>
      <c r="B1133" s="52" t="s">
        <v>188</v>
      </c>
      <c r="C1133" s="52" t="s">
        <v>188</v>
      </c>
      <c r="D1133" s="3" t="s">
        <v>189</v>
      </c>
      <c r="E1133" s="8" t="s">
        <v>16</v>
      </c>
      <c r="F1133" s="54">
        <v>3245100.0</v>
      </c>
      <c r="G1133" s="52" t="s">
        <v>188</v>
      </c>
      <c r="H1133" s="8" t="s">
        <v>275</v>
      </c>
      <c r="I1133" s="3"/>
      <c r="J1133" s="8" t="s">
        <v>16</v>
      </c>
    </row>
    <row r="1134" ht="15.75" customHeight="1">
      <c r="A1134" s="10">
        <v>2023.0</v>
      </c>
      <c r="B1134" s="52" t="s">
        <v>203</v>
      </c>
      <c r="C1134" s="52" t="s">
        <v>203</v>
      </c>
      <c r="D1134" s="3" t="s">
        <v>204</v>
      </c>
      <c r="E1134" s="8" t="s">
        <v>16</v>
      </c>
      <c r="F1134" s="54">
        <v>580000.0</v>
      </c>
      <c r="G1134" s="52" t="s">
        <v>203</v>
      </c>
      <c r="H1134" s="8" t="s">
        <v>275</v>
      </c>
      <c r="I1134" s="3"/>
      <c r="J1134" s="8" t="s">
        <v>16</v>
      </c>
    </row>
    <row r="1135" ht="15.75" customHeight="1">
      <c r="A1135" s="10">
        <v>2023.0</v>
      </c>
      <c r="B1135" s="52" t="s">
        <v>283</v>
      </c>
      <c r="C1135" s="52" t="s">
        <v>205</v>
      </c>
      <c r="D1135" s="3" t="s">
        <v>206</v>
      </c>
      <c r="E1135" s="8" t="s">
        <v>16</v>
      </c>
      <c r="F1135" s="54">
        <v>1.3489443E7</v>
      </c>
      <c r="G1135" s="52" t="s">
        <v>283</v>
      </c>
      <c r="H1135" s="8" t="s">
        <v>275</v>
      </c>
      <c r="I1135" s="3"/>
      <c r="J1135" s="8" t="s">
        <v>16</v>
      </c>
    </row>
    <row r="1136" ht="15.75" customHeight="1">
      <c r="A1136" s="10">
        <v>2023.0</v>
      </c>
      <c r="B1136" s="52" t="s">
        <v>254</v>
      </c>
      <c r="C1136" s="52" t="s">
        <v>255</v>
      </c>
      <c r="D1136" s="3"/>
      <c r="E1136" s="8" t="s">
        <v>16</v>
      </c>
      <c r="F1136" s="54">
        <v>1218729.0</v>
      </c>
      <c r="G1136" s="52" t="s">
        <v>254</v>
      </c>
      <c r="H1136" s="8" t="s">
        <v>275</v>
      </c>
      <c r="I1136" s="3"/>
      <c r="J1136" s="8" t="s">
        <v>16</v>
      </c>
    </row>
    <row r="1137" ht="15.75" customHeight="1">
      <c r="A1137" s="10">
        <v>2023.0</v>
      </c>
      <c r="B1137" s="52" t="s">
        <v>218</v>
      </c>
      <c r="C1137" s="52" t="s">
        <v>218</v>
      </c>
      <c r="D1137" s="3" t="s">
        <v>219</v>
      </c>
      <c r="E1137" s="8" t="s">
        <v>16</v>
      </c>
      <c r="F1137" s="54">
        <v>4035000.0</v>
      </c>
      <c r="G1137" s="52" t="s">
        <v>218</v>
      </c>
      <c r="H1137" s="8" t="s">
        <v>275</v>
      </c>
      <c r="I1137" s="3"/>
      <c r="J1137" s="8" t="s">
        <v>16</v>
      </c>
    </row>
    <row r="1138" ht="15.75" customHeight="1">
      <c r="A1138" s="10">
        <v>2023.0</v>
      </c>
      <c r="B1138" s="52" t="s">
        <v>257</v>
      </c>
      <c r="C1138" s="52" t="s">
        <v>222</v>
      </c>
      <c r="D1138" s="3" t="s">
        <v>223</v>
      </c>
      <c r="E1138" s="8" t="s">
        <v>16</v>
      </c>
      <c r="F1138" s="54">
        <v>9179814.0</v>
      </c>
      <c r="G1138" s="52" t="s">
        <v>257</v>
      </c>
      <c r="H1138" s="8" t="s">
        <v>275</v>
      </c>
      <c r="I1138" s="3"/>
      <c r="J1138" s="8" t="s">
        <v>16</v>
      </c>
    </row>
    <row r="1139" ht="15.75" customHeight="1">
      <c r="A1139" s="10">
        <v>2023.0</v>
      </c>
      <c r="B1139" s="52" t="s">
        <v>278</v>
      </c>
      <c r="C1139" s="52" t="s">
        <v>284</v>
      </c>
      <c r="D1139" s="3" t="s">
        <v>195</v>
      </c>
      <c r="E1139" s="8" t="s">
        <v>16</v>
      </c>
      <c r="F1139" s="54">
        <v>3909222.0</v>
      </c>
      <c r="G1139" s="52" t="s">
        <v>278</v>
      </c>
      <c r="H1139" s="8" t="s">
        <v>22</v>
      </c>
      <c r="I1139" s="3"/>
      <c r="J1139" s="8" t="s">
        <v>16</v>
      </c>
    </row>
    <row r="1140" ht="15.75" customHeight="1">
      <c r="A1140" s="10">
        <v>2023.0</v>
      </c>
      <c r="B1140" s="52" t="s">
        <v>123</v>
      </c>
      <c r="C1140" s="52" t="s">
        <v>123</v>
      </c>
      <c r="D1140" s="3" t="s">
        <v>124</v>
      </c>
      <c r="E1140" s="8" t="s">
        <v>16</v>
      </c>
      <c r="F1140" s="54">
        <v>975016.0</v>
      </c>
      <c r="G1140" s="52" t="s">
        <v>123</v>
      </c>
      <c r="H1140" s="8" t="s">
        <v>22</v>
      </c>
      <c r="I1140" s="3"/>
      <c r="J1140" s="8" t="s">
        <v>16</v>
      </c>
    </row>
    <row r="1141" ht="15.75" customHeight="1">
      <c r="A1141" s="10">
        <v>2023.0</v>
      </c>
      <c r="B1141" s="52" t="s">
        <v>168</v>
      </c>
      <c r="C1141" s="52" t="s">
        <v>168</v>
      </c>
      <c r="D1141" s="3" t="s">
        <v>169</v>
      </c>
      <c r="E1141" s="8" t="s">
        <v>16</v>
      </c>
      <c r="F1141" s="54">
        <v>2.0605258E7</v>
      </c>
      <c r="G1141" s="52" t="s">
        <v>168</v>
      </c>
      <c r="H1141" s="8" t="s">
        <v>22</v>
      </c>
      <c r="I1141" s="3"/>
      <c r="J1141" s="8" t="s">
        <v>16</v>
      </c>
    </row>
    <row r="1142" ht="15.75" customHeight="1">
      <c r="A1142" s="10">
        <v>2023.0</v>
      </c>
      <c r="B1142" s="52" t="s">
        <v>120</v>
      </c>
      <c r="C1142" s="52" t="s">
        <v>120</v>
      </c>
      <c r="D1142" s="3" t="s">
        <v>121</v>
      </c>
      <c r="E1142" s="8" t="s">
        <v>16</v>
      </c>
      <c r="F1142" s="54">
        <v>213000.0</v>
      </c>
      <c r="G1142" s="52" t="s">
        <v>120</v>
      </c>
      <c r="H1142" s="8" t="s">
        <v>279</v>
      </c>
      <c r="I1142" s="3"/>
      <c r="J1142" s="8" t="s">
        <v>16</v>
      </c>
    </row>
    <row r="1143" ht="15.75" customHeight="1">
      <c r="A1143" s="10">
        <v>2023.0</v>
      </c>
      <c r="B1143" s="52" t="s">
        <v>10</v>
      </c>
      <c r="C1143" s="52" t="s">
        <v>10</v>
      </c>
      <c r="D1143" s="63" t="s">
        <v>11</v>
      </c>
      <c r="E1143" s="8" t="s">
        <v>15</v>
      </c>
      <c r="F1143" s="54">
        <v>3.227372908E9</v>
      </c>
      <c r="G1143" s="52" t="s">
        <v>10</v>
      </c>
      <c r="H1143" s="8" t="s">
        <v>269</v>
      </c>
      <c r="I1143" s="3"/>
      <c r="J1143" s="8" t="s">
        <v>15</v>
      </c>
    </row>
    <row r="1144" ht="15.75" customHeight="1">
      <c r="A1144" s="10">
        <v>2023.0</v>
      </c>
      <c r="B1144" s="52" t="s">
        <v>24</v>
      </c>
      <c r="C1144" s="52" t="s">
        <v>24</v>
      </c>
      <c r="D1144" s="3" t="s">
        <v>25</v>
      </c>
      <c r="E1144" s="8" t="s">
        <v>15</v>
      </c>
      <c r="F1144" s="54">
        <v>8.76731475E8</v>
      </c>
      <c r="G1144" s="52" t="s">
        <v>24</v>
      </c>
      <c r="H1144" s="8" t="s">
        <v>269</v>
      </c>
      <c r="I1144" s="3"/>
      <c r="J1144" s="8" t="s">
        <v>15</v>
      </c>
    </row>
    <row r="1145" ht="15.75" customHeight="1">
      <c r="A1145" s="10">
        <v>2023.0</v>
      </c>
      <c r="B1145" s="52" t="s">
        <v>30</v>
      </c>
      <c r="C1145" s="52" t="s">
        <v>30</v>
      </c>
      <c r="D1145" s="3" t="s">
        <v>31</v>
      </c>
      <c r="E1145" s="8" t="s">
        <v>15</v>
      </c>
      <c r="F1145" s="54">
        <v>2.37180119E8</v>
      </c>
      <c r="G1145" s="52" t="s">
        <v>30</v>
      </c>
      <c r="H1145" s="8" t="s">
        <v>269</v>
      </c>
      <c r="I1145" s="3"/>
      <c r="J1145" s="8" t="s">
        <v>15</v>
      </c>
    </row>
    <row r="1146" ht="15.75" customHeight="1">
      <c r="A1146" s="10">
        <v>2023.0</v>
      </c>
      <c r="B1146" s="52" t="s">
        <v>38</v>
      </c>
      <c r="C1146" s="52" t="s">
        <v>38</v>
      </c>
      <c r="D1146" s="3" t="s">
        <v>39</v>
      </c>
      <c r="E1146" s="8" t="s">
        <v>15</v>
      </c>
      <c r="F1146" s="54">
        <v>4.07309869E8</v>
      </c>
      <c r="G1146" s="52" t="s">
        <v>38</v>
      </c>
      <c r="H1146" s="8" t="s">
        <v>269</v>
      </c>
      <c r="I1146" s="3"/>
      <c r="J1146" s="8" t="s">
        <v>15</v>
      </c>
    </row>
    <row r="1147" ht="15.75" customHeight="1">
      <c r="A1147" s="10">
        <v>2023.0</v>
      </c>
      <c r="B1147" s="52" t="s">
        <v>41</v>
      </c>
      <c r="C1147" s="52" t="s">
        <v>41</v>
      </c>
      <c r="D1147" s="3" t="s">
        <v>42</v>
      </c>
      <c r="E1147" s="8" t="s">
        <v>15</v>
      </c>
      <c r="F1147" s="54">
        <v>5.33305798E8</v>
      </c>
      <c r="G1147" s="52" t="s">
        <v>41</v>
      </c>
      <c r="H1147" s="8" t="s">
        <v>269</v>
      </c>
      <c r="I1147" s="3"/>
      <c r="J1147" s="8" t="s">
        <v>15</v>
      </c>
    </row>
    <row r="1148" ht="15.75" customHeight="1">
      <c r="A1148" s="10">
        <v>2023.0</v>
      </c>
      <c r="B1148" s="52" t="s">
        <v>44</v>
      </c>
      <c r="C1148" s="52" t="s">
        <v>44</v>
      </c>
      <c r="D1148" s="3" t="s">
        <v>45</v>
      </c>
      <c r="E1148" s="8" t="s">
        <v>15</v>
      </c>
      <c r="F1148" s="54">
        <v>9.20624766E8</v>
      </c>
      <c r="G1148" s="52" t="s">
        <v>44</v>
      </c>
      <c r="H1148" s="8" t="s">
        <v>269</v>
      </c>
      <c r="I1148" s="3"/>
      <c r="J1148" s="8" t="s">
        <v>15</v>
      </c>
    </row>
    <row r="1149" ht="15.75" customHeight="1">
      <c r="A1149" s="10">
        <v>2023.0</v>
      </c>
      <c r="B1149" s="52" t="s">
        <v>80</v>
      </c>
      <c r="C1149" s="52" t="s">
        <v>80</v>
      </c>
      <c r="D1149" s="3" t="s">
        <v>81</v>
      </c>
      <c r="E1149" s="8" t="s">
        <v>15</v>
      </c>
      <c r="F1149" s="54">
        <v>2.83317893E8</v>
      </c>
      <c r="G1149" s="52" t="s">
        <v>80</v>
      </c>
      <c r="H1149" s="8" t="s">
        <v>269</v>
      </c>
      <c r="I1149" s="3"/>
      <c r="J1149" s="8" t="s">
        <v>15</v>
      </c>
    </row>
    <row r="1150" ht="15.75" customHeight="1">
      <c r="A1150" s="10">
        <v>2023.0</v>
      </c>
      <c r="B1150" s="52" t="s">
        <v>57</v>
      </c>
      <c r="C1150" s="52" t="s">
        <v>57</v>
      </c>
      <c r="D1150" s="3" t="s">
        <v>58</v>
      </c>
      <c r="E1150" s="8" t="s">
        <v>15</v>
      </c>
      <c r="F1150" s="54">
        <v>2.252684083E9</v>
      </c>
      <c r="G1150" s="52" t="s">
        <v>57</v>
      </c>
      <c r="H1150" s="8" t="s">
        <v>269</v>
      </c>
      <c r="I1150" s="3"/>
      <c r="J1150" s="8" t="s">
        <v>15</v>
      </c>
    </row>
    <row r="1151" ht="15.75" customHeight="1">
      <c r="A1151" s="10">
        <v>2023.0</v>
      </c>
      <c r="B1151" s="52" t="s">
        <v>153</v>
      </c>
      <c r="C1151" s="52" t="s">
        <v>153</v>
      </c>
      <c r="D1151" s="3" t="s">
        <v>268</v>
      </c>
      <c r="E1151" s="8" t="s">
        <v>15</v>
      </c>
      <c r="F1151" s="54">
        <v>9.8416155E7</v>
      </c>
      <c r="G1151" s="52" t="s">
        <v>153</v>
      </c>
      <c r="H1151" s="8" t="s">
        <v>269</v>
      </c>
      <c r="I1151" s="3"/>
      <c r="J1151" s="8" t="s">
        <v>15</v>
      </c>
    </row>
    <row r="1152" ht="15.75" customHeight="1">
      <c r="A1152" s="10">
        <v>2023.0</v>
      </c>
      <c r="B1152" s="52" t="s">
        <v>78</v>
      </c>
      <c r="C1152" s="52" t="s">
        <v>78</v>
      </c>
      <c r="D1152" s="3" t="s">
        <v>79</v>
      </c>
      <c r="E1152" s="8" t="s">
        <v>15</v>
      </c>
      <c r="F1152" s="54">
        <v>3.994813508E9</v>
      </c>
      <c r="G1152" s="52" t="s">
        <v>78</v>
      </c>
      <c r="H1152" s="8" t="s">
        <v>269</v>
      </c>
      <c r="I1152" s="3"/>
      <c r="J1152" s="8" t="s">
        <v>15</v>
      </c>
    </row>
    <row r="1153" ht="15.75" customHeight="1">
      <c r="A1153" s="10">
        <v>2023.0</v>
      </c>
      <c r="B1153" s="52" t="s">
        <v>64</v>
      </c>
      <c r="C1153" s="52" t="s">
        <v>64</v>
      </c>
      <c r="D1153" s="3" t="s">
        <v>65</v>
      </c>
      <c r="E1153" s="8" t="s">
        <v>15</v>
      </c>
      <c r="F1153" s="54">
        <v>1.26145348E8</v>
      </c>
      <c r="G1153" s="52" t="s">
        <v>64</v>
      </c>
      <c r="H1153" s="8" t="s">
        <v>269</v>
      </c>
      <c r="I1153" s="3"/>
      <c r="J1153" s="8" t="s">
        <v>15</v>
      </c>
    </row>
    <row r="1154" ht="15.75" customHeight="1">
      <c r="A1154" s="10">
        <v>2023.0</v>
      </c>
      <c r="B1154" s="52" t="s">
        <v>82</v>
      </c>
      <c r="C1154" s="52" t="s">
        <v>82</v>
      </c>
      <c r="D1154" s="3" t="s">
        <v>83</v>
      </c>
      <c r="E1154" s="8" t="s">
        <v>15</v>
      </c>
      <c r="F1154" s="54">
        <v>7.19857713E8</v>
      </c>
      <c r="G1154" s="52" t="s">
        <v>82</v>
      </c>
      <c r="H1154" s="8" t="s">
        <v>269</v>
      </c>
      <c r="I1154" s="3"/>
      <c r="J1154" s="8" t="s">
        <v>15</v>
      </c>
    </row>
    <row r="1155" ht="15.75" customHeight="1">
      <c r="A1155" s="10">
        <v>2023.0</v>
      </c>
      <c r="B1155" s="52" t="s">
        <v>69</v>
      </c>
      <c r="C1155" s="52" t="s">
        <v>69</v>
      </c>
      <c r="D1155" s="3" t="s">
        <v>70</v>
      </c>
      <c r="E1155" s="8" t="s">
        <v>15</v>
      </c>
      <c r="F1155" s="54">
        <v>2.80360869E8</v>
      </c>
      <c r="G1155" s="52" t="s">
        <v>69</v>
      </c>
      <c r="H1155" s="8" t="s">
        <v>269</v>
      </c>
      <c r="I1155" s="3"/>
      <c r="J1155" s="8" t="s">
        <v>15</v>
      </c>
    </row>
    <row r="1156" ht="15.75" customHeight="1">
      <c r="A1156" s="10">
        <v>2023.0</v>
      </c>
      <c r="B1156" s="52" t="s">
        <v>129</v>
      </c>
      <c r="C1156" s="52" t="s">
        <v>129</v>
      </c>
      <c r="D1156" s="3" t="s">
        <v>130</v>
      </c>
      <c r="E1156" s="8" t="s">
        <v>15</v>
      </c>
      <c r="F1156" s="54">
        <v>7.51470941E8</v>
      </c>
      <c r="G1156" s="52" t="s">
        <v>129</v>
      </c>
      <c r="H1156" s="8" t="s">
        <v>269</v>
      </c>
      <c r="I1156" s="3"/>
      <c r="J1156" s="8" t="s">
        <v>15</v>
      </c>
    </row>
    <row r="1157" ht="15.75" customHeight="1">
      <c r="A1157" s="10">
        <v>2023.0</v>
      </c>
      <c r="B1157" s="52" t="s">
        <v>123</v>
      </c>
      <c r="C1157" s="52" t="s">
        <v>123</v>
      </c>
      <c r="D1157" s="3" t="s">
        <v>124</v>
      </c>
      <c r="E1157" s="8" t="s">
        <v>15</v>
      </c>
      <c r="F1157" s="54">
        <v>5.12912994E8</v>
      </c>
      <c r="G1157" s="52" t="s">
        <v>123</v>
      </c>
      <c r="H1157" s="8" t="s">
        <v>269</v>
      </c>
      <c r="I1157" s="3"/>
      <c r="J1157" s="8" t="s">
        <v>15</v>
      </c>
    </row>
    <row r="1158" ht="15.75" customHeight="1">
      <c r="A1158" s="10">
        <v>2023.0</v>
      </c>
      <c r="B1158" s="52" t="s">
        <v>136</v>
      </c>
      <c r="C1158" s="52" t="s">
        <v>136</v>
      </c>
      <c r="D1158" s="3" t="s">
        <v>137</v>
      </c>
      <c r="E1158" s="8" t="s">
        <v>15</v>
      </c>
      <c r="F1158" s="54">
        <v>8.86738899E8</v>
      </c>
      <c r="G1158" s="52" t="s">
        <v>136</v>
      </c>
      <c r="H1158" s="8" t="s">
        <v>269</v>
      </c>
      <c r="I1158" s="3"/>
      <c r="J1158" s="8" t="s">
        <v>15</v>
      </c>
    </row>
    <row r="1159" ht="15.75" customHeight="1">
      <c r="A1159" s="10">
        <v>2023.0</v>
      </c>
      <c r="B1159" s="52" t="s">
        <v>143</v>
      </c>
      <c r="C1159" s="52" t="s">
        <v>143</v>
      </c>
      <c r="D1159" s="3" t="s">
        <v>144</v>
      </c>
      <c r="E1159" s="8" t="s">
        <v>15</v>
      </c>
      <c r="F1159" s="54">
        <v>5.83906619E8</v>
      </c>
      <c r="G1159" s="52" t="s">
        <v>143</v>
      </c>
      <c r="H1159" s="8" t="s">
        <v>269</v>
      </c>
      <c r="I1159" s="3"/>
      <c r="J1159" s="8" t="s">
        <v>15</v>
      </c>
    </row>
    <row r="1160" ht="15.75" customHeight="1">
      <c r="A1160" s="10">
        <v>2023.0</v>
      </c>
      <c r="B1160" s="52" t="s">
        <v>155</v>
      </c>
      <c r="C1160" s="52" t="s">
        <v>155</v>
      </c>
      <c r="D1160" s="3" t="s">
        <v>156</v>
      </c>
      <c r="E1160" s="8" t="s">
        <v>15</v>
      </c>
      <c r="F1160" s="54">
        <v>1.311953516E9</v>
      </c>
      <c r="G1160" s="52" t="s">
        <v>155</v>
      </c>
      <c r="H1160" s="8" t="s">
        <v>269</v>
      </c>
      <c r="I1160" s="3"/>
      <c r="J1160" s="8" t="s">
        <v>15</v>
      </c>
    </row>
    <row r="1161" ht="15.75" customHeight="1">
      <c r="A1161" s="10">
        <v>2023.0</v>
      </c>
      <c r="B1161" s="52" t="s">
        <v>270</v>
      </c>
      <c r="C1161" s="52" t="s">
        <v>270</v>
      </c>
      <c r="D1161" s="3" t="s">
        <v>164</v>
      </c>
      <c r="E1161" s="8" t="s">
        <v>15</v>
      </c>
      <c r="F1161" s="54">
        <v>3.76729201E8</v>
      </c>
      <c r="G1161" s="52" t="s">
        <v>270</v>
      </c>
      <c r="H1161" s="8" t="s">
        <v>269</v>
      </c>
      <c r="I1161" s="3"/>
      <c r="J1161" s="8" t="s">
        <v>15</v>
      </c>
    </row>
    <row r="1162" ht="15.75" customHeight="1">
      <c r="A1162" s="10">
        <v>2023.0</v>
      </c>
      <c r="B1162" s="52" t="s">
        <v>185</v>
      </c>
      <c r="C1162" s="52" t="s">
        <v>185</v>
      </c>
      <c r="D1162" s="3" t="s">
        <v>186</v>
      </c>
      <c r="E1162" s="8" t="s">
        <v>15</v>
      </c>
      <c r="F1162" s="54">
        <v>2.599161218E9</v>
      </c>
      <c r="G1162" s="52" t="s">
        <v>185</v>
      </c>
      <c r="H1162" s="8" t="s">
        <v>269</v>
      </c>
      <c r="I1162" s="3"/>
      <c r="J1162" s="8" t="s">
        <v>15</v>
      </c>
    </row>
    <row r="1163" ht="15.75" customHeight="1">
      <c r="A1163" s="10">
        <v>2023.0</v>
      </c>
      <c r="B1163" s="52" t="s">
        <v>188</v>
      </c>
      <c r="C1163" s="52" t="s">
        <v>188</v>
      </c>
      <c r="D1163" s="3" t="s">
        <v>189</v>
      </c>
      <c r="E1163" s="8" t="s">
        <v>15</v>
      </c>
      <c r="F1163" s="54">
        <v>2.055885216E9</v>
      </c>
      <c r="G1163" s="52" t="s">
        <v>188</v>
      </c>
      <c r="H1163" s="8" t="s">
        <v>269</v>
      </c>
      <c r="I1163" s="3"/>
      <c r="J1163" s="8" t="s">
        <v>15</v>
      </c>
    </row>
    <row r="1164" ht="15.75" customHeight="1">
      <c r="A1164" s="10">
        <v>2023.0</v>
      </c>
      <c r="B1164" s="52" t="s">
        <v>203</v>
      </c>
      <c r="C1164" s="52" t="s">
        <v>203</v>
      </c>
      <c r="D1164" s="3" t="s">
        <v>204</v>
      </c>
      <c r="E1164" s="8" t="s">
        <v>15</v>
      </c>
      <c r="F1164" s="54">
        <v>2.565230201E9</v>
      </c>
      <c r="G1164" s="52" t="s">
        <v>203</v>
      </c>
      <c r="H1164" s="8" t="s">
        <v>269</v>
      </c>
      <c r="I1164" s="3"/>
      <c r="J1164" s="8" t="s">
        <v>15</v>
      </c>
    </row>
    <row r="1165" ht="15.75" customHeight="1">
      <c r="A1165" s="10">
        <v>2023.0</v>
      </c>
      <c r="B1165" s="52" t="s">
        <v>271</v>
      </c>
      <c r="C1165" s="52" t="s">
        <v>271</v>
      </c>
      <c r="D1165" s="3" t="s">
        <v>206</v>
      </c>
      <c r="E1165" s="8" t="s">
        <v>15</v>
      </c>
      <c r="F1165" s="54">
        <v>5.413802598E9</v>
      </c>
      <c r="G1165" s="52" t="s">
        <v>271</v>
      </c>
      <c r="H1165" s="8" t="s">
        <v>269</v>
      </c>
      <c r="I1165" s="3"/>
      <c r="J1165" s="8" t="s">
        <v>15</v>
      </c>
    </row>
    <row r="1166" ht="15.75" customHeight="1">
      <c r="A1166" s="10">
        <v>2023.0</v>
      </c>
      <c r="B1166" s="52" t="s">
        <v>218</v>
      </c>
      <c r="C1166" s="52" t="s">
        <v>218</v>
      </c>
      <c r="D1166" s="3" t="s">
        <v>219</v>
      </c>
      <c r="E1166" s="8" t="s">
        <v>15</v>
      </c>
      <c r="F1166" s="54">
        <v>3.945656687E9</v>
      </c>
      <c r="G1166" s="52" t="s">
        <v>218</v>
      </c>
      <c r="H1166" s="8" t="s">
        <v>269</v>
      </c>
      <c r="I1166" s="3"/>
      <c r="J1166" s="8" t="s">
        <v>15</v>
      </c>
    </row>
    <row r="1167" ht="15.75" customHeight="1">
      <c r="A1167" s="10">
        <v>2023.0</v>
      </c>
      <c r="B1167" s="52" t="s">
        <v>222</v>
      </c>
      <c r="C1167" s="52" t="s">
        <v>222</v>
      </c>
      <c r="D1167" s="3" t="s">
        <v>223</v>
      </c>
      <c r="E1167" s="8" t="s">
        <v>15</v>
      </c>
      <c r="F1167" s="54">
        <v>7.19581691E8</v>
      </c>
      <c r="G1167" s="52" t="s">
        <v>222</v>
      </c>
      <c r="H1167" s="8" t="s">
        <v>269</v>
      </c>
      <c r="I1167" s="3"/>
      <c r="J1167" s="8" t="s">
        <v>15</v>
      </c>
    </row>
    <row r="1168" ht="15.75" customHeight="1">
      <c r="A1168" s="10">
        <v>2023.0</v>
      </c>
      <c r="B1168" s="52" t="s">
        <v>225</v>
      </c>
      <c r="C1168" s="52" t="s">
        <v>225</v>
      </c>
      <c r="D1168" s="3" t="s">
        <v>226</v>
      </c>
      <c r="E1168" s="8" t="s">
        <v>15</v>
      </c>
      <c r="F1168" s="54">
        <v>4.344155316E9</v>
      </c>
      <c r="G1168" s="52" t="s">
        <v>225</v>
      </c>
      <c r="H1168" s="8" t="s">
        <v>269</v>
      </c>
      <c r="I1168" s="3"/>
      <c r="J1168" s="8" t="s">
        <v>15</v>
      </c>
    </row>
    <row r="1169" ht="15.75" customHeight="1">
      <c r="A1169" s="10">
        <v>2023.0</v>
      </c>
      <c r="B1169" s="52" t="s">
        <v>112</v>
      </c>
      <c r="C1169" s="52" t="s">
        <v>112</v>
      </c>
      <c r="D1169" s="3" t="s">
        <v>113</v>
      </c>
      <c r="E1169" s="8" t="s">
        <v>15</v>
      </c>
      <c r="F1169" s="54">
        <v>4.51825224E8</v>
      </c>
      <c r="G1169" s="52" t="s">
        <v>112</v>
      </c>
      <c r="H1169" s="8" t="s">
        <v>272</v>
      </c>
      <c r="I1169" s="3"/>
      <c r="J1169" s="8" t="s">
        <v>15</v>
      </c>
    </row>
    <row r="1170" ht="15.75" customHeight="1">
      <c r="A1170" s="10">
        <v>2023.0</v>
      </c>
      <c r="B1170" s="52" t="s">
        <v>115</v>
      </c>
      <c r="C1170" s="52" t="s">
        <v>115</v>
      </c>
      <c r="D1170" s="3" t="s">
        <v>116</v>
      </c>
      <c r="E1170" s="8" t="s">
        <v>15</v>
      </c>
      <c r="F1170" s="54">
        <v>3.773186E7</v>
      </c>
      <c r="G1170" s="52" t="s">
        <v>115</v>
      </c>
      <c r="H1170" s="8" t="s">
        <v>272</v>
      </c>
      <c r="I1170" s="3"/>
      <c r="J1170" s="8" t="s">
        <v>15</v>
      </c>
    </row>
    <row r="1171" ht="15.75" customHeight="1">
      <c r="A1171" s="10">
        <v>2023.0</v>
      </c>
      <c r="B1171" s="52" t="s">
        <v>105</v>
      </c>
      <c r="C1171" s="52" t="s">
        <v>105</v>
      </c>
      <c r="D1171" s="3" t="s">
        <v>106</v>
      </c>
      <c r="E1171" s="8" t="s">
        <v>15</v>
      </c>
      <c r="F1171" s="54">
        <v>2.14681354E8</v>
      </c>
      <c r="G1171" s="52" t="s">
        <v>105</v>
      </c>
      <c r="H1171" s="8" t="s">
        <v>272</v>
      </c>
      <c r="I1171" s="3"/>
      <c r="J1171" s="8" t="s">
        <v>15</v>
      </c>
    </row>
    <row r="1172" ht="15.75" customHeight="1">
      <c r="A1172" s="10">
        <v>2023.0</v>
      </c>
      <c r="B1172" s="52" t="s">
        <v>273</v>
      </c>
      <c r="C1172" s="52" t="s">
        <v>273</v>
      </c>
      <c r="D1172" s="3" t="s">
        <v>274</v>
      </c>
      <c r="E1172" s="8" t="s">
        <v>15</v>
      </c>
      <c r="F1172" s="54">
        <v>1.15945732E8</v>
      </c>
      <c r="G1172" s="52" t="s">
        <v>273</v>
      </c>
      <c r="H1172" s="8" t="s">
        <v>272</v>
      </c>
      <c r="I1172" s="3"/>
      <c r="J1172" s="8" t="s">
        <v>15</v>
      </c>
    </row>
    <row r="1173" ht="15.75" customHeight="1">
      <c r="A1173" s="10">
        <v>2023.0</v>
      </c>
      <c r="B1173" s="52" t="s">
        <v>270</v>
      </c>
      <c r="C1173" s="52" t="s">
        <v>270</v>
      </c>
      <c r="D1173" s="3" t="s">
        <v>164</v>
      </c>
      <c r="E1173" s="8" t="s">
        <v>15</v>
      </c>
      <c r="F1173" s="54">
        <v>6.29098307E8</v>
      </c>
      <c r="G1173" s="52" t="s">
        <v>270</v>
      </c>
      <c r="H1173" s="8" t="s">
        <v>272</v>
      </c>
      <c r="I1173" s="3"/>
      <c r="J1173" s="8" t="s">
        <v>15</v>
      </c>
    </row>
    <row r="1174" ht="15.75" customHeight="1">
      <c r="A1174" s="10">
        <v>2023.0</v>
      </c>
      <c r="B1174" s="52" t="s">
        <v>280</v>
      </c>
      <c r="C1174" s="52" t="s">
        <v>280</v>
      </c>
      <c r="D1174" s="3" t="s">
        <v>206</v>
      </c>
      <c r="E1174" s="8" t="s">
        <v>15</v>
      </c>
      <c r="F1174" s="54">
        <v>3.97623464E8</v>
      </c>
      <c r="G1174" s="52" t="s">
        <v>280</v>
      </c>
      <c r="H1174" s="8" t="s">
        <v>272</v>
      </c>
      <c r="I1174" s="3"/>
      <c r="J1174" s="8" t="s">
        <v>15</v>
      </c>
    </row>
    <row r="1175" ht="15.75" customHeight="1">
      <c r="A1175" s="10">
        <v>2023.0</v>
      </c>
      <c r="B1175" s="52" t="s">
        <v>281</v>
      </c>
      <c r="C1175" s="52" t="s">
        <v>281</v>
      </c>
      <c r="D1175" s="3" t="s">
        <v>282</v>
      </c>
      <c r="E1175" s="8" t="s">
        <v>15</v>
      </c>
      <c r="F1175" s="54">
        <v>1.006545E9</v>
      </c>
      <c r="G1175" s="52" t="s">
        <v>281</v>
      </c>
      <c r="H1175" s="8" t="s">
        <v>272</v>
      </c>
      <c r="I1175" s="3"/>
      <c r="J1175" s="8" t="s">
        <v>15</v>
      </c>
    </row>
    <row r="1176" ht="15.75" customHeight="1">
      <c r="A1176" s="10">
        <v>2023.0</v>
      </c>
      <c r="B1176" s="52" t="s">
        <v>10</v>
      </c>
      <c r="C1176" s="52" t="s">
        <v>10</v>
      </c>
      <c r="D1176" s="3" t="s">
        <v>11</v>
      </c>
      <c r="E1176" s="8" t="s">
        <v>15</v>
      </c>
      <c r="F1176" s="54">
        <v>6.13012986E8</v>
      </c>
      <c r="G1176" s="52" t="s">
        <v>10</v>
      </c>
      <c r="H1176" s="8" t="s">
        <v>275</v>
      </c>
      <c r="I1176" s="3"/>
      <c r="J1176" s="8" t="s">
        <v>15</v>
      </c>
    </row>
    <row r="1177" ht="15.75" customHeight="1">
      <c r="A1177" s="10">
        <v>2023.0</v>
      </c>
      <c r="B1177" s="52" t="s">
        <v>57</v>
      </c>
      <c r="C1177" s="52" t="s">
        <v>57</v>
      </c>
      <c r="D1177" s="3" t="s">
        <v>58</v>
      </c>
      <c r="E1177" s="8" t="s">
        <v>15</v>
      </c>
      <c r="F1177" s="54">
        <v>5.49404765E8</v>
      </c>
      <c r="G1177" s="52" t="s">
        <v>57</v>
      </c>
      <c r="H1177" s="8" t="s">
        <v>275</v>
      </c>
      <c r="I1177" s="3"/>
      <c r="J1177" s="8" t="s">
        <v>15</v>
      </c>
    </row>
    <row r="1178" ht="15.75" customHeight="1">
      <c r="A1178" s="10">
        <v>2023.0</v>
      </c>
      <c r="B1178" s="52" t="s">
        <v>276</v>
      </c>
      <c r="C1178" s="52" t="s">
        <v>136</v>
      </c>
      <c r="D1178" s="3" t="s">
        <v>137</v>
      </c>
      <c r="E1178" s="8" t="s">
        <v>15</v>
      </c>
      <c r="F1178" s="54">
        <v>8.75927365E8</v>
      </c>
      <c r="G1178" s="52" t="s">
        <v>276</v>
      </c>
      <c r="H1178" s="8" t="s">
        <v>275</v>
      </c>
      <c r="I1178" s="3"/>
      <c r="J1178" s="8" t="s">
        <v>15</v>
      </c>
    </row>
    <row r="1179" ht="15.75" customHeight="1">
      <c r="A1179" s="10">
        <v>2023.0</v>
      </c>
      <c r="B1179" s="52" t="s">
        <v>188</v>
      </c>
      <c r="C1179" s="52" t="s">
        <v>188</v>
      </c>
      <c r="D1179" s="3" t="s">
        <v>189</v>
      </c>
      <c r="E1179" s="8" t="s">
        <v>15</v>
      </c>
      <c r="F1179" s="54">
        <v>9.50234784E8</v>
      </c>
      <c r="G1179" s="52" t="s">
        <v>188</v>
      </c>
      <c r="H1179" s="8" t="s">
        <v>275</v>
      </c>
      <c r="I1179" s="3"/>
      <c r="J1179" s="8" t="s">
        <v>15</v>
      </c>
    </row>
    <row r="1180" ht="15.75" customHeight="1">
      <c r="A1180" s="10">
        <v>2023.0</v>
      </c>
      <c r="B1180" s="52" t="s">
        <v>203</v>
      </c>
      <c r="C1180" s="52" t="s">
        <v>203</v>
      </c>
      <c r="D1180" s="3" t="s">
        <v>204</v>
      </c>
      <c r="E1180" s="8" t="s">
        <v>15</v>
      </c>
      <c r="F1180" s="54">
        <v>2.17629924E8</v>
      </c>
      <c r="G1180" s="52" t="s">
        <v>203</v>
      </c>
      <c r="H1180" s="8" t="s">
        <v>275</v>
      </c>
      <c r="I1180" s="3"/>
      <c r="J1180" s="8" t="s">
        <v>15</v>
      </c>
    </row>
    <row r="1181" ht="15.75" customHeight="1">
      <c r="A1181" s="10">
        <v>2023.0</v>
      </c>
      <c r="B1181" s="52" t="s">
        <v>283</v>
      </c>
      <c r="C1181" s="52" t="s">
        <v>205</v>
      </c>
      <c r="D1181" s="3" t="s">
        <v>206</v>
      </c>
      <c r="E1181" s="8" t="s">
        <v>15</v>
      </c>
      <c r="F1181" s="54">
        <v>5.856939096E9</v>
      </c>
      <c r="G1181" s="52" t="s">
        <v>283</v>
      </c>
      <c r="H1181" s="8" t="s">
        <v>275</v>
      </c>
      <c r="I1181" s="3"/>
      <c r="J1181" s="8" t="s">
        <v>15</v>
      </c>
    </row>
    <row r="1182" ht="15.75" customHeight="1">
      <c r="A1182" s="10">
        <v>2023.0</v>
      </c>
      <c r="B1182" s="52" t="s">
        <v>254</v>
      </c>
      <c r="C1182" s="52" t="s">
        <v>255</v>
      </c>
      <c r="D1182" s="3"/>
      <c r="E1182" s="8" t="s">
        <v>15</v>
      </c>
      <c r="F1182" s="54">
        <v>6.0414277E7</v>
      </c>
      <c r="G1182" s="52" t="s">
        <v>254</v>
      </c>
      <c r="H1182" s="8" t="s">
        <v>275</v>
      </c>
      <c r="I1182" s="3"/>
      <c r="J1182" s="8" t="s">
        <v>15</v>
      </c>
    </row>
    <row r="1183" ht="15.75" customHeight="1">
      <c r="A1183" s="10">
        <v>2023.0</v>
      </c>
      <c r="B1183" s="52" t="s">
        <v>218</v>
      </c>
      <c r="C1183" s="52" t="s">
        <v>218</v>
      </c>
      <c r="D1183" s="3" t="s">
        <v>219</v>
      </c>
      <c r="E1183" s="8" t="s">
        <v>15</v>
      </c>
      <c r="F1183" s="54">
        <v>1.685495256E9</v>
      </c>
      <c r="G1183" s="52" t="s">
        <v>218</v>
      </c>
      <c r="H1183" s="8" t="s">
        <v>275</v>
      </c>
      <c r="I1183" s="3"/>
      <c r="J1183" s="8" t="s">
        <v>15</v>
      </c>
    </row>
    <row r="1184" ht="15.75" customHeight="1">
      <c r="A1184" s="10">
        <v>2023.0</v>
      </c>
      <c r="B1184" s="52" t="s">
        <v>257</v>
      </c>
      <c r="C1184" s="52" t="s">
        <v>222</v>
      </c>
      <c r="D1184" s="3" t="s">
        <v>223</v>
      </c>
      <c r="E1184" s="8" t="s">
        <v>15</v>
      </c>
      <c r="F1184" s="54">
        <v>1.715042189E9</v>
      </c>
      <c r="G1184" s="52" t="s">
        <v>257</v>
      </c>
      <c r="H1184" s="8" t="s">
        <v>275</v>
      </c>
      <c r="I1184" s="3"/>
      <c r="J1184" s="8" t="s">
        <v>15</v>
      </c>
    </row>
    <row r="1185" ht="15.75" customHeight="1">
      <c r="A1185" s="10">
        <v>2023.0</v>
      </c>
      <c r="B1185" s="52" t="s">
        <v>278</v>
      </c>
      <c r="C1185" s="52" t="s">
        <v>284</v>
      </c>
      <c r="D1185" s="3" t="s">
        <v>195</v>
      </c>
      <c r="E1185" s="8" t="s">
        <v>15</v>
      </c>
      <c r="F1185" s="54">
        <v>2.0020354E8</v>
      </c>
      <c r="G1185" s="52" t="s">
        <v>278</v>
      </c>
      <c r="H1185" s="8" t="s">
        <v>22</v>
      </c>
      <c r="I1185" s="3"/>
      <c r="J1185" s="8" t="s">
        <v>15</v>
      </c>
    </row>
    <row r="1186" ht="15.75" customHeight="1">
      <c r="A1186" s="10">
        <v>2023.0</v>
      </c>
      <c r="B1186" s="52" t="s">
        <v>123</v>
      </c>
      <c r="C1186" s="52" t="s">
        <v>123</v>
      </c>
      <c r="D1186" s="3" t="s">
        <v>124</v>
      </c>
      <c r="E1186" s="8" t="s">
        <v>15</v>
      </c>
      <c r="F1186" s="54">
        <v>1.38008861E8</v>
      </c>
      <c r="G1186" s="52" t="s">
        <v>123</v>
      </c>
      <c r="H1186" s="8" t="s">
        <v>22</v>
      </c>
      <c r="I1186" s="3"/>
      <c r="J1186" s="8" t="s">
        <v>15</v>
      </c>
    </row>
    <row r="1187" ht="15.75" customHeight="1">
      <c r="A1187" s="10">
        <v>2023.0</v>
      </c>
      <c r="B1187" s="52" t="s">
        <v>168</v>
      </c>
      <c r="C1187" s="52" t="s">
        <v>168</v>
      </c>
      <c r="D1187" s="3" t="s">
        <v>169</v>
      </c>
      <c r="E1187" s="8" t="s">
        <v>15</v>
      </c>
      <c r="F1187" s="54">
        <v>3.44007921E8</v>
      </c>
      <c r="G1187" s="52" t="s">
        <v>168</v>
      </c>
      <c r="H1187" s="8" t="s">
        <v>22</v>
      </c>
      <c r="I1187" s="3"/>
      <c r="J1187" s="8" t="s">
        <v>15</v>
      </c>
    </row>
    <row r="1188" ht="15.75" customHeight="1">
      <c r="A1188" s="10">
        <v>2023.0</v>
      </c>
      <c r="B1188" s="52" t="s">
        <v>120</v>
      </c>
      <c r="C1188" s="52" t="s">
        <v>120</v>
      </c>
      <c r="D1188" s="3" t="s">
        <v>121</v>
      </c>
      <c r="E1188" s="8" t="s">
        <v>15</v>
      </c>
      <c r="F1188" s="54">
        <v>5154000.0</v>
      </c>
      <c r="G1188" s="52" t="s">
        <v>120</v>
      </c>
      <c r="H1188" s="8" t="s">
        <v>279</v>
      </c>
      <c r="I1188" s="3"/>
      <c r="J1188" s="8" t="s">
        <v>15</v>
      </c>
    </row>
    <row r="1189" ht="15.75" customHeight="1">
      <c r="A1189" s="10">
        <v>2024.0</v>
      </c>
      <c r="B1189" s="52" t="s">
        <v>10</v>
      </c>
      <c r="C1189" s="52" t="s">
        <v>10</v>
      </c>
      <c r="D1189" s="3" t="s">
        <v>11</v>
      </c>
      <c r="E1189" s="8" t="s">
        <v>16</v>
      </c>
      <c r="F1189" s="54">
        <v>2.3666389E7</v>
      </c>
      <c r="G1189" s="52" t="s">
        <v>10</v>
      </c>
      <c r="H1189" s="8" t="s">
        <v>269</v>
      </c>
      <c r="I1189" s="3"/>
      <c r="J1189" s="8" t="s">
        <v>16</v>
      </c>
    </row>
    <row r="1190" ht="15.75" customHeight="1">
      <c r="A1190" s="10">
        <v>2024.0</v>
      </c>
      <c r="B1190" s="52" t="s">
        <v>24</v>
      </c>
      <c r="C1190" s="52" t="s">
        <v>24</v>
      </c>
      <c r="D1190" s="3" t="s">
        <v>25</v>
      </c>
      <c r="E1190" s="8" t="s">
        <v>16</v>
      </c>
      <c r="F1190" s="54">
        <v>6300000.0</v>
      </c>
      <c r="G1190" s="52" t="s">
        <v>24</v>
      </c>
      <c r="H1190" s="8" t="s">
        <v>269</v>
      </c>
      <c r="I1190" s="3"/>
      <c r="J1190" s="8" t="s">
        <v>16</v>
      </c>
    </row>
    <row r="1191" ht="15.75" customHeight="1">
      <c r="A1191" s="10">
        <v>2024.0</v>
      </c>
      <c r="B1191" s="52" t="s">
        <v>38</v>
      </c>
      <c r="C1191" s="52" t="s">
        <v>38</v>
      </c>
      <c r="D1191" s="3" t="s">
        <v>39</v>
      </c>
      <c r="E1191" s="8" t="s">
        <v>16</v>
      </c>
      <c r="F1191" s="54">
        <v>3369526.0</v>
      </c>
      <c r="G1191" s="52" t="s">
        <v>38</v>
      </c>
      <c r="H1191" s="8" t="s">
        <v>269</v>
      </c>
      <c r="I1191" s="3"/>
      <c r="J1191" s="8" t="s">
        <v>16</v>
      </c>
    </row>
    <row r="1192" ht="15.75" customHeight="1">
      <c r="A1192" s="10">
        <v>2024.0</v>
      </c>
      <c r="B1192" s="52" t="s">
        <v>41</v>
      </c>
      <c r="C1192" s="52" t="s">
        <v>41</v>
      </c>
      <c r="D1192" s="3" t="s">
        <v>42</v>
      </c>
      <c r="E1192" s="8" t="s">
        <v>16</v>
      </c>
      <c r="F1192" s="54">
        <v>2801810.0</v>
      </c>
      <c r="G1192" s="52" t="s">
        <v>41</v>
      </c>
      <c r="H1192" s="8" t="s">
        <v>269</v>
      </c>
      <c r="I1192" s="3"/>
      <c r="J1192" s="8" t="s">
        <v>16</v>
      </c>
    </row>
    <row r="1193" ht="15.75" customHeight="1">
      <c r="A1193" s="10">
        <v>2024.0</v>
      </c>
      <c r="B1193" s="52" t="s">
        <v>44</v>
      </c>
      <c r="C1193" s="52" t="s">
        <v>44</v>
      </c>
      <c r="D1193" s="3" t="s">
        <v>45</v>
      </c>
      <c r="E1193" s="8" t="s">
        <v>16</v>
      </c>
      <c r="F1193" s="54">
        <v>5800000.0</v>
      </c>
      <c r="G1193" s="52" t="s">
        <v>44</v>
      </c>
      <c r="H1193" s="8" t="s">
        <v>269</v>
      </c>
      <c r="I1193" s="3"/>
      <c r="J1193" s="8" t="s">
        <v>16</v>
      </c>
    </row>
    <row r="1194" ht="15.75" customHeight="1">
      <c r="A1194" s="10">
        <v>2024.0</v>
      </c>
      <c r="B1194" s="52" t="s">
        <v>80</v>
      </c>
      <c r="C1194" s="52" t="s">
        <v>80</v>
      </c>
      <c r="D1194" s="3" t="s">
        <v>81</v>
      </c>
      <c r="E1194" s="8" t="s">
        <v>16</v>
      </c>
      <c r="F1194" s="54">
        <v>8307129.0</v>
      </c>
      <c r="G1194" s="52" t="s">
        <v>80</v>
      </c>
      <c r="H1194" s="8" t="s">
        <v>269</v>
      </c>
      <c r="I1194" s="3"/>
      <c r="J1194" s="8" t="s">
        <v>16</v>
      </c>
    </row>
    <row r="1195" ht="15.75" customHeight="1">
      <c r="A1195" s="10">
        <v>2024.0</v>
      </c>
      <c r="B1195" s="52" t="s">
        <v>57</v>
      </c>
      <c r="C1195" s="52" t="s">
        <v>57</v>
      </c>
      <c r="D1195" s="3" t="s">
        <v>58</v>
      </c>
      <c r="E1195" s="8" t="s">
        <v>16</v>
      </c>
      <c r="F1195" s="54">
        <v>2.54E7</v>
      </c>
      <c r="G1195" s="52" t="s">
        <v>57</v>
      </c>
      <c r="H1195" s="8" t="s">
        <v>269</v>
      </c>
      <c r="I1195" s="3"/>
      <c r="J1195" s="8" t="s">
        <v>16</v>
      </c>
    </row>
    <row r="1196" ht="15.75" customHeight="1">
      <c r="A1196" s="10">
        <v>2024.0</v>
      </c>
      <c r="B1196" s="52" t="s">
        <v>153</v>
      </c>
      <c r="C1196" s="52" t="s">
        <v>153</v>
      </c>
      <c r="D1196" s="3" t="s">
        <v>268</v>
      </c>
      <c r="E1196" s="8" t="s">
        <v>16</v>
      </c>
      <c r="F1196" s="54">
        <v>1100000.0</v>
      </c>
      <c r="G1196" s="52" t="s">
        <v>153</v>
      </c>
      <c r="H1196" s="8" t="s">
        <v>269</v>
      </c>
      <c r="I1196" s="3"/>
      <c r="J1196" s="8" t="s">
        <v>16</v>
      </c>
    </row>
    <row r="1197" ht="15.75" customHeight="1">
      <c r="A1197" s="10">
        <v>2024.0</v>
      </c>
      <c r="B1197" s="52" t="s">
        <v>78</v>
      </c>
      <c r="C1197" s="52" t="s">
        <v>78</v>
      </c>
      <c r="D1197" s="3" t="s">
        <v>79</v>
      </c>
      <c r="E1197" s="8" t="s">
        <v>16</v>
      </c>
      <c r="F1197" s="54">
        <v>2.1360484E7</v>
      </c>
      <c r="G1197" s="52" t="s">
        <v>78</v>
      </c>
      <c r="H1197" s="8" t="s">
        <v>269</v>
      </c>
      <c r="I1197" s="3"/>
      <c r="J1197" s="8" t="s">
        <v>16</v>
      </c>
    </row>
    <row r="1198" ht="15.75" customHeight="1">
      <c r="A1198" s="10">
        <v>2024.0</v>
      </c>
      <c r="B1198" s="52" t="s">
        <v>64</v>
      </c>
      <c r="C1198" s="52" t="s">
        <v>64</v>
      </c>
      <c r="D1198" s="3" t="s">
        <v>65</v>
      </c>
      <c r="E1198" s="8" t="s">
        <v>16</v>
      </c>
      <c r="F1198" s="54">
        <v>5300000.0</v>
      </c>
      <c r="G1198" s="52" t="s">
        <v>64</v>
      </c>
      <c r="H1198" s="8" t="s">
        <v>269</v>
      </c>
      <c r="I1198" s="3"/>
      <c r="J1198" s="8" t="s">
        <v>16</v>
      </c>
    </row>
    <row r="1199" ht="15.75" customHeight="1">
      <c r="A1199" s="10">
        <v>2024.0</v>
      </c>
      <c r="B1199" s="52" t="s">
        <v>82</v>
      </c>
      <c r="C1199" s="52" t="s">
        <v>82</v>
      </c>
      <c r="D1199" s="3" t="s">
        <v>83</v>
      </c>
      <c r="E1199" s="8" t="s">
        <v>16</v>
      </c>
      <c r="F1199" s="54">
        <v>5500000.0</v>
      </c>
      <c r="G1199" s="52" t="s">
        <v>82</v>
      </c>
      <c r="H1199" s="8" t="s">
        <v>269</v>
      </c>
      <c r="I1199" s="3"/>
      <c r="J1199" s="8" t="s">
        <v>16</v>
      </c>
    </row>
    <row r="1200" ht="15.75" customHeight="1">
      <c r="A1200" s="10">
        <v>2024.0</v>
      </c>
      <c r="B1200" s="52" t="s">
        <v>69</v>
      </c>
      <c r="C1200" s="52" t="s">
        <v>69</v>
      </c>
      <c r="D1200" s="3" t="s">
        <v>70</v>
      </c>
      <c r="E1200" s="8" t="s">
        <v>16</v>
      </c>
      <c r="F1200" s="54">
        <v>2800000.0</v>
      </c>
      <c r="G1200" s="52" t="s">
        <v>69</v>
      </c>
      <c r="H1200" s="8" t="s">
        <v>269</v>
      </c>
      <c r="I1200" s="3"/>
      <c r="J1200" s="8" t="s">
        <v>16</v>
      </c>
    </row>
    <row r="1201" ht="15.75" customHeight="1">
      <c r="A1201" s="10">
        <v>2024.0</v>
      </c>
      <c r="B1201" s="52" t="s">
        <v>129</v>
      </c>
      <c r="C1201" s="52" t="s">
        <v>129</v>
      </c>
      <c r="D1201" s="3" t="s">
        <v>130</v>
      </c>
      <c r="E1201" s="8" t="s">
        <v>16</v>
      </c>
      <c r="F1201" s="54">
        <v>7107194.0</v>
      </c>
      <c r="G1201" s="52" t="s">
        <v>129</v>
      </c>
      <c r="H1201" s="8" t="s">
        <v>269</v>
      </c>
      <c r="I1201" s="3"/>
      <c r="J1201" s="8" t="s">
        <v>16</v>
      </c>
    </row>
    <row r="1202" ht="15.75" customHeight="1">
      <c r="A1202" s="10">
        <v>2024.0</v>
      </c>
      <c r="B1202" s="52" t="s">
        <v>123</v>
      </c>
      <c r="C1202" s="52" t="s">
        <v>123</v>
      </c>
      <c r="D1202" s="3" t="s">
        <v>124</v>
      </c>
      <c r="E1202" s="8" t="s">
        <v>16</v>
      </c>
      <c r="F1202" s="54">
        <v>2252973.0</v>
      </c>
      <c r="G1202" s="52" t="s">
        <v>123</v>
      </c>
      <c r="H1202" s="8" t="s">
        <v>269</v>
      </c>
      <c r="I1202" s="3"/>
      <c r="J1202" s="8" t="s">
        <v>16</v>
      </c>
    </row>
    <row r="1203" ht="15.75" customHeight="1">
      <c r="A1203" s="10">
        <v>2024.0</v>
      </c>
      <c r="B1203" s="52" t="s">
        <v>136</v>
      </c>
      <c r="C1203" s="52" t="s">
        <v>136</v>
      </c>
      <c r="D1203" s="3" t="s">
        <v>137</v>
      </c>
      <c r="E1203" s="8" t="s">
        <v>16</v>
      </c>
      <c r="F1203" s="54">
        <v>1.8590021E7</v>
      </c>
      <c r="G1203" s="52" t="s">
        <v>136</v>
      </c>
      <c r="H1203" s="8" t="s">
        <v>269</v>
      </c>
      <c r="I1203" s="3"/>
      <c r="J1203" s="8" t="s">
        <v>16</v>
      </c>
    </row>
    <row r="1204" ht="15.75" customHeight="1">
      <c r="A1204" s="10">
        <v>2024.0</v>
      </c>
      <c r="B1204" s="52" t="s">
        <v>143</v>
      </c>
      <c r="C1204" s="52" t="s">
        <v>143</v>
      </c>
      <c r="D1204" s="3" t="s">
        <v>144</v>
      </c>
      <c r="E1204" s="8" t="s">
        <v>16</v>
      </c>
      <c r="F1204" s="54">
        <v>4500000.0</v>
      </c>
      <c r="G1204" s="52" t="s">
        <v>143</v>
      </c>
      <c r="H1204" s="8" t="s">
        <v>269</v>
      </c>
      <c r="I1204" s="3"/>
      <c r="J1204" s="8" t="s">
        <v>16</v>
      </c>
    </row>
    <row r="1205" ht="15.75" customHeight="1">
      <c r="A1205" s="10">
        <v>2024.0</v>
      </c>
      <c r="B1205" s="52" t="s">
        <v>155</v>
      </c>
      <c r="C1205" s="52" t="s">
        <v>155</v>
      </c>
      <c r="D1205" s="3" t="s">
        <v>156</v>
      </c>
      <c r="E1205" s="8" t="s">
        <v>16</v>
      </c>
      <c r="F1205" s="54">
        <v>7900000.0</v>
      </c>
      <c r="G1205" s="52" t="s">
        <v>155</v>
      </c>
      <c r="H1205" s="8" t="s">
        <v>269</v>
      </c>
      <c r="I1205" s="3"/>
      <c r="J1205" s="8" t="s">
        <v>16</v>
      </c>
    </row>
    <row r="1206" ht="15.75" customHeight="1">
      <c r="A1206" s="10">
        <v>2024.0</v>
      </c>
      <c r="B1206" s="52" t="s">
        <v>185</v>
      </c>
      <c r="C1206" s="52" t="s">
        <v>185</v>
      </c>
      <c r="D1206" s="3" t="s">
        <v>186</v>
      </c>
      <c r="E1206" s="8" t="s">
        <v>16</v>
      </c>
      <c r="F1206" s="54">
        <v>6869716.0</v>
      </c>
      <c r="G1206" s="52" t="s">
        <v>185</v>
      </c>
      <c r="H1206" s="8" t="s">
        <v>269</v>
      </c>
      <c r="I1206" s="3"/>
      <c r="J1206" s="8" t="s">
        <v>16</v>
      </c>
    </row>
    <row r="1207" ht="15.75" customHeight="1">
      <c r="A1207" s="10">
        <v>2024.0</v>
      </c>
      <c r="B1207" s="52" t="s">
        <v>188</v>
      </c>
      <c r="C1207" s="52" t="s">
        <v>188</v>
      </c>
      <c r="D1207" s="3" t="s">
        <v>189</v>
      </c>
      <c r="E1207" s="8" t="s">
        <v>16</v>
      </c>
      <c r="F1207" s="54">
        <v>8996986.0</v>
      </c>
      <c r="G1207" s="52" t="s">
        <v>188</v>
      </c>
      <c r="H1207" s="8" t="s">
        <v>269</v>
      </c>
      <c r="I1207" s="3"/>
      <c r="J1207" s="8" t="s">
        <v>16</v>
      </c>
    </row>
    <row r="1208" ht="15.75" customHeight="1">
      <c r="A1208" s="10">
        <v>2024.0</v>
      </c>
      <c r="B1208" s="52" t="s">
        <v>203</v>
      </c>
      <c r="C1208" s="52" t="s">
        <v>203</v>
      </c>
      <c r="D1208" s="3" t="s">
        <v>204</v>
      </c>
      <c r="E1208" s="8" t="s">
        <v>16</v>
      </c>
      <c r="F1208" s="54">
        <v>2.478637E7</v>
      </c>
      <c r="G1208" s="52" t="s">
        <v>203</v>
      </c>
      <c r="H1208" s="8" t="s">
        <v>269</v>
      </c>
      <c r="I1208" s="3"/>
      <c r="J1208" s="8" t="s">
        <v>16</v>
      </c>
    </row>
    <row r="1209" ht="15.75" customHeight="1">
      <c r="A1209" s="10">
        <v>2024.0</v>
      </c>
      <c r="B1209" s="52" t="s">
        <v>271</v>
      </c>
      <c r="C1209" s="52" t="s">
        <v>271</v>
      </c>
      <c r="D1209" s="3" t="s">
        <v>206</v>
      </c>
      <c r="E1209" s="8" t="s">
        <v>16</v>
      </c>
      <c r="F1209" s="54">
        <v>1.53E7</v>
      </c>
      <c r="G1209" s="52" t="s">
        <v>271</v>
      </c>
      <c r="H1209" s="8" t="s">
        <v>269</v>
      </c>
      <c r="I1209" s="3"/>
      <c r="J1209" s="8" t="s">
        <v>16</v>
      </c>
    </row>
    <row r="1210" ht="15.75" customHeight="1">
      <c r="A1210" s="10">
        <v>2024.0</v>
      </c>
      <c r="B1210" s="52" t="s">
        <v>218</v>
      </c>
      <c r="C1210" s="52" t="s">
        <v>218</v>
      </c>
      <c r="D1210" s="3" t="s">
        <v>219</v>
      </c>
      <c r="E1210" s="8" t="s">
        <v>16</v>
      </c>
      <c r="F1210" s="54">
        <v>1.4622301E7</v>
      </c>
      <c r="G1210" s="52" t="s">
        <v>218</v>
      </c>
      <c r="H1210" s="8" t="s">
        <v>269</v>
      </c>
      <c r="I1210" s="3"/>
      <c r="J1210" s="8" t="s">
        <v>16</v>
      </c>
    </row>
    <row r="1211" ht="15.75" customHeight="1">
      <c r="A1211" s="10">
        <v>2024.0</v>
      </c>
      <c r="B1211" s="52" t="s">
        <v>222</v>
      </c>
      <c r="C1211" s="52" t="s">
        <v>222</v>
      </c>
      <c r="D1211" s="3" t="s">
        <v>223</v>
      </c>
      <c r="E1211" s="8" t="s">
        <v>16</v>
      </c>
      <c r="F1211" s="54">
        <v>7581480.0</v>
      </c>
      <c r="G1211" s="52" t="s">
        <v>222</v>
      </c>
      <c r="H1211" s="8" t="s">
        <v>269</v>
      </c>
      <c r="I1211" s="3"/>
      <c r="J1211" s="8" t="s">
        <v>16</v>
      </c>
    </row>
    <row r="1212" ht="15.75" customHeight="1">
      <c r="A1212" s="10">
        <v>2024.0</v>
      </c>
      <c r="B1212" s="52" t="s">
        <v>225</v>
      </c>
      <c r="C1212" s="52" t="s">
        <v>225</v>
      </c>
      <c r="D1212" s="3" t="s">
        <v>226</v>
      </c>
      <c r="E1212" s="8" t="s">
        <v>16</v>
      </c>
      <c r="F1212" s="54">
        <v>1.8182658E7</v>
      </c>
      <c r="G1212" s="52" t="s">
        <v>225</v>
      </c>
      <c r="H1212" s="8" t="s">
        <v>269</v>
      </c>
      <c r="I1212" s="3"/>
      <c r="J1212" s="8" t="s">
        <v>16</v>
      </c>
    </row>
    <row r="1213" ht="15.75" customHeight="1">
      <c r="A1213" s="10">
        <v>2024.0</v>
      </c>
      <c r="B1213" s="52" t="s">
        <v>115</v>
      </c>
      <c r="C1213" s="52" t="s">
        <v>115</v>
      </c>
      <c r="D1213" s="3" t="s">
        <v>116</v>
      </c>
      <c r="E1213" s="8" t="s">
        <v>16</v>
      </c>
      <c r="F1213" s="54">
        <v>250000.0</v>
      </c>
      <c r="G1213" s="52" t="s">
        <v>115</v>
      </c>
      <c r="H1213" s="8" t="s">
        <v>272</v>
      </c>
      <c r="I1213" s="3"/>
      <c r="J1213" s="8" t="s">
        <v>16</v>
      </c>
    </row>
    <row r="1214" ht="15.75" customHeight="1">
      <c r="A1214" s="10">
        <v>2024.0</v>
      </c>
      <c r="B1214" s="52" t="s">
        <v>105</v>
      </c>
      <c r="C1214" s="52" t="s">
        <v>105</v>
      </c>
      <c r="D1214" s="3" t="s">
        <v>106</v>
      </c>
      <c r="E1214" s="8" t="s">
        <v>16</v>
      </c>
      <c r="F1214" s="54">
        <v>2295813.0</v>
      </c>
      <c r="G1214" s="52" t="s">
        <v>105</v>
      </c>
      <c r="H1214" s="8" t="s">
        <v>272</v>
      </c>
      <c r="I1214" s="3"/>
      <c r="J1214" s="8" t="s">
        <v>16</v>
      </c>
    </row>
    <row r="1215" ht="15.75" customHeight="1">
      <c r="A1215" s="10">
        <v>2024.0</v>
      </c>
      <c r="B1215" s="64" t="s">
        <v>270</v>
      </c>
      <c r="C1215" s="64" t="s">
        <v>270</v>
      </c>
      <c r="D1215" s="65" t="s">
        <v>164</v>
      </c>
      <c r="E1215" s="8" t="s">
        <v>16</v>
      </c>
      <c r="F1215" s="66">
        <v>2700000.0</v>
      </c>
      <c r="G1215" s="64" t="s">
        <v>270</v>
      </c>
      <c r="H1215" s="65" t="s">
        <v>272</v>
      </c>
      <c r="I1215" s="67"/>
      <c r="J1215" s="8" t="s">
        <v>16</v>
      </c>
      <c r="K1215" s="68"/>
      <c r="L1215" s="68"/>
      <c r="M1215" s="68"/>
      <c r="N1215" s="68"/>
      <c r="O1215" s="68"/>
      <c r="P1215" s="68"/>
      <c r="Q1215" s="68"/>
      <c r="R1215" s="68"/>
      <c r="S1215" s="68"/>
      <c r="T1215" s="68"/>
      <c r="U1215" s="68"/>
      <c r="V1215" s="68"/>
      <c r="W1215" s="68"/>
      <c r="X1215" s="68"/>
      <c r="Y1215" s="68"/>
      <c r="Z1215" s="68"/>
      <c r="AA1215" s="68"/>
      <c r="AB1215" s="68"/>
    </row>
    <row r="1216" ht="15.75" customHeight="1">
      <c r="A1216" s="10">
        <v>2024.0</v>
      </c>
      <c r="B1216" s="64" t="s">
        <v>10</v>
      </c>
      <c r="C1216" s="64" t="s">
        <v>10</v>
      </c>
      <c r="D1216" s="65" t="s">
        <v>11</v>
      </c>
      <c r="E1216" s="8" t="s">
        <v>16</v>
      </c>
      <c r="F1216" s="66">
        <v>7300000.0</v>
      </c>
      <c r="G1216" s="64" t="s">
        <v>10</v>
      </c>
      <c r="H1216" s="65" t="s">
        <v>275</v>
      </c>
      <c r="I1216" s="67"/>
      <c r="J1216" s="8" t="s">
        <v>16</v>
      </c>
      <c r="K1216" s="68"/>
      <c r="L1216" s="68"/>
      <c r="M1216" s="68"/>
      <c r="N1216" s="68"/>
      <c r="O1216" s="68"/>
      <c r="P1216" s="68"/>
      <c r="Q1216" s="68"/>
      <c r="R1216" s="68"/>
      <c r="S1216" s="68"/>
      <c r="T1216" s="68"/>
      <c r="U1216" s="68"/>
      <c r="V1216" s="68"/>
      <c r="W1216" s="68"/>
      <c r="X1216" s="68"/>
      <c r="Y1216" s="68"/>
      <c r="Z1216" s="68"/>
      <c r="AA1216" s="68"/>
      <c r="AB1216" s="68"/>
    </row>
    <row r="1217" ht="15.75" customHeight="1">
      <c r="A1217" s="10">
        <v>2024.0</v>
      </c>
      <c r="B1217" s="64" t="s">
        <v>57</v>
      </c>
      <c r="C1217" s="64" t="s">
        <v>57</v>
      </c>
      <c r="D1217" s="65" t="s">
        <v>58</v>
      </c>
      <c r="E1217" s="8" t="s">
        <v>16</v>
      </c>
      <c r="F1217" s="66">
        <v>1856000.0</v>
      </c>
      <c r="G1217" s="64" t="s">
        <v>57</v>
      </c>
      <c r="H1217" s="65" t="s">
        <v>275</v>
      </c>
      <c r="I1217" s="67"/>
      <c r="J1217" s="8" t="s">
        <v>16</v>
      </c>
      <c r="K1217" s="68"/>
      <c r="L1217" s="68"/>
      <c r="M1217" s="68"/>
      <c r="N1217" s="68"/>
      <c r="O1217" s="68"/>
      <c r="P1217" s="68"/>
      <c r="Q1217" s="68"/>
      <c r="R1217" s="68"/>
      <c r="S1217" s="68"/>
      <c r="T1217" s="68"/>
      <c r="U1217" s="68"/>
      <c r="V1217" s="68"/>
      <c r="W1217" s="68"/>
      <c r="X1217" s="68"/>
      <c r="Y1217" s="68"/>
      <c r="Z1217" s="68"/>
      <c r="AA1217" s="68"/>
      <c r="AB1217" s="68"/>
    </row>
    <row r="1218" ht="15.75" customHeight="1">
      <c r="A1218" s="10">
        <v>2024.0</v>
      </c>
      <c r="B1218" s="64" t="s">
        <v>276</v>
      </c>
      <c r="C1218" s="64" t="s">
        <v>136</v>
      </c>
      <c r="D1218" s="65" t="s">
        <v>137</v>
      </c>
      <c r="E1218" s="8" t="s">
        <v>16</v>
      </c>
      <c r="F1218" s="66">
        <v>1550000.0</v>
      </c>
      <c r="G1218" s="64" t="s">
        <v>276</v>
      </c>
      <c r="H1218" s="65" t="s">
        <v>275</v>
      </c>
      <c r="I1218" s="67"/>
      <c r="J1218" s="8" t="s">
        <v>16</v>
      </c>
      <c r="K1218" s="68"/>
      <c r="L1218" s="68"/>
      <c r="M1218" s="68"/>
      <c r="N1218" s="68"/>
      <c r="O1218" s="68"/>
      <c r="P1218" s="68"/>
      <c r="Q1218" s="68"/>
      <c r="R1218" s="68"/>
      <c r="S1218" s="68"/>
      <c r="T1218" s="68"/>
      <c r="U1218" s="68"/>
      <c r="V1218" s="68"/>
      <c r="W1218" s="68"/>
      <c r="X1218" s="68"/>
      <c r="Y1218" s="68"/>
      <c r="Z1218" s="68"/>
      <c r="AA1218" s="68"/>
      <c r="AB1218" s="68"/>
    </row>
    <row r="1219" ht="15.75" customHeight="1">
      <c r="A1219" s="10">
        <v>2024.0</v>
      </c>
      <c r="B1219" s="64" t="s">
        <v>188</v>
      </c>
      <c r="C1219" s="64" t="s">
        <v>188</v>
      </c>
      <c r="D1219" s="65" t="s">
        <v>189</v>
      </c>
      <c r="E1219" s="8" t="s">
        <v>16</v>
      </c>
      <c r="F1219" s="66">
        <v>4622729.0</v>
      </c>
      <c r="G1219" s="64" t="s">
        <v>188</v>
      </c>
      <c r="H1219" s="65" t="s">
        <v>275</v>
      </c>
      <c r="I1219" s="67"/>
      <c r="J1219" s="8" t="s">
        <v>16</v>
      </c>
      <c r="K1219" s="68"/>
      <c r="L1219" s="68"/>
      <c r="M1219" s="68"/>
      <c r="N1219" s="68"/>
      <c r="O1219" s="68"/>
      <c r="P1219" s="68"/>
      <c r="Q1219" s="68"/>
      <c r="R1219" s="68"/>
      <c r="S1219" s="68"/>
      <c r="T1219" s="68"/>
      <c r="U1219" s="68"/>
      <c r="V1219" s="68"/>
      <c r="W1219" s="68"/>
      <c r="X1219" s="68"/>
      <c r="Y1219" s="68"/>
      <c r="Z1219" s="68"/>
      <c r="AA1219" s="68"/>
      <c r="AB1219" s="68"/>
    </row>
    <row r="1220" ht="15.75" customHeight="1">
      <c r="A1220" s="10">
        <v>2024.0</v>
      </c>
      <c r="B1220" s="64" t="s">
        <v>203</v>
      </c>
      <c r="C1220" s="64" t="s">
        <v>203</v>
      </c>
      <c r="D1220" s="65" t="s">
        <v>204</v>
      </c>
      <c r="E1220" s="8" t="s">
        <v>16</v>
      </c>
      <c r="F1220" s="66">
        <v>3285935.0</v>
      </c>
      <c r="G1220" s="64" t="s">
        <v>203</v>
      </c>
      <c r="H1220" s="65" t="s">
        <v>275</v>
      </c>
      <c r="I1220" s="67"/>
      <c r="J1220" s="8" t="s">
        <v>16</v>
      </c>
      <c r="K1220" s="68"/>
      <c r="L1220" s="68"/>
      <c r="M1220" s="68"/>
      <c r="N1220" s="68"/>
      <c r="O1220" s="68"/>
      <c r="P1220" s="68"/>
      <c r="Q1220" s="68"/>
      <c r="R1220" s="68"/>
      <c r="S1220" s="68"/>
      <c r="T1220" s="68"/>
      <c r="U1220" s="68"/>
      <c r="V1220" s="68"/>
      <c r="W1220" s="68"/>
      <c r="X1220" s="68"/>
      <c r="Y1220" s="68"/>
      <c r="Z1220" s="68"/>
      <c r="AA1220" s="68"/>
      <c r="AB1220" s="68"/>
    </row>
    <row r="1221" ht="15.75" customHeight="1">
      <c r="A1221" s="10">
        <v>2024.0</v>
      </c>
      <c r="B1221" s="64" t="s">
        <v>283</v>
      </c>
      <c r="C1221" s="64" t="s">
        <v>205</v>
      </c>
      <c r="D1221" s="65" t="s">
        <v>206</v>
      </c>
      <c r="E1221" s="8" t="s">
        <v>16</v>
      </c>
      <c r="F1221" s="66">
        <v>1.72E7</v>
      </c>
      <c r="G1221" s="64" t="s">
        <v>283</v>
      </c>
      <c r="H1221" s="65" t="s">
        <v>275</v>
      </c>
      <c r="I1221" s="67"/>
      <c r="J1221" s="8" t="s">
        <v>16</v>
      </c>
      <c r="K1221" s="68"/>
      <c r="L1221" s="68"/>
      <c r="M1221" s="68"/>
      <c r="N1221" s="68"/>
      <c r="O1221" s="68"/>
      <c r="P1221" s="68"/>
      <c r="Q1221" s="68"/>
      <c r="R1221" s="68"/>
      <c r="S1221" s="68"/>
      <c r="T1221" s="68"/>
      <c r="U1221" s="68"/>
      <c r="V1221" s="68"/>
      <c r="W1221" s="68"/>
      <c r="X1221" s="68"/>
      <c r="Y1221" s="68"/>
      <c r="Z1221" s="68"/>
      <c r="AA1221" s="68"/>
      <c r="AB1221" s="68"/>
    </row>
    <row r="1222" ht="15.75" customHeight="1">
      <c r="A1222" s="10">
        <v>2024.0</v>
      </c>
      <c r="B1222" s="64" t="s">
        <v>254</v>
      </c>
      <c r="C1222" s="64" t="s">
        <v>255</v>
      </c>
      <c r="D1222" s="65"/>
      <c r="E1222" s="8" t="s">
        <v>16</v>
      </c>
      <c r="F1222" s="66">
        <v>1864821.0</v>
      </c>
      <c r="G1222" s="64" t="s">
        <v>254</v>
      </c>
      <c r="H1222" s="65" t="s">
        <v>275</v>
      </c>
      <c r="I1222" s="67"/>
      <c r="J1222" s="8" t="s">
        <v>16</v>
      </c>
      <c r="K1222" s="68"/>
      <c r="L1222" s="68"/>
      <c r="M1222" s="68"/>
      <c r="N1222" s="68"/>
      <c r="O1222" s="68"/>
      <c r="P1222" s="68"/>
      <c r="Q1222" s="68"/>
      <c r="R1222" s="68"/>
      <c r="S1222" s="68"/>
      <c r="T1222" s="68"/>
      <c r="U1222" s="68"/>
      <c r="V1222" s="68"/>
      <c r="W1222" s="68"/>
      <c r="X1222" s="68"/>
      <c r="Y1222" s="68"/>
      <c r="Z1222" s="68"/>
      <c r="AA1222" s="68"/>
      <c r="AB1222" s="68"/>
    </row>
    <row r="1223" ht="15.75" customHeight="1">
      <c r="A1223" s="10">
        <v>2024.0</v>
      </c>
      <c r="B1223" s="64" t="s">
        <v>218</v>
      </c>
      <c r="C1223" s="64" t="s">
        <v>218</v>
      </c>
      <c r="D1223" s="65" t="s">
        <v>219</v>
      </c>
      <c r="E1223" s="8" t="s">
        <v>16</v>
      </c>
      <c r="F1223" s="66">
        <v>2245000.0</v>
      </c>
      <c r="G1223" s="64" t="s">
        <v>218</v>
      </c>
      <c r="H1223" s="65" t="s">
        <v>275</v>
      </c>
      <c r="I1223" s="67"/>
      <c r="J1223" s="8" t="s">
        <v>16</v>
      </c>
      <c r="K1223" s="68"/>
      <c r="L1223" s="68"/>
      <c r="M1223" s="68"/>
      <c r="N1223" s="68"/>
      <c r="O1223" s="68"/>
      <c r="P1223" s="68"/>
      <c r="Q1223" s="68"/>
      <c r="R1223" s="68"/>
      <c r="S1223" s="68"/>
      <c r="T1223" s="68"/>
      <c r="U1223" s="68"/>
      <c r="V1223" s="68"/>
      <c r="W1223" s="68"/>
      <c r="X1223" s="68"/>
      <c r="Y1223" s="68"/>
      <c r="Z1223" s="68"/>
      <c r="AA1223" s="68"/>
      <c r="AB1223" s="68"/>
    </row>
    <row r="1224" ht="15.75" customHeight="1">
      <c r="A1224" s="10">
        <v>2024.0</v>
      </c>
      <c r="B1224" s="64" t="s">
        <v>257</v>
      </c>
      <c r="C1224" s="64" t="s">
        <v>222</v>
      </c>
      <c r="D1224" s="65" t="s">
        <v>223</v>
      </c>
      <c r="E1224" s="8" t="s">
        <v>16</v>
      </c>
      <c r="F1224" s="66">
        <v>8678941.0</v>
      </c>
      <c r="G1224" s="64" t="s">
        <v>257</v>
      </c>
      <c r="H1224" s="65" t="s">
        <v>275</v>
      </c>
      <c r="I1224" s="67"/>
      <c r="J1224" s="8" t="s">
        <v>16</v>
      </c>
      <c r="K1224" s="68"/>
      <c r="L1224" s="68"/>
      <c r="M1224" s="68"/>
      <c r="N1224" s="68"/>
      <c r="O1224" s="68"/>
      <c r="P1224" s="68"/>
      <c r="Q1224" s="68"/>
      <c r="R1224" s="68"/>
      <c r="S1224" s="68"/>
      <c r="T1224" s="68"/>
      <c r="U1224" s="68"/>
      <c r="V1224" s="68"/>
      <c r="W1224" s="68"/>
      <c r="X1224" s="68"/>
      <c r="Y1224" s="68"/>
      <c r="Z1224" s="68"/>
      <c r="AA1224" s="68"/>
      <c r="AB1224" s="68"/>
    </row>
    <row r="1225" ht="15.75" customHeight="1">
      <c r="A1225" s="10">
        <v>2024.0</v>
      </c>
      <c r="B1225" s="52" t="s">
        <v>10</v>
      </c>
      <c r="C1225" s="52" t="s">
        <v>10</v>
      </c>
      <c r="D1225" s="3" t="s">
        <v>11</v>
      </c>
      <c r="E1225" s="65" t="s">
        <v>15</v>
      </c>
      <c r="F1225" s="66">
        <v>3.059587797E9</v>
      </c>
      <c r="G1225" s="52" t="s">
        <v>10</v>
      </c>
      <c r="H1225" s="65" t="s">
        <v>269</v>
      </c>
      <c r="I1225" s="67"/>
      <c r="J1225" s="65" t="s">
        <v>15</v>
      </c>
      <c r="K1225" s="68"/>
      <c r="L1225" s="68"/>
      <c r="M1225" s="68"/>
      <c r="N1225" s="68"/>
      <c r="O1225" s="68"/>
      <c r="P1225" s="68"/>
      <c r="Q1225" s="68"/>
      <c r="R1225" s="68"/>
      <c r="S1225" s="68"/>
      <c r="T1225" s="68"/>
      <c r="U1225" s="68"/>
      <c r="V1225" s="68"/>
      <c r="W1225" s="68"/>
      <c r="X1225" s="68"/>
      <c r="Y1225" s="68"/>
      <c r="Z1225" s="68"/>
      <c r="AA1225" s="68"/>
      <c r="AB1225" s="68"/>
    </row>
    <row r="1226" ht="15.75" customHeight="1">
      <c r="A1226" s="10">
        <v>2024.0</v>
      </c>
      <c r="B1226" s="52" t="s">
        <v>24</v>
      </c>
      <c r="C1226" s="52" t="s">
        <v>24</v>
      </c>
      <c r="D1226" s="3" t="s">
        <v>25</v>
      </c>
      <c r="E1226" s="65" t="s">
        <v>15</v>
      </c>
      <c r="F1226" s="66">
        <v>9.35E8</v>
      </c>
      <c r="G1226" s="52" t="s">
        <v>24</v>
      </c>
      <c r="H1226" s="65" t="s">
        <v>269</v>
      </c>
      <c r="I1226" s="67"/>
      <c r="J1226" s="65" t="s">
        <v>15</v>
      </c>
      <c r="K1226" s="68"/>
      <c r="L1226" s="68"/>
      <c r="M1226" s="68"/>
      <c r="N1226" s="68"/>
      <c r="O1226" s="68"/>
      <c r="P1226" s="68"/>
      <c r="Q1226" s="68"/>
      <c r="R1226" s="68"/>
      <c r="S1226" s="68"/>
      <c r="T1226" s="68"/>
      <c r="U1226" s="68"/>
      <c r="V1226" s="68"/>
      <c r="W1226" s="68"/>
      <c r="X1226" s="68"/>
      <c r="Y1226" s="68"/>
      <c r="Z1226" s="68"/>
      <c r="AA1226" s="68"/>
      <c r="AB1226" s="68"/>
    </row>
    <row r="1227" ht="15.75" customHeight="1">
      <c r="A1227" s="10">
        <v>2024.0</v>
      </c>
      <c r="B1227" s="52" t="s">
        <v>38</v>
      </c>
      <c r="C1227" s="52" t="s">
        <v>38</v>
      </c>
      <c r="D1227" s="3" t="s">
        <v>39</v>
      </c>
      <c r="E1227" s="65" t="s">
        <v>15</v>
      </c>
      <c r="F1227" s="66">
        <v>3.71369724E8</v>
      </c>
      <c r="G1227" s="52" t="s">
        <v>38</v>
      </c>
      <c r="H1227" s="65" t="s">
        <v>269</v>
      </c>
      <c r="I1227" s="67"/>
      <c r="J1227" s="65" t="s">
        <v>15</v>
      </c>
      <c r="K1227" s="68"/>
      <c r="L1227" s="68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</row>
    <row r="1228" ht="15.75" customHeight="1">
      <c r="A1228" s="10">
        <v>2024.0</v>
      </c>
      <c r="B1228" s="52" t="s">
        <v>41</v>
      </c>
      <c r="C1228" s="52" t="s">
        <v>41</v>
      </c>
      <c r="D1228" s="3" t="s">
        <v>42</v>
      </c>
      <c r="E1228" s="65" t="s">
        <v>15</v>
      </c>
      <c r="F1228" s="66">
        <v>3.67670976E8</v>
      </c>
      <c r="G1228" s="52" t="s">
        <v>41</v>
      </c>
      <c r="H1228" s="65" t="s">
        <v>269</v>
      </c>
      <c r="I1228" s="67"/>
      <c r="J1228" s="65" t="s">
        <v>15</v>
      </c>
      <c r="K1228" s="68"/>
      <c r="L1228" s="68"/>
      <c r="M1228" s="68"/>
      <c r="N1228" s="68"/>
      <c r="O1228" s="68"/>
      <c r="P1228" s="68"/>
      <c r="Q1228" s="68"/>
      <c r="R1228" s="68"/>
      <c r="S1228" s="68"/>
      <c r="T1228" s="68"/>
      <c r="U1228" s="68"/>
      <c r="V1228" s="68"/>
      <c r="W1228" s="68"/>
      <c r="X1228" s="68"/>
      <c r="Y1228" s="68"/>
      <c r="Z1228" s="68"/>
      <c r="AA1228" s="68"/>
      <c r="AB1228" s="68"/>
    </row>
    <row r="1229" ht="15.75" customHeight="1">
      <c r="A1229" s="10">
        <v>2024.0</v>
      </c>
      <c r="B1229" s="52" t="s">
        <v>44</v>
      </c>
      <c r="C1229" s="52" t="s">
        <v>44</v>
      </c>
      <c r="D1229" s="3" t="s">
        <v>45</v>
      </c>
      <c r="E1229" s="65" t="s">
        <v>15</v>
      </c>
      <c r="F1229" s="66">
        <v>1.1814E9</v>
      </c>
      <c r="G1229" s="52" t="s">
        <v>44</v>
      </c>
      <c r="H1229" s="65" t="s">
        <v>269</v>
      </c>
      <c r="I1229" s="67"/>
      <c r="J1229" s="65" t="s">
        <v>15</v>
      </c>
      <c r="K1229" s="68"/>
      <c r="L1229" s="68"/>
      <c r="M1229" s="68"/>
      <c r="N1229" s="68"/>
      <c r="O1229" s="68"/>
      <c r="P1229" s="68"/>
      <c r="Q1229" s="68"/>
      <c r="R1229" s="68"/>
      <c r="S1229" s="68"/>
      <c r="T1229" s="68"/>
      <c r="U1229" s="68"/>
      <c r="V1229" s="68"/>
      <c r="W1229" s="68"/>
      <c r="X1229" s="68"/>
      <c r="Y1229" s="68"/>
      <c r="Z1229" s="68"/>
      <c r="AA1229" s="68"/>
      <c r="AB1229" s="68"/>
    </row>
    <row r="1230" ht="15.75" customHeight="1">
      <c r="A1230" s="10">
        <v>2024.0</v>
      </c>
      <c r="B1230" s="52" t="s">
        <v>80</v>
      </c>
      <c r="C1230" s="52" t="s">
        <v>80</v>
      </c>
      <c r="D1230" s="3" t="s">
        <v>81</v>
      </c>
      <c r="E1230" s="65" t="s">
        <v>15</v>
      </c>
      <c r="F1230" s="66">
        <v>3.31990687E8</v>
      </c>
      <c r="G1230" s="52" t="s">
        <v>80</v>
      </c>
      <c r="H1230" s="65" t="s">
        <v>269</v>
      </c>
      <c r="I1230" s="67"/>
      <c r="J1230" s="65" t="s">
        <v>15</v>
      </c>
      <c r="K1230" s="68"/>
      <c r="L1230" s="68"/>
      <c r="M1230" s="68"/>
      <c r="N1230" s="68"/>
      <c r="O1230" s="68"/>
      <c r="P1230" s="68"/>
      <c r="Q1230" s="68"/>
      <c r="R1230" s="68"/>
      <c r="S1230" s="68"/>
      <c r="T1230" s="68"/>
      <c r="U1230" s="68"/>
      <c r="V1230" s="68"/>
      <c r="W1230" s="68"/>
      <c r="X1230" s="68"/>
      <c r="Y1230" s="68"/>
      <c r="Z1230" s="68"/>
      <c r="AA1230" s="68"/>
      <c r="AB1230" s="68"/>
    </row>
    <row r="1231" ht="15.75" customHeight="1">
      <c r="A1231" s="10">
        <v>2024.0</v>
      </c>
      <c r="B1231" s="52" t="s">
        <v>57</v>
      </c>
      <c r="C1231" s="52" t="s">
        <v>57</v>
      </c>
      <c r="D1231" s="3" t="s">
        <v>58</v>
      </c>
      <c r="E1231" s="65" t="s">
        <v>15</v>
      </c>
      <c r="F1231" s="66">
        <v>2.580627746E9</v>
      </c>
      <c r="G1231" s="52" t="s">
        <v>57</v>
      </c>
      <c r="H1231" s="65" t="s">
        <v>269</v>
      </c>
      <c r="I1231" s="67"/>
      <c r="J1231" s="65" t="s">
        <v>15</v>
      </c>
      <c r="K1231" s="68"/>
      <c r="L1231" s="68"/>
      <c r="M1231" s="68"/>
      <c r="N1231" s="68"/>
      <c r="O1231" s="68"/>
      <c r="P1231" s="68"/>
      <c r="Q1231" s="68"/>
      <c r="R1231" s="68"/>
      <c r="S1231" s="68"/>
      <c r="T1231" s="68"/>
      <c r="U1231" s="68"/>
      <c r="V1231" s="68"/>
      <c r="W1231" s="68"/>
      <c r="X1231" s="68"/>
      <c r="Y1231" s="68"/>
      <c r="Z1231" s="68"/>
      <c r="AA1231" s="68"/>
      <c r="AB1231" s="68"/>
    </row>
    <row r="1232" ht="15.75" customHeight="1">
      <c r="A1232" s="10">
        <v>2024.0</v>
      </c>
      <c r="B1232" s="52" t="s">
        <v>153</v>
      </c>
      <c r="C1232" s="52" t="s">
        <v>153</v>
      </c>
      <c r="D1232" s="3" t="s">
        <v>268</v>
      </c>
      <c r="E1232" s="65" t="s">
        <v>15</v>
      </c>
      <c r="F1232" s="66">
        <v>8.7E7</v>
      </c>
      <c r="G1232" s="52" t="s">
        <v>153</v>
      </c>
      <c r="H1232" s="65" t="s">
        <v>269</v>
      </c>
      <c r="I1232" s="67"/>
      <c r="J1232" s="65" t="s">
        <v>15</v>
      </c>
      <c r="K1232" s="68"/>
      <c r="L1232" s="68"/>
      <c r="M1232" s="68"/>
      <c r="N1232" s="68"/>
      <c r="O1232" s="68"/>
      <c r="P1232" s="68"/>
      <c r="Q1232" s="68"/>
      <c r="R1232" s="68"/>
      <c r="S1232" s="68"/>
      <c r="T1232" s="68"/>
      <c r="U1232" s="68"/>
      <c r="V1232" s="68"/>
      <c r="W1232" s="68"/>
      <c r="X1232" s="68"/>
      <c r="Y1232" s="68"/>
      <c r="Z1232" s="68"/>
      <c r="AA1232" s="68"/>
      <c r="AB1232" s="68"/>
    </row>
    <row r="1233" ht="15.75" customHeight="1">
      <c r="A1233" s="10">
        <v>2024.0</v>
      </c>
      <c r="B1233" s="52" t="s">
        <v>78</v>
      </c>
      <c r="C1233" s="52" t="s">
        <v>78</v>
      </c>
      <c r="D1233" s="3" t="s">
        <v>79</v>
      </c>
      <c r="E1233" s="65" t="s">
        <v>15</v>
      </c>
      <c r="F1233" s="66">
        <v>3.235782784E9</v>
      </c>
      <c r="G1233" s="52" t="s">
        <v>78</v>
      </c>
      <c r="H1233" s="65" t="s">
        <v>269</v>
      </c>
      <c r="I1233" s="67"/>
      <c r="J1233" s="65" t="s">
        <v>15</v>
      </c>
      <c r="K1233" s="68"/>
      <c r="L1233" s="68"/>
      <c r="M1233" s="68"/>
      <c r="N1233" s="68"/>
      <c r="O1233" s="68"/>
      <c r="P1233" s="68"/>
      <c r="Q1233" s="68"/>
      <c r="R1233" s="68"/>
      <c r="S1233" s="68"/>
      <c r="T1233" s="68"/>
      <c r="U1233" s="68"/>
      <c r="V1233" s="68"/>
      <c r="W1233" s="68"/>
      <c r="X1233" s="68"/>
      <c r="Y1233" s="68"/>
      <c r="Z1233" s="68"/>
      <c r="AA1233" s="68"/>
      <c r="AB1233" s="68"/>
    </row>
    <row r="1234" ht="15.75" customHeight="1">
      <c r="A1234" s="10">
        <v>2024.0</v>
      </c>
      <c r="B1234" s="52" t="s">
        <v>64</v>
      </c>
      <c r="C1234" s="52" t="s">
        <v>64</v>
      </c>
      <c r="D1234" s="3" t="s">
        <v>65</v>
      </c>
      <c r="E1234" s="65" t="s">
        <v>15</v>
      </c>
      <c r="F1234" s="66">
        <v>1.25401425E8</v>
      </c>
      <c r="G1234" s="52" t="s">
        <v>64</v>
      </c>
      <c r="H1234" s="65" t="s">
        <v>269</v>
      </c>
      <c r="I1234" s="67"/>
      <c r="J1234" s="65" t="s">
        <v>15</v>
      </c>
      <c r="K1234" s="68"/>
      <c r="L1234" s="68"/>
      <c r="M1234" s="68"/>
      <c r="N1234" s="68"/>
      <c r="O1234" s="68"/>
      <c r="P1234" s="68"/>
      <c r="Q1234" s="68"/>
      <c r="R1234" s="68"/>
      <c r="S1234" s="68"/>
      <c r="T1234" s="68"/>
      <c r="U1234" s="68"/>
      <c r="V1234" s="68"/>
      <c r="W1234" s="68"/>
      <c r="X1234" s="68"/>
      <c r="Y1234" s="68"/>
      <c r="Z1234" s="68"/>
      <c r="AA1234" s="68"/>
      <c r="AB1234" s="68"/>
    </row>
    <row r="1235" ht="15.75" customHeight="1">
      <c r="A1235" s="10">
        <v>2024.0</v>
      </c>
      <c r="B1235" s="52" t="s">
        <v>82</v>
      </c>
      <c r="C1235" s="52" t="s">
        <v>82</v>
      </c>
      <c r="D1235" s="3" t="s">
        <v>83</v>
      </c>
      <c r="E1235" s="65" t="s">
        <v>15</v>
      </c>
      <c r="F1235" s="66">
        <v>6.73767352E8</v>
      </c>
      <c r="G1235" s="52" t="s">
        <v>82</v>
      </c>
      <c r="H1235" s="65" t="s">
        <v>269</v>
      </c>
      <c r="I1235" s="67"/>
      <c r="J1235" s="65" t="s">
        <v>15</v>
      </c>
      <c r="K1235" s="68"/>
      <c r="L1235" s="68"/>
      <c r="M1235" s="68"/>
      <c r="N1235" s="68"/>
      <c r="O1235" s="68"/>
      <c r="P1235" s="68"/>
      <c r="Q1235" s="68"/>
      <c r="R1235" s="68"/>
      <c r="S1235" s="68"/>
      <c r="T1235" s="68"/>
      <c r="U1235" s="68"/>
      <c r="V1235" s="68"/>
      <c r="W1235" s="68"/>
      <c r="X1235" s="68"/>
      <c r="Y1235" s="68"/>
      <c r="Z1235" s="68"/>
      <c r="AA1235" s="68"/>
      <c r="AB1235" s="68"/>
    </row>
    <row r="1236" ht="15.75" customHeight="1">
      <c r="A1236" s="10">
        <v>2024.0</v>
      </c>
      <c r="B1236" s="52" t="s">
        <v>69</v>
      </c>
      <c r="C1236" s="52" t="s">
        <v>69</v>
      </c>
      <c r="D1236" s="3" t="s">
        <v>70</v>
      </c>
      <c r="E1236" s="65" t="s">
        <v>15</v>
      </c>
      <c r="F1236" s="66">
        <v>2.03159869E8</v>
      </c>
      <c r="G1236" s="52" t="s">
        <v>69</v>
      </c>
      <c r="H1236" s="65" t="s">
        <v>269</v>
      </c>
      <c r="I1236" s="67"/>
      <c r="J1236" s="65" t="s">
        <v>15</v>
      </c>
      <c r="K1236" s="68"/>
      <c r="L1236" s="68"/>
      <c r="M1236" s="68"/>
      <c r="N1236" s="68"/>
      <c r="O1236" s="68"/>
      <c r="P1236" s="68"/>
      <c r="Q1236" s="68"/>
      <c r="R1236" s="68"/>
      <c r="S1236" s="68"/>
      <c r="T1236" s="68"/>
      <c r="U1236" s="68"/>
      <c r="V1236" s="68"/>
      <c r="W1236" s="68"/>
      <c r="X1236" s="68"/>
      <c r="Y1236" s="68"/>
      <c r="Z1236" s="68"/>
      <c r="AA1236" s="68"/>
      <c r="AB1236" s="68"/>
    </row>
    <row r="1237" ht="15.75" customHeight="1">
      <c r="A1237" s="10">
        <v>2024.0</v>
      </c>
      <c r="B1237" s="52" t="s">
        <v>129</v>
      </c>
      <c r="C1237" s="52" t="s">
        <v>129</v>
      </c>
      <c r="D1237" s="3" t="s">
        <v>130</v>
      </c>
      <c r="E1237" s="65" t="s">
        <v>15</v>
      </c>
      <c r="F1237" s="66">
        <v>7.01569941E8</v>
      </c>
      <c r="G1237" s="52" t="s">
        <v>129</v>
      </c>
      <c r="H1237" s="65" t="s">
        <v>269</v>
      </c>
      <c r="I1237" s="67"/>
      <c r="J1237" s="65" t="s">
        <v>15</v>
      </c>
      <c r="K1237" s="68"/>
      <c r="L1237" s="68"/>
      <c r="M1237" s="68"/>
      <c r="N1237" s="68"/>
      <c r="O1237" s="68"/>
      <c r="P1237" s="68"/>
      <c r="Q1237" s="68"/>
      <c r="R1237" s="68"/>
      <c r="S1237" s="68"/>
      <c r="T1237" s="68"/>
      <c r="U1237" s="68"/>
      <c r="V1237" s="68"/>
      <c r="W1237" s="68"/>
      <c r="X1237" s="68"/>
      <c r="Y1237" s="68"/>
      <c r="Z1237" s="68"/>
      <c r="AA1237" s="68"/>
      <c r="AB1237" s="68"/>
    </row>
    <row r="1238" ht="15.75" customHeight="1">
      <c r="A1238" s="10">
        <v>2024.0</v>
      </c>
      <c r="B1238" s="52" t="s">
        <v>123</v>
      </c>
      <c r="C1238" s="52" t="s">
        <v>123</v>
      </c>
      <c r="D1238" s="3" t="s">
        <v>124</v>
      </c>
      <c r="E1238" s="65" t="s">
        <v>15</v>
      </c>
      <c r="F1238" s="66">
        <v>4.13420177E8</v>
      </c>
      <c r="G1238" s="52" t="s">
        <v>123</v>
      </c>
      <c r="H1238" s="65" t="s">
        <v>269</v>
      </c>
      <c r="I1238" s="67"/>
      <c r="J1238" s="65" t="s">
        <v>15</v>
      </c>
      <c r="K1238" s="68"/>
      <c r="L1238" s="68"/>
      <c r="M1238" s="68"/>
      <c r="N1238" s="68"/>
      <c r="O1238" s="68"/>
      <c r="P1238" s="68"/>
      <c r="Q1238" s="68"/>
      <c r="R1238" s="68"/>
      <c r="S1238" s="68"/>
      <c r="T1238" s="68"/>
      <c r="U1238" s="68"/>
      <c r="V1238" s="68"/>
      <c r="W1238" s="68"/>
      <c r="X1238" s="68"/>
      <c r="Y1238" s="68"/>
      <c r="Z1238" s="68"/>
      <c r="AA1238" s="68"/>
      <c r="AB1238" s="68"/>
    </row>
    <row r="1239" ht="15.75" customHeight="1">
      <c r="A1239" s="10">
        <v>2024.0</v>
      </c>
      <c r="B1239" s="52" t="s">
        <v>136</v>
      </c>
      <c r="C1239" s="52" t="s">
        <v>136</v>
      </c>
      <c r="D1239" s="3" t="s">
        <v>137</v>
      </c>
      <c r="E1239" s="65" t="s">
        <v>15</v>
      </c>
      <c r="F1239" s="66">
        <v>9.93548103E8</v>
      </c>
      <c r="G1239" s="52" t="s">
        <v>136</v>
      </c>
      <c r="H1239" s="65" t="s">
        <v>269</v>
      </c>
      <c r="I1239" s="67"/>
      <c r="J1239" s="65" t="s">
        <v>15</v>
      </c>
      <c r="K1239" s="68"/>
      <c r="L1239" s="68"/>
      <c r="M1239" s="68"/>
      <c r="N1239" s="68"/>
      <c r="O1239" s="68"/>
      <c r="P1239" s="68"/>
      <c r="Q1239" s="68"/>
      <c r="R1239" s="68"/>
      <c r="S1239" s="68"/>
      <c r="T1239" s="68"/>
      <c r="U1239" s="68"/>
      <c r="V1239" s="68"/>
      <c r="W1239" s="68"/>
      <c r="X1239" s="68"/>
      <c r="Y1239" s="68"/>
      <c r="Z1239" s="68"/>
      <c r="AA1239" s="68"/>
      <c r="AB1239" s="68"/>
    </row>
    <row r="1240" ht="15.75" customHeight="1">
      <c r="A1240" s="10">
        <v>2024.0</v>
      </c>
      <c r="B1240" s="52" t="s">
        <v>143</v>
      </c>
      <c r="C1240" s="52" t="s">
        <v>143</v>
      </c>
      <c r="D1240" s="3" t="s">
        <v>144</v>
      </c>
      <c r="E1240" s="65" t="s">
        <v>15</v>
      </c>
      <c r="F1240" s="66">
        <v>6.62192757E8</v>
      </c>
      <c r="G1240" s="52" t="s">
        <v>143</v>
      </c>
      <c r="H1240" s="65" t="s">
        <v>269</v>
      </c>
      <c r="I1240" s="67"/>
      <c r="J1240" s="65" t="s">
        <v>15</v>
      </c>
      <c r="K1240" s="68"/>
      <c r="L1240" s="68"/>
      <c r="M1240" s="68"/>
      <c r="N1240" s="68"/>
      <c r="O1240" s="68"/>
      <c r="P1240" s="68"/>
      <c r="Q1240" s="68"/>
      <c r="R1240" s="68"/>
      <c r="S1240" s="68"/>
      <c r="T1240" s="68"/>
      <c r="U1240" s="68"/>
      <c r="V1240" s="68"/>
      <c r="W1240" s="68"/>
      <c r="X1240" s="68"/>
      <c r="Y1240" s="68"/>
      <c r="Z1240" s="68"/>
      <c r="AA1240" s="68"/>
      <c r="AB1240" s="68"/>
    </row>
    <row r="1241" ht="15.75" customHeight="1">
      <c r="A1241" s="10">
        <v>2024.0</v>
      </c>
      <c r="B1241" s="52" t="s">
        <v>155</v>
      </c>
      <c r="C1241" s="52" t="s">
        <v>155</v>
      </c>
      <c r="D1241" s="3" t="s">
        <v>156</v>
      </c>
      <c r="E1241" s="65" t="s">
        <v>15</v>
      </c>
      <c r="F1241" s="66">
        <v>8.6E8</v>
      </c>
      <c r="G1241" s="52" t="s">
        <v>155</v>
      </c>
      <c r="H1241" s="65" t="s">
        <v>269</v>
      </c>
      <c r="I1241" s="67"/>
      <c r="J1241" s="65" t="s">
        <v>15</v>
      </c>
      <c r="K1241" s="68"/>
      <c r="L1241" s="68"/>
      <c r="M1241" s="68"/>
      <c r="N1241" s="68"/>
      <c r="O1241" s="68"/>
      <c r="P1241" s="68"/>
      <c r="Q1241" s="68"/>
      <c r="R1241" s="68"/>
      <c r="S1241" s="68"/>
      <c r="T1241" s="68"/>
      <c r="U1241" s="68"/>
      <c r="V1241" s="68"/>
      <c r="W1241" s="68"/>
      <c r="X1241" s="68"/>
      <c r="Y1241" s="68"/>
      <c r="Z1241" s="68"/>
      <c r="AA1241" s="68"/>
      <c r="AB1241" s="68"/>
    </row>
    <row r="1242" ht="15.75" customHeight="1">
      <c r="A1242" s="10">
        <v>2024.0</v>
      </c>
      <c r="B1242" s="52" t="s">
        <v>185</v>
      </c>
      <c r="C1242" s="52" t="s">
        <v>185</v>
      </c>
      <c r="D1242" s="3" t="s">
        <v>186</v>
      </c>
      <c r="E1242" s="65" t="s">
        <v>15</v>
      </c>
      <c r="F1242" s="66">
        <v>1.585259297E9</v>
      </c>
      <c r="G1242" s="52" t="s">
        <v>185</v>
      </c>
      <c r="H1242" s="65" t="s">
        <v>269</v>
      </c>
      <c r="I1242" s="67"/>
      <c r="J1242" s="65" t="s">
        <v>15</v>
      </c>
      <c r="K1242" s="68"/>
      <c r="L1242" s="68"/>
      <c r="M1242" s="68"/>
      <c r="N1242" s="68"/>
      <c r="O1242" s="68"/>
      <c r="P1242" s="68"/>
      <c r="Q1242" s="68"/>
      <c r="R1242" s="68"/>
      <c r="S1242" s="68"/>
      <c r="T1242" s="68"/>
      <c r="U1242" s="68"/>
      <c r="V1242" s="68"/>
      <c r="W1242" s="68"/>
      <c r="X1242" s="68"/>
      <c r="Y1242" s="68"/>
      <c r="Z1242" s="68"/>
      <c r="AA1242" s="68"/>
      <c r="AB1242" s="68"/>
    </row>
    <row r="1243" ht="15.75" customHeight="1">
      <c r="A1243" s="10">
        <v>2024.0</v>
      </c>
      <c r="B1243" s="52" t="s">
        <v>188</v>
      </c>
      <c r="C1243" s="52" t="s">
        <v>188</v>
      </c>
      <c r="D1243" s="3" t="s">
        <v>189</v>
      </c>
      <c r="E1243" s="65" t="s">
        <v>15</v>
      </c>
      <c r="F1243" s="66">
        <v>1.788817122E9</v>
      </c>
      <c r="G1243" s="52" t="s">
        <v>188</v>
      </c>
      <c r="H1243" s="65" t="s">
        <v>269</v>
      </c>
      <c r="I1243" s="67"/>
      <c r="J1243" s="65" t="s">
        <v>15</v>
      </c>
      <c r="K1243" s="68"/>
      <c r="L1243" s="68"/>
      <c r="M1243" s="68"/>
      <c r="N1243" s="68"/>
      <c r="O1243" s="68"/>
      <c r="P1243" s="68"/>
      <c r="Q1243" s="68"/>
      <c r="R1243" s="68"/>
      <c r="S1243" s="68"/>
      <c r="T1243" s="68"/>
      <c r="U1243" s="68"/>
      <c r="V1243" s="68"/>
      <c r="W1243" s="68"/>
      <c r="X1243" s="68"/>
      <c r="Y1243" s="68"/>
      <c r="Z1243" s="68"/>
      <c r="AA1243" s="68"/>
      <c r="AB1243" s="68"/>
    </row>
    <row r="1244" ht="15.75" customHeight="1">
      <c r="A1244" s="10">
        <v>2024.0</v>
      </c>
      <c r="B1244" s="52" t="s">
        <v>203</v>
      </c>
      <c r="C1244" s="52" t="s">
        <v>203</v>
      </c>
      <c r="D1244" s="3" t="s">
        <v>204</v>
      </c>
      <c r="E1244" s="65" t="s">
        <v>15</v>
      </c>
      <c r="F1244" s="66">
        <v>2.695680744E9</v>
      </c>
      <c r="G1244" s="52" t="s">
        <v>203</v>
      </c>
      <c r="H1244" s="65" t="s">
        <v>269</v>
      </c>
      <c r="I1244" s="67"/>
      <c r="J1244" s="65" t="s">
        <v>15</v>
      </c>
      <c r="K1244" s="68"/>
      <c r="L1244" s="68"/>
      <c r="M1244" s="68"/>
      <c r="N1244" s="68"/>
      <c r="O1244" s="68"/>
      <c r="P1244" s="68"/>
      <c r="Q1244" s="68"/>
      <c r="R1244" s="68"/>
      <c r="S1244" s="68"/>
      <c r="T1244" s="68"/>
      <c r="U1244" s="68"/>
      <c r="V1244" s="68"/>
      <c r="W1244" s="68"/>
      <c r="X1244" s="68"/>
      <c r="Y1244" s="68"/>
      <c r="Z1244" s="68"/>
      <c r="AA1244" s="68"/>
      <c r="AB1244" s="68"/>
    </row>
    <row r="1245" ht="15.75" customHeight="1">
      <c r="A1245" s="10">
        <v>2024.0</v>
      </c>
      <c r="B1245" s="52" t="s">
        <v>271</v>
      </c>
      <c r="C1245" s="52" t="s">
        <v>271</v>
      </c>
      <c r="D1245" s="3" t="s">
        <v>206</v>
      </c>
      <c r="E1245" s="65" t="s">
        <v>15</v>
      </c>
      <c r="F1245" s="66">
        <v>4.4E9</v>
      </c>
      <c r="G1245" s="52" t="s">
        <v>271</v>
      </c>
      <c r="H1245" s="65" t="s">
        <v>269</v>
      </c>
      <c r="I1245" s="67"/>
      <c r="J1245" s="65" t="s">
        <v>15</v>
      </c>
      <c r="K1245" s="68"/>
      <c r="L1245" s="68"/>
      <c r="M1245" s="68"/>
      <c r="N1245" s="68"/>
      <c r="O1245" s="68"/>
      <c r="P1245" s="68"/>
      <c r="Q1245" s="68"/>
      <c r="R1245" s="68"/>
      <c r="S1245" s="68"/>
      <c r="T1245" s="68"/>
      <c r="U1245" s="68"/>
      <c r="V1245" s="68"/>
      <c r="W1245" s="68"/>
      <c r="X1245" s="68"/>
      <c r="Y1245" s="68"/>
      <c r="Z1245" s="68"/>
      <c r="AA1245" s="68"/>
      <c r="AB1245" s="68"/>
    </row>
    <row r="1246" ht="15.75" customHeight="1">
      <c r="A1246" s="10">
        <v>2024.0</v>
      </c>
      <c r="B1246" s="52" t="s">
        <v>218</v>
      </c>
      <c r="C1246" s="52" t="s">
        <v>218</v>
      </c>
      <c r="D1246" s="3" t="s">
        <v>219</v>
      </c>
      <c r="E1246" s="65" t="s">
        <v>15</v>
      </c>
      <c r="F1246" s="66">
        <v>3.107702931E9</v>
      </c>
      <c r="G1246" s="52" t="s">
        <v>218</v>
      </c>
      <c r="H1246" s="65" t="s">
        <v>269</v>
      </c>
      <c r="I1246" s="67"/>
      <c r="J1246" s="65" t="s">
        <v>15</v>
      </c>
      <c r="K1246" s="68"/>
      <c r="L1246" s="68"/>
      <c r="M1246" s="68"/>
      <c r="N1246" s="68"/>
      <c r="O1246" s="68"/>
      <c r="P1246" s="68"/>
      <c r="Q1246" s="68"/>
      <c r="R1246" s="68"/>
      <c r="S1246" s="68"/>
      <c r="T1246" s="68"/>
      <c r="U1246" s="68"/>
      <c r="V1246" s="68"/>
      <c r="W1246" s="68"/>
      <c r="X1246" s="68"/>
      <c r="Y1246" s="68"/>
      <c r="Z1246" s="68"/>
      <c r="AA1246" s="68"/>
      <c r="AB1246" s="68"/>
    </row>
    <row r="1247" ht="15.75" customHeight="1">
      <c r="A1247" s="10">
        <v>2024.0</v>
      </c>
      <c r="B1247" s="52" t="s">
        <v>222</v>
      </c>
      <c r="C1247" s="52" t="s">
        <v>222</v>
      </c>
      <c r="D1247" s="3" t="s">
        <v>223</v>
      </c>
      <c r="E1247" s="65" t="s">
        <v>15</v>
      </c>
      <c r="F1247" s="66">
        <v>6.17034811E8</v>
      </c>
      <c r="G1247" s="52" t="s">
        <v>222</v>
      </c>
      <c r="H1247" s="65" t="s">
        <v>269</v>
      </c>
      <c r="I1247" s="67"/>
      <c r="J1247" s="65" t="s">
        <v>15</v>
      </c>
      <c r="K1247" s="68"/>
      <c r="L1247" s="68"/>
      <c r="M1247" s="68"/>
      <c r="N1247" s="68"/>
      <c r="O1247" s="68"/>
      <c r="P1247" s="68"/>
      <c r="Q1247" s="68"/>
      <c r="R1247" s="68"/>
      <c r="S1247" s="68"/>
      <c r="T1247" s="68"/>
      <c r="U1247" s="68"/>
      <c r="V1247" s="68"/>
      <c r="W1247" s="68"/>
      <c r="X1247" s="68"/>
      <c r="Y1247" s="68"/>
      <c r="Z1247" s="68"/>
      <c r="AA1247" s="68"/>
      <c r="AB1247" s="68"/>
    </row>
    <row r="1248" ht="15.75" customHeight="1">
      <c r="A1248" s="10">
        <v>2024.0</v>
      </c>
      <c r="B1248" s="52" t="s">
        <v>225</v>
      </c>
      <c r="C1248" s="52" t="s">
        <v>225</v>
      </c>
      <c r="D1248" s="3" t="s">
        <v>226</v>
      </c>
      <c r="E1248" s="65" t="s">
        <v>15</v>
      </c>
      <c r="F1248" s="66">
        <v>2.705762394E9</v>
      </c>
      <c r="G1248" s="52" t="s">
        <v>225</v>
      </c>
      <c r="H1248" s="65" t="s">
        <v>269</v>
      </c>
      <c r="I1248" s="67"/>
      <c r="J1248" s="65" t="s">
        <v>15</v>
      </c>
      <c r="K1248" s="68"/>
      <c r="L1248" s="68"/>
      <c r="M1248" s="68"/>
      <c r="N1248" s="68"/>
      <c r="O1248" s="68"/>
      <c r="P1248" s="68"/>
      <c r="Q1248" s="68"/>
      <c r="R1248" s="68"/>
      <c r="S1248" s="68"/>
      <c r="T1248" s="68"/>
      <c r="U1248" s="68"/>
      <c r="V1248" s="68"/>
      <c r="W1248" s="68"/>
      <c r="X1248" s="68"/>
      <c r="Y1248" s="68"/>
      <c r="Z1248" s="68"/>
      <c r="AA1248" s="68"/>
      <c r="AB1248" s="68"/>
    </row>
    <row r="1249" ht="15.75" customHeight="1">
      <c r="A1249" s="10">
        <v>2024.0</v>
      </c>
      <c r="B1249" s="52" t="s">
        <v>115</v>
      </c>
      <c r="C1249" s="52" t="s">
        <v>115</v>
      </c>
      <c r="D1249" s="3" t="s">
        <v>116</v>
      </c>
      <c r="E1249" s="65" t="s">
        <v>15</v>
      </c>
      <c r="F1249" s="66">
        <v>3.366784E7</v>
      </c>
      <c r="G1249" s="52" t="s">
        <v>115</v>
      </c>
      <c r="H1249" s="65" t="s">
        <v>272</v>
      </c>
      <c r="I1249" s="67"/>
      <c r="J1249" s="65" t="s">
        <v>15</v>
      </c>
      <c r="K1249" s="68"/>
      <c r="L1249" s="68"/>
      <c r="M1249" s="68"/>
      <c r="N1249" s="68"/>
      <c r="O1249" s="68"/>
      <c r="P1249" s="68"/>
      <c r="Q1249" s="68"/>
      <c r="R1249" s="68"/>
      <c r="S1249" s="68"/>
      <c r="T1249" s="68"/>
      <c r="U1249" s="68"/>
      <c r="V1249" s="68"/>
      <c r="W1249" s="68"/>
      <c r="X1249" s="68"/>
      <c r="Y1249" s="68"/>
      <c r="Z1249" s="68"/>
      <c r="AA1249" s="68"/>
      <c r="AB1249" s="68"/>
    </row>
    <row r="1250" ht="15.75" customHeight="1">
      <c r="A1250" s="10">
        <v>2024.0</v>
      </c>
      <c r="B1250" s="52" t="s">
        <v>105</v>
      </c>
      <c r="C1250" s="52" t="s">
        <v>105</v>
      </c>
      <c r="D1250" s="3" t="s">
        <v>106</v>
      </c>
      <c r="E1250" s="65" t="s">
        <v>15</v>
      </c>
      <c r="F1250" s="66">
        <v>1.62217808E8</v>
      </c>
      <c r="G1250" s="52" t="s">
        <v>105</v>
      </c>
      <c r="H1250" s="65" t="s">
        <v>272</v>
      </c>
      <c r="I1250" s="67"/>
      <c r="J1250" s="65" t="s">
        <v>15</v>
      </c>
      <c r="K1250" s="68"/>
      <c r="L1250" s="68"/>
      <c r="M1250" s="68"/>
      <c r="N1250" s="68"/>
      <c r="O1250" s="68"/>
      <c r="P1250" s="68"/>
      <c r="Q1250" s="68"/>
      <c r="R1250" s="68"/>
      <c r="S1250" s="68"/>
      <c r="T1250" s="68"/>
      <c r="U1250" s="68"/>
      <c r="V1250" s="68"/>
      <c r="W1250" s="68"/>
      <c r="X1250" s="68"/>
      <c r="Y1250" s="68"/>
      <c r="Z1250" s="68"/>
      <c r="AA1250" s="68"/>
      <c r="AB1250" s="68"/>
    </row>
    <row r="1251" ht="15.75" customHeight="1">
      <c r="A1251" s="10">
        <v>2024.0</v>
      </c>
      <c r="B1251" s="64" t="s">
        <v>270</v>
      </c>
      <c r="C1251" s="64" t="s">
        <v>270</v>
      </c>
      <c r="D1251" s="65" t="s">
        <v>164</v>
      </c>
      <c r="E1251" s="65" t="s">
        <v>15</v>
      </c>
      <c r="F1251" s="66">
        <v>6.0E8</v>
      </c>
      <c r="G1251" s="64" t="s">
        <v>270</v>
      </c>
      <c r="H1251" s="65" t="s">
        <v>272</v>
      </c>
      <c r="I1251" s="67"/>
      <c r="J1251" s="65" t="s">
        <v>15</v>
      </c>
      <c r="K1251" s="68"/>
      <c r="L1251" s="68"/>
      <c r="M1251" s="68"/>
      <c r="N1251" s="68"/>
      <c r="O1251" s="68"/>
      <c r="P1251" s="68"/>
      <c r="Q1251" s="68"/>
      <c r="R1251" s="68"/>
      <c r="S1251" s="68"/>
      <c r="T1251" s="68"/>
      <c r="U1251" s="68"/>
      <c r="V1251" s="68"/>
      <c r="W1251" s="68"/>
      <c r="X1251" s="68"/>
      <c r="Y1251" s="68"/>
      <c r="Z1251" s="68"/>
      <c r="AA1251" s="68"/>
      <c r="AB1251" s="68"/>
    </row>
    <row r="1252" ht="15.75" customHeight="1">
      <c r="A1252" s="10">
        <v>2024.0</v>
      </c>
      <c r="B1252" s="64" t="s">
        <v>10</v>
      </c>
      <c r="C1252" s="64" t="s">
        <v>10</v>
      </c>
      <c r="D1252" s="65" t="s">
        <v>11</v>
      </c>
      <c r="E1252" s="65" t="s">
        <v>15</v>
      </c>
      <c r="F1252" s="66">
        <v>6.2E8</v>
      </c>
      <c r="G1252" s="64" t="s">
        <v>10</v>
      </c>
      <c r="H1252" s="65" t="s">
        <v>275</v>
      </c>
      <c r="I1252" s="67"/>
      <c r="J1252" s="65" t="s">
        <v>15</v>
      </c>
      <c r="K1252" s="68"/>
      <c r="L1252" s="68"/>
      <c r="M1252" s="68"/>
      <c r="N1252" s="68"/>
      <c r="O1252" s="68"/>
      <c r="P1252" s="68"/>
      <c r="Q1252" s="68"/>
      <c r="R1252" s="68"/>
      <c r="S1252" s="68"/>
      <c r="T1252" s="68"/>
      <c r="U1252" s="68"/>
      <c r="V1252" s="68"/>
      <c r="W1252" s="68"/>
      <c r="X1252" s="68"/>
      <c r="Y1252" s="68"/>
      <c r="Z1252" s="68"/>
      <c r="AA1252" s="68"/>
      <c r="AB1252" s="68"/>
    </row>
    <row r="1253" ht="15.75" customHeight="1">
      <c r="A1253" s="10">
        <v>2024.0</v>
      </c>
      <c r="B1253" s="64" t="s">
        <v>57</v>
      </c>
      <c r="C1253" s="64" t="s">
        <v>57</v>
      </c>
      <c r="D1253" s="65" t="s">
        <v>58</v>
      </c>
      <c r="E1253" s="65" t="s">
        <v>15</v>
      </c>
      <c r="F1253" s="66">
        <v>6.298E8</v>
      </c>
      <c r="G1253" s="64" t="s">
        <v>57</v>
      </c>
      <c r="H1253" s="65" t="s">
        <v>275</v>
      </c>
      <c r="I1253" s="67"/>
      <c r="J1253" s="65" t="s">
        <v>15</v>
      </c>
      <c r="K1253" s="68"/>
      <c r="L1253" s="68"/>
      <c r="M1253" s="68"/>
      <c r="N1253" s="68"/>
      <c r="O1253" s="68"/>
      <c r="P1253" s="68"/>
      <c r="Q1253" s="68"/>
      <c r="R1253" s="68"/>
      <c r="S1253" s="68"/>
      <c r="T1253" s="68"/>
      <c r="U1253" s="68"/>
      <c r="V1253" s="68"/>
      <c r="W1253" s="68"/>
      <c r="X1253" s="68"/>
      <c r="Y1253" s="68"/>
      <c r="Z1253" s="68"/>
      <c r="AA1253" s="68"/>
      <c r="AB1253" s="68"/>
    </row>
    <row r="1254" ht="15.75" customHeight="1">
      <c r="A1254" s="10">
        <v>2024.0</v>
      </c>
      <c r="B1254" s="64" t="s">
        <v>276</v>
      </c>
      <c r="C1254" s="64" t="s">
        <v>136</v>
      </c>
      <c r="D1254" s="65" t="s">
        <v>137</v>
      </c>
      <c r="E1254" s="65" t="s">
        <v>15</v>
      </c>
      <c r="F1254" s="66">
        <v>8.727E8</v>
      </c>
      <c r="G1254" s="64" t="s">
        <v>276</v>
      </c>
      <c r="H1254" s="65" t="s">
        <v>275</v>
      </c>
      <c r="I1254" s="67"/>
      <c r="J1254" s="65" t="s">
        <v>15</v>
      </c>
      <c r="K1254" s="68"/>
      <c r="L1254" s="68"/>
      <c r="M1254" s="68"/>
      <c r="N1254" s="68"/>
      <c r="O1254" s="68"/>
      <c r="P1254" s="68"/>
      <c r="Q1254" s="68"/>
      <c r="R1254" s="68"/>
      <c r="S1254" s="68"/>
      <c r="T1254" s="68"/>
      <c r="U1254" s="68"/>
      <c r="V1254" s="68"/>
      <c r="W1254" s="68"/>
      <c r="X1254" s="68"/>
      <c r="Y1254" s="68"/>
      <c r="Z1254" s="68"/>
      <c r="AA1254" s="68"/>
      <c r="AB1254" s="68"/>
    </row>
    <row r="1255" ht="15.75" customHeight="1">
      <c r="A1255" s="10">
        <v>2024.0</v>
      </c>
      <c r="B1255" s="64" t="s">
        <v>188</v>
      </c>
      <c r="C1255" s="64" t="s">
        <v>188</v>
      </c>
      <c r="D1255" s="65" t="s">
        <v>189</v>
      </c>
      <c r="E1255" s="65" t="s">
        <v>15</v>
      </c>
      <c r="F1255" s="66">
        <v>9.81294922E8</v>
      </c>
      <c r="G1255" s="64" t="s">
        <v>188</v>
      </c>
      <c r="H1255" s="65" t="s">
        <v>275</v>
      </c>
      <c r="I1255" s="67"/>
      <c r="J1255" s="65" t="s">
        <v>15</v>
      </c>
      <c r="K1255" s="68"/>
      <c r="L1255" s="68"/>
      <c r="M1255" s="68"/>
      <c r="N1255" s="68"/>
      <c r="O1255" s="68"/>
      <c r="P1255" s="68"/>
      <c r="Q1255" s="68"/>
      <c r="R1255" s="68"/>
      <c r="S1255" s="68"/>
      <c r="T1255" s="68"/>
      <c r="U1255" s="68"/>
      <c r="V1255" s="68"/>
      <c r="W1255" s="68"/>
      <c r="X1255" s="68"/>
      <c r="Y1255" s="68"/>
      <c r="Z1255" s="68"/>
      <c r="AA1255" s="68"/>
      <c r="AB1255" s="68"/>
    </row>
    <row r="1256" ht="15.75" customHeight="1">
      <c r="A1256" s="10">
        <v>2024.0</v>
      </c>
      <c r="B1256" s="64" t="s">
        <v>203</v>
      </c>
      <c r="C1256" s="64" t="s">
        <v>203</v>
      </c>
      <c r="D1256" s="65" t="s">
        <v>204</v>
      </c>
      <c r="E1256" s="65" t="s">
        <v>15</v>
      </c>
      <c r="F1256" s="66">
        <v>2.81321594E8</v>
      </c>
      <c r="G1256" s="64" t="s">
        <v>203</v>
      </c>
      <c r="H1256" s="65" t="s">
        <v>275</v>
      </c>
      <c r="I1256" s="67"/>
      <c r="J1256" s="65" t="s">
        <v>15</v>
      </c>
      <c r="K1256" s="68"/>
      <c r="L1256" s="68"/>
      <c r="M1256" s="68"/>
      <c r="N1256" s="68"/>
      <c r="O1256" s="68"/>
      <c r="P1256" s="68"/>
      <c r="Q1256" s="68"/>
      <c r="R1256" s="68"/>
      <c r="S1256" s="68"/>
      <c r="T1256" s="68"/>
      <c r="U1256" s="68"/>
      <c r="V1256" s="68"/>
      <c r="W1256" s="68"/>
      <c r="X1256" s="68"/>
      <c r="Y1256" s="68"/>
      <c r="Z1256" s="68"/>
      <c r="AA1256" s="68"/>
      <c r="AB1256" s="68"/>
    </row>
    <row r="1257" ht="15.75" customHeight="1">
      <c r="A1257" s="10">
        <v>2024.0</v>
      </c>
      <c r="B1257" s="64" t="s">
        <v>283</v>
      </c>
      <c r="C1257" s="64" t="s">
        <v>205</v>
      </c>
      <c r="D1257" s="65" t="s">
        <v>206</v>
      </c>
      <c r="E1257" s="65" t="s">
        <v>15</v>
      </c>
      <c r="F1257" s="66">
        <v>5.54E9</v>
      </c>
      <c r="G1257" s="64" t="s">
        <v>283</v>
      </c>
      <c r="H1257" s="65" t="s">
        <v>275</v>
      </c>
      <c r="I1257" s="67"/>
      <c r="J1257" s="65" t="s">
        <v>15</v>
      </c>
      <c r="K1257" s="68"/>
      <c r="L1257" s="68"/>
      <c r="M1257" s="68"/>
      <c r="N1257" s="68"/>
      <c r="O1257" s="68"/>
      <c r="P1257" s="68"/>
      <c r="Q1257" s="68"/>
      <c r="R1257" s="68"/>
      <c r="S1257" s="68"/>
      <c r="T1257" s="68"/>
      <c r="U1257" s="68"/>
      <c r="V1257" s="68"/>
      <c r="W1257" s="68"/>
      <c r="X1257" s="68"/>
      <c r="Y1257" s="68"/>
      <c r="Z1257" s="68"/>
      <c r="AA1257" s="68"/>
      <c r="AB1257" s="68"/>
    </row>
    <row r="1258" ht="15.75" customHeight="1">
      <c r="A1258" s="10">
        <v>2024.0</v>
      </c>
      <c r="B1258" s="64" t="s">
        <v>254</v>
      </c>
      <c r="C1258" s="64" t="s">
        <v>255</v>
      </c>
      <c r="D1258" s="65"/>
      <c r="E1258" s="65" t="s">
        <v>15</v>
      </c>
      <c r="F1258" s="66">
        <v>7.3867855E7</v>
      </c>
      <c r="G1258" s="64" t="s">
        <v>254</v>
      </c>
      <c r="H1258" s="65" t="s">
        <v>275</v>
      </c>
      <c r="I1258" s="67"/>
      <c r="J1258" s="65" t="s">
        <v>15</v>
      </c>
      <c r="K1258" s="68"/>
      <c r="L1258" s="68"/>
      <c r="M1258" s="68"/>
      <c r="N1258" s="68"/>
      <c r="O1258" s="68"/>
      <c r="P1258" s="68"/>
      <c r="Q1258" s="68"/>
      <c r="R1258" s="68"/>
      <c r="S1258" s="68"/>
      <c r="T1258" s="68"/>
      <c r="U1258" s="68"/>
      <c r="V1258" s="68"/>
      <c r="W1258" s="68"/>
      <c r="X1258" s="68"/>
      <c r="Y1258" s="68"/>
      <c r="Z1258" s="68"/>
      <c r="AA1258" s="68"/>
      <c r="AB1258" s="68"/>
    </row>
    <row r="1259" ht="15.75" customHeight="1">
      <c r="A1259" s="10">
        <v>2024.0</v>
      </c>
      <c r="B1259" s="64" t="s">
        <v>218</v>
      </c>
      <c r="C1259" s="64" t="s">
        <v>218</v>
      </c>
      <c r="D1259" s="65" t="s">
        <v>219</v>
      </c>
      <c r="E1259" s="65" t="s">
        <v>15</v>
      </c>
      <c r="F1259" s="66">
        <v>1.038E9</v>
      </c>
      <c r="G1259" s="64" t="s">
        <v>218</v>
      </c>
      <c r="H1259" s="65" t="s">
        <v>275</v>
      </c>
      <c r="I1259" s="67"/>
      <c r="J1259" s="65" t="s">
        <v>15</v>
      </c>
      <c r="K1259" s="68"/>
      <c r="L1259" s="68"/>
      <c r="M1259" s="68"/>
      <c r="N1259" s="68"/>
      <c r="O1259" s="68"/>
      <c r="P1259" s="68"/>
      <c r="Q1259" s="68"/>
      <c r="R1259" s="68"/>
      <c r="S1259" s="68"/>
      <c r="T1259" s="68"/>
      <c r="U1259" s="68"/>
      <c r="V1259" s="68"/>
      <c r="W1259" s="68"/>
      <c r="X1259" s="68"/>
      <c r="Y1259" s="68"/>
      <c r="Z1259" s="68"/>
      <c r="AA1259" s="68"/>
      <c r="AB1259" s="68"/>
    </row>
    <row r="1260" ht="15.75" customHeight="1">
      <c r="A1260" s="10">
        <v>2024.0</v>
      </c>
      <c r="B1260" s="64" t="s">
        <v>257</v>
      </c>
      <c r="C1260" s="64" t="s">
        <v>222</v>
      </c>
      <c r="D1260" s="65" t="s">
        <v>223</v>
      </c>
      <c r="E1260" s="65" t="s">
        <v>15</v>
      </c>
      <c r="F1260" s="66">
        <v>1.587428979E9</v>
      </c>
      <c r="G1260" s="64" t="s">
        <v>257</v>
      </c>
      <c r="H1260" s="65" t="s">
        <v>275</v>
      </c>
      <c r="I1260" s="67"/>
      <c r="J1260" s="65" t="s">
        <v>15</v>
      </c>
      <c r="K1260" s="68"/>
      <c r="L1260" s="68"/>
      <c r="M1260" s="68"/>
      <c r="N1260" s="68"/>
      <c r="O1260" s="68"/>
      <c r="P1260" s="68"/>
      <c r="Q1260" s="68"/>
      <c r="R1260" s="68"/>
      <c r="S1260" s="68"/>
      <c r="T1260" s="68"/>
      <c r="U1260" s="68"/>
      <c r="V1260" s="68"/>
      <c r="W1260" s="68"/>
      <c r="X1260" s="68"/>
      <c r="Y1260" s="68"/>
      <c r="Z1260" s="68"/>
      <c r="AA1260" s="68"/>
      <c r="AB1260" s="68"/>
    </row>
  </sheetData>
  <autoFilter ref="$A$1:$J$1260"/>
  <customSheetViews>
    <customSheetView guid="{8B0F6F6C-22D1-4C65-8F82-22C8D8102CC3}" filter="1" showAutoFilter="1">
      <autoFilter ref="$A$1:$F$747"/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9.38"/>
    <col customWidth="1" min="2" max="2" width="16.75"/>
    <col customWidth="1" min="3" max="3" width="13.5"/>
    <col customWidth="1" min="4" max="4" width="16.75"/>
    <col customWidth="1" min="5" max="5" width="13.5"/>
    <col customWidth="1" min="6" max="6" width="16.75"/>
    <col customWidth="1" min="7" max="7" width="13.5"/>
    <col customWidth="1" min="8" max="8" width="11.88"/>
    <col customWidth="1" min="9" max="9" width="16.75"/>
    <col customWidth="1" min="10" max="10" width="13.5"/>
    <col customWidth="1" min="11" max="11" width="11.88"/>
    <col customWidth="1" min="12" max="12" width="16.75"/>
    <col customWidth="1" min="13" max="13" width="13.5"/>
    <col customWidth="1" min="14" max="14" width="11.88"/>
    <col customWidth="1" min="15" max="15" width="16.75"/>
    <col customWidth="1" min="16" max="16" width="13.5"/>
    <col customWidth="1" min="17" max="17" width="11.88"/>
    <col customWidth="1" min="18" max="18" width="16.75"/>
    <col customWidth="1" min="19" max="19" width="11.0"/>
    <col customWidth="1" min="20" max="20" width="10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5.38"/>
    <col customWidth="1" min="2" max="2" width="41.63"/>
    <col customWidth="1" min="3" max="3" width="63.13"/>
    <col customWidth="1" min="5" max="5" width="13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orientation="landscape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13.5"/>
    <col customWidth="1" min="3" max="3" width="11.38"/>
    <col customWidth="1" min="4" max="5" width="10.0"/>
    <col customWidth="1" min="6" max="12" width="11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16.75"/>
    <col customWidth="1" min="3" max="3" width="11.38"/>
    <col customWidth="1" min="4" max="4" width="10.0"/>
    <col customWidth="1" min="5" max="13" width="11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11.88"/>
    <col customWidth="1" min="3" max="4" width="8.25"/>
    <col customWidth="1" min="5" max="12" width="9.13"/>
  </cols>
  <sheetData>
    <row r="1"/>
    <row r="2"/>
    <row r="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7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4" max="4" width="16.75"/>
  </cols>
  <sheetData>
    <row r="1" ht="15.0" customHeight="1">
      <c r="A1" s="6" t="s">
        <v>0</v>
      </c>
      <c r="B1" s="6" t="s">
        <v>1</v>
      </c>
      <c r="C1" s="6" t="s">
        <v>2</v>
      </c>
      <c r="D1" s="6" t="s">
        <v>4</v>
      </c>
      <c r="E1" s="94" t="s">
        <v>5</v>
      </c>
      <c r="F1" s="6" t="s">
        <v>6</v>
      </c>
      <c r="G1" s="6" t="s">
        <v>7</v>
      </c>
      <c r="H1" s="6" t="s">
        <v>286</v>
      </c>
      <c r="I1" s="6" t="s">
        <v>287</v>
      </c>
    </row>
    <row r="2" ht="15.0" customHeight="1">
      <c r="A2" s="14">
        <v>2011.0</v>
      </c>
      <c r="B2" s="14" t="s">
        <v>10</v>
      </c>
      <c r="C2" s="6" t="s">
        <v>10</v>
      </c>
      <c r="D2" s="14" t="s">
        <v>14</v>
      </c>
      <c r="E2" s="94">
        <v>4.26528103E8</v>
      </c>
      <c r="F2" s="14" t="s">
        <v>10</v>
      </c>
      <c r="G2" s="6" t="s">
        <v>288</v>
      </c>
    </row>
    <row r="3" ht="15.0" customHeight="1">
      <c r="A3" s="14">
        <v>2011.0</v>
      </c>
      <c r="B3" s="14" t="s">
        <v>10</v>
      </c>
      <c r="C3" s="6" t="s">
        <v>10</v>
      </c>
      <c r="D3" s="14" t="s">
        <v>15</v>
      </c>
      <c r="E3" s="94">
        <v>5.82318627E8</v>
      </c>
      <c r="F3" s="14" t="s">
        <v>10</v>
      </c>
      <c r="G3" s="6" t="s">
        <v>288</v>
      </c>
    </row>
    <row r="4" ht="15.0" customHeight="1">
      <c r="A4" s="14">
        <v>2011.0</v>
      </c>
      <c r="B4" s="14" t="s">
        <v>41</v>
      </c>
      <c r="C4" s="6" t="s">
        <v>41</v>
      </c>
      <c r="D4" s="14" t="s">
        <v>14</v>
      </c>
      <c r="E4" s="94">
        <v>6.5171054E7</v>
      </c>
      <c r="F4" s="14" t="s">
        <v>41</v>
      </c>
      <c r="G4" s="6" t="s">
        <v>288</v>
      </c>
    </row>
    <row r="5" ht="15.0" customHeight="1">
      <c r="A5" s="14">
        <v>2011.0</v>
      </c>
      <c r="B5" s="14" t="s">
        <v>41</v>
      </c>
      <c r="C5" s="6" t="s">
        <v>41</v>
      </c>
      <c r="D5" s="14" t="s">
        <v>15</v>
      </c>
      <c r="E5" s="94">
        <v>1.41947471E8</v>
      </c>
      <c r="F5" s="14" t="s">
        <v>41</v>
      </c>
      <c r="G5" s="6" t="s">
        <v>288</v>
      </c>
    </row>
    <row r="6" ht="15.0" customHeight="1">
      <c r="A6" s="14">
        <v>2011.0</v>
      </c>
      <c r="B6" s="14" t="s">
        <v>44</v>
      </c>
      <c r="C6" s="6" t="s">
        <v>44</v>
      </c>
      <c r="D6" s="14" t="s">
        <v>14</v>
      </c>
      <c r="E6" s="94">
        <v>3.14112102E8</v>
      </c>
      <c r="F6" s="14" t="s">
        <v>44</v>
      </c>
      <c r="G6" s="6" t="s">
        <v>288</v>
      </c>
    </row>
    <row r="7" ht="15.0" customHeight="1">
      <c r="A7" s="14">
        <v>2011.0</v>
      </c>
      <c r="B7" s="14" t="s">
        <v>44</v>
      </c>
      <c r="C7" s="6" t="s">
        <v>44</v>
      </c>
      <c r="D7" s="14" t="s">
        <v>15</v>
      </c>
      <c r="E7" s="94">
        <v>5.3527614E8</v>
      </c>
      <c r="F7" s="14" t="s">
        <v>44</v>
      </c>
      <c r="G7" s="6" t="s">
        <v>288</v>
      </c>
    </row>
    <row r="8" ht="15.0" customHeight="1">
      <c r="A8" s="14">
        <v>2011.0</v>
      </c>
      <c r="B8" s="14" t="s">
        <v>57</v>
      </c>
      <c r="C8" s="6" t="s">
        <v>57</v>
      </c>
      <c r="D8" s="14" t="s">
        <v>14</v>
      </c>
      <c r="E8" s="94">
        <v>4.88391703E8</v>
      </c>
      <c r="F8" s="14" t="s">
        <v>57</v>
      </c>
      <c r="G8" s="6" t="s">
        <v>288</v>
      </c>
    </row>
    <row r="9" ht="15.0" customHeight="1">
      <c r="A9" s="14">
        <v>2011.0</v>
      </c>
      <c r="B9" s="14" t="s">
        <v>57</v>
      </c>
      <c r="C9" s="6" t="s">
        <v>57</v>
      </c>
      <c r="D9" s="14" t="s">
        <v>15</v>
      </c>
      <c r="E9" s="94">
        <v>7.35754098E8</v>
      </c>
      <c r="F9" s="14" t="s">
        <v>57</v>
      </c>
      <c r="G9" s="6" t="s">
        <v>288</v>
      </c>
    </row>
    <row r="10" ht="15.0" customHeight="1">
      <c r="A10" s="14">
        <v>2011.0</v>
      </c>
      <c r="B10" s="14" t="s">
        <v>77</v>
      </c>
      <c r="C10" s="6" t="s">
        <v>74</v>
      </c>
      <c r="D10" s="14" t="s">
        <v>14</v>
      </c>
      <c r="E10" s="94">
        <v>1.9370114E7</v>
      </c>
      <c r="F10" s="14" t="s">
        <v>77</v>
      </c>
      <c r="G10" s="6" t="s">
        <v>288</v>
      </c>
    </row>
    <row r="11" ht="15.0" customHeight="1">
      <c r="A11" s="14">
        <v>2011.0</v>
      </c>
      <c r="B11" s="14" t="s">
        <v>77</v>
      </c>
      <c r="C11" s="6" t="s">
        <v>74</v>
      </c>
      <c r="D11" s="14" t="s">
        <v>15</v>
      </c>
      <c r="E11" s="94">
        <v>3.3264338E7</v>
      </c>
      <c r="F11" s="14" t="s">
        <v>77</v>
      </c>
      <c r="G11" s="6" t="s">
        <v>288</v>
      </c>
    </row>
    <row r="12" ht="15.0" customHeight="1">
      <c r="A12" s="14">
        <v>2011.0</v>
      </c>
      <c r="B12" s="14" t="s">
        <v>152</v>
      </c>
      <c r="C12" s="6" t="s">
        <v>153</v>
      </c>
      <c r="D12" s="14" t="s">
        <v>14</v>
      </c>
      <c r="E12" s="94">
        <v>5981608.0</v>
      </c>
      <c r="F12" s="14" t="s">
        <v>152</v>
      </c>
      <c r="G12" s="6" t="s">
        <v>67</v>
      </c>
    </row>
    <row r="13" ht="15.0" customHeight="1">
      <c r="A13" s="14">
        <v>2011.0</v>
      </c>
      <c r="B13" s="14" t="s">
        <v>152</v>
      </c>
      <c r="C13" s="6" t="s">
        <v>153</v>
      </c>
      <c r="D13" s="14" t="s">
        <v>15</v>
      </c>
      <c r="E13" s="94">
        <v>1.4781209E7</v>
      </c>
      <c r="F13" s="14" t="s">
        <v>152</v>
      </c>
      <c r="G13" s="6" t="s">
        <v>67</v>
      </c>
    </row>
    <row r="14" ht="15.0" customHeight="1">
      <c r="A14" s="14">
        <v>2011.0</v>
      </c>
      <c r="B14" s="14" t="s">
        <v>82</v>
      </c>
      <c r="C14" s="6" t="s">
        <v>82</v>
      </c>
      <c r="D14" s="14" t="s">
        <v>14</v>
      </c>
      <c r="E14" s="94">
        <v>2.20820927E8</v>
      </c>
      <c r="F14" s="14" t="s">
        <v>82</v>
      </c>
      <c r="G14" s="6" t="s">
        <v>288</v>
      </c>
    </row>
    <row r="15" ht="15.0" customHeight="1">
      <c r="A15" s="14">
        <v>2011.0</v>
      </c>
      <c r="B15" s="14" t="s">
        <v>82</v>
      </c>
      <c r="C15" s="6" t="s">
        <v>82</v>
      </c>
      <c r="D15" s="14" t="s">
        <v>15</v>
      </c>
      <c r="E15" s="94">
        <v>3.82390619E8</v>
      </c>
      <c r="F15" s="14" t="s">
        <v>82</v>
      </c>
      <c r="G15" s="6" t="s">
        <v>288</v>
      </c>
    </row>
    <row r="16" ht="15.0" customHeight="1">
      <c r="A16" s="14">
        <v>2011.0</v>
      </c>
      <c r="B16" s="14" t="s">
        <v>111</v>
      </c>
      <c r="C16" s="6" t="s">
        <v>112</v>
      </c>
      <c r="D16" s="14" t="s">
        <v>14</v>
      </c>
      <c r="E16" s="94">
        <v>5.32438919E8</v>
      </c>
      <c r="F16" s="14" t="s">
        <v>111</v>
      </c>
      <c r="G16" s="6" t="s">
        <v>288</v>
      </c>
    </row>
    <row r="17" ht="15.0" customHeight="1">
      <c r="A17" s="14">
        <v>2011.0</v>
      </c>
      <c r="B17" s="14" t="s">
        <v>111</v>
      </c>
      <c r="C17" s="6" t="s">
        <v>112</v>
      </c>
      <c r="D17" s="14" t="s">
        <v>15</v>
      </c>
      <c r="E17" s="94">
        <v>7.4181815E8</v>
      </c>
      <c r="F17" s="14" t="s">
        <v>111</v>
      </c>
      <c r="G17" s="6" t="s">
        <v>288</v>
      </c>
    </row>
    <row r="18" ht="15.0" customHeight="1">
      <c r="A18" s="14">
        <v>2011.0</v>
      </c>
      <c r="B18" s="14" t="s">
        <v>118</v>
      </c>
      <c r="C18" s="6" t="s">
        <v>289</v>
      </c>
      <c r="D18" s="14" t="s">
        <v>14</v>
      </c>
      <c r="E18" s="94">
        <v>2.79208324E8</v>
      </c>
      <c r="F18" s="14" t="s">
        <v>118</v>
      </c>
      <c r="G18" s="6" t="s">
        <v>67</v>
      </c>
    </row>
    <row r="19" ht="15.0" customHeight="1">
      <c r="A19" s="14">
        <v>2011.0</v>
      </c>
      <c r="B19" s="14" t="s">
        <v>118</v>
      </c>
      <c r="C19" s="6" t="s">
        <v>289</v>
      </c>
      <c r="D19" s="14" t="s">
        <v>15</v>
      </c>
      <c r="E19" s="94">
        <v>3.36182831E8</v>
      </c>
      <c r="F19" s="14" t="s">
        <v>118</v>
      </c>
      <c r="G19" s="6" t="s">
        <v>67</v>
      </c>
    </row>
    <row r="20" ht="15.0" customHeight="1">
      <c r="A20" s="14">
        <v>2011.0</v>
      </c>
      <c r="B20" s="14" t="s">
        <v>140</v>
      </c>
      <c r="C20" s="6" t="s">
        <v>141</v>
      </c>
      <c r="D20" s="14" t="s">
        <v>14</v>
      </c>
      <c r="E20" s="94">
        <v>1682185.0</v>
      </c>
      <c r="F20" s="14" t="s">
        <v>140</v>
      </c>
      <c r="G20" s="6" t="s">
        <v>67</v>
      </c>
    </row>
    <row r="21" ht="15.0" customHeight="1">
      <c r="A21" s="14">
        <v>2011.0</v>
      </c>
      <c r="B21" s="14" t="s">
        <v>140</v>
      </c>
      <c r="C21" s="6" t="s">
        <v>141</v>
      </c>
      <c r="D21" s="14" t="s">
        <v>15</v>
      </c>
      <c r="E21" s="94">
        <v>3798201.0</v>
      </c>
      <c r="F21" s="14" t="s">
        <v>140</v>
      </c>
      <c r="G21" s="6" t="s">
        <v>67</v>
      </c>
    </row>
    <row r="22" ht="15.0" customHeight="1">
      <c r="A22" s="14">
        <v>2011.0</v>
      </c>
      <c r="B22" s="14" t="s">
        <v>165</v>
      </c>
      <c r="C22" s="6" t="s">
        <v>166</v>
      </c>
      <c r="D22" s="14" t="s">
        <v>14</v>
      </c>
      <c r="E22" s="94">
        <v>5357651.0</v>
      </c>
      <c r="F22" s="14" t="s">
        <v>165</v>
      </c>
      <c r="G22" s="6" t="s">
        <v>67</v>
      </c>
    </row>
    <row r="23" ht="15.0" customHeight="1">
      <c r="A23" s="14">
        <v>2011.0</v>
      </c>
      <c r="B23" s="14" t="s">
        <v>165</v>
      </c>
      <c r="C23" s="6" t="s">
        <v>166</v>
      </c>
      <c r="D23" s="14" t="s">
        <v>15</v>
      </c>
      <c r="E23" s="94">
        <v>1.4840854E7</v>
      </c>
      <c r="F23" s="14" t="s">
        <v>165</v>
      </c>
      <c r="G23" s="6" t="s">
        <v>67</v>
      </c>
    </row>
    <row r="24">
      <c r="A24" s="14">
        <v>2011.0</v>
      </c>
      <c r="B24" s="14" t="s">
        <v>143</v>
      </c>
      <c r="C24" s="6" t="s">
        <v>143</v>
      </c>
      <c r="D24" s="14" t="s">
        <v>14</v>
      </c>
      <c r="E24" s="94">
        <v>1.16113607E8</v>
      </c>
      <c r="F24" s="14" t="s">
        <v>143</v>
      </c>
      <c r="G24" s="6" t="s">
        <v>288</v>
      </c>
    </row>
    <row r="25">
      <c r="A25" s="14">
        <v>2011.0</v>
      </c>
      <c r="B25" s="14" t="s">
        <v>143</v>
      </c>
      <c r="C25" s="6" t="s">
        <v>143</v>
      </c>
      <c r="D25" s="14" t="s">
        <v>15</v>
      </c>
      <c r="E25" s="94">
        <v>2.15926795E8</v>
      </c>
      <c r="F25" s="14" t="s">
        <v>143</v>
      </c>
      <c r="G25" s="6" t="s">
        <v>288</v>
      </c>
    </row>
    <row r="26">
      <c r="A26" s="14">
        <v>2011.0</v>
      </c>
      <c r="B26" s="14" t="s">
        <v>163</v>
      </c>
      <c r="C26" s="6" t="s">
        <v>163</v>
      </c>
      <c r="D26" s="14" t="s">
        <v>14</v>
      </c>
      <c r="E26" s="94">
        <v>3.06522537E8</v>
      </c>
      <c r="F26" s="14" t="s">
        <v>163</v>
      </c>
      <c r="G26" s="6" t="s">
        <v>288</v>
      </c>
    </row>
    <row r="27">
      <c r="A27" s="14">
        <v>2011.0</v>
      </c>
      <c r="B27" s="14" t="s">
        <v>163</v>
      </c>
      <c r="C27" s="6" t="s">
        <v>163</v>
      </c>
      <c r="D27" s="14" t="s">
        <v>15</v>
      </c>
      <c r="E27" s="94">
        <v>5.36927963E8</v>
      </c>
      <c r="F27" s="14" t="s">
        <v>163</v>
      </c>
      <c r="G27" s="6" t="s">
        <v>288</v>
      </c>
    </row>
    <row r="28">
      <c r="A28" s="14">
        <v>2011.0</v>
      </c>
      <c r="B28" s="14" t="s">
        <v>173</v>
      </c>
      <c r="C28" s="6" t="s">
        <v>168</v>
      </c>
      <c r="D28" s="14" t="s">
        <v>14</v>
      </c>
      <c r="E28" s="94">
        <v>1.5709779E8</v>
      </c>
      <c r="F28" s="14" t="s">
        <v>173</v>
      </c>
      <c r="G28" s="6" t="s">
        <v>67</v>
      </c>
    </row>
    <row r="29">
      <c r="A29" s="14">
        <v>2011.0</v>
      </c>
      <c r="B29" s="14" t="s">
        <v>173</v>
      </c>
      <c r="C29" s="6" t="s">
        <v>168</v>
      </c>
      <c r="D29" s="14" t="s">
        <v>15</v>
      </c>
      <c r="E29" s="94">
        <v>3.56759669E8</v>
      </c>
      <c r="F29" s="14" t="s">
        <v>173</v>
      </c>
      <c r="G29" s="6" t="s">
        <v>67</v>
      </c>
    </row>
    <row r="30">
      <c r="A30" s="14">
        <v>2011.0</v>
      </c>
      <c r="B30" s="14" t="s">
        <v>187</v>
      </c>
      <c r="C30" s="6" t="s">
        <v>187</v>
      </c>
      <c r="D30" s="14" t="s">
        <v>14</v>
      </c>
      <c r="E30" s="94">
        <v>3.79211301E8</v>
      </c>
      <c r="F30" s="14" t="s">
        <v>187</v>
      </c>
      <c r="G30" s="6" t="s">
        <v>288</v>
      </c>
    </row>
    <row r="31">
      <c r="A31" s="14">
        <v>2011.0</v>
      </c>
      <c r="B31" s="14" t="s">
        <v>187</v>
      </c>
      <c r="C31" s="6" t="s">
        <v>187</v>
      </c>
      <c r="D31" s="14" t="s">
        <v>15</v>
      </c>
      <c r="E31" s="94">
        <v>6.19673235E8</v>
      </c>
      <c r="F31" s="14" t="s">
        <v>187</v>
      </c>
      <c r="G31" s="6" t="s">
        <v>288</v>
      </c>
    </row>
    <row r="32">
      <c r="A32" s="14">
        <v>2011.0</v>
      </c>
      <c r="B32" s="14" t="s">
        <v>185</v>
      </c>
      <c r="C32" s="6" t="s">
        <v>185</v>
      </c>
      <c r="D32" s="14" t="s">
        <v>14</v>
      </c>
      <c r="E32" s="94">
        <v>8.79901029E8</v>
      </c>
      <c r="F32" s="14" t="s">
        <v>185</v>
      </c>
      <c r="G32" s="6" t="s">
        <v>288</v>
      </c>
    </row>
    <row r="33">
      <c r="A33" s="14">
        <v>2011.0</v>
      </c>
      <c r="B33" s="14" t="s">
        <v>185</v>
      </c>
      <c r="C33" s="6" t="s">
        <v>185</v>
      </c>
      <c r="D33" s="14" t="s">
        <v>15</v>
      </c>
      <c r="E33" s="94">
        <v>1.003322063E9</v>
      </c>
      <c r="F33" s="14" t="s">
        <v>185</v>
      </c>
      <c r="G33" s="6" t="s">
        <v>288</v>
      </c>
    </row>
    <row r="34">
      <c r="A34" s="14">
        <v>2011.0</v>
      </c>
      <c r="B34" s="14" t="s">
        <v>227</v>
      </c>
      <c r="C34" s="6" t="s">
        <v>99</v>
      </c>
      <c r="D34" s="14" t="s">
        <v>14</v>
      </c>
      <c r="E34" s="94">
        <v>2.6626535E7</v>
      </c>
      <c r="F34" s="14" t="s">
        <v>227</v>
      </c>
      <c r="G34" s="6" t="s">
        <v>67</v>
      </c>
    </row>
    <row r="35">
      <c r="A35" s="14">
        <v>2011.0</v>
      </c>
      <c r="B35" s="14" t="s">
        <v>227</v>
      </c>
      <c r="C35" s="6" t="s">
        <v>99</v>
      </c>
      <c r="D35" s="14" t="s">
        <v>15</v>
      </c>
      <c r="E35" s="94">
        <v>4.635848E7</v>
      </c>
      <c r="F35" s="14" t="s">
        <v>227</v>
      </c>
      <c r="G35" s="6" t="s">
        <v>67</v>
      </c>
    </row>
    <row r="36">
      <c r="A36" s="14">
        <v>2011.0</v>
      </c>
      <c r="B36" s="14" t="s">
        <v>203</v>
      </c>
      <c r="C36" s="6" t="s">
        <v>203</v>
      </c>
      <c r="D36" s="14" t="s">
        <v>14</v>
      </c>
      <c r="E36" s="94">
        <v>8.12424912E8</v>
      </c>
      <c r="F36" s="14" t="s">
        <v>203</v>
      </c>
      <c r="G36" s="6" t="s">
        <v>288</v>
      </c>
    </row>
    <row r="37">
      <c r="A37" s="14">
        <v>2011.0</v>
      </c>
      <c r="B37" s="14" t="s">
        <v>203</v>
      </c>
      <c r="C37" s="6" t="s">
        <v>203</v>
      </c>
      <c r="D37" s="14" t="s">
        <v>15</v>
      </c>
      <c r="E37" s="94">
        <v>1.132952016E9</v>
      </c>
      <c r="F37" s="14" t="s">
        <v>203</v>
      </c>
      <c r="G37" s="6" t="s">
        <v>288</v>
      </c>
    </row>
    <row r="38">
      <c r="A38" s="14">
        <v>2011.0</v>
      </c>
      <c r="B38" s="14" t="s">
        <v>238</v>
      </c>
      <c r="C38" s="6" t="s">
        <v>225</v>
      </c>
      <c r="D38" s="14" t="s">
        <v>14</v>
      </c>
      <c r="E38" s="94">
        <v>1.94389288E8</v>
      </c>
      <c r="F38" s="14" t="s">
        <v>238</v>
      </c>
      <c r="G38" s="6" t="s">
        <v>288</v>
      </c>
    </row>
    <row r="39">
      <c r="A39" s="14">
        <v>2011.0</v>
      </c>
      <c r="B39" s="14" t="s">
        <v>238</v>
      </c>
      <c r="C39" s="6" t="s">
        <v>225</v>
      </c>
      <c r="D39" s="14" t="s">
        <v>15</v>
      </c>
      <c r="E39" s="94">
        <v>2.923097E8</v>
      </c>
      <c r="F39" s="14" t="s">
        <v>238</v>
      </c>
      <c r="G39" s="6" t="s">
        <v>288</v>
      </c>
    </row>
    <row r="40">
      <c r="A40" s="14">
        <v>2011.0</v>
      </c>
      <c r="B40" s="14" t="s">
        <v>228</v>
      </c>
      <c r="C40" s="6" t="s">
        <v>228</v>
      </c>
      <c r="D40" s="14" t="s">
        <v>14</v>
      </c>
      <c r="E40" s="94">
        <v>2.21723553E8</v>
      </c>
      <c r="F40" s="14" t="s">
        <v>228</v>
      </c>
      <c r="G40" s="6" t="s">
        <v>288</v>
      </c>
    </row>
    <row r="41">
      <c r="A41" s="14">
        <v>2011.0</v>
      </c>
      <c r="B41" s="14" t="s">
        <v>228</v>
      </c>
      <c r="C41" s="6" t="s">
        <v>228</v>
      </c>
      <c r="D41" s="14" t="s">
        <v>15</v>
      </c>
      <c r="E41" s="94">
        <v>4.78582358E8</v>
      </c>
      <c r="F41" s="14" t="s">
        <v>228</v>
      </c>
      <c r="G41" s="6" t="s">
        <v>288</v>
      </c>
    </row>
    <row r="42">
      <c r="A42" s="95">
        <v>2011.0</v>
      </c>
      <c r="B42" s="6" t="s">
        <v>290</v>
      </c>
      <c r="C42" s="6" t="s">
        <v>10</v>
      </c>
      <c r="D42" s="6" t="s">
        <v>291</v>
      </c>
      <c r="E42" s="96">
        <v>2700000.0</v>
      </c>
      <c r="F42" s="6" t="s">
        <v>290</v>
      </c>
      <c r="G42" s="6" t="s">
        <v>288</v>
      </c>
      <c r="H42" s="20" t="str">
        <f>HYPERLINK("https://reliefweb.int/sites/reliefweb.int/files/resources/C50A72831232EC19852577EE007A56CF-Full_Report.pdf","Page 67, https://reliefweb.int/sites/reliefweb.int/files/resources/C50A72831232EC19852577EE007A56CF-Full_Report.pdf")</f>
        <v>Page 67, https://reliefweb.int/sites/reliefweb.int/files/resources/C50A72831232EC19852577EE007A56CF-Full_Report.pdf</v>
      </c>
    </row>
    <row r="43">
      <c r="A43" s="95">
        <v>2011.0</v>
      </c>
      <c r="B43" s="6" t="s">
        <v>111</v>
      </c>
      <c r="C43" s="6" t="s">
        <v>112</v>
      </c>
      <c r="D43" s="6" t="s">
        <v>291</v>
      </c>
      <c r="E43" s="96">
        <v>8600000.0</v>
      </c>
      <c r="F43" s="6" t="s">
        <v>111</v>
      </c>
      <c r="G43" s="6" t="s">
        <v>288</v>
      </c>
      <c r="H43" s="20" t="str">
        <f>HYPERLINK("https://www.humanitarianresponse.info/sites/www.humanitarianresponse.info/files/documents/files/2011_kenya_ehrp.pdf","Page 54, https://www.humanitarianresponse.info/sites/www.humanitarianresponse.info/files/documents/files/2011_kenya_ehrp.pdf")</f>
        <v>Page 54, https://www.humanitarianresponse.info/sites/www.humanitarianresponse.info/files/documents/files/2011_kenya_ehrp.pdf</v>
      </c>
    </row>
    <row r="44">
      <c r="A44" s="95">
        <v>2011.0</v>
      </c>
      <c r="B44" s="6" t="s">
        <v>292</v>
      </c>
      <c r="C44" s="6" t="s">
        <v>41</v>
      </c>
      <c r="D44" s="6" t="s">
        <v>291</v>
      </c>
      <c r="E44" s="96">
        <v>205500.0</v>
      </c>
      <c r="F44" s="6" t="s">
        <v>293</v>
      </c>
      <c r="G44" s="6" t="s">
        <v>288</v>
      </c>
      <c r="H44" s="20" t="str">
        <f>HYPERLINK("https://reliefweb.int/sites/reliefweb.int/files/resources/F0BF469C9204ADE3852577EC007D3E81-Full_Report.pdf","Page 49, https://reliefweb.int/sites/reliefweb.int/files/resources/F0BF469C9204ADE3852577EC007D3E81-Full_Report.pdf")</f>
        <v>Page 49, https://reliefweb.int/sites/reliefweb.int/files/resources/F0BF469C9204ADE3852577EC007D3E81-Full_Report.pdf</v>
      </c>
    </row>
    <row r="45">
      <c r="A45" s="95">
        <v>2011.0</v>
      </c>
      <c r="B45" s="6" t="s">
        <v>294</v>
      </c>
      <c r="C45" s="6" t="s">
        <v>44</v>
      </c>
      <c r="D45" s="6" t="s">
        <v>291</v>
      </c>
      <c r="E45" s="94">
        <v>3153000.0</v>
      </c>
      <c r="F45" s="97" t="s">
        <v>294</v>
      </c>
      <c r="G45" s="6" t="s">
        <v>288</v>
      </c>
      <c r="H45" s="20" t="str">
        <f>HYPERLINK("https://reliefweb.int/sites/reliefweb.int/files/resources/8BCDA253B314D0E2852577FF007C7A7A-Full_Report.pdf","Page 85, https://reliefweb.int/sites/reliefweb.int/files/resources/8BCDA253B314D0E2852577FF007C7A7A-Full_Report.pdf")</f>
        <v>Page 85, https://reliefweb.int/sites/reliefweb.int/files/resources/8BCDA253B314D0E2852577FF007C7A7A-Full_Report.pdf</v>
      </c>
      <c r="I45" s="6" t="s">
        <v>295</v>
      </c>
    </row>
    <row r="46">
      <c r="A46" s="95">
        <v>2011.0</v>
      </c>
      <c r="B46" s="6" t="s">
        <v>296</v>
      </c>
      <c r="C46" s="6" t="s">
        <v>143</v>
      </c>
      <c r="D46" s="6" t="s">
        <v>291</v>
      </c>
      <c r="E46" s="96">
        <v>8200000.0</v>
      </c>
      <c r="F46" s="6" t="s">
        <v>296</v>
      </c>
      <c r="G46" s="6" t="s">
        <v>288</v>
      </c>
      <c r="H46" s="20" t="str">
        <f>HYPERLINK("https://reliefweb.int/sites/reliefweb.int/files/resources/E6B647B9DDB00A1D852577FF007D9C04-Rapport_complet.pdf","Page 45, https://reliefweb.int/sites/reliefweb.int/files/resources/E6B647B9DDB00A1D852577FF007D9C04-Rapport_complet.pdf")</f>
        <v>Page 45, https://reliefweb.int/sites/reliefweb.int/files/resources/E6B647B9DDB00A1D852577FF007D9C04-Rapport_complet.pdf</v>
      </c>
    </row>
    <row r="47">
      <c r="A47" s="95">
        <v>2011.0</v>
      </c>
      <c r="B47" s="6" t="s">
        <v>297</v>
      </c>
      <c r="C47" s="6" t="s">
        <v>188</v>
      </c>
      <c r="D47" s="6" t="s">
        <v>291</v>
      </c>
      <c r="E47" s="94">
        <v>3316425.0</v>
      </c>
      <c r="F47" s="6" t="s">
        <v>297</v>
      </c>
      <c r="G47" s="6" t="s">
        <v>288</v>
      </c>
      <c r="H47" s="20" t="str">
        <f>HYPERLINK("https://reliefweb.int/sites/reliefweb.int/files/resources/Full_report_124.pdf","Page 33, https://reliefweb.int/sites/reliefweb.int/files/resources/Full_report_124.pdf")</f>
        <v>Page 33, https://reliefweb.int/sites/reliefweb.int/files/resources/Full_report_124.pdf</v>
      </c>
    </row>
    <row r="48">
      <c r="A48" s="95">
        <v>2011.0</v>
      </c>
      <c r="B48" s="6" t="s">
        <v>298</v>
      </c>
      <c r="C48" s="6" t="s">
        <v>185</v>
      </c>
      <c r="D48" s="6" t="s">
        <v>16</v>
      </c>
      <c r="E48" s="96">
        <v>2000000.0</v>
      </c>
      <c r="F48" s="6" t="s">
        <v>299</v>
      </c>
      <c r="G48" s="6" t="s">
        <v>288</v>
      </c>
      <c r="H48" s="20" t="str">
        <f>HYPERLINK("https://reliefweb.int/sites/reliefweb.int/files/resources/B33BBEAC2E6346E1852577FF007EC7A8-Full_Report.pdf","Page 75, https://reliefweb.int/sites/reliefweb.int/files/resources/B33BBEAC2E6346E1852577FF007EC7A8-Full_Report.pdf")</f>
        <v>Page 75, https://reliefweb.int/sites/reliefweb.int/files/resources/B33BBEAC2E6346E1852577FF007EC7A8-Full_Report.pdf</v>
      </c>
    </row>
    <row r="49">
      <c r="A49" s="95">
        <v>2011.0</v>
      </c>
      <c r="B49" s="6" t="s">
        <v>300</v>
      </c>
      <c r="C49" s="6" t="s">
        <v>225</v>
      </c>
      <c r="D49" s="6" t="s">
        <v>291</v>
      </c>
      <c r="E49" s="96">
        <v>1350000.0</v>
      </c>
      <c r="F49" s="6" t="s">
        <v>300</v>
      </c>
      <c r="G49" s="6" t="s">
        <v>288</v>
      </c>
      <c r="H49" s="20" t="str">
        <f>HYPERLINK("https://reliefweb.int/sites/reliefweb.int/files/resources/ADC1E2313BF187D0852577EE007BAFFE-Full_Report.pdf","Page 64, https://reliefweb.int/sites/reliefweb.int/files/resources/ADC1E2313BF187D0852577EE007BAFFE-Full_Report.pdf")</f>
        <v>Page 64, https://reliefweb.int/sites/reliefweb.int/files/resources/ADC1E2313BF187D0852577EE007BAFFE-Full_Report.pdf</v>
      </c>
      <c r="I49" s="6" t="s">
        <v>301</v>
      </c>
    </row>
    <row r="50">
      <c r="A50" s="14">
        <v>2012.0</v>
      </c>
      <c r="B50" s="6" t="s">
        <v>10</v>
      </c>
      <c r="C50" s="6" t="s">
        <v>10</v>
      </c>
      <c r="D50" s="14" t="s">
        <v>14</v>
      </c>
      <c r="E50" s="94">
        <v>2.23824925E8</v>
      </c>
      <c r="F50" s="6" t="s">
        <v>10</v>
      </c>
      <c r="G50" s="6" t="s">
        <v>288</v>
      </c>
    </row>
    <row r="51">
      <c r="A51" s="14">
        <v>2012.0</v>
      </c>
      <c r="B51" s="6" t="s">
        <v>10</v>
      </c>
      <c r="C51" s="6" t="s">
        <v>10</v>
      </c>
      <c r="D51" s="14" t="s">
        <v>15</v>
      </c>
      <c r="E51" s="94">
        <v>4.48551322E8</v>
      </c>
      <c r="F51" s="6" t="s">
        <v>10</v>
      </c>
      <c r="G51" s="6" t="s">
        <v>288</v>
      </c>
    </row>
    <row r="52">
      <c r="A52" s="14">
        <v>2012.0</v>
      </c>
      <c r="B52" s="6" t="s">
        <v>24</v>
      </c>
      <c r="C52" s="6" t="s">
        <v>24</v>
      </c>
      <c r="D52" s="14" t="s">
        <v>14</v>
      </c>
      <c r="E52" s="94">
        <v>8.5944494E7</v>
      </c>
      <c r="F52" s="6" t="s">
        <v>24</v>
      </c>
      <c r="G52" s="6" t="s">
        <v>288</v>
      </c>
    </row>
    <row r="53">
      <c r="A53" s="14">
        <v>2012.0</v>
      </c>
      <c r="B53" s="6" t="s">
        <v>24</v>
      </c>
      <c r="C53" s="6" t="s">
        <v>24</v>
      </c>
      <c r="D53" s="14" t="s">
        <v>15</v>
      </c>
      <c r="E53" s="94">
        <v>1.26062151E8</v>
      </c>
      <c r="F53" s="6" t="s">
        <v>24</v>
      </c>
      <c r="G53" s="6" t="s">
        <v>288</v>
      </c>
    </row>
    <row r="54">
      <c r="A54" s="14">
        <v>2012.0</v>
      </c>
      <c r="B54" s="6" t="s">
        <v>41</v>
      </c>
      <c r="C54" s="6" t="s">
        <v>41</v>
      </c>
      <c r="D54" s="14" t="s">
        <v>14</v>
      </c>
      <c r="E54" s="94">
        <v>7.6649802E7</v>
      </c>
      <c r="F54" s="6" t="s">
        <v>41</v>
      </c>
      <c r="G54" s="6" t="s">
        <v>288</v>
      </c>
    </row>
    <row r="55">
      <c r="A55" s="14">
        <v>2012.0</v>
      </c>
      <c r="B55" s="6" t="s">
        <v>41</v>
      </c>
      <c r="C55" s="6" t="s">
        <v>41</v>
      </c>
      <c r="D55" s="14" t="s">
        <v>15</v>
      </c>
      <c r="E55" s="94">
        <v>1.24011764E8</v>
      </c>
      <c r="F55" s="6" t="s">
        <v>41</v>
      </c>
      <c r="G55" s="6" t="s">
        <v>288</v>
      </c>
    </row>
    <row r="56">
      <c r="A56" s="14">
        <v>2012.0</v>
      </c>
      <c r="B56" s="6" t="s">
        <v>44</v>
      </c>
      <c r="C56" s="6" t="s">
        <v>44</v>
      </c>
      <c r="D56" s="14" t="s">
        <v>14</v>
      </c>
      <c r="E56" s="94">
        <v>3.56072026E8</v>
      </c>
      <c r="F56" s="6" t="s">
        <v>44</v>
      </c>
      <c r="G56" s="6" t="s">
        <v>288</v>
      </c>
    </row>
    <row r="57">
      <c r="A57" s="14">
        <v>2012.0</v>
      </c>
      <c r="B57" s="6" t="s">
        <v>44</v>
      </c>
      <c r="C57" s="6" t="s">
        <v>44</v>
      </c>
      <c r="D57" s="14" t="s">
        <v>15</v>
      </c>
      <c r="E57" s="94">
        <v>5.71946997E8</v>
      </c>
      <c r="F57" s="6" t="s">
        <v>44</v>
      </c>
      <c r="G57" s="6" t="s">
        <v>288</v>
      </c>
    </row>
    <row r="58">
      <c r="A58" s="14">
        <v>2012.0</v>
      </c>
      <c r="B58" s="6" t="s">
        <v>48</v>
      </c>
      <c r="C58" s="6" t="s">
        <v>48</v>
      </c>
      <c r="D58" s="14" t="s">
        <v>14</v>
      </c>
      <c r="E58" s="94">
        <v>1.01406953E8</v>
      </c>
      <c r="F58" s="6" t="s">
        <v>48</v>
      </c>
      <c r="G58" s="6" t="s">
        <v>288</v>
      </c>
    </row>
    <row r="59">
      <c r="A59" s="14">
        <v>2012.0</v>
      </c>
      <c r="B59" s="6" t="s">
        <v>48</v>
      </c>
      <c r="C59" s="6" t="s">
        <v>48</v>
      </c>
      <c r="D59" s="14" t="s">
        <v>15</v>
      </c>
      <c r="E59" s="94">
        <v>1.60691683E8</v>
      </c>
      <c r="F59" s="6" t="s">
        <v>48</v>
      </c>
      <c r="G59" s="6" t="s">
        <v>288</v>
      </c>
    </row>
    <row r="60">
      <c r="A60" s="14">
        <v>2012.0</v>
      </c>
      <c r="B60" s="6" t="s">
        <v>57</v>
      </c>
      <c r="C60" s="6" t="s">
        <v>57</v>
      </c>
      <c r="D60" s="14" t="s">
        <v>14</v>
      </c>
      <c r="E60" s="94">
        <v>5.84431727E8</v>
      </c>
      <c r="F60" s="6" t="s">
        <v>57</v>
      </c>
      <c r="G60" s="6" t="s">
        <v>288</v>
      </c>
    </row>
    <row r="61">
      <c r="A61" s="14">
        <v>2012.0</v>
      </c>
      <c r="B61" s="6" t="s">
        <v>57</v>
      </c>
      <c r="C61" s="6" t="s">
        <v>57</v>
      </c>
      <c r="D61" s="14" t="s">
        <v>15</v>
      </c>
      <c r="E61" s="94">
        <v>7.91331026E8</v>
      </c>
      <c r="F61" s="6" t="s">
        <v>57</v>
      </c>
      <c r="G61" s="6" t="s">
        <v>288</v>
      </c>
    </row>
    <row r="62">
      <c r="A62" s="14">
        <v>2012.0</v>
      </c>
      <c r="B62" s="6" t="s">
        <v>76</v>
      </c>
      <c r="C62" s="6" t="s">
        <v>74</v>
      </c>
      <c r="D62" s="14" t="s">
        <v>14</v>
      </c>
      <c r="E62" s="94">
        <v>4.0222828E7</v>
      </c>
      <c r="F62" s="6" t="s">
        <v>76</v>
      </c>
      <c r="G62" s="6" t="s">
        <v>288</v>
      </c>
    </row>
    <row r="63">
      <c r="A63" s="14">
        <v>2012.0</v>
      </c>
      <c r="B63" s="6" t="s">
        <v>76</v>
      </c>
      <c r="C63" s="6" t="s">
        <v>74</v>
      </c>
      <c r="D63" s="14" t="s">
        <v>15</v>
      </c>
      <c r="E63" s="94">
        <v>7.9310556E7</v>
      </c>
      <c r="F63" s="6" t="s">
        <v>76</v>
      </c>
      <c r="G63" s="6" t="s">
        <v>288</v>
      </c>
    </row>
    <row r="64">
      <c r="A64" s="14">
        <v>2012.0</v>
      </c>
      <c r="B64" s="6" t="s">
        <v>82</v>
      </c>
      <c r="C64" s="6" t="s">
        <v>82</v>
      </c>
      <c r="D64" s="14" t="s">
        <v>14</v>
      </c>
      <c r="E64" s="94">
        <v>7.0311344E7</v>
      </c>
      <c r="F64" s="6" t="s">
        <v>82</v>
      </c>
      <c r="G64" s="6" t="s">
        <v>288</v>
      </c>
    </row>
    <row r="65">
      <c r="A65" s="14">
        <v>2012.0</v>
      </c>
      <c r="B65" s="6" t="s">
        <v>82</v>
      </c>
      <c r="C65" s="6" t="s">
        <v>82</v>
      </c>
      <c r="D65" s="14" t="s">
        <v>15</v>
      </c>
      <c r="E65" s="94">
        <v>1.5108081E8</v>
      </c>
      <c r="F65" s="6" t="s">
        <v>82</v>
      </c>
      <c r="G65" s="6" t="s">
        <v>288</v>
      </c>
    </row>
    <row r="66">
      <c r="A66" s="14">
        <v>2012.0</v>
      </c>
      <c r="B66" s="6" t="s">
        <v>111</v>
      </c>
      <c r="C66" s="6" t="s">
        <v>112</v>
      </c>
      <c r="D66" s="14" t="s">
        <v>14</v>
      </c>
      <c r="E66" s="94">
        <v>5.45023141E8</v>
      </c>
      <c r="F66" s="6" t="s">
        <v>111</v>
      </c>
      <c r="G66" s="6" t="s">
        <v>288</v>
      </c>
    </row>
    <row r="67">
      <c r="A67" s="14">
        <v>2012.0</v>
      </c>
      <c r="B67" s="6" t="s">
        <v>111</v>
      </c>
      <c r="C67" s="6" t="s">
        <v>112</v>
      </c>
      <c r="D67" s="14" t="s">
        <v>15</v>
      </c>
      <c r="E67" s="94">
        <v>7.9680764E8</v>
      </c>
      <c r="F67" s="6" t="s">
        <v>111</v>
      </c>
      <c r="G67" s="6" t="s">
        <v>288</v>
      </c>
    </row>
    <row r="68">
      <c r="A68" s="14">
        <v>2012.0</v>
      </c>
      <c r="B68" s="6" t="s">
        <v>102</v>
      </c>
      <c r="C68" s="6" t="s">
        <v>103</v>
      </c>
      <c r="D68" s="14" t="s">
        <v>14</v>
      </c>
      <c r="E68" s="94">
        <v>2.3805699E7</v>
      </c>
      <c r="F68" s="6" t="s">
        <v>102</v>
      </c>
      <c r="G68" s="6" t="s">
        <v>67</v>
      </c>
    </row>
    <row r="69">
      <c r="A69" s="14">
        <v>2012.0</v>
      </c>
      <c r="B69" s="6" t="s">
        <v>102</v>
      </c>
      <c r="C69" s="6" t="s">
        <v>103</v>
      </c>
      <c r="D69" s="14" t="s">
        <v>15</v>
      </c>
      <c r="E69" s="94">
        <v>3.8458738E7</v>
      </c>
      <c r="F69" s="6" t="s">
        <v>102</v>
      </c>
      <c r="G69" s="6" t="s">
        <v>67</v>
      </c>
    </row>
    <row r="70">
      <c r="A70" s="14">
        <v>2012.0</v>
      </c>
      <c r="B70" s="6" t="s">
        <v>89</v>
      </c>
      <c r="C70" s="6" t="s">
        <v>89</v>
      </c>
      <c r="D70" s="14" t="s">
        <v>14</v>
      </c>
      <c r="E70" s="94">
        <v>3.7229017E7</v>
      </c>
      <c r="F70" s="6" t="s">
        <v>89</v>
      </c>
      <c r="G70" s="6" t="s">
        <v>288</v>
      </c>
    </row>
    <row r="71">
      <c r="A71" s="14">
        <v>2012.0</v>
      </c>
      <c r="B71" s="6" t="s">
        <v>89</v>
      </c>
      <c r="C71" s="6" t="s">
        <v>89</v>
      </c>
      <c r="D71" s="14" t="s">
        <v>15</v>
      </c>
      <c r="E71" s="94">
        <v>9.7912181E7</v>
      </c>
      <c r="F71" s="6" t="s">
        <v>89</v>
      </c>
      <c r="G71" s="6" t="s">
        <v>288</v>
      </c>
    </row>
    <row r="72">
      <c r="A72" s="14">
        <v>2012.0</v>
      </c>
      <c r="B72" s="6" t="s">
        <v>129</v>
      </c>
      <c r="C72" s="6" t="s">
        <v>129</v>
      </c>
      <c r="D72" s="14" t="s">
        <v>14</v>
      </c>
      <c r="E72" s="94">
        <v>1.52898473E8</v>
      </c>
      <c r="F72" s="6" t="s">
        <v>129</v>
      </c>
      <c r="G72" s="6" t="s">
        <v>288</v>
      </c>
    </row>
    <row r="73">
      <c r="A73" s="14">
        <v>2012.0</v>
      </c>
      <c r="B73" s="6" t="s">
        <v>129</v>
      </c>
      <c r="C73" s="6" t="s">
        <v>129</v>
      </c>
      <c r="D73" s="14" t="s">
        <v>15</v>
      </c>
      <c r="E73" s="94">
        <v>2.14562367E8</v>
      </c>
      <c r="F73" s="6" t="s">
        <v>129</v>
      </c>
      <c r="G73" s="6" t="s">
        <v>288</v>
      </c>
    </row>
    <row r="74">
      <c r="A74" s="14">
        <v>2012.0</v>
      </c>
      <c r="B74" s="6" t="s">
        <v>127</v>
      </c>
      <c r="C74" s="6" t="s">
        <v>127</v>
      </c>
      <c r="D74" s="14" t="s">
        <v>14</v>
      </c>
      <c r="E74" s="94">
        <v>5.7341522E7</v>
      </c>
      <c r="F74" s="6" t="s">
        <v>127</v>
      </c>
      <c r="G74" s="6" t="s">
        <v>288</v>
      </c>
    </row>
    <row r="75">
      <c r="A75" s="14">
        <v>2012.0</v>
      </c>
      <c r="B75" s="6" t="s">
        <v>127</v>
      </c>
      <c r="C75" s="6" t="s">
        <v>127</v>
      </c>
      <c r="D75" s="14" t="s">
        <v>15</v>
      </c>
      <c r="E75" s="94">
        <v>9.2362781E7</v>
      </c>
      <c r="F75" s="6" t="s">
        <v>127</v>
      </c>
      <c r="G75" s="6" t="s">
        <v>288</v>
      </c>
    </row>
    <row r="76">
      <c r="A76" s="14">
        <v>2012.0</v>
      </c>
      <c r="B76" s="6" t="s">
        <v>143</v>
      </c>
      <c r="C76" s="6" t="s">
        <v>143</v>
      </c>
      <c r="D76" s="14" t="s">
        <v>14</v>
      </c>
      <c r="E76" s="94">
        <v>3.12729054E8</v>
      </c>
      <c r="F76" s="6" t="s">
        <v>143</v>
      </c>
      <c r="G76" s="6" t="s">
        <v>288</v>
      </c>
    </row>
    <row r="77">
      <c r="A77" s="14">
        <v>2012.0</v>
      </c>
      <c r="B77" s="6" t="s">
        <v>143</v>
      </c>
      <c r="C77" s="6" t="s">
        <v>143</v>
      </c>
      <c r="D77" s="14" t="s">
        <v>15</v>
      </c>
      <c r="E77" s="94">
        <v>4.89640803E8</v>
      </c>
      <c r="F77" s="6" t="s">
        <v>143</v>
      </c>
      <c r="G77" s="6" t="s">
        <v>288</v>
      </c>
    </row>
    <row r="78">
      <c r="A78" s="14">
        <v>2012.0</v>
      </c>
      <c r="B78" s="6" t="s">
        <v>163</v>
      </c>
      <c r="C78" s="6" t="s">
        <v>163</v>
      </c>
      <c r="D78" s="14" t="s">
        <v>14</v>
      </c>
      <c r="E78" s="94">
        <v>3.11466307E8</v>
      </c>
      <c r="F78" s="6" t="s">
        <v>163</v>
      </c>
      <c r="G78" s="6" t="s">
        <v>288</v>
      </c>
    </row>
    <row r="79">
      <c r="A79" s="14">
        <v>2012.0</v>
      </c>
      <c r="B79" s="6" t="s">
        <v>163</v>
      </c>
      <c r="C79" s="6" t="s">
        <v>163</v>
      </c>
      <c r="D79" s="14" t="s">
        <v>15</v>
      </c>
      <c r="E79" s="94">
        <v>4.19907202E8</v>
      </c>
      <c r="F79" s="6" t="s">
        <v>163</v>
      </c>
      <c r="G79" s="6" t="s">
        <v>288</v>
      </c>
    </row>
    <row r="80">
      <c r="A80" s="14">
        <v>2012.0</v>
      </c>
      <c r="B80" s="6" t="s">
        <v>177</v>
      </c>
      <c r="C80" s="6" t="s">
        <v>174</v>
      </c>
      <c r="D80" s="14" t="s">
        <v>14</v>
      </c>
      <c r="E80" s="94">
        <v>3.5260463E7</v>
      </c>
      <c r="F80" s="6" t="s">
        <v>177</v>
      </c>
      <c r="G80" s="6" t="s">
        <v>288</v>
      </c>
    </row>
    <row r="81">
      <c r="A81" s="14">
        <v>2012.0</v>
      </c>
      <c r="B81" s="6" t="s">
        <v>177</v>
      </c>
      <c r="C81" s="6" t="s">
        <v>174</v>
      </c>
      <c r="D81" s="14" t="s">
        <v>15</v>
      </c>
      <c r="E81" s="94">
        <v>5.123183E7</v>
      </c>
      <c r="F81" s="6" t="s">
        <v>177</v>
      </c>
      <c r="G81" s="6" t="s">
        <v>288</v>
      </c>
    </row>
    <row r="82">
      <c r="A82" s="14">
        <v>2012.0</v>
      </c>
      <c r="B82" s="6" t="s">
        <v>187</v>
      </c>
      <c r="C82" s="6" t="s">
        <v>187</v>
      </c>
      <c r="D82" s="14" t="s">
        <v>14</v>
      </c>
      <c r="E82" s="94">
        <v>7.87572734E8</v>
      </c>
      <c r="F82" s="6" t="s">
        <v>187</v>
      </c>
      <c r="G82" s="6" t="s">
        <v>288</v>
      </c>
    </row>
    <row r="83">
      <c r="A83" s="14">
        <v>2012.0</v>
      </c>
      <c r="B83" s="6" t="s">
        <v>187</v>
      </c>
      <c r="C83" s="6" t="s">
        <v>187</v>
      </c>
      <c r="D83" s="14" t="s">
        <v>15</v>
      </c>
      <c r="E83" s="94">
        <v>1.176892213E9</v>
      </c>
      <c r="F83" s="6" t="s">
        <v>187</v>
      </c>
      <c r="G83" s="6" t="s">
        <v>288</v>
      </c>
    </row>
    <row r="84">
      <c r="A84" s="14">
        <v>2012.0</v>
      </c>
      <c r="B84" s="6" t="s">
        <v>185</v>
      </c>
      <c r="C84" s="6" t="s">
        <v>185</v>
      </c>
      <c r="D84" s="14" t="s">
        <v>14</v>
      </c>
      <c r="E84" s="94">
        <v>6.57301394E8</v>
      </c>
      <c r="F84" s="6" t="s">
        <v>185</v>
      </c>
      <c r="G84" s="6" t="s">
        <v>288</v>
      </c>
    </row>
    <row r="85">
      <c r="A85" s="14">
        <v>2012.0</v>
      </c>
      <c r="B85" s="6" t="s">
        <v>185</v>
      </c>
      <c r="C85" s="6" t="s">
        <v>185</v>
      </c>
      <c r="D85" s="14" t="s">
        <v>15</v>
      </c>
      <c r="E85" s="94">
        <v>1.167739803E9</v>
      </c>
      <c r="F85" s="6" t="s">
        <v>185</v>
      </c>
      <c r="G85" s="6" t="s">
        <v>288</v>
      </c>
    </row>
    <row r="86">
      <c r="A86" s="14">
        <v>2012.0</v>
      </c>
      <c r="B86" s="6" t="s">
        <v>203</v>
      </c>
      <c r="C86" s="6" t="s">
        <v>203</v>
      </c>
      <c r="D86" s="14" t="s">
        <v>14</v>
      </c>
      <c r="E86" s="94">
        <v>5.85279169E8</v>
      </c>
      <c r="F86" s="6" t="s">
        <v>203</v>
      </c>
      <c r="G86" s="6" t="s">
        <v>288</v>
      </c>
    </row>
    <row r="87">
      <c r="A87" s="14">
        <v>2012.0</v>
      </c>
      <c r="B87" s="6" t="s">
        <v>203</v>
      </c>
      <c r="C87" s="6" t="s">
        <v>203</v>
      </c>
      <c r="D87" s="14" t="s">
        <v>15</v>
      </c>
      <c r="E87" s="94">
        <v>1.051018271E9</v>
      </c>
      <c r="F87" s="6" t="s">
        <v>203</v>
      </c>
      <c r="G87" s="6" t="s">
        <v>288</v>
      </c>
    </row>
    <row r="88">
      <c r="A88" s="14">
        <v>2012.0</v>
      </c>
      <c r="B88" s="6" t="s">
        <v>208</v>
      </c>
      <c r="C88" s="6" t="s">
        <v>205</v>
      </c>
      <c r="D88" s="14" t="s">
        <v>14</v>
      </c>
      <c r="E88" s="94">
        <v>2.15915475E8</v>
      </c>
      <c r="F88" s="6" t="s">
        <v>208</v>
      </c>
      <c r="G88" s="6" t="s">
        <v>288</v>
      </c>
    </row>
    <row r="89">
      <c r="A89" s="14">
        <v>2012.0</v>
      </c>
      <c r="B89" s="6" t="s">
        <v>208</v>
      </c>
      <c r="C89" s="6" t="s">
        <v>205</v>
      </c>
      <c r="D89" s="14" t="s">
        <v>15</v>
      </c>
      <c r="E89" s="94">
        <v>3.48340163E8</v>
      </c>
      <c r="F89" s="6" t="s">
        <v>208</v>
      </c>
      <c r="G89" s="6" t="s">
        <v>288</v>
      </c>
    </row>
    <row r="90">
      <c r="A90" s="14">
        <v>2012.0</v>
      </c>
      <c r="B90" s="6" t="s">
        <v>238</v>
      </c>
      <c r="C90" s="6" t="s">
        <v>225</v>
      </c>
      <c r="D90" s="14" t="s">
        <v>14</v>
      </c>
      <c r="E90" s="94">
        <v>3.26374446E8</v>
      </c>
      <c r="F90" s="6" t="s">
        <v>238</v>
      </c>
      <c r="G90" s="6" t="s">
        <v>288</v>
      </c>
    </row>
    <row r="91">
      <c r="A91" s="14">
        <v>2012.0</v>
      </c>
      <c r="B91" s="6" t="s">
        <v>238</v>
      </c>
      <c r="C91" s="6" t="s">
        <v>225</v>
      </c>
      <c r="D91" s="14" t="s">
        <v>15</v>
      </c>
      <c r="E91" s="94">
        <v>5.85602868E8</v>
      </c>
      <c r="F91" s="6" t="s">
        <v>238</v>
      </c>
      <c r="G91" s="6" t="s">
        <v>288</v>
      </c>
    </row>
    <row r="92">
      <c r="A92" s="14">
        <v>2012.0</v>
      </c>
      <c r="B92" s="6" t="s">
        <v>228</v>
      </c>
      <c r="C92" s="6" t="s">
        <v>228</v>
      </c>
      <c r="D92" s="14" t="s">
        <v>14</v>
      </c>
      <c r="E92" s="94">
        <v>2.06902892E8</v>
      </c>
      <c r="F92" s="6" t="s">
        <v>228</v>
      </c>
      <c r="G92" s="6" t="s">
        <v>288</v>
      </c>
    </row>
    <row r="93">
      <c r="A93" s="14">
        <v>2012.0</v>
      </c>
      <c r="B93" s="6" t="s">
        <v>228</v>
      </c>
      <c r="C93" s="6" t="s">
        <v>228</v>
      </c>
      <c r="D93" s="14" t="s">
        <v>15</v>
      </c>
      <c r="E93" s="94">
        <v>2.38444169E8</v>
      </c>
      <c r="F93" s="6" t="s">
        <v>228</v>
      </c>
      <c r="G93" s="6" t="s">
        <v>288</v>
      </c>
    </row>
    <row r="94">
      <c r="A94" s="14">
        <v>2012.0</v>
      </c>
      <c r="B94" s="98" t="s">
        <v>302</v>
      </c>
      <c r="C94" s="6" t="s">
        <v>10</v>
      </c>
      <c r="D94" s="6" t="s">
        <v>16</v>
      </c>
      <c r="E94" s="82">
        <v>9267000.0</v>
      </c>
      <c r="F94" s="14" t="s">
        <v>302</v>
      </c>
      <c r="G94" s="14" t="s">
        <v>288</v>
      </c>
      <c r="H94" s="20" t="str">
        <f>HYPERLINK("https://reliefweb.int/sites/reliefweb.int/files/resources/full_report_116.pdf","Page 113, https://reliefweb.int/sites/reliefweb.int/files/resources/full_report_116.pdf")</f>
        <v>Page 113, https://reliefweb.int/sites/reliefweb.int/files/resources/full_report_116.pdf</v>
      </c>
      <c r="I94" s="6" t="s">
        <v>303</v>
      </c>
    </row>
    <row r="95">
      <c r="A95" s="99">
        <v>2012.0</v>
      </c>
      <c r="B95" s="98" t="s">
        <v>292</v>
      </c>
      <c r="C95" s="6" t="s">
        <v>304</v>
      </c>
      <c r="D95" s="6" t="s">
        <v>16</v>
      </c>
      <c r="E95" s="100">
        <v>1872.0</v>
      </c>
      <c r="F95" s="98" t="s">
        <v>292</v>
      </c>
      <c r="G95" s="14" t="s">
        <v>288</v>
      </c>
      <c r="H95" s="20" t="str">
        <f>HYPERLINK("https://www.unocha.org/sites/unocha/files/CAP_2013_0.pdf","Page 23, https://www.unocha.org/sites/unocha/files/CAP_2013_0.pdf")</f>
        <v>Page 23, https://www.unocha.org/sites/unocha/files/CAP_2013_0.pdf</v>
      </c>
      <c r="I95" s="6" t="s">
        <v>305</v>
      </c>
    </row>
    <row r="96">
      <c r="A96" s="99">
        <v>2012.0</v>
      </c>
      <c r="B96" s="14" t="s">
        <v>294</v>
      </c>
      <c r="C96" s="6" t="s">
        <v>44</v>
      </c>
      <c r="D96" s="14" t="s">
        <v>16</v>
      </c>
      <c r="E96" s="100">
        <v>5480000.0</v>
      </c>
      <c r="F96" s="98" t="s">
        <v>306</v>
      </c>
      <c r="G96" s="14" t="s">
        <v>288</v>
      </c>
      <c r="H96" s="20" t="str">
        <f>HYPERLINK("https://www.unocha.org/sites/unocha/files/CAP_2013_0.pdf","Page 28, https://www.unocha.org/sites/unocha/files/CAP_2013_0.pdf")</f>
        <v>Page 28, https://www.unocha.org/sites/unocha/files/CAP_2013_0.pdf</v>
      </c>
      <c r="I96" s="6" t="s">
        <v>307</v>
      </c>
    </row>
    <row r="97">
      <c r="A97" s="99">
        <v>2012.0</v>
      </c>
      <c r="B97" s="6" t="s">
        <v>111</v>
      </c>
      <c r="C97" s="6" t="s">
        <v>112</v>
      </c>
      <c r="D97" s="14" t="s">
        <v>291</v>
      </c>
      <c r="E97" s="100">
        <v>7500.0</v>
      </c>
      <c r="F97" s="6" t="s">
        <v>111</v>
      </c>
      <c r="G97" s="14" t="s">
        <v>288</v>
      </c>
      <c r="H97" s="20" t="str">
        <f>HYPERLINK("https://www.unocha.org/sites/unocha/files/CAP_2013_0.pdf","Page 37, https://www.unocha.org/sites/unocha/files/CAP_2013_0.pdf")</f>
        <v>Page 37, https://www.unocha.org/sites/unocha/files/CAP_2013_0.pdf</v>
      </c>
      <c r="I97" s="6" t="s">
        <v>307</v>
      </c>
    </row>
    <row r="98">
      <c r="A98" s="99">
        <v>2012.0</v>
      </c>
      <c r="B98" s="14" t="s">
        <v>308</v>
      </c>
      <c r="C98" s="6" t="s">
        <v>309</v>
      </c>
      <c r="D98" s="14" t="s">
        <v>16</v>
      </c>
      <c r="E98" s="100">
        <v>2158609.0</v>
      </c>
      <c r="F98" s="14" t="s">
        <v>163</v>
      </c>
      <c r="G98" s="14" t="s">
        <v>288</v>
      </c>
      <c r="H98" s="20" t="str">
        <f>HYPERLINK("https://www.unocha.org/sites/unocha/files/CAP_2013_0.pdf","Page 53, https://www.unocha.org/sites/unocha/files/CAP_2013_0.pdf")</f>
        <v>Page 53, https://www.unocha.org/sites/unocha/files/CAP_2013_0.pdf</v>
      </c>
      <c r="I98" s="6" t="s">
        <v>310</v>
      </c>
    </row>
    <row r="99">
      <c r="A99" s="99">
        <v>2012.0</v>
      </c>
      <c r="B99" s="14" t="s">
        <v>238</v>
      </c>
      <c r="C99" s="6" t="s">
        <v>225</v>
      </c>
      <c r="D99" s="14" t="s">
        <v>16</v>
      </c>
      <c r="E99" s="100">
        <v>1.2778151E7</v>
      </c>
      <c r="F99" s="14" t="s">
        <v>238</v>
      </c>
      <c r="G99" s="14" t="s">
        <v>269</v>
      </c>
      <c r="H99" s="20" t="str">
        <f>HYPERLINK("https://www.unocha.org/sites/unocha/files/CAP_2013_0.pdf","Page 74, https://www.unocha.org/sites/unocha/files/CAP_2013_0.pdf")</f>
        <v>Page 74, https://www.unocha.org/sites/unocha/files/CAP_2013_0.pdf</v>
      </c>
      <c r="I99" s="6" t="s">
        <v>305</v>
      </c>
    </row>
    <row r="100">
      <c r="A100" s="95">
        <v>2012.0</v>
      </c>
      <c r="B100" s="6" t="s">
        <v>311</v>
      </c>
      <c r="C100" s="6" t="s">
        <v>24</v>
      </c>
      <c r="D100" s="6" t="s">
        <v>16</v>
      </c>
      <c r="E100" s="96">
        <v>2163000.0</v>
      </c>
      <c r="F100" s="6" t="s">
        <v>311</v>
      </c>
      <c r="G100" s="6" t="s">
        <v>288</v>
      </c>
      <c r="H100" s="20" t="str">
        <f>HYPERLINK("https://www.unocha.org/sites/unocha/files/CAP_2013_0.pdf","Page 19, https://www.unocha.org/sites/unocha/files/CAP_2013_0.pdf")</f>
        <v>Page 19, https://www.unocha.org/sites/unocha/files/CAP_2013_0.pdf</v>
      </c>
      <c r="I100" s="6" t="s">
        <v>312</v>
      </c>
    </row>
    <row r="101">
      <c r="A101" s="95">
        <v>2012.0</v>
      </c>
      <c r="B101" s="6" t="s">
        <v>313</v>
      </c>
      <c r="C101" s="6" t="s">
        <v>129</v>
      </c>
      <c r="D101" s="6" t="s">
        <v>291</v>
      </c>
      <c r="E101" s="96">
        <v>4600000.0</v>
      </c>
      <c r="F101" s="6" t="s">
        <v>313</v>
      </c>
      <c r="G101" s="6" t="s">
        <v>288</v>
      </c>
      <c r="H101" s="20" t="str">
        <f>HYPERLINK("https://www.unocha.org/sites/unocha/files/CAP_2013_0.pdf","Page 41, https://www.unocha.org/sites/unocha/files/CAP_2013_0.pdf")</f>
        <v>Page 41, https://www.unocha.org/sites/unocha/files/CAP_2013_0.pdf</v>
      </c>
      <c r="I101" s="6" t="s">
        <v>314</v>
      </c>
    </row>
    <row r="102">
      <c r="A102" s="95">
        <v>2012.0</v>
      </c>
      <c r="B102" s="6" t="s">
        <v>296</v>
      </c>
      <c r="C102" s="6" t="s">
        <v>143</v>
      </c>
      <c r="D102" s="6" t="s">
        <v>291</v>
      </c>
      <c r="E102" s="96">
        <v>5500.0</v>
      </c>
      <c r="F102" s="97" t="s">
        <v>296</v>
      </c>
      <c r="G102" s="6" t="s">
        <v>288</v>
      </c>
      <c r="H102" s="20" t="str">
        <f>HYPERLINK("https://www.unocha.org/sites/unocha/files/CAP_2013_0.pdf","Page 48, https://www.unocha.org/sites/unocha/files/CAP_2013_0.pdf")</f>
        <v>Page 48, https://www.unocha.org/sites/unocha/files/CAP_2013_0.pdf</v>
      </c>
      <c r="I102" s="6" t="s">
        <v>315</v>
      </c>
    </row>
    <row r="103">
      <c r="A103" s="95">
        <v>2012.0</v>
      </c>
      <c r="B103" s="6" t="s">
        <v>316</v>
      </c>
      <c r="C103" s="98" t="s">
        <v>317</v>
      </c>
      <c r="D103" s="6" t="s">
        <v>16</v>
      </c>
      <c r="E103" s="96">
        <v>806.0</v>
      </c>
      <c r="F103" s="6" t="s">
        <v>316</v>
      </c>
      <c r="G103" s="6" t="s">
        <v>318</v>
      </c>
      <c r="H103" s="20" t="str">
        <f>HYPERLINK("https://www.unocha.org/sites/unocha/files/CAP_2013_0.pdf","Page 57, https://www.unocha.org/sites/unocha/files/CAP_2013_0.pdf")</f>
        <v>Page 57, https://www.unocha.org/sites/unocha/files/CAP_2013_0.pdf</v>
      </c>
      <c r="I103" s="6" t="s">
        <v>315</v>
      </c>
    </row>
    <row r="104">
      <c r="A104" s="95">
        <v>2012.0</v>
      </c>
      <c r="B104" s="6" t="s">
        <v>298</v>
      </c>
      <c r="C104" s="6" t="s">
        <v>185</v>
      </c>
      <c r="D104" s="6" t="s">
        <v>16</v>
      </c>
      <c r="E104" s="96">
        <v>4045.0</v>
      </c>
      <c r="F104" s="6" t="s">
        <v>298</v>
      </c>
      <c r="G104" s="6" t="s">
        <v>288</v>
      </c>
      <c r="H104" s="20" t="str">
        <f>HYPERLINK("https://www.unocha.org/sites/unocha/files/CAP_2013_0.pdf","Page 62, https://www.unocha.org/sites/unocha/files/CAP_2013_0.pdf")</f>
        <v>Page 62, https://www.unocha.org/sites/unocha/files/CAP_2013_0.pdf</v>
      </c>
      <c r="I104" s="6" t="s">
        <v>319</v>
      </c>
    </row>
    <row r="105">
      <c r="A105" s="14">
        <v>2013.0</v>
      </c>
      <c r="B105" s="6" t="s">
        <v>10</v>
      </c>
      <c r="C105" s="6" t="s">
        <v>10</v>
      </c>
      <c r="D105" s="14" t="s">
        <v>14</v>
      </c>
      <c r="E105" s="94">
        <v>3.45246607E8</v>
      </c>
      <c r="F105" s="6" t="s">
        <v>10</v>
      </c>
      <c r="G105" s="6" t="s">
        <v>288</v>
      </c>
    </row>
    <row r="106">
      <c r="A106" s="14">
        <v>2013.0</v>
      </c>
      <c r="B106" s="6" t="s">
        <v>10</v>
      </c>
      <c r="C106" s="6" t="s">
        <v>10</v>
      </c>
      <c r="D106" s="14" t="s">
        <v>15</v>
      </c>
      <c r="E106" s="94">
        <v>4.7442838E8</v>
      </c>
      <c r="F106" s="6" t="s">
        <v>10</v>
      </c>
      <c r="G106" s="6" t="s">
        <v>288</v>
      </c>
    </row>
    <row r="107">
      <c r="A107" s="14">
        <v>2013.0</v>
      </c>
      <c r="B107" s="6" t="s">
        <v>24</v>
      </c>
      <c r="C107" s="6" t="s">
        <v>24</v>
      </c>
      <c r="D107" s="14" t="s">
        <v>14</v>
      </c>
      <c r="E107" s="94">
        <v>7.6004187E7</v>
      </c>
      <c r="F107" s="6" t="s">
        <v>24</v>
      </c>
      <c r="G107" s="6" t="s">
        <v>288</v>
      </c>
    </row>
    <row r="108">
      <c r="A108" s="14">
        <v>2013.0</v>
      </c>
      <c r="B108" s="6" t="s">
        <v>24</v>
      </c>
      <c r="C108" s="6" t="s">
        <v>24</v>
      </c>
      <c r="D108" s="14" t="s">
        <v>15</v>
      </c>
      <c r="E108" s="94">
        <v>1.38977186E8</v>
      </c>
      <c r="F108" s="6" t="s">
        <v>24</v>
      </c>
      <c r="G108" s="6" t="s">
        <v>288</v>
      </c>
    </row>
    <row r="109">
      <c r="A109" s="14">
        <v>2013.0</v>
      </c>
      <c r="B109" s="6" t="s">
        <v>41</v>
      </c>
      <c r="C109" s="6" t="s">
        <v>320</v>
      </c>
      <c r="D109" s="14" t="s">
        <v>14</v>
      </c>
      <c r="E109" s="94">
        <v>1.02801363E8</v>
      </c>
      <c r="F109" s="6" t="s">
        <v>41</v>
      </c>
      <c r="G109" s="6" t="s">
        <v>288</v>
      </c>
    </row>
    <row r="110">
      <c r="A110" s="14">
        <v>2013.0</v>
      </c>
      <c r="B110" s="6" t="s">
        <v>41</v>
      </c>
      <c r="C110" s="6" t="s">
        <v>320</v>
      </c>
      <c r="D110" s="14" t="s">
        <v>15</v>
      </c>
      <c r="E110" s="94">
        <v>1.95136527E8</v>
      </c>
      <c r="F110" s="6" t="s">
        <v>41</v>
      </c>
      <c r="G110" s="6" t="s">
        <v>288</v>
      </c>
    </row>
    <row r="111">
      <c r="A111" s="14">
        <v>2013.0</v>
      </c>
      <c r="B111" s="6" t="s">
        <v>44</v>
      </c>
      <c r="C111" s="6" t="s">
        <v>44</v>
      </c>
      <c r="D111" s="14" t="s">
        <v>14</v>
      </c>
      <c r="E111" s="94">
        <v>2.9786099E8</v>
      </c>
      <c r="F111" s="6" t="s">
        <v>44</v>
      </c>
      <c r="G111" s="6" t="s">
        <v>288</v>
      </c>
    </row>
    <row r="112">
      <c r="A112" s="14">
        <v>2013.0</v>
      </c>
      <c r="B112" s="6" t="s">
        <v>44</v>
      </c>
      <c r="C112" s="6" t="s">
        <v>44</v>
      </c>
      <c r="D112" s="14" t="s">
        <v>15</v>
      </c>
      <c r="E112" s="94">
        <v>5.09937289E8</v>
      </c>
      <c r="F112" s="6" t="s">
        <v>44</v>
      </c>
      <c r="G112" s="6" t="s">
        <v>288</v>
      </c>
    </row>
    <row r="113">
      <c r="A113" s="14">
        <v>2013.0</v>
      </c>
      <c r="B113" s="6" t="s">
        <v>57</v>
      </c>
      <c r="C113" s="6" t="s">
        <v>321</v>
      </c>
      <c r="D113" s="14" t="s">
        <v>14</v>
      </c>
      <c r="E113" s="94">
        <v>6.29381833E8</v>
      </c>
      <c r="F113" s="6" t="s">
        <v>57</v>
      </c>
      <c r="G113" s="6" t="s">
        <v>288</v>
      </c>
    </row>
    <row r="114">
      <c r="A114" s="14">
        <v>2013.0</v>
      </c>
      <c r="B114" s="6" t="s">
        <v>57</v>
      </c>
      <c r="C114" s="6" t="s">
        <v>321</v>
      </c>
      <c r="D114" s="14" t="s">
        <v>15</v>
      </c>
      <c r="E114" s="94">
        <v>8.9264397E8</v>
      </c>
      <c r="F114" s="6" t="s">
        <v>57</v>
      </c>
      <c r="G114" s="6" t="s">
        <v>288</v>
      </c>
    </row>
    <row r="115">
      <c r="A115" s="14">
        <v>2013.0</v>
      </c>
      <c r="B115" s="6" t="s">
        <v>74</v>
      </c>
      <c r="C115" s="6" t="s">
        <v>74</v>
      </c>
      <c r="D115" s="14" t="s">
        <v>14</v>
      </c>
      <c r="E115" s="94">
        <v>2.4753575E7</v>
      </c>
      <c r="F115" s="6" t="s">
        <v>74</v>
      </c>
      <c r="G115" s="6" t="s">
        <v>288</v>
      </c>
    </row>
    <row r="116">
      <c r="A116" s="14">
        <v>2013.0</v>
      </c>
      <c r="B116" s="6" t="s">
        <v>74</v>
      </c>
      <c r="C116" s="6" t="s">
        <v>74</v>
      </c>
      <c r="D116" s="14" t="s">
        <v>15</v>
      </c>
      <c r="E116" s="94">
        <v>6.9982984E7</v>
      </c>
      <c r="F116" s="6" t="s">
        <v>74</v>
      </c>
      <c r="G116" s="6" t="s">
        <v>288</v>
      </c>
    </row>
    <row r="117">
      <c r="A117" s="14">
        <v>2013.0</v>
      </c>
      <c r="B117" s="6" t="s">
        <v>85</v>
      </c>
      <c r="C117" s="6" t="s">
        <v>82</v>
      </c>
      <c r="D117" s="14" t="s">
        <v>14</v>
      </c>
      <c r="E117" s="94">
        <v>7.2771635E7</v>
      </c>
      <c r="F117" s="6" t="s">
        <v>85</v>
      </c>
      <c r="G117" s="6" t="s">
        <v>288</v>
      </c>
    </row>
    <row r="118">
      <c r="A118" s="14">
        <v>2013.0</v>
      </c>
      <c r="B118" s="6" t="s">
        <v>85</v>
      </c>
      <c r="C118" s="6" t="s">
        <v>82</v>
      </c>
      <c r="D118" s="14" t="s">
        <v>15</v>
      </c>
      <c r="E118" s="94">
        <v>1.5234381E8</v>
      </c>
      <c r="F118" s="6" t="s">
        <v>85</v>
      </c>
      <c r="G118" s="6" t="s">
        <v>288</v>
      </c>
    </row>
    <row r="119">
      <c r="A119" s="14">
        <v>2013.0</v>
      </c>
      <c r="B119" s="6" t="s">
        <v>111</v>
      </c>
      <c r="C119" s="6" t="s">
        <v>112</v>
      </c>
      <c r="D119" s="14" t="s">
        <v>14</v>
      </c>
      <c r="E119" s="94">
        <v>3.72462747E8</v>
      </c>
      <c r="F119" s="6" t="s">
        <v>111</v>
      </c>
      <c r="G119" s="6" t="s">
        <v>288</v>
      </c>
    </row>
    <row r="120">
      <c r="A120" s="14">
        <v>2013.0</v>
      </c>
      <c r="B120" s="6" t="s">
        <v>111</v>
      </c>
      <c r="C120" s="6" t="s">
        <v>112</v>
      </c>
      <c r="D120" s="14" t="s">
        <v>15</v>
      </c>
      <c r="E120" s="94">
        <v>6.63311782E8</v>
      </c>
      <c r="F120" s="6" t="s">
        <v>111</v>
      </c>
      <c r="G120" s="6" t="s">
        <v>288</v>
      </c>
    </row>
    <row r="121">
      <c r="A121" s="14">
        <v>2013.0</v>
      </c>
      <c r="B121" s="6" t="s">
        <v>129</v>
      </c>
      <c r="C121" s="6" t="s">
        <v>129</v>
      </c>
      <c r="D121" s="14" t="s">
        <v>14</v>
      </c>
      <c r="E121" s="94">
        <v>2.64726309E8</v>
      </c>
      <c r="F121" s="6" t="s">
        <v>129</v>
      </c>
      <c r="G121" s="6" t="s">
        <v>288</v>
      </c>
    </row>
    <row r="122">
      <c r="A122" s="14">
        <v>2013.0</v>
      </c>
      <c r="B122" s="6" t="s">
        <v>129</v>
      </c>
      <c r="C122" s="6" t="s">
        <v>129</v>
      </c>
      <c r="D122" s="14" t="s">
        <v>15</v>
      </c>
      <c r="E122" s="94">
        <v>4.76926521E8</v>
      </c>
      <c r="F122" s="6" t="s">
        <v>129</v>
      </c>
      <c r="G122" s="6" t="s">
        <v>288</v>
      </c>
    </row>
    <row r="123">
      <c r="A123" s="14">
        <v>2013.0</v>
      </c>
      <c r="B123" s="6" t="s">
        <v>127</v>
      </c>
      <c r="C123" s="6" t="s">
        <v>127</v>
      </c>
      <c r="D123" s="14" t="s">
        <v>14</v>
      </c>
      <c r="E123" s="94">
        <v>8.8512172E7</v>
      </c>
      <c r="F123" s="6" t="s">
        <v>127</v>
      </c>
      <c r="G123" s="6" t="s">
        <v>288</v>
      </c>
    </row>
    <row r="124">
      <c r="A124" s="14">
        <v>2013.0</v>
      </c>
      <c r="B124" s="6" t="s">
        <v>127</v>
      </c>
      <c r="C124" s="6" t="s">
        <v>127</v>
      </c>
      <c r="D124" s="14" t="s">
        <v>15</v>
      </c>
      <c r="E124" s="94">
        <v>1.06793308E8</v>
      </c>
      <c r="F124" s="6" t="s">
        <v>127</v>
      </c>
      <c r="G124" s="6" t="s">
        <v>288</v>
      </c>
    </row>
    <row r="125">
      <c r="A125" s="14">
        <v>2013.0</v>
      </c>
      <c r="B125" s="6" t="s">
        <v>143</v>
      </c>
      <c r="C125" s="6" t="s">
        <v>143</v>
      </c>
      <c r="D125" s="14" t="s">
        <v>14</v>
      </c>
      <c r="E125" s="94">
        <v>2.88128878E8</v>
      </c>
      <c r="F125" s="6" t="s">
        <v>143</v>
      </c>
      <c r="G125" s="6" t="s">
        <v>288</v>
      </c>
    </row>
    <row r="126">
      <c r="A126" s="14">
        <v>2013.0</v>
      </c>
      <c r="B126" s="6" t="s">
        <v>143</v>
      </c>
      <c r="C126" s="6" t="s">
        <v>143</v>
      </c>
      <c r="D126" s="14" t="s">
        <v>15</v>
      </c>
      <c r="E126" s="94">
        <v>3.55277959E8</v>
      </c>
      <c r="F126" s="6" t="s">
        <v>143</v>
      </c>
      <c r="G126" s="6" t="s">
        <v>288</v>
      </c>
    </row>
    <row r="127">
      <c r="A127" s="14">
        <v>2013.0</v>
      </c>
      <c r="B127" s="6" t="s">
        <v>163</v>
      </c>
      <c r="C127" s="6" t="s">
        <v>163</v>
      </c>
      <c r="D127" s="14" t="s">
        <v>14</v>
      </c>
      <c r="E127" s="94">
        <v>2.70048717E8</v>
      </c>
      <c r="F127" s="6" t="s">
        <v>163</v>
      </c>
      <c r="G127" s="6" t="s">
        <v>288</v>
      </c>
    </row>
    <row r="128">
      <c r="A128" s="14">
        <v>2013.0</v>
      </c>
      <c r="B128" s="6" t="s">
        <v>163</v>
      </c>
      <c r="C128" s="6" t="s">
        <v>163</v>
      </c>
      <c r="D128" s="14" t="s">
        <v>15</v>
      </c>
      <c r="E128" s="94">
        <v>4.0083974E8</v>
      </c>
      <c r="F128" s="6" t="s">
        <v>163</v>
      </c>
      <c r="G128" s="6" t="s">
        <v>288</v>
      </c>
    </row>
    <row r="129">
      <c r="A129" s="14">
        <v>2013.0</v>
      </c>
      <c r="B129" s="6" t="s">
        <v>178</v>
      </c>
      <c r="C129" s="6" t="s">
        <v>174</v>
      </c>
      <c r="D129" s="14" t="s">
        <v>14</v>
      </c>
      <c r="E129" s="94">
        <v>5.3544941E7</v>
      </c>
      <c r="F129" s="6" t="s">
        <v>178</v>
      </c>
      <c r="G129" s="6" t="s">
        <v>288</v>
      </c>
    </row>
    <row r="130">
      <c r="A130" s="14">
        <v>2013.0</v>
      </c>
      <c r="B130" s="6" t="s">
        <v>178</v>
      </c>
      <c r="C130" s="6" t="s">
        <v>174</v>
      </c>
      <c r="D130" s="14" t="s">
        <v>15</v>
      </c>
      <c r="E130" s="94">
        <v>9.5508967E7</v>
      </c>
      <c r="F130" s="6" t="s">
        <v>178</v>
      </c>
      <c r="G130" s="6" t="s">
        <v>288</v>
      </c>
    </row>
    <row r="131">
      <c r="A131" s="14">
        <v>2013.0</v>
      </c>
      <c r="B131" s="6" t="s">
        <v>187</v>
      </c>
      <c r="C131" s="6" t="s">
        <v>187</v>
      </c>
      <c r="D131" s="14" t="s">
        <v>14</v>
      </c>
      <c r="E131" s="94">
        <v>7.71920359E8</v>
      </c>
      <c r="F131" s="6" t="s">
        <v>187</v>
      </c>
      <c r="G131" s="6" t="s">
        <v>288</v>
      </c>
    </row>
    <row r="132">
      <c r="A132" s="14">
        <v>2013.0</v>
      </c>
      <c r="B132" s="6" t="s">
        <v>187</v>
      </c>
      <c r="C132" s="6" t="s">
        <v>187</v>
      </c>
      <c r="D132" s="14" t="s">
        <v>15</v>
      </c>
      <c r="E132" s="94">
        <v>1.07203743E9</v>
      </c>
      <c r="F132" s="6" t="s">
        <v>187</v>
      </c>
      <c r="G132" s="6" t="s">
        <v>288</v>
      </c>
    </row>
    <row r="133">
      <c r="A133" s="14">
        <v>2013.0</v>
      </c>
      <c r="B133" s="6" t="s">
        <v>185</v>
      </c>
      <c r="C133" s="6" t="s">
        <v>185</v>
      </c>
      <c r="D133" s="14" t="s">
        <v>14</v>
      </c>
      <c r="E133" s="94">
        <v>5.86131426E8</v>
      </c>
      <c r="F133" s="6" t="s">
        <v>185</v>
      </c>
      <c r="G133" s="6" t="s">
        <v>288</v>
      </c>
    </row>
    <row r="134">
      <c r="A134" s="14">
        <v>2013.0</v>
      </c>
      <c r="B134" s="6" t="s">
        <v>185</v>
      </c>
      <c r="C134" s="6" t="s">
        <v>185</v>
      </c>
      <c r="D134" s="14" t="s">
        <v>15</v>
      </c>
      <c r="E134" s="94">
        <v>1.153087668E9</v>
      </c>
      <c r="F134" s="6" t="s">
        <v>185</v>
      </c>
      <c r="G134" s="6" t="s">
        <v>288</v>
      </c>
    </row>
    <row r="135">
      <c r="A135" s="14">
        <v>2013.0</v>
      </c>
      <c r="B135" s="6" t="s">
        <v>203</v>
      </c>
      <c r="C135" s="6" t="s">
        <v>203</v>
      </c>
      <c r="D135" s="14" t="s">
        <v>14</v>
      </c>
      <c r="E135" s="94">
        <v>5.50846869E8</v>
      </c>
      <c r="F135" s="6" t="s">
        <v>203</v>
      </c>
      <c r="G135" s="6" t="s">
        <v>288</v>
      </c>
    </row>
    <row r="136">
      <c r="A136" s="14">
        <v>2013.0</v>
      </c>
      <c r="B136" s="6" t="s">
        <v>203</v>
      </c>
      <c r="C136" s="6" t="s">
        <v>203</v>
      </c>
      <c r="D136" s="14" t="s">
        <v>15</v>
      </c>
      <c r="E136" s="94">
        <v>9.85120878E8</v>
      </c>
      <c r="F136" s="6" t="s">
        <v>203</v>
      </c>
      <c r="G136" s="6" t="s">
        <v>288</v>
      </c>
    </row>
    <row r="137">
      <c r="A137" s="14">
        <v>2013.0</v>
      </c>
      <c r="B137" s="6" t="s">
        <v>208</v>
      </c>
      <c r="C137" s="6" t="s">
        <v>205</v>
      </c>
      <c r="D137" s="14" t="s">
        <v>14</v>
      </c>
      <c r="E137" s="94">
        <v>9.59284768E8</v>
      </c>
      <c r="F137" s="6" t="s">
        <v>208</v>
      </c>
      <c r="G137" s="6" t="s">
        <v>288</v>
      </c>
    </row>
    <row r="138">
      <c r="A138" s="14">
        <v>2013.0</v>
      </c>
      <c r="B138" s="6" t="s">
        <v>212</v>
      </c>
      <c r="C138" s="6" t="s">
        <v>205</v>
      </c>
      <c r="D138" s="14" t="s">
        <v>14</v>
      </c>
      <c r="E138" s="94">
        <v>2.180971363E9</v>
      </c>
      <c r="F138" s="6" t="s">
        <v>212</v>
      </c>
      <c r="G138" s="6" t="s">
        <v>73</v>
      </c>
    </row>
    <row r="139">
      <c r="A139" s="14">
        <v>2013.0</v>
      </c>
      <c r="B139" s="6" t="s">
        <v>208</v>
      </c>
      <c r="C139" s="6" t="s">
        <v>205</v>
      </c>
      <c r="D139" s="14" t="s">
        <v>15</v>
      </c>
      <c r="E139" s="94">
        <v>1.409812466E9</v>
      </c>
      <c r="F139" s="6" t="s">
        <v>208</v>
      </c>
      <c r="G139" s="6" t="s">
        <v>288</v>
      </c>
    </row>
    <row r="140">
      <c r="A140" s="14">
        <v>2013.0</v>
      </c>
      <c r="B140" s="6" t="s">
        <v>212</v>
      </c>
      <c r="C140" s="6" t="s">
        <v>205</v>
      </c>
      <c r="D140" s="14" t="s">
        <v>15</v>
      </c>
      <c r="E140" s="94">
        <v>2.981640112E9</v>
      </c>
      <c r="F140" s="6" t="s">
        <v>212</v>
      </c>
      <c r="G140" s="6" t="s">
        <v>73</v>
      </c>
    </row>
    <row r="141">
      <c r="A141" s="14">
        <v>2013.0</v>
      </c>
      <c r="B141" s="6" t="s">
        <v>238</v>
      </c>
      <c r="C141" s="6" t="s">
        <v>225</v>
      </c>
      <c r="D141" s="14" t="s">
        <v>14</v>
      </c>
      <c r="E141" s="94">
        <v>3.9584488E8</v>
      </c>
      <c r="F141" s="6" t="s">
        <v>238</v>
      </c>
      <c r="G141" s="6" t="s">
        <v>288</v>
      </c>
    </row>
    <row r="142">
      <c r="A142" s="14">
        <v>2013.0</v>
      </c>
      <c r="B142" s="6" t="s">
        <v>238</v>
      </c>
      <c r="C142" s="6" t="s">
        <v>225</v>
      </c>
      <c r="D142" s="14" t="s">
        <v>15</v>
      </c>
      <c r="E142" s="94">
        <v>7.05769562E8</v>
      </c>
      <c r="F142" s="6" t="s">
        <v>238</v>
      </c>
      <c r="G142" s="6" t="s">
        <v>288</v>
      </c>
    </row>
    <row r="143">
      <c r="A143" s="14">
        <v>2013.0</v>
      </c>
      <c r="B143" s="98" t="s">
        <v>292</v>
      </c>
      <c r="C143" s="6" t="s">
        <v>304</v>
      </c>
      <c r="D143" s="6" t="s">
        <v>16</v>
      </c>
      <c r="E143" s="82">
        <v>664000.0</v>
      </c>
      <c r="F143" s="98" t="s">
        <v>292</v>
      </c>
      <c r="G143" s="14" t="s">
        <v>288</v>
      </c>
      <c r="H143" s="20" t="str">
        <f>HYPERLINK("https://www.unocha.org/sites/unocha/files/CAP_2013_0.pdf","Page 24, https://www.unocha.org/sites/unocha/files/CAP_2013_0.pdf")</f>
        <v>Page 24, https://www.unocha.org/sites/unocha/files/CAP_2013_0.pdf</v>
      </c>
    </row>
    <row r="144">
      <c r="A144" s="14">
        <v>2013.0</v>
      </c>
      <c r="B144" s="14" t="s">
        <v>294</v>
      </c>
      <c r="C144" s="6" t="s">
        <v>44</v>
      </c>
      <c r="D144" s="14" t="s">
        <v>291</v>
      </c>
      <c r="E144" s="82">
        <v>4400000.0</v>
      </c>
      <c r="F144" s="98" t="s">
        <v>306</v>
      </c>
      <c r="G144" s="14" t="s">
        <v>288</v>
      </c>
      <c r="H144" s="20" t="str">
        <f>HYPERLINK("https://www.unocha.org/sites/unocha/files/CAP_2013_0.pdf","Page 31, https://www.unocha.org/sites/unocha/files/CAP_2013_0.pdf")</f>
        <v>Page 31, https://www.unocha.org/sites/unocha/files/CAP_2013_0.pdf</v>
      </c>
    </row>
    <row r="145">
      <c r="A145" s="14">
        <v>2013.0</v>
      </c>
      <c r="B145" s="14" t="s">
        <v>322</v>
      </c>
      <c r="C145" s="6" t="s">
        <v>112</v>
      </c>
      <c r="D145" s="14" t="s">
        <v>291</v>
      </c>
      <c r="E145" s="82">
        <v>2800800.0</v>
      </c>
      <c r="F145" s="14" t="s">
        <v>322</v>
      </c>
      <c r="G145" s="14" t="s">
        <v>288</v>
      </c>
      <c r="H145" s="20" t="str">
        <f>HYPERLINK("https://www.unocha.org/sites/unocha/files/CAP_2013_0.pdf","Page 40, https://www.unocha.org/sites/unocha/files/CAP_2013_0.pdf")</f>
        <v>Page 40, https://www.unocha.org/sites/unocha/files/CAP_2013_0.pdf</v>
      </c>
    </row>
    <row r="146">
      <c r="A146" s="14">
        <v>2013.0</v>
      </c>
      <c r="B146" s="14" t="s">
        <v>308</v>
      </c>
      <c r="C146" s="6" t="s">
        <v>309</v>
      </c>
      <c r="D146" s="14" t="s">
        <v>291</v>
      </c>
      <c r="E146" s="82">
        <v>2100100.0</v>
      </c>
      <c r="F146" s="14" t="s">
        <v>163</v>
      </c>
      <c r="G146" s="14" t="s">
        <v>288</v>
      </c>
      <c r="H146" s="20" t="str">
        <f>HYPERLINK("https://www.unocha.org/sites/unocha/files/CAP_2013_0.pdf","Page 56, https://www.unocha.org/sites/unocha/files/CAP_2013_0.pdf")</f>
        <v>Page 56, https://www.unocha.org/sites/unocha/files/CAP_2013_0.pdf</v>
      </c>
    </row>
    <row r="147">
      <c r="A147" s="14">
        <v>2013.0</v>
      </c>
      <c r="B147" s="14" t="s">
        <v>323</v>
      </c>
      <c r="C147" s="6" t="s">
        <v>187</v>
      </c>
      <c r="D147" s="14" t="s">
        <v>16</v>
      </c>
      <c r="E147" s="82">
        <v>4600000.0</v>
      </c>
      <c r="F147" s="14" t="s">
        <v>187</v>
      </c>
      <c r="G147" s="14" t="s">
        <v>288</v>
      </c>
      <c r="H147" s="20" t="str">
        <f>HYPERLINK("https://www.unocha.org/sites/unocha/files/CAP_2013_0.pdf","Page 69, https://www.unocha.org/sites/unocha/files/CAP_2013_0.pdf")</f>
        <v>Page 69, https://www.unocha.org/sites/unocha/files/CAP_2013_0.pdf</v>
      </c>
    </row>
    <row r="148">
      <c r="A148" s="14">
        <v>2013.0</v>
      </c>
      <c r="B148" s="14" t="s">
        <v>324</v>
      </c>
      <c r="C148" s="6" t="s">
        <v>225</v>
      </c>
      <c r="D148" s="14" t="s">
        <v>291</v>
      </c>
      <c r="E148" s="82">
        <v>1.31E7</v>
      </c>
      <c r="F148" s="14" t="s">
        <v>324</v>
      </c>
      <c r="G148" s="14" t="s">
        <v>288</v>
      </c>
      <c r="H148" s="20" t="str">
        <f>HYPERLINK("https://www.unocha.org/sites/unocha/files/CAP_2013_0.pdf","Page 77, https://www.unocha.org/sites/unocha/files/CAP_2013_0.pdf")</f>
        <v>Page 77, https://www.unocha.org/sites/unocha/files/CAP_2013_0.pdf</v>
      </c>
    </row>
    <row r="149">
      <c r="A149" s="99">
        <v>2013.0</v>
      </c>
      <c r="B149" s="98" t="s">
        <v>292</v>
      </c>
      <c r="C149" s="6" t="s">
        <v>304</v>
      </c>
      <c r="D149" s="6" t="s">
        <v>16</v>
      </c>
      <c r="E149" s="100">
        <v>619.0</v>
      </c>
      <c r="F149" s="98" t="s">
        <v>292</v>
      </c>
      <c r="G149" s="14" t="s">
        <v>288</v>
      </c>
      <c r="H149" s="20" t="str">
        <f>HYPERLINK("https://www.unocha.org/sites/unocha/files/CAP_2013_0.pdf","Page 23, https://www.unocha.org/sites/unocha/files/CAP_2013_0.pdf")</f>
        <v>Page 23, https://www.unocha.org/sites/unocha/files/CAP_2013_0.pdf</v>
      </c>
      <c r="I149" s="6" t="s">
        <v>305</v>
      </c>
    </row>
    <row r="150">
      <c r="A150" s="99">
        <v>2013.0</v>
      </c>
      <c r="B150" s="14" t="s">
        <v>294</v>
      </c>
      <c r="C150" s="6" t="s">
        <v>44</v>
      </c>
      <c r="D150" s="14" t="s">
        <v>16</v>
      </c>
      <c r="E150" s="100">
        <v>2631052.0</v>
      </c>
      <c r="F150" s="98" t="s">
        <v>306</v>
      </c>
      <c r="G150" s="14" t="s">
        <v>288</v>
      </c>
      <c r="H150" s="20" t="str">
        <f>HYPERLINK("https://www.unocha.org/sites/unocha/files/CAP_2013_0.pdf","Page 28, https://www.unocha.org/sites/unocha/files/CAP_2013_0.pdf")</f>
        <v>Page 28, https://www.unocha.org/sites/unocha/files/CAP_2013_0.pdf</v>
      </c>
      <c r="I150" s="6" t="s">
        <v>315</v>
      </c>
    </row>
    <row r="151">
      <c r="A151" s="99">
        <v>2013.0</v>
      </c>
      <c r="B151" s="6" t="s">
        <v>111</v>
      </c>
      <c r="C151" s="6" t="s">
        <v>112</v>
      </c>
      <c r="D151" s="14" t="s">
        <v>16</v>
      </c>
      <c r="E151" s="100">
        <v>4590.0</v>
      </c>
      <c r="F151" s="6" t="s">
        <v>111</v>
      </c>
      <c r="G151" s="14" t="s">
        <v>288</v>
      </c>
      <c r="H151" s="20" t="str">
        <f>HYPERLINK("https://www.unocha.org/sites/unocha/files/CAP_2013_0.pdf","Page 37, https://www.unocha.org/sites/unocha/files/CAP_2013_0.pdf")</f>
        <v>Page 37, https://www.unocha.org/sites/unocha/files/CAP_2013_0.pdf</v>
      </c>
      <c r="I151" s="6" t="s">
        <v>325</v>
      </c>
    </row>
    <row r="152">
      <c r="A152" s="99">
        <v>2013.0</v>
      </c>
      <c r="B152" s="14" t="s">
        <v>308</v>
      </c>
      <c r="C152" s="6" t="s">
        <v>309</v>
      </c>
      <c r="D152" s="14" t="s">
        <v>16</v>
      </c>
      <c r="E152" s="100">
        <v>2248804.0</v>
      </c>
      <c r="F152" s="14" t="s">
        <v>163</v>
      </c>
      <c r="G152" s="14" t="s">
        <v>288</v>
      </c>
      <c r="H152" s="20" t="str">
        <f>HYPERLINK("https://www.unocha.org/sites/unocha/files/CAP_2013_0.pdf","Page 53, https://www.unocha.org/sites/unocha/files/CAP_2013_0.pdf")</f>
        <v>Page 53, https://www.unocha.org/sites/unocha/files/CAP_2013_0.pdf</v>
      </c>
      <c r="I152" s="6" t="s">
        <v>310</v>
      </c>
    </row>
    <row r="153">
      <c r="A153" s="99">
        <v>2013.0</v>
      </c>
      <c r="B153" s="14" t="s">
        <v>323</v>
      </c>
      <c r="C153" s="6" t="s">
        <v>187</v>
      </c>
      <c r="D153" s="14" t="s">
        <v>16</v>
      </c>
      <c r="E153" s="100">
        <v>4600000.0</v>
      </c>
      <c r="F153" s="14" t="s">
        <v>187</v>
      </c>
      <c r="G153" s="14" t="s">
        <v>288</v>
      </c>
      <c r="H153" s="20" t="str">
        <f>HYPERLINK("https://www.unocha.org/sites/unocha/files/CAP_2013_0.pdf","Page 69, https://www.unocha.org/sites/unocha/files/CAP_2013_0.pdf")</f>
        <v>Page 69, https://www.unocha.org/sites/unocha/files/CAP_2013_0.pdf</v>
      </c>
    </row>
    <row r="154">
      <c r="A154" s="99">
        <v>2013.0</v>
      </c>
      <c r="B154" s="14" t="s">
        <v>238</v>
      </c>
      <c r="C154" s="6" t="s">
        <v>225</v>
      </c>
      <c r="D154" s="14" t="s">
        <v>16</v>
      </c>
      <c r="E154" s="100">
        <v>1.317385E7</v>
      </c>
      <c r="F154" s="14" t="s">
        <v>238</v>
      </c>
      <c r="G154" s="14" t="s">
        <v>269</v>
      </c>
      <c r="H154" s="20" t="str">
        <f>HYPERLINK("https://www.unocha.org/sites/unocha/files/CAP_2013_0.pdf","Page 74, https://www.unocha.org/sites/unocha/files/CAP_2013_0.pdf")</f>
        <v>Page 74, https://www.unocha.org/sites/unocha/files/CAP_2013_0.pdf</v>
      </c>
      <c r="I154" s="6" t="s">
        <v>305</v>
      </c>
    </row>
    <row r="155">
      <c r="A155" s="14">
        <v>2013.0</v>
      </c>
      <c r="B155" s="14" t="s">
        <v>326</v>
      </c>
      <c r="C155" s="6" t="s">
        <v>10</v>
      </c>
      <c r="D155" s="14" t="s">
        <v>291</v>
      </c>
      <c r="E155" s="96">
        <v>1.8258504E7</v>
      </c>
      <c r="F155" s="14" t="s">
        <v>326</v>
      </c>
      <c r="G155" s="14" t="s">
        <v>318</v>
      </c>
      <c r="H155" s="20" t="str">
        <f>HYPERLINK("https://www.unocha.org/sites/unocha/files/CAP_2013_0.pdf","Page 14, https://www.unocha.org/sites/unocha/files/CAP_2013_0.pdf")</f>
        <v>Page 14, https://www.unocha.org/sites/unocha/files/CAP_2013_0.pdf</v>
      </c>
      <c r="I155" s="6" t="s">
        <v>327</v>
      </c>
    </row>
    <row r="156">
      <c r="A156" s="95">
        <v>2013.0</v>
      </c>
      <c r="B156" s="6" t="s">
        <v>311</v>
      </c>
      <c r="C156" s="6" t="s">
        <v>24</v>
      </c>
      <c r="D156" s="6" t="s">
        <v>16</v>
      </c>
      <c r="E156" s="96">
        <v>7405530.0</v>
      </c>
      <c r="F156" s="6" t="s">
        <v>311</v>
      </c>
      <c r="G156" s="6" t="s">
        <v>288</v>
      </c>
      <c r="H156" s="20" t="str">
        <f>HYPERLINK("https://www.unocha.org/sites/unocha/files/CAP_2013_0.pdf","Page 19, https://www.unocha.org/sites/unocha/files/CAP_2013_0.pdf")</f>
        <v>Page 19, https://www.unocha.org/sites/unocha/files/CAP_2013_0.pdf</v>
      </c>
      <c r="I156" s="6" t="s">
        <v>307</v>
      </c>
    </row>
    <row r="157">
      <c r="A157" s="95">
        <v>2013.0</v>
      </c>
      <c r="B157" s="6" t="s">
        <v>328</v>
      </c>
      <c r="C157" s="6" t="s">
        <v>57</v>
      </c>
      <c r="D157" s="6" t="s">
        <v>291</v>
      </c>
      <c r="E157" s="96">
        <v>24318.0</v>
      </c>
      <c r="F157" s="6" t="s">
        <v>328</v>
      </c>
      <c r="G157" s="6" t="s">
        <v>318</v>
      </c>
      <c r="H157" s="20" t="str">
        <f>HYPERLINK("https://www.unocha.org/sites/unocha/files/CAP_2013_0.pdf","Page 33, https://www.unocha.org/sites/unocha/files/CAP_2013_0.pdf")</f>
        <v>Page 33, https://www.unocha.org/sites/unocha/files/CAP_2013_0.pdf</v>
      </c>
      <c r="I157" s="6" t="s">
        <v>307</v>
      </c>
    </row>
    <row r="158">
      <c r="A158" s="95">
        <v>2013.0</v>
      </c>
      <c r="B158" s="6" t="s">
        <v>313</v>
      </c>
      <c r="C158" s="6" t="s">
        <v>129</v>
      </c>
      <c r="D158" s="6" t="s">
        <v>291</v>
      </c>
      <c r="E158" s="96">
        <v>4290000.0</v>
      </c>
      <c r="F158" s="6" t="s">
        <v>313</v>
      </c>
      <c r="G158" s="6" t="s">
        <v>288</v>
      </c>
      <c r="H158" s="20" t="str">
        <f>HYPERLINK("https://www.unocha.org/sites/unocha/files/CAP_2013_0.pdf","Page 39, https://www.unocha.org/sites/unocha/files/CAP_2013_0.pdf")</f>
        <v>Page 39, https://www.unocha.org/sites/unocha/files/CAP_2013_0.pdf</v>
      </c>
    </row>
    <row r="159">
      <c r="A159" s="95">
        <v>2013.0</v>
      </c>
      <c r="B159" s="6" t="s">
        <v>329</v>
      </c>
      <c r="C159" s="6" t="s">
        <v>127</v>
      </c>
      <c r="D159" s="6" t="s">
        <v>16</v>
      </c>
      <c r="E159" s="96">
        <v>1480000.0</v>
      </c>
      <c r="F159" s="6" t="s">
        <v>329</v>
      </c>
      <c r="G159" s="6" t="s">
        <v>288</v>
      </c>
      <c r="H159" s="20" t="str">
        <f>HYPERLINK("https://www.unocha.org/sites/unocha/files/CAP_2013_0.pdf","Page 45, https://www.unocha.org/sites/unocha/files/CAP_2013_0.pdf")</f>
        <v>Page 45, https://www.unocha.org/sites/unocha/files/CAP_2013_0.pdf</v>
      </c>
      <c r="I159" s="6" t="s">
        <v>314</v>
      </c>
    </row>
    <row r="160">
      <c r="A160" s="95">
        <v>2013.0</v>
      </c>
      <c r="B160" s="6" t="s">
        <v>316</v>
      </c>
      <c r="C160" s="98" t="s">
        <v>317</v>
      </c>
      <c r="D160" s="6" t="s">
        <v>16</v>
      </c>
      <c r="E160" s="96">
        <v>950000.0</v>
      </c>
      <c r="F160" s="6" t="s">
        <v>316</v>
      </c>
      <c r="G160" s="6" t="s">
        <v>318</v>
      </c>
      <c r="H160" s="20" t="str">
        <f>HYPERLINK("https://www.unocha.org/sites/unocha/files/CAP_2013_0.pdf","Page 57, https://www.unocha.org/sites/unocha/files/CAP_2013_0.pdf")</f>
        <v>Page 57, https://www.unocha.org/sites/unocha/files/CAP_2013_0.pdf</v>
      </c>
      <c r="I160" s="6" t="s">
        <v>315</v>
      </c>
    </row>
    <row r="161">
      <c r="A161" s="95">
        <v>2013.0</v>
      </c>
      <c r="B161" s="6" t="s">
        <v>298</v>
      </c>
      <c r="C161" s="6" t="s">
        <v>185</v>
      </c>
      <c r="D161" s="6" t="s">
        <v>16</v>
      </c>
      <c r="E161" s="96">
        <v>4748.0</v>
      </c>
      <c r="F161" s="6" t="s">
        <v>298</v>
      </c>
      <c r="G161" s="6" t="s">
        <v>288</v>
      </c>
      <c r="H161" s="20" t="str">
        <f>HYPERLINK("https://www.unocha.org/sites/unocha/files/CAP_2013_0.pdf","Page 62, https://www.unocha.org/sites/unocha/files/CAP_2013_0.pdf")</f>
        <v>Page 62, https://www.unocha.org/sites/unocha/files/CAP_2013_0.pdf</v>
      </c>
      <c r="I161" s="6" t="s">
        <v>315</v>
      </c>
    </row>
    <row r="162">
      <c r="A162" s="95">
        <v>2013.0</v>
      </c>
      <c r="B162" s="6" t="s">
        <v>330</v>
      </c>
      <c r="C162" s="6" t="s">
        <v>188</v>
      </c>
      <c r="D162" s="6" t="s">
        <v>16</v>
      </c>
      <c r="E162" s="96">
        <v>4600000.0</v>
      </c>
      <c r="F162" s="6" t="s">
        <v>330</v>
      </c>
      <c r="G162" s="6" t="s">
        <v>288</v>
      </c>
      <c r="H162" s="20" t="str">
        <f>HYPERLINK("https://www.unocha.org/sites/unocha/files/CAP_2013_0.pdf","Page 66, https://www.unocha.org/sites/unocha/files/CAP_2013_0.pdf")</f>
        <v>Page 66, https://www.unocha.org/sites/unocha/files/CAP_2013_0.pdf</v>
      </c>
    </row>
    <row r="163">
      <c r="A163" s="95">
        <v>2013.0</v>
      </c>
      <c r="B163" s="6" t="s">
        <v>331</v>
      </c>
      <c r="C163" s="6" t="s">
        <v>203</v>
      </c>
      <c r="D163" s="6" t="s">
        <v>16</v>
      </c>
      <c r="E163" s="101">
        <v>4400000.0</v>
      </c>
      <c r="F163" s="6" t="s">
        <v>331</v>
      </c>
      <c r="G163" s="98" t="s">
        <v>332</v>
      </c>
      <c r="H163" s="20" t="str">
        <f>HYPERLINK("https://www.unocha.org/sites/unocha/files/CAP_2013_0.pdf","Page 70, https://www.unocha.org/sites/unocha/files/CAP_2013_0.pdf")</f>
        <v>Page 70, https://www.unocha.org/sites/unocha/files/CAP_2013_0.pdf</v>
      </c>
    </row>
    <row r="164">
      <c r="A164" s="6"/>
      <c r="B164" s="6"/>
      <c r="C164" s="6"/>
      <c r="D164" s="6"/>
      <c r="E164" s="94"/>
      <c r="F164" s="6"/>
      <c r="G164" s="6"/>
    </row>
    <row r="165">
      <c r="A165" s="6"/>
      <c r="B165" s="6"/>
      <c r="C165" s="6"/>
      <c r="D165" s="6"/>
      <c r="E165" s="94"/>
      <c r="F165" s="6"/>
      <c r="G165" s="6"/>
    </row>
    <row r="166">
      <c r="A166" s="6"/>
      <c r="B166" s="6"/>
      <c r="C166" s="6"/>
      <c r="D166" s="6"/>
      <c r="E166" s="94"/>
      <c r="F166" s="6"/>
      <c r="G166" s="6"/>
    </row>
    <row r="167">
      <c r="A167" s="6"/>
      <c r="B167" s="6"/>
      <c r="C167" s="6"/>
      <c r="D167" s="6"/>
      <c r="E167" s="94"/>
      <c r="F167" s="6"/>
      <c r="G167" s="6"/>
    </row>
    <row r="168">
      <c r="A168" s="6"/>
      <c r="B168" s="6"/>
      <c r="C168" s="6"/>
      <c r="D168" s="6"/>
      <c r="E168" s="94"/>
      <c r="F168" s="6"/>
      <c r="G168" s="6"/>
    </row>
    <row r="169">
      <c r="A169" s="6"/>
      <c r="B169" s="6"/>
      <c r="C169" s="6"/>
      <c r="D169" s="6"/>
      <c r="E169" s="94"/>
      <c r="F169" s="6"/>
      <c r="G169" s="6"/>
    </row>
    <row r="170">
      <c r="A170" s="6"/>
      <c r="B170" s="6"/>
      <c r="C170" s="6"/>
      <c r="D170" s="6"/>
      <c r="E170" s="94"/>
      <c r="F170" s="6"/>
      <c r="G170" s="6"/>
    </row>
    <row r="171">
      <c r="A171" s="6"/>
      <c r="B171" s="6"/>
      <c r="C171" s="6"/>
      <c r="D171" s="6"/>
      <c r="E171" s="94"/>
      <c r="F171" s="6"/>
      <c r="G171" s="6"/>
    </row>
    <row r="172">
      <c r="A172" s="6"/>
      <c r="B172" s="6"/>
      <c r="C172" s="6"/>
      <c r="D172" s="6"/>
      <c r="E172" s="94"/>
      <c r="F172" s="6"/>
      <c r="G172" s="6"/>
    </row>
    <row r="173">
      <c r="A173" s="6"/>
      <c r="B173" s="6"/>
      <c r="C173" s="6"/>
      <c r="D173" s="6"/>
      <c r="E173" s="94"/>
      <c r="F173" s="6"/>
      <c r="G173" s="6"/>
    </row>
    <row r="174">
      <c r="A174" s="6"/>
      <c r="B174" s="6"/>
      <c r="C174" s="6"/>
      <c r="D174" s="6"/>
      <c r="E174" s="94"/>
      <c r="F174" s="6"/>
      <c r="G174" s="6"/>
    </row>
    <row r="175">
      <c r="A175" s="6"/>
      <c r="B175" s="6"/>
      <c r="C175" s="6"/>
      <c r="D175" s="6"/>
      <c r="E175" s="94"/>
      <c r="F175" s="6"/>
      <c r="G175" s="6"/>
    </row>
    <row r="176">
      <c r="A176" s="6"/>
      <c r="B176" s="6"/>
      <c r="C176" s="6"/>
      <c r="D176" s="6"/>
      <c r="E176" s="94"/>
      <c r="F176" s="6"/>
      <c r="G176" s="6"/>
    </row>
    <row r="177">
      <c r="A177" s="6"/>
      <c r="B177" s="6"/>
      <c r="C177" s="6"/>
      <c r="D177" s="6"/>
      <c r="E177" s="94"/>
      <c r="F177" s="6"/>
      <c r="G177" s="6"/>
    </row>
    <row r="178">
      <c r="A178" s="6"/>
      <c r="B178" s="6"/>
      <c r="C178" s="6"/>
      <c r="D178" s="6"/>
      <c r="E178" s="94"/>
      <c r="F178" s="6"/>
      <c r="G178" s="6"/>
    </row>
    <row r="179">
      <c r="A179" s="6"/>
      <c r="B179" s="6"/>
      <c r="C179" s="6"/>
      <c r="D179" s="6"/>
      <c r="E179" s="94"/>
      <c r="F179" s="6"/>
      <c r="G179" s="6"/>
    </row>
    <row r="180">
      <c r="A180" s="6"/>
      <c r="B180" s="6"/>
      <c r="C180" s="6"/>
      <c r="D180" s="6"/>
      <c r="E180" s="94"/>
      <c r="F180" s="6"/>
      <c r="G180" s="6"/>
    </row>
    <row r="181">
      <c r="A181" s="6"/>
      <c r="B181" s="6"/>
      <c r="C181" s="6"/>
      <c r="D181" s="6"/>
      <c r="E181" s="94"/>
      <c r="F181" s="6"/>
      <c r="G181" s="6"/>
    </row>
    <row r="182">
      <c r="A182" s="6"/>
      <c r="B182" s="6"/>
      <c r="C182" s="6"/>
      <c r="D182" s="6"/>
      <c r="E182" s="94"/>
      <c r="F182" s="6"/>
      <c r="G182" s="6"/>
    </row>
    <row r="183">
      <c r="A183" s="6"/>
      <c r="B183" s="6"/>
      <c r="C183" s="6"/>
      <c r="D183" s="6"/>
      <c r="E183" s="94"/>
      <c r="F183" s="6"/>
      <c r="G183" s="6"/>
    </row>
    <row r="184">
      <c r="A184" s="6"/>
      <c r="B184" s="6"/>
      <c r="C184" s="6"/>
      <c r="D184" s="6"/>
      <c r="E184" s="94"/>
      <c r="F184" s="6"/>
      <c r="G184" s="6"/>
    </row>
    <row r="185">
      <c r="A185" s="6"/>
      <c r="B185" s="6"/>
      <c r="C185" s="6"/>
      <c r="D185" s="6"/>
      <c r="E185" s="94"/>
      <c r="F185" s="6"/>
      <c r="G185" s="6"/>
    </row>
    <row r="186">
      <c r="A186" s="6"/>
      <c r="B186" s="6"/>
      <c r="C186" s="6"/>
      <c r="D186" s="6"/>
      <c r="E186" s="94"/>
      <c r="F186" s="6"/>
      <c r="G186" s="6"/>
    </row>
    <row r="187">
      <c r="A187" s="6"/>
      <c r="B187" s="6"/>
      <c r="C187" s="6"/>
      <c r="D187" s="6"/>
      <c r="E187" s="94"/>
      <c r="F187" s="6"/>
      <c r="G187" s="6"/>
    </row>
    <row r="188">
      <c r="A188" s="6"/>
      <c r="B188" s="6"/>
      <c r="C188" s="6"/>
      <c r="D188" s="6"/>
      <c r="E188" s="94"/>
      <c r="F188" s="6"/>
      <c r="G188" s="6"/>
    </row>
    <row r="189">
      <c r="A189" s="6"/>
      <c r="B189" s="6"/>
      <c r="C189" s="6"/>
      <c r="D189" s="6"/>
      <c r="E189" s="94"/>
      <c r="F189" s="6"/>
      <c r="G189" s="6"/>
    </row>
    <row r="190">
      <c r="A190" s="6"/>
      <c r="B190" s="6"/>
      <c r="C190" s="6"/>
      <c r="D190" s="6"/>
      <c r="E190" s="94"/>
      <c r="F190" s="6"/>
      <c r="G190" s="6"/>
    </row>
    <row r="191">
      <c r="A191" s="6"/>
      <c r="B191" s="6"/>
      <c r="C191" s="6"/>
      <c r="D191" s="6"/>
      <c r="E191" s="94"/>
      <c r="F191" s="6"/>
      <c r="G191" s="6"/>
    </row>
    <row r="192">
      <c r="A192" s="6"/>
      <c r="B192" s="6"/>
      <c r="C192" s="6"/>
      <c r="D192" s="6"/>
      <c r="E192" s="94"/>
      <c r="F192" s="6"/>
      <c r="G192" s="6"/>
    </row>
    <row r="193">
      <c r="A193" s="6"/>
      <c r="B193" s="6"/>
      <c r="C193" s="6"/>
      <c r="D193" s="6"/>
      <c r="E193" s="94"/>
      <c r="F193" s="6"/>
      <c r="G193" s="6"/>
    </row>
    <row r="194">
      <c r="A194" s="6"/>
      <c r="B194" s="6"/>
      <c r="C194" s="6"/>
      <c r="D194" s="6"/>
      <c r="E194" s="94"/>
      <c r="F194" s="6"/>
      <c r="G194" s="6"/>
    </row>
    <row r="195">
      <c r="A195" s="6"/>
      <c r="B195" s="6"/>
      <c r="C195" s="6"/>
      <c r="D195" s="6"/>
      <c r="E195" s="94"/>
      <c r="F195" s="6"/>
      <c r="G195" s="6"/>
    </row>
    <row r="196">
      <c r="A196" s="6"/>
      <c r="B196" s="6"/>
      <c r="C196" s="6"/>
      <c r="D196" s="6"/>
      <c r="E196" s="94"/>
      <c r="F196" s="6"/>
      <c r="G196" s="6"/>
    </row>
    <row r="197">
      <c r="A197" s="6"/>
      <c r="B197" s="6"/>
      <c r="C197" s="6"/>
      <c r="D197" s="6"/>
      <c r="E197" s="94"/>
      <c r="F197" s="6"/>
      <c r="G197" s="6"/>
    </row>
    <row r="198">
      <c r="A198" s="6"/>
      <c r="B198" s="6"/>
      <c r="C198" s="6"/>
      <c r="D198" s="6"/>
      <c r="E198" s="94"/>
      <c r="F198" s="6"/>
      <c r="G198" s="6"/>
    </row>
    <row r="199">
      <c r="A199" s="6"/>
      <c r="B199" s="6"/>
      <c r="C199" s="6"/>
      <c r="D199" s="6"/>
      <c r="E199" s="94"/>
      <c r="F199" s="6"/>
      <c r="G199" s="6"/>
    </row>
    <row r="200">
      <c r="A200" s="6"/>
      <c r="B200" s="6"/>
      <c r="C200" s="6"/>
      <c r="D200" s="6"/>
      <c r="E200" s="94"/>
      <c r="F200" s="6"/>
      <c r="G200" s="6"/>
    </row>
    <row r="201">
      <c r="A201" s="6"/>
      <c r="B201" s="6"/>
      <c r="C201" s="6"/>
      <c r="D201" s="6"/>
      <c r="E201" s="94"/>
      <c r="F201" s="6"/>
      <c r="G201" s="6"/>
    </row>
    <row r="202">
      <c r="A202" s="6"/>
      <c r="B202" s="6"/>
      <c r="C202" s="6"/>
      <c r="D202" s="6"/>
      <c r="E202" s="94"/>
      <c r="F202" s="6"/>
      <c r="G202" s="6"/>
    </row>
    <row r="203">
      <c r="A203" s="6"/>
      <c r="B203" s="6"/>
      <c r="C203" s="102"/>
      <c r="D203" s="6"/>
      <c r="E203" s="94"/>
      <c r="F203" s="102"/>
      <c r="G203" s="6"/>
    </row>
    <row r="204">
      <c r="A204" s="6"/>
      <c r="B204" s="6"/>
      <c r="C204" s="102"/>
      <c r="D204" s="6"/>
      <c r="E204" s="94"/>
      <c r="F204" s="102"/>
      <c r="G204" s="6"/>
    </row>
    <row r="205">
      <c r="A205" s="6"/>
      <c r="B205" s="6"/>
      <c r="C205" s="6"/>
      <c r="D205" s="6"/>
      <c r="E205" s="94"/>
      <c r="F205" s="6"/>
      <c r="G205" s="6"/>
    </row>
    <row r="206">
      <c r="A206" s="6"/>
      <c r="B206" s="6"/>
      <c r="C206" s="6"/>
      <c r="D206" s="6"/>
      <c r="E206" s="94"/>
      <c r="F206" s="6"/>
      <c r="G206" s="6"/>
    </row>
    <row r="207">
      <c r="A207" s="6"/>
      <c r="B207" s="6"/>
      <c r="C207" s="6"/>
      <c r="D207" s="6"/>
      <c r="E207" s="94"/>
      <c r="F207" s="6"/>
      <c r="G207" s="6"/>
    </row>
    <row r="208">
      <c r="A208" s="6"/>
      <c r="B208" s="6"/>
      <c r="C208" s="6"/>
      <c r="D208" s="6"/>
      <c r="E208" s="94"/>
      <c r="F208" s="6"/>
      <c r="G208" s="6"/>
    </row>
    <row r="209">
      <c r="A209" s="6"/>
      <c r="B209" s="6"/>
      <c r="C209" s="6"/>
      <c r="D209" s="6"/>
      <c r="E209" s="94"/>
      <c r="F209" s="6"/>
      <c r="G209" s="6"/>
    </row>
    <row r="210">
      <c r="A210" s="6"/>
      <c r="B210" s="6"/>
      <c r="C210" s="6"/>
      <c r="D210" s="6"/>
      <c r="E210" s="94"/>
      <c r="F210" s="6"/>
      <c r="G210" s="6"/>
    </row>
    <row r="211">
      <c r="A211" s="6"/>
      <c r="B211" s="6"/>
      <c r="C211" s="6"/>
      <c r="D211" s="6"/>
      <c r="E211" s="94"/>
      <c r="F211" s="6"/>
      <c r="G211" s="6"/>
    </row>
    <row r="212">
      <c r="A212" s="6"/>
      <c r="B212" s="6"/>
      <c r="C212" s="6"/>
      <c r="D212" s="6"/>
      <c r="E212" s="94"/>
      <c r="F212" s="6"/>
      <c r="G212" s="6"/>
    </row>
    <row r="213">
      <c r="A213" s="6"/>
      <c r="B213" s="6"/>
      <c r="C213" s="6"/>
      <c r="D213" s="6"/>
      <c r="E213" s="94"/>
      <c r="F213" s="6"/>
      <c r="G213" s="6"/>
    </row>
    <row r="214">
      <c r="A214" s="6"/>
      <c r="B214" s="6"/>
      <c r="C214" s="6"/>
      <c r="D214" s="6"/>
      <c r="E214" s="94"/>
      <c r="F214" s="6"/>
      <c r="G214" s="6"/>
    </row>
    <row r="215">
      <c r="A215" s="6"/>
      <c r="B215" s="6"/>
      <c r="C215" s="6"/>
      <c r="D215" s="6"/>
      <c r="E215" s="94"/>
      <c r="F215" s="6"/>
      <c r="G215" s="6"/>
    </row>
    <row r="216">
      <c r="A216" s="6"/>
      <c r="B216" s="6"/>
      <c r="C216" s="6"/>
      <c r="D216" s="6"/>
      <c r="E216" s="94"/>
      <c r="F216" s="6"/>
      <c r="G216" s="6"/>
    </row>
    <row r="217">
      <c r="A217" s="6"/>
      <c r="B217" s="6"/>
      <c r="C217" s="6"/>
      <c r="D217" s="6"/>
      <c r="E217" s="94"/>
      <c r="F217" s="6"/>
      <c r="G217" s="6"/>
    </row>
    <row r="218">
      <c r="A218" s="6"/>
      <c r="B218" s="6"/>
      <c r="C218" s="6"/>
      <c r="D218" s="6"/>
      <c r="E218" s="94"/>
      <c r="F218" s="6"/>
      <c r="G218" s="6"/>
    </row>
    <row r="219">
      <c r="A219" s="6"/>
      <c r="B219" s="6"/>
      <c r="C219" s="6"/>
      <c r="D219" s="6"/>
      <c r="E219" s="94"/>
      <c r="F219" s="6"/>
      <c r="G219" s="6"/>
    </row>
    <row r="220">
      <c r="A220" s="6"/>
      <c r="B220" s="6"/>
      <c r="C220" s="6"/>
      <c r="D220" s="6"/>
      <c r="E220" s="94"/>
      <c r="F220" s="6"/>
      <c r="G220" s="6"/>
    </row>
    <row r="221">
      <c r="A221" s="6"/>
      <c r="B221" s="6"/>
      <c r="C221" s="6"/>
      <c r="D221" s="6"/>
      <c r="E221" s="94"/>
      <c r="F221" s="6"/>
      <c r="G221" s="6"/>
    </row>
    <row r="222">
      <c r="A222" s="6"/>
      <c r="B222" s="6"/>
      <c r="C222" s="6"/>
      <c r="D222" s="6"/>
      <c r="E222" s="94"/>
      <c r="F222" s="6"/>
      <c r="G222" s="6"/>
    </row>
    <row r="223">
      <c r="A223" s="6"/>
      <c r="B223" s="6"/>
      <c r="C223" s="6"/>
      <c r="D223" s="6"/>
      <c r="E223" s="94"/>
      <c r="F223" s="6"/>
      <c r="G223" s="6"/>
    </row>
    <row r="224">
      <c r="A224" s="6"/>
      <c r="B224" s="6"/>
      <c r="C224" s="6"/>
      <c r="D224" s="6"/>
      <c r="E224" s="94"/>
      <c r="F224" s="6"/>
      <c r="G224" s="6"/>
    </row>
    <row r="225">
      <c r="A225" s="6"/>
      <c r="B225" s="6"/>
      <c r="C225" s="6"/>
      <c r="D225" s="6"/>
      <c r="E225" s="94"/>
      <c r="F225" s="6"/>
      <c r="G225" s="6"/>
    </row>
    <row r="226">
      <c r="A226" s="6"/>
      <c r="B226" s="6"/>
      <c r="C226" s="6"/>
      <c r="D226" s="6"/>
      <c r="E226" s="94"/>
      <c r="F226" s="6"/>
      <c r="G226" s="6"/>
    </row>
    <row r="227">
      <c r="A227" s="6"/>
      <c r="B227" s="6"/>
      <c r="C227" s="6"/>
      <c r="D227" s="6"/>
      <c r="E227" s="94"/>
      <c r="F227" s="6"/>
      <c r="G227" s="6"/>
    </row>
    <row r="228">
      <c r="A228" s="6"/>
      <c r="B228" s="6"/>
      <c r="C228" s="6"/>
      <c r="D228" s="6"/>
      <c r="E228" s="94"/>
      <c r="F228" s="6"/>
      <c r="G228" s="6"/>
    </row>
    <row r="229">
      <c r="A229" s="6"/>
      <c r="B229" s="6"/>
      <c r="C229" s="6"/>
      <c r="D229" s="6"/>
      <c r="E229" s="94"/>
      <c r="F229" s="6"/>
      <c r="G229" s="6"/>
    </row>
    <row r="230">
      <c r="A230" s="6"/>
      <c r="B230" s="6"/>
      <c r="C230" s="6"/>
      <c r="D230" s="6"/>
      <c r="E230" s="94"/>
      <c r="F230" s="6"/>
      <c r="G230" s="6"/>
    </row>
    <row r="231">
      <c r="A231" s="6"/>
      <c r="B231" s="6"/>
      <c r="C231" s="6"/>
      <c r="D231" s="6"/>
      <c r="E231" s="94"/>
      <c r="F231" s="6"/>
      <c r="G231" s="6"/>
    </row>
    <row r="232">
      <c r="A232" s="6"/>
      <c r="B232" s="6"/>
      <c r="C232" s="6"/>
      <c r="D232" s="6"/>
      <c r="E232" s="94"/>
      <c r="F232" s="6"/>
      <c r="G232" s="6"/>
    </row>
    <row r="233">
      <c r="A233" s="6"/>
      <c r="B233" s="6"/>
      <c r="C233" s="6"/>
      <c r="D233" s="6"/>
      <c r="E233" s="94"/>
      <c r="F233" s="6"/>
      <c r="G233" s="6"/>
    </row>
    <row r="234">
      <c r="A234" s="6"/>
      <c r="B234" s="6"/>
      <c r="C234" s="6"/>
      <c r="D234" s="6"/>
      <c r="E234" s="94"/>
      <c r="F234" s="6"/>
      <c r="G234" s="6"/>
    </row>
    <row r="235">
      <c r="A235" s="6"/>
      <c r="B235" s="6"/>
      <c r="C235" s="6"/>
      <c r="D235" s="6"/>
      <c r="E235" s="94"/>
      <c r="F235" s="6"/>
      <c r="G235" s="6"/>
    </row>
    <row r="236">
      <c r="A236" s="6"/>
      <c r="B236" s="6"/>
      <c r="C236" s="6"/>
      <c r="D236" s="6"/>
      <c r="E236" s="94"/>
      <c r="F236" s="6"/>
      <c r="G236" s="6"/>
    </row>
    <row r="237">
      <c r="A237" s="6"/>
      <c r="B237" s="6"/>
      <c r="C237" s="6"/>
      <c r="D237" s="6"/>
      <c r="E237" s="94"/>
      <c r="F237" s="6"/>
      <c r="G237" s="6"/>
    </row>
    <row r="238">
      <c r="A238" s="6"/>
      <c r="B238" s="6"/>
      <c r="C238" s="6"/>
      <c r="D238" s="6"/>
      <c r="E238" s="94"/>
      <c r="F238" s="6"/>
      <c r="G238" s="6"/>
    </row>
    <row r="239">
      <c r="A239" s="6"/>
      <c r="B239" s="6"/>
      <c r="C239" s="6"/>
      <c r="D239" s="6"/>
      <c r="E239" s="94"/>
      <c r="F239" s="6"/>
      <c r="G239" s="6"/>
    </row>
    <row r="240">
      <c r="A240" s="6"/>
      <c r="B240" s="6"/>
      <c r="C240" s="6"/>
      <c r="D240" s="6"/>
      <c r="E240" s="94"/>
      <c r="F240" s="6"/>
      <c r="G240" s="6"/>
    </row>
    <row r="241">
      <c r="A241" s="6"/>
      <c r="B241" s="6"/>
      <c r="C241" s="6"/>
      <c r="D241" s="6"/>
      <c r="E241" s="94"/>
      <c r="F241" s="6"/>
      <c r="G241" s="6"/>
    </row>
    <row r="242">
      <c r="A242" s="6"/>
      <c r="B242" s="6"/>
      <c r="C242" s="6"/>
      <c r="D242" s="6"/>
      <c r="E242" s="94"/>
      <c r="F242" s="6"/>
      <c r="G242" s="6"/>
    </row>
    <row r="243">
      <c r="A243" s="6"/>
      <c r="B243" s="6"/>
      <c r="C243" s="6"/>
      <c r="D243" s="6"/>
      <c r="E243" s="94"/>
      <c r="F243" s="6"/>
      <c r="G243" s="6"/>
    </row>
    <row r="244">
      <c r="A244" s="6"/>
      <c r="B244" s="6"/>
      <c r="C244" s="6"/>
      <c r="D244" s="6"/>
      <c r="E244" s="94"/>
      <c r="F244" s="6"/>
      <c r="G244" s="6"/>
    </row>
    <row r="245">
      <c r="A245" s="6"/>
      <c r="B245" s="6"/>
      <c r="C245" s="6"/>
      <c r="D245" s="6"/>
      <c r="E245" s="94"/>
      <c r="F245" s="6"/>
      <c r="G245" s="6"/>
    </row>
    <row r="246">
      <c r="A246" s="6"/>
      <c r="B246" s="6"/>
      <c r="C246" s="6"/>
      <c r="D246" s="6"/>
      <c r="E246" s="94"/>
      <c r="F246" s="6"/>
      <c r="G246" s="6"/>
    </row>
    <row r="247">
      <c r="A247" s="6"/>
      <c r="B247" s="6"/>
      <c r="C247" s="6"/>
      <c r="D247" s="6"/>
      <c r="E247" s="94"/>
      <c r="F247" s="6"/>
      <c r="G247" s="6"/>
    </row>
    <row r="248">
      <c r="A248" s="6"/>
      <c r="B248" s="6"/>
      <c r="C248" s="6"/>
      <c r="D248" s="6"/>
      <c r="E248" s="94"/>
      <c r="F248" s="6"/>
      <c r="G248" s="6"/>
    </row>
    <row r="249">
      <c r="A249" s="6"/>
      <c r="B249" s="6"/>
      <c r="C249" s="6"/>
      <c r="D249" s="6"/>
      <c r="E249" s="94"/>
      <c r="F249" s="6"/>
      <c r="G249" s="6"/>
    </row>
    <row r="250">
      <c r="A250" s="6"/>
      <c r="B250" s="6"/>
      <c r="C250" s="6"/>
      <c r="D250" s="6"/>
      <c r="E250" s="94"/>
      <c r="F250" s="6"/>
      <c r="G250" s="6"/>
    </row>
    <row r="251">
      <c r="A251" s="6"/>
      <c r="B251" s="6"/>
      <c r="C251" s="6"/>
      <c r="D251" s="6"/>
      <c r="E251" s="94"/>
      <c r="F251" s="6"/>
      <c r="G251" s="6"/>
    </row>
    <row r="252">
      <c r="A252" s="6"/>
      <c r="B252" s="6"/>
      <c r="C252" s="6"/>
      <c r="D252" s="6"/>
      <c r="E252" s="94"/>
      <c r="F252" s="6"/>
      <c r="G252" s="6"/>
    </row>
    <row r="253">
      <c r="A253" s="6"/>
      <c r="B253" s="6"/>
      <c r="C253" s="6"/>
      <c r="D253" s="6"/>
      <c r="E253" s="94"/>
      <c r="F253" s="6"/>
      <c r="G253" s="6"/>
    </row>
    <row r="254">
      <c r="A254" s="6"/>
      <c r="B254" s="6"/>
      <c r="C254" s="6"/>
      <c r="D254" s="6"/>
      <c r="E254" s="94"/>
      <c r="F254" s="6"/>
      <c r="G254" s="6"/>
    </row>
    <row r="255">
      <c r="A255" s="6"/>
      <c r="B255" s="6"/>
      <c r="C255" s="6"/>
      <c r="D255" s="6"/>
      <c r="E255" s="94"/>
      <c r="F255" s="6"/>
      <c r="G255" s="6"/>
    </row>
    <row r="256">
      <c r="A256" s="6"/>
      <c r="B256" s="6"/>
      <c r="C256" s="6"/>
      <c r="D256" s="6"/>
      <c r="E256" s="94"/>
      <c r="F256" s="6"/>
      <c r="G256" s="6"/>
    </row>
    <row r="257">
      <c r="A257" s="6"/>
      <c r="B257" s="6"/>
      <c r="C257" s="6"/>
      <c r="D257" s="6"/>
      <c r="E257" s="94"/>
      <c r="F257" s="6"/>
      <c r="G257" s="6"/>
    </row>
    <row r="258">
      <c r="A258" s="6"/>
      <c r="B258" s="6"/>
      <c r="C258" s="6"/>
      <c r="D258" s="6"/>
      <c r="E258" s="94"/>
      <c r="F258" s="6"/>
      <c r="G258" s="6"/>
    </row>
    <row r="259">
      <c r="A259" s="6"/>
      <c r="B259" s="6"/>
      <c r="C259" s="6"/>
      <c r="D259" s="6"/>
      <c r="E259" s="94"/>
      <c r="F259" s="6"/>
      <c r="G259" s="6"/>
    </row>
    <row r="260">
      <c r="A260" s="6"/>
      <c r="B260" s="6"/>
      <c r="C260" s="6"/>
      <c r="D260" s="6"/>
      <c r="E260" s="94"/>
      <c r="F260" s="6"/>
      <c r="G260" s="6"/>
    </row>
    <row r="261">
      <c r="A261" s="6"/>
      <c r="B261" s="6"/>
      <c r="C261" s="6"/>
      <c r="D261" s="6"/>
      <c r="E261" s="94"/>
      <c r="F261" s="6"/>
      <c r="G261" s="6"/>
    </row>
    <row r="262">
      <c r="A262" s="6"/>
      <c r="B262" s="6"/>
      <c r="C262" s="6"/>
      <c r="D262" s="6"/>
      <c r="E262" s="94"/>
      <c r="F262" s="6"/>
      <c r="G262" s="6"/>
    </row>
    <row r="263">
      <c r="A263" s="6"/>
      <c r="B263" s="6"/>
      <c r="C263" s="6"/>
      <c r="D263" s="6"/>
      <c r="E263" s="94"/>
      <c r="F263" s="6"/>
      <c r="G263" s="6"/>
    </row>
    <row r="264">
      <c r="A264" s="6"/>
      <c r="B264" s="6"/>
      <c r="C264" s="6"/>
      <c r="D264" s="6"/>
      <c r="E264" s="94"/>
      <c r="F264" s="6"/>
      <c r="G264" s="6"/>
    </row>
    <row r="265">
      <c r="A265" s="6"/>
      <c r="B265" s="6"/>
      <c r="C265" s="6"/>
      <c r="D265" s="6"/>
      <c r="E265" s="94"/>
      <c r="F265" s="6"/>
      <c r="G265" s="6"/>
    </row>
    <row r="266">
      <c r="A266" s="6"/>
      <c r="B266" s="6"/>
      <c r="C266" s="6"/>
      <c r="D266" s="6"/>
      <c r="E266" s="94"/>
      <c r="F266" s="6"/>
      <c r="G266" s="6"/>
    </row>
    <row r="267">
      <c r="A267" s="6"/>
      <c r="B267" s="6"/>
      <c r="C267" s="6"/>
      <c r="D267" s="6"/>
      <c r="E267" s="94"/>
      <c r="F267" s="6"/>
      <c r="G267" s="6"/>
    </row>
    <row r="268">
      <c r="A268" s="6"/>
      <c r="B268" s="6"/>
      <c r="C268" s="6"/>
      <c r="D268" s="6"/>
      <c r="E268" s="94"/>
      <c r="F268" s="6"/>
      <c r="G268" s="6"/>
    </row>
    <row r="269">
      <c r="A269" s="6"/>
      <c r="B269" s="6"/>
      <c r="C269" s="6"/>
      <c r="D269" s="6"/>
      <c r="E269" s="94"/>
      <c r="F269" s="6"/>
      <c r="G269" s="6"/>
    </row>
    <row r="270">
      <c r="A270" s="6"/>
      <c r="B270" s="6"/>
      <c r="C270" s="6"/>
      <c r="D270" s="6"/>
      <c r="E270" s="94"/>
      <c r="F270" s="6"/>
      <c r="G270" s="6"/>
    </row>
    <row r="271">
      <c r="A271" s="6"/>
      <c r="B271" s="6"/>
      <c r="C271" s="6"/>
      <c r="D271" s="6"/>
      <c r="E271" s="94"/>
      <c r="F271" s="6"/>
      <c r="G271" s="6"/>
    </row>
    <row r="272">
      <c r="A272" s="6"/>
      <c r="B272" s="6"/>
      <c r="C272" s="6"/>
      <c r="D272" s="6"/>
      <c r="E272" s="94"/>
      <c r="F272" s="6"/>
      <c r="G272" s="6"/>
    </row>
    <row r="273">
      <c r="A273" s="6"/>
      <c r="B273" s="6"/>
      <c r="C273" s="6"/>
      <c r="D273" s="6"/>
      <c r="E273" s="94"/>
      <c r="F273" s="6"/>
      <c r="G273" s="6"/>
    </row>
    <row r="274">
      <c r="A274" s="6"/>
      <c r="B274" s="6"/>
      <c r="C274" s="6"/>
      <c r="D274" s="6"/>
      <c r="E274" s="94"/>
      <c r="F274" s="6"/>
      <c r="G274" s="6"/>
    </row>
    <row r="275">
      <c r="A275" s="6"/>
      <c r="B275" s="6"/>
      <c r="C275" s="6"/>
      <c r="D275" s="6"/>
      <c r="E275" s="94"/>
      <c r="F275" s="6"/>
      <c r="G275" s="6"/>
    </row>
    <row r="276">
      <c r="A276" s="6"/>
      <c r="B276" s="6"/>
      <c r="C276" s="6"/>
      <c r="D276" s="6"/>
      <c r="E276" s="94"/>
      <c r="F276" s="6"/>
      <c r="G276" s="6"/>
    </row>
    <row r="277">
      <c r="A277" s="6"/>
      <c r="B277" s="6"/>
      <c r="C277" s="6"/>
      <c r="D277" s="6"/>
      <c r="E277" s="94"/>
      <c r="F277" s="6"/>
      <c r="G277" s="6"/>
    </row>
    <row r="278">
      <c r="A278" s="6"/>
      <c r="B278" s="6"/>
      <c r="C278" s="6"/>
      <c r="D278" s="6"/>
      <c r="E278" s="94"/>
      <c r="F278" s="6"/>
      <c r="G278" s="6"/>
    </row>
    <row r="279">
      <c r="A279" s="6"/>
      <c r="B279" s="6"/>
      <c r="C279" s="6"/>
      <c r="D279" s="6"/>
      <c r="E279" s="94"/>
      <c r="F279" s="6"/>
      <c r="G279" s="6"/>
    </row>
    <row r="280">
      <c r="A280" s="6"/>
      <c r="B280" s="6"/>
      <c r="C280" s="6"/>
      <c r="D280" s="6"/>
      <c r="E280" s="94"/>
      <c r="F280" s="6"/>
      <c r="G280" s="6"/>
    </row>
    <row r="281">
      <c r="A281" s="6"/>
      <c r="B281" s="6"/>
      <c r="C281" s="6"/>
      <c r="D281" s="6"/>
      <c r="E281" s="94"/>
      <c r="F281" s="6"/>
      <c r="G281" s="6"/>
    </row>
    <row r="282">
      <c r="A282" s="6"/>
      <c r="B282" s="6"/>
      <c r="C282" s="6"/>
      <c r="D282" s="6"/>
      <c r="E282" s="94"/>
      <c r="F282" s="6"/>
      <c r="G282" s="6"/>
    </row>
    <row r="283">
      <c r="A283" s="6"/>
      <c r="B283" s="6"/>
      <c r="C283" s="6"/>
      <c r="D283" s="6"/>
      <c r="E283" s="94"/>
      <c r="F283" s="6"/>
      <c r="G283" s="6"/>
    </row>
    <row r="284">
      <c r="A284" s="6"/>
      <c r="B284" s="6"/>
      <c r="C284" s="6"/>
      <c r="D284" s="6"/>
      <c r="E284" s="94"/>
      <c r="F284" s="6"/>
      <c r="G284" s="6"/>
    </row>
    <row r="285">
      <c r="A285" s="6"/>
      <c r="B285" s="6"/>
      <c r="C285" s="6"/>
      <c r="D285" s="6"/>
      <c r="E285" s="94"/>
      <c r="F285" s="6"/>
      <c r="G285" s="6"/>
    </row>
    <row r="286">
      <c r="A286" s="6"/>
      <c r="B286" s="6"/>
      <c r="C286" s="6"/>
      <c r="D286" s="6"/>
      <c r="E286" s="94"/>
      <c r="F286" s="6"/>
      <c r="G286" s="6"/>
    </row>
    <row r="287">
      <c r="A287" s="6"/>
      <c r="B287" s="6"/>
      <c r="C287" s="102"/>
      <c r="D287" s="6"/>
      <c r="E287" s="94"/>
      <c r="F287" s="102"/>
      <c r="G287" s="6"/>
    </row>
    <row r="288">
      <c r="A288" s="6"/>
      <c r="B288" s="6"/>
      <c r="C288" s="102"/>
      <c r="D288" s="6"/>
      <c r="E288" s="94"/>
      <c r="F288" s="102"/>
      <c r="G288" s="6"/>
    </row>
    <row r="289">
      <c r="A289" s="6"/>
      <c r="B289" s="6"/>
      <c r="C289" s="6"/>
      <c r="D289" s="6"/>
      <c r="E289" s="94"/>
      <c r="F289" s="6"/>
      <c r="G289" s="6"/>
    </row>
    <row r="290">
      <c r="A290" s="6"/>
      <c r="B290" s="6"/>
      <c r="C290" s="6"/>
      <c r="D290" s="6"/>
      <c r="E290" s="94"/>
      <c r="F290" s="6"/>
      <c r="G290" s="6"/>
    </row>
    <row r="291">
      <c r="A291" s="6"/>
      <c r="B291" s="6"/>
      <c r="C291" s="6"/>
      <c r="D291" s="6"/>
      <c r="E291" s="94"/>
      <c r="F291" s="6"/>
      <c r="G291" s="6"/>
    </row>
    <row r="292">
      <c r="A292" s="6"/>
      <c r="B292" s="6"/>
      <c r="C292" s="6"/>
      <c r="D292" s="6"/>
      <c r="E292" s="94"/>
      <c r="F292" s="6"/>
      <c r="G292" s="6"/>
    </row>
    <row r="293">
      <c r="A293" s="6"/>
      <c r="B293" s="6"/>
      <c r="C293" s="6"/>
      <c r="D293" s="6"/>
      <c r="E293" s="94"/>
      <c r="F293" s="6"/>
      <c r="G293" s="6"/>
    </row>
    <row r="294">
      <c r="A294" s="6"/>
      <c r="B294" s="6"/>
      <c r="C294" s="6"/>
      <c r="D294" s="6"/>
      <c r="E294" s="94"/>
      <c r="F294" s="6"/>
      <c r="G294" s="6"/>
    </row>
    <row r="295">
      <c r="A295" s="6"/>
      <c r="B295" s="6"/>
      <c r="C295" s="6"/>
      <c r="D295" s="6"/>
      <c r="E295" s="94"/>
      <c r="F295" s="6"/>
      <c r="G295" s="6"/>
    </row>
    <row r="296">
      <c r="A296" s="6"/>
      <c r="B296" s="6"/>
      <c r="C296" s="6"/>
      <c r="D296" s="6"/>
      <c r="E296" s="94"/>
      <c r="F296" s="6"/>
      <c r="G296" s="6"/>
    </row>
    <row r="297">
      <c r="A297" s="6"/>
      <c r="B297" s="6"/>
      <c r="C297" s="6"/>
      <c r="D297" s="6"/>
      <c r="E297" s="94"/>
      <c r="F297" s="6"/>
      <c r="G297" s="6"/>
    </row>
    <row r="298">
      <c r="A298" s="6"/>
      <c r="B298" s="6"/>
      <c r="C298" s="6"/>
      <c r="D298" s="6"/>
      <c r="E298" s="94"/>
      <c r="F298" s="6"/>
      <c r="G298" s="6"/>
    </row>
    <row r="299">
      <c r="A299" s="6"/>
      <c r="B299" s="6"/>
      <c r="C299" s="6"/>
      <c r="D299" s="6"/>
      <c r="E299" s="94"/>
      <c r="F299" s="6"/>
      <c r="G299" s="6"/>
    </row>
    <row r="300">
      <c r="A300" s="6"/>
      <c r="B300" s="6"/>
      <c r="C300" s="6"/>
      <c r="D300" s="6"/>
      <c r="E300" s="94"/>
      <c r="F300" s="6"/>
      <c r="G300" s="6"/>
    </row>
    <row r="301">
      <c r="A301" s="6"/>
      <c r="B301" s="6"/>
      <c r="C301" s="6"/>
      <c r="D301" s="6"/>
      <c r="E301" s="94"/>
      <c r="F301" s="6"/>
      <c r="G301" s="6"/>
    </row>
    <row r="302">
      <c r="A302" s="6"/>
      <c r="B302" s="6"/>
      <c r="C302" s="6"/>
      <c r="D302" s="6"/>
      <c r="E302" s="94"/>
      <c r="F302" s="6"/>
      <c r="G302" s="6"/>
    </row>
    <row r="303">
      <c r="A303" s="6"/>
      <c r="B303" s="6"/>
      <c r="C303" s="6"/>
      <c r="D303" s="6"/>
      <c r="E303" s="94"/>
      <c r="F303" s="6"/>
      <c r="G303" s="6"/>
    </row>
    <row r="304">
      <c r="A304" s="6"/>
      <c r="B304" s="6"/>
      <c r="C304" s="6"/>
      <c r="D304" s="6"/>
      <c r="E304" s="94"/>
      <c r="F304" s="6"/>
      <c r="G304" s="6"/>
    </row>
    <row r="305">
      <c r="A305" s="6"/>
      <c r="B305" s="6"/>
      <c r="C305" s="6"/>
      <c r="D305" s="6"/>
      <c r="E305" s="94"/>
      <c r="F305" s="6"/>
      <c r="G305" s="6"/>
    </row>
    <row r="306">
      <c r="A306" s="6"/>
      <c r="B306" s="6"/>
      <c r="C306" s="6"/>
      <c r="D306" s="6"/>
      <c r="E306" s="94"/>
      <c r="F306" s="6"/>
      <c r="G306" s="6"/>
    </row>
    <row r="307">
      <c r="A307" s="6"/>
      <c r="B307" s="6"/>
      <c r="C307" s="6"/>
      <c r="D307" s="6"/>
      <c r="E307" s="94"/>
      <c r="F307" s="6"/>
      <c r="G307" s="6"/>
    </row>
    <row r="308">
      <c r="A308" s="6"/>
      <c r="B308" s="6"/>
      <c r="C308" s="6"/>
      <c r="D308" s="6"/>
      <c r="E308" s="94"/>
      <c r="F308" s="102"/>
      <c r="G308" s="6"/>
    </row>
    <row r="309">
      <c r="A309" s="6"/>
      <c r="B309" s="6"/>
      <c r="C309" s="6"/>
      <c r="D309" s="6"/>
      <c r="E309" s="94"/>
      <c r="F309" s="102"/>
      <c r="G309" s="6"/>
    </row>
    <row r="310">
      <c r="A310" s="6"/>
      <c r="B310" s="6"/>
      <c r="C310" s="6"/>
      <c r="D310" s="6"/>
      <c r="E310" s="94"/>
      <c r="F310" s="6"/>
      <c r="G310" s="6"/>
    </row>
    <row r="311">
      <c r="A311" s="6"/>
      <c r="B311" s="6"/>
      <c r="C311" s="6"/>
      <c r="D311" s="6"/>
      <c r="E311" s="94"/>
      <c r="F311" s="6"/>
      <c r="G311" s="6"/>
    </row>
    <row r="312">
      <c r="A312" s="6"/>
      <c r="B312" s="6"/>
      <c r="C312" s="6"/>
      <c r="D312" s="6"/>
      <c r="E312" s="94"/>
      <c r="F312" s="6"/>
      <c r="G312" s="6"/>
    </row>
    <row r="313">
      <c r="A313" s="6"/>
      <c r="B313" s="6"/>
      <c r="C313" s="6"/>
      <c r="D313" s="6"/>
      <c r="E313" s="94"/>
      <c r="F313" s="6"/>
      <c r="G313" s="6"/>
    </row>
    <row r="314">
      <c r="A314" s="6"/>
      <c r="B314" s="6"/>
      <c r="C314" s="6"/>
      <c r="D314" s="6"/>
      <c r="E314" s="94"/>
      <c r="F314" s="6"/>
      <c r="G314" s="6"/>
    </row>
    <row r="315">
      <c r="A315" s="6"/>
      <c r="B315" s="6"/>
      <c r="C315" s="6"/>
      <c r="D315" s="6"/>
      <c r="E315" s="94"/>
      <c r="F315" s="6"/>
      <c r="G315" s="6"/>
    </row>
    <row r="316">
      <c r="A316" s="6"/>
      <c r="B316" s="6"/>
      <c r="C316" s="6"/>
      <c r="D316" s="6"/>
      <c r="E316" s="94"/>
      <c r="F316" s="6"/>
      <c r="G316" s="6"/>
    </row>
    <row r="317">
      <c r="A317" s="6"/>
      <c r="B317" s="6"/>
      <c r="C317" s="6"/>
      <c r="D317" s="6"/>
      <c r="E317" s="94"/>
      <c r="F317" s="6"/>
      <c r="G317" s="6"/>
    </row>
    <row r="318">
      <c r="A318" s="6"/>
      <c r="B318" s="6"/>
      <c r="C318" s="6"/>
      <c r="D318" s="6"/>
      <c r="E318" s="94"/>
      <c r="F318" s="6"/>
      <c r="G318" s="6"/>
    </row>
    <row r="319">
      <c r="A319" s="6"/>
      <c r="B319" s="6"/>
      <c r="C319" s="6"/>
      <c r="D319" s="6"/>
      <c r="E319" s="94"/>
      <c r="F319" s="6"/>
      <c r="G319" s="6"/>
    </row>
    <row r="320">
      <c r="A320" s="6"/>
      <c r="B320" s="6"/>
      <c r="C320" s="6"/>
      <c r="D320" s="6"/>
      <c r="E320" s="94"/>
      <c r="F320" s="6"/>
      <c r="G320" s="6"/>
    </row>
    <row r="321">
      <c r="A321" s="6"/>
      <c r="B321" s="6"/>
      <c r="C321" s="6"/>
      <c r="D321" s="6"/>
      <c r="E321" s="94"/>
      <c r="F321" s="6"/>
      <c r="G321" s="6"/>
    </row>
    <row r="322">
      <c r="A322" s="6"/>
      <c r="B322" s="6"/>
      <c r="C322" s="6"/>
      <c r="D322" s="6"/>
      <c r="E322" s="94"/>
      <c r="F322" s="6"/>
      <c r="G322" s="6"/>
    </row>
    <row r="323">
      <c r="A323" s="6"/>
      <c r="B323" s="6"/>
      <c r="C323" s="6"/>
      <c r="D323" s="6"/>
      <c r="E323" s="94"/>
      <c r="F323" s="6"/>
      <c r="G323" s="6"/>
    </row>
    <row r="324">
      <c r="A324" s="6"/>
      <c r="B324" s="6"/>
      <c r="C324" s="6"/>
      <c r="D324" s="6"/>
      <c r="E324" s="94"/>
      <c r="F324" s="6"/>
      <c r="G324" s="6"/>
    </row>
    <row r="325">
      <c r="A325" s="6"/>
      <c r="B325" s="6"/>
      <c r="C325" s="6"/>
      <c r="D325" s="6"/>
      <c r="E325" s="94"/>
      <c r="F325" s="6"/>
      <c r="G325" s="6"/>
    </row>
    <row r="326">
      <c r="A326" s="6"/>
      <c r="B326" s="6"/>
      <c r="C326" s="6"/>
      <c r="D326" s="6"/>
      <c r="E326" s="94"/>
      <c r="F326" s="6"/>
      <c r="G326" s="6"/>
    </row>
    <row r="327">
      <c r="A327" s="6"/>
      <c r="B327" s="6"/>
      <c r="C327" s="6"/>
      <c r="D327" s="6"/>
      <c r="E327" s="94"/>
      <c r="F327" s="6"/>
      <c r="G327" s="6"/>
    </row>
    <row r="328">
      <c r="A328" s="6"/>
      <c r="B328" s="6"/>
      <c r="C328" s="6"/>
      <c r="D328" s="6"/>
      <c r="E328" s="94"/>
      <c r="F328" s="6"/>
      <c r="G328" s="6"/>
    </row>
    <row r="329">
      <c r="A329" s="6"/>
      <c r="B329" s="6"/>
      <c r="C329" s="6"/>
      <c r="D329" s="6"/>
      <c r="E329" s="94"/>
      <c r="F329" s="6"/>
      <c r="G329" s="6"/>
    </row>
    <row r="330">
      <c r="A330" s="6"/>
      <c r="B330" s="6"/>
      <c r="C330" s="6"/>
      <c r="D330" s="6"/>
      <c r="E330" s="94"/>
      <c r="F330" s="6"/>
      <c r="G330" s="6"/>
    </row>
    <row r="331">
      <c r="A331" s="6"/>
      <c r="B331" s="6"/>
      <c r="C331" s="6"/>
      <c r="D331" s="6"/>
      <c r="E331" s="94"/>
      <c r="F331" s="6"/>
      <c r="G331" s="6"/>
    </row>
    <row r="332">
      <c r="A332" s="6"/>
      <c r="B332" s="6"/>
      <c r="C332" s="6"/>
      <c r="D332" s="6"/>
      <c r="E332" s="94"/>
      <c r="F332" s="6"/>
      <c r="G332" s="6"/>
    </row>
    <row r="333">
      <c r="A333" s="6"/>
      <c r="B333" s="6"/>
      <c r="C333" s="6"/>
      <c r="D333" s="6"/>
      <c r="E333" s="94"/>
      <c r="F333" s="6"/>
      <c r="G333" s="6"/>
    </row>
    <row r="334">
      <c r="A334" s="6"/>
      <c r="B334" s="6"/>
      <c r="C334" s="6"/>
      <c r="D334" s="6"/>
      <c r="E334" s="94"/>
      <c r="F334" s="6"/>
      <c r="G334" s="6"/>
    </row>
    <row r="335">
      <c r="A335" s="6"/>
      <c r="B335" s="6"/>
      <c r="C335" s="6"/>
      <c r="D335" s="6"/>
      <c r="E335" s="94"/>
      <c r="F335" s="6"/>
      <c r="G335" s="6"/>
    </row>
    <row r="336">
      <c r="A336" s="6"/>
      <c r="B336" s="6"/>
      <c r="C336" s="6"/>
      <c r="D336" s="6"/>
      <c r="E336" s="94"/>
      <c r="F336" s="6"/>
      <c r="G336" s="6"/>
    </row>
    <row r="337">
      <c r="A337" s="6"/>
      <c r="B337" s="6"/>
      <c r="C337" s="6"/>
      <c r="D337" s="6"/>
      <c r="E337" s="94"/>
      <c r="F337" s="6"/>
      <c r="G337" s="6"/>
    </row>
    <row r="338">
      <c r="A338" s="6"/>
      <c r="B338" s="6"/>
      <c r="C338" s="6"/>
      <c r="D338" s="6"/>
      <c r="E338" s="94"/>
      <c r="F338" s="6"/>
      <c r="G338" s="6"/>
    </row>
    <row r="339">
      <c r="A339" s="6"/>
      <c r="B339" s="6"/>
      <c r="C339" s="6"/>
      <c r="D339" s="6"/>
      <c r="E339" s="94"/>
      <c r="F339" s="6"/>
      <c r="G339" s="6"/>
    </row>
    <row r="340">
      <c r="A340" s="6"/>
      <c r="B340" s="6"/>
      <c r="C340" s="6"/>
      <c r="D340" s="6"/>
      <c r="E340" s="94"/>
      <c r="F340" s="6"/>
      <c r="G340" s="6"/>
    </row>
    <row r="341">
      <c r="A341" s="6"/>
      <c r="B341" s="6"/>
      <c r="C341" s="6"/>
      <c r="D341" s="6"/>
      <c r="E341" s="94"/>
      <c r="F341" s="6"/>
      <c r="G341" s="6"/>
    </row>
    <row r="342">
      <c r="A342" s="6"/>
      <c r="B342" s="6"/>
      <c r="C342" s="6"/>
      <c r="D342" s="6"/>
      <c r="E342" s="94"/>
      <c r="F342" s="6"/>
      <c r="G342" s="6"/>
    </row>
    <row r="343">
      <c r="A343" s="6"/>
      <c r="B343" s="6"/>
      <c r="C343" s="6"/>
      <c r="D343" s="6"/>
      <c r="E343" s="94"/>
      <c r="F343" s="6"/>
      <c r="G343" s="6"/>
    </row>
    <row r="344">
      <c r="A344" s="6"/>
      <c r="B344" s="6"/>
      <c r="C344" s="6"/>
      <c r="D344" s="6"/>
      <c r="E344" s="94"/>
      <c r="F344" s="6"/>
      <c r="G344" s="6"/>
    </row>
    <row r="345">
      <c r="A345" s="6"/>
      <c r="B345" s="6"/>
      <c r="C345" s="6"/>
      <c r="D345" s="6"/>
      <c r="E345" s="94"/>
      <c r="F345" s="6"/>
      <c r="G345" s="6"/>
    </row>
    <row r="346">
      <c r="A346" s="6"/>
      <c r="B346" s="6"/>
      <c r="C346" s="6"/>
      <c r="D346" s="6"/>
      <c r="E346" s="94"/>
      <c r="F346" s="6"/>
      <c r="G346" s="6"/>
    </row>
    <row r="347">
      <c r="A347" s="6"/>
      <c r="B347" s="6"/>
      <c r="C347" s="6"/>
      <c r="D347" s="6"/>
      <c r="E347" s="94"/>
      <c r="F347" s="6"/>
      <c r="G347" s="6"/>
    </row>
    <row r="348">
      <c r="A348" s="6"/>
      <c r="B348" s="6"/>
      <c r="C348" s="6"/>
      <c r="D348" s="6"/>
      <c r="E348" s="94"/>
      <c r="F348" s="102"/>
      <c r="G348" s="6"/>
    </row>
    <row r="349">
      <c r="A349" s="6"/>
      <c r="B349" s="6"/>
      <c r="C349" s="6"/>
      <c r="D349" s="6"/>
      <c r="E349" s="94"/>
      <c r="F349" s="102"/>
      <c r="G349" s="6"/>
    </row>
    <row r="350">
      <c r="A350" s="6"/>
      <c r="B350" s="6"/>
      <c r="C350" s="6"/>
      <c r="D350" s="6"/>
      <c r="E350" s="94"/>
      <c r="F350" s="6"/>
      <c r="G350" s="6"/>
    </row>
    <row r="351">
      <c r="A351" s="6"/>
      <c r="B351" s="6"/>
      <c r="C351" s="6"/>
      <c r="D351" s="6"/>
      <c r="E351" s="94"/>
      <c r="F351" s="6"/>
      <c r="G351" s="6"/>
    </row>
    <row r="352">
      <c r="A352" s="6"/>
      <c r="B352" s="6"/>
      <c r="C352" s="6"/>
      <c r="D352" s="6"/>
      <c r="E352" s="94"/>
      <c r="F352" s="6"/>
      <c r="G352" s="6"/>
    </row>
    <row r="353">
      <c r="A353" s="6"/>
      <c r="B353" s="6"/>
      <c r="C353" s="102"/>
      <c r="D353" s="6"/>
      <c r="E353" s="94"/>
      <c r="F353" s="102"/>
      <c r="G353" s="6"/>
    </row>
    <row r="354">
      <c r="A354" s="6"/>
      <c r="B354" s="6"/>
      <c r="C354" s="102"/>
      <c r="D354" s="6"/>
      <c r="E354" s="94"/>
      <c r="F354" s="102"/>
      <c r="G354" s="6"/>
    </row>
    <row r="355">
      <c r="A355" s="6"/>
      <c r="B355" s="6"/>
      <c r="C355" s="6"/>
      <c r="D355" s="6"/>
      <c r="E355" s="94"/>
      <c r="F355" s="6"/>
      <c r="G355" s="6"/>
    </row>
    <row r="356">
      <c r="A356" s="6"/>
      <c r="B356" s="6"/>
      <c r="C356" s="6"/>
      <c r="D356" s="6"/>
      <c r="E356" s="94"/>
      <c r="F356" s="6"/>
      <c r="G356" s="6"/>
    </row>
    <row r="357">
      <c r="A357" s="6"/>
      <c r="B357" s="6"/>
      <c r="C357" s="6"/>
      <c r="D357" s="6"/>
      <c r="E357" s="94"/>
      <c r="F357" s="6"/>
      <c r="G357" s="6"/>
    </row>
    <row r="358">
      <c r="A358" s="6"/>
      <c r="B358" s="6"/>
      <c r="C358" s="6"/>
      <c r="D358" s="6"/>
      <c r="E358" s="94"/>
      <c r="F358" s="6"/>
      <c r="G358" s="6"/>
    </row>
    <row r="359">
      <c r="A359" s="6"/>
      <c r="B359" s="6"/>
      <c r="C359" s="6"/>
      <c r="D359" s="6"/>
      <c r="E359" s="94"/>
      <c r="F359" s="6"/>
      <c r="G359" s="6"/>
    </row>
    <row r="360">
      <c r="A360" s="6"/>
      <c r="B360" s="6"/>
      <c r="C360" s="6"/>
      <c r="D360" s="6"/>
      <c r="E360" s="94"/>
      <c r="F360" s="6"/>
      <c r="G360" s="6"/>
    </row>
    <row r="361">
      <c r="A361" s="6"/>
      <c r="B361" s="6"/>
      <c r="C361" s="6"/>
      <c r="D361" s="6"/>
      <c r="E361" s="94"/>
      <c r="F361" s="6"/>
      <c r="G361" s="6"/>
    </row>
    <row r="362">
      <c r="A362" s="6"/>
      <c r="B362" s="6"/>
      <c r="C362" s="6"/>
      <c r="D362" s="6"/>
      <c r="E362" s="94"/>
      <c r="F362" s="6"/>
      <c r="G362" s="6"/>
    </row>
    <row r="363">
      <c r="A363" s="6"/>
      <c r="B363" s="6"/>
      <c r="C363" s="6"/>
      <c r="D363" s="6"/>
      <c r="E363" s="94"/>
      <c r="F363" s="6"/>
      <c r="G363" s="6"/>
    </row>
    <row r="364">
      <c r="A364" s="6"/>
      <c r="B364" s="6"/>
      <c r="C364" s="6"/>
      <c r="D364" s="6"/>
      <c r="E364" s="94"/>
      <c r="F364" s="6"/>
      <c r="G364" s="6"/>
    </row>
    <row r="365">
      <c r="A365" s="6"/>
      <c r="B365" s="6"/>
      <c r="C365" s="6"/>
      <c r="D365" s="6"/>
      <c r="E365" s="94"/>
      <c r="F365" s="6"/>
      <c r="G365" s="6"/>
    </row>
    <row r="366">
      <c r="A366" s="6"/>
      <c r="B366" s="6"/>
      <c r="C366" s="6"/>
      <c r="D366" s="6"/>
      <c r="E366" s="94"/>
      <c r="F366" s="6"/>
      <c r="G366" s="6"/>
    </row>
    <row r="367">
      <c r="A367" s="6"/>
      <c r="B367" s="6"/>
      <c r="C367" s="6"/>
      <c r="D367" s="6"/>
      <c r="E367" s="94"/>
      <c r="F367" s="6"/>
      <c r="G367" s="6"/>
    </row>
    <row r="368">
      <c r="A368" s="6"/>
      <c r="B368" s="6"/>
      <c r="C368" s="6"/>
      <c r="D368" s="6"/>
      <c r="E368" s="94"/>
      <c r="F368" s="6"/>
      <c r="G368" s="6"/>
    </row>
    <row r="369">
      <c r="A369" s="6"/>
      <c r="B369" s="6"/>
      <c r="C369" s="6"/>
      <c r="D369" s="6"/>
      <c r="E369" s="94"/>
      <c r="F369" s="6"/>
      <c r="G369" s="6"/>
    </row>
    <row r="370">
      <c r="A370" s="6"/>
      <c r="B370" s="6"/>
      <c r="C370" s="6"/>
      <c r="D370" s="6"/>
      <c r="E370" s="94"/>
      <c r="F370" s="6"/>
      <c r="G370" s="6"/>
    </row>
    <row r="371">
      <c r="A371" s="6"/>
      <c r="B371" s="6"/>
      <c r="C371" s="6"/>
      <c r="D371" s="6"/>
      <c r="E371" s="94"/>
      <c r="F371" s="6"/>
      <c r="G371" s="6"/>
    </row>
    <row r="372">
      <c r="A372" s="6"/>
      <c r="B372" s="6"/>
      <c r="C372" s="6"/>
      <c r="D372" s="6"/>
      <c r="E372" s="94"/>
      <c r="F372" s="6"/>
      <c r="G372" s="6"/>
    </row>
    <row r="373">
      <c r="A373" s="6"/>
      <c r="B373" s="6"/>
      <c r="C373" s="6"/>
      <c r="D373" s="6"/>
      <c r="E373" s="94"/>
      <c r="F373" s="6"/>
      <c r="G373" s="6"/>
    </row>
    <row r="374">
      <c r="A374" s="6"/>
      <c r="B374" s="6"/>
      <c r="C374" s="6"/>
      <c r="D374" s="6"/>
      <c r="E374" s="94"/>
      <c r="F374" s="6"/>
      <c r="G374" s="6"/>
    </row>
    <row r="375">
      <c r="A375" s="6"/>
      <c r="B375" s="6"/>
      <c r="C375" s="6"/>
      <c r="D375" s="6"/>
      <c r="E375" s="94"/>
      <c r="F375" s="6"/>
      <c r="G375" s="6"/>
    </row>
    <row r="376">
      <c r="A376" s="6"/>
      <c r="B376" s="6"/>
      <c r="C376" s="6"/>
      <c r="D376" s="6"/>
      <c r="E376" s="94"/>
      <c r="F376" s="6"/>
      <c r="G376" s="6"/>
    </row>
    <row r="377">
      <c r="A377" s="6"/>
      <c r="B377" s="6"/>
      <c r="C377" s="6"/>
      <c r="D377" s="6"/>
      <c r="E377" s="94"/>
      <c r="F377" s="6"/>
      <c r="G377" s="6"/>
    </row>
    <row r="378">
      <c r="A378" s="6"/>
      <c r="B378" s="6"/>
      <c r="C378" s="6"/>
      <c r="D378" s="6"/>
      <c r="E378" s="94"/>
      <c r="F378" s="6"/>
      <c r="G378" s="6"/>
    </row>
    <row r="379">
      <c r="A379" s="6"/>
      <c r="B379" s="6"/>
      <c r="C379" s="6"/>
      <c r="D379" s="6"/>
      <c r="E379" s="94"/>
      <c r="F379" s="6"/>
      <c r="G379" s="6"/>
    </row>
    <row r="380">
      <c r="A380" s="6"/>
      <c r="B380" s="6"/>
      <c r="C380" s="6"/>
      <c r="D380" s="6"/>
      <c r="E380" s="94"/>
      <c r="F380" s="6"/>
      <c r="G380" s="6"/>
    </row>
    <row r="381">
      <c r="A381" s="6"/>
      <c r="B381" s="6"/>
      <c r="C381" s="6"/>
      <c r="D381" s="6"/>
      <c r="E381" s="94"/>
      <c r="F381" s="6"/>
      <c r="G381" s="6"/>
    </row>
    <row r="382">
      <c r="A382" s="6"/>
      <c r="B382" s="6"/>
      <c r="C382" s="6"/>
      <c r="D382" s="6"/>
      <c r="E382" s="94"/>
      <c r="F382" s="6"/>
      <c r="G382" s="6"/>
    </row>
    <row r="383">
      <c r="A383" s="6"/>
      <c r="B383" s="6"/>
      <c r="C383" s="6"/>
      <c r="D383" s="6"/>
      <c r="E383" s="94"/>
      <c r="F383" s="6"/>
      <c r="G383" s="6"/>
    </row>
    <row r="384">
      <c r="A384" s="6"/>
      <c r="B384" s="6"/>
      <c r="C384" s="6"/>
      <c r="D384" s="6"/>
      <c r="E384" s="94"/>
      <c r="F384" s="6"/>
      <c r="G384" s="6"/>
    </row>
    <row r="385">
      <c r="A385" s="6"/>
      <c r="B385" s="6"/>
      <c r="C385" s="6"/>
      <c r="D385" s="6"/>
      <c r="E385" s="94"/>
      <c r="F385" s="6"/>
      <c r="G385" s="6"/>
    </row>
    <row r="386">
      <c r="A386" s="6"/>
      <c r="B386" s="6"/>
      <c r="C386" s="6"/>
      <c r="D386" s="6"/>
      <c r="E386" s="94"/>
      <c r="F386" s="6"/>
      <c r="G386" s="6"/>
    </row>
    <row r="387">
      <c r="A387" s="6"/>
      <c r="B387" s="6"/>
      <c r="C387" s="6"/>
      <c r="D387" s="6"/>
      <c r="E387" s="94"/>
      <c r="F387" s="6"/>
      <c r="G387" s="6"/>
    </row>
    <row r="388">
      <c r="A388" s="6"/>
      <c r="B388" s="6"/>
      <c r="C388" s="6"/>
      <c r="D388" s="6"/>
      <c r="E388" s="94"/>
      <c r="F388" s="6"/>
      <c r="G388" s="6"/>
    </row>
    <row r="389">
      <c r="A389" s="6"/>
      <c r="B389" s="6"/>
      <c r="C389" s="6"/>
      <c r="D389" s="6"/>
      <c r="E389" s="94"/>
      <c r="F389" s="6"/>
      <c r="G389" s="6"/>
    </row>
    <row r="390">
      <c r="A390" s="6"/>
      <c r="B390" s="6"/>
      <c r="C390" s="6"/>
      <c r="D390" s="6"/>
      <c r="E390" s="94"/>
      <c r="F390" s="6"/>
      <c r="G390" s="6"/>
    </row>
    <row r="391">
      <c r="A391" s="6"/>
      <c r="B391" s="6"/>
      <c r="C391" s="6"/>
      <c r="D391" s="6"/>
      <c r="E391" s="94"/>
      <c r="F391" s="6"/>
      <c r="G391" s="6"/>
    </row>
    <row r="392">
      <c r="A392" s="6"/>
      <c r="B392" s="6"/>
      <c r="C392" s="6"/>
      <c r="D392" s="6"/>
      <c r="E392" s="94"/>
      <c r="F392" s="6"/>
      <c r="G392" s="6"/>
    </row>
    <row r="393">
      <c r="A393" s="6"/>
      <c r="B393" s="6"/>
      <c r="C393" s="6"/>
      <c r="D393" s="6"/>
      <c r="E393" s="94"/>
      <c r="F393" s="6"/>
      <c r="G393" s="6"/>
    </row>
    <row r="394">
      <c r="A394" s="6"/>
      <c r="B394" s="6"/>
      <c r="C394" s="6"/>
      <c r="D394" s="6"/>
      <c r="E394" s="94"/>
      <c r="F394" s="6"/>
      <c r="G394" s="6"/>
    </row>
    <row r="395">
      <c r="A395" s="6"/>
      <c r="B395" s="6"/>
      <c r="C395" s="6"/>
      <c r="D395" s="6"/>
      <c r="E395" s="94"/>
      <c r="F395" s="6"/>
      <c r="G395" s="6"/>
    </row>
    <row r="396">
      <c r="A396" s="6"/>
      <c r="B396" s="6"/>
      <c r="C396" s="6"/>
      <c r="D396" s="6"/>
      <c r="E396" s="94"/>
      <c r="F396" s="6"/>
      <c r="G396" s="6"/>
    </row>
    <row r="397">
      <c r="A397" s="6"/>
      <c r="B397" s="6"/>
      <c r="C397" s="6"/>
      <c r="D397" s="6"/>
      <c r="E397" s="94"/>
      <c r="F397" s="6"/>
      <c r="G397" s="6"/>
    </row>
    <row r="398">
      <c r="A398" s="6"/>
      <c r="B398" s="6"/>
      <c r="C398" s="6"/>
      <c r="D398" s="6"/>
      <c r="E398" s="94"/>
      <c r="F398" s="6"/>
      <c r="G398" s="6"/>
    </row>
    <row r="399">
      <c r="A399" s="6"/>
      <c r="B399" s="6"/>
      <c r="C399" s="6"/>
      <c r="D399" s="6"/>
      <c r="E399" s="94"/>
      <c r="F399" s="6"/>
      <c r="G399" s="6"/>
    </row>
    <row r="400">
      <c r="A400" s="6"/>
      <c r="B400" s="6"/>
      <c r="C400" s="6"/>
      <c r="D400" s="6"/>
      <c r="E400" s="94"/>
      <c r="F400" s="6"/>
      <c r="G400" s="6"/>
    </row>
    <row r="401">
      <c r="A401" s="6"/>
      <c r="B401" s="6"/>
      <c r="C401" s="6"/>
      <c r="D401" s="6"/>
      <c r="E401" s="94"/>
      <c r="F401" s="6"/>
      <c r="G401" s="6"/>
    </row>
    <row r="402">
      <c r="A402" s="6"/>
      <c r="B402" s="6"/>
      <c r="C402" s="6"/>
      <c r="D402" s="6"/>
      <c r="E402" s="94"/>
      <c r="F402" s="6"/>
      <c r="G402" s="6"/>
    </row>
    <row r="403">
      <c r="A403" s="6"/>
      <c r="B403" s="6"/>
      <c r="C403" s="6"/>
      <c r="D403" s="6"/>
      <c r="E403" s="94"/>
      <c r="F403" s="6"/>
      <c r="G403" s="6"/>
    </row>
    <row r="404">
      <c r="A404" s="6"/>
      <c r="B404" s="6"/>
      <c r="C404" s="6"/>
      <c r="D404" s="6"/>
      <c r="E404" s="94"/>
      <c r="F404" s="6"/>
      <c r="G404" s="6"/>
    </row>
    <row r="405">
      <c r="A405" s="6"/>
      <c r="B405" s="6"/>
      <c r="C405" s="6"/>
      <c r="D405" s="6"/>
      <c r="E405" s="94"/>
      <c r="F405" s="6"/>
      <c r="G405" s="6"/>
    </row>
    <row r="406">
      <c r="A406" s="6"/>
      <c r="B406" s="6"/>
      <c r="C406" s="6"/>
      <c r="D406" s="6"/>
      <c r="E406" s="94"/>
      <c r="F406" s="6"/>
      <c r="G406" s="6"/>
    </row>
    <row r="407">
      <c r="A407" s="6"/>
      <c r="B407" s="6"/>
      <c r="C407" s="6"/>
      <c r="D407" s="6"/>
      <c r="E407" s="94"/>
      <c r="F407" s="6"/>
      <c r="G407" s="6"/>
    </row>
    <row r="408">
      <c r="A408" s="6"/>
      <c r="B408" s="6"/>
      <c r="C408" s="6"/>
      <c r="D408" s="6"/>
      <c r="E408" s="94"/>
      <c r="F408" s="6"/>
      <c r="G408" s="6"/>
    </row>
    <row r="409">
      <c r="A409" s="6"/>
      <c r="B409" s="6"/>
      <c r="C409" s="6"/>
      <c r="D409" s="6"/>
      <c r="E409" s="94"/>
      <c r="F409" s="6"/>
      <c r="G409" s="6"/>
    </row>
    <row r="410">
      <c r="A410" s="6"/>
      <c r="B410" s="6"/>
      <c r="C410" s="6"/>
      <c r="D410" s="6"/>
      <c r="E410" s="94"/>
      <c r="F410" s="6"/>
      <c r="G410" s="6"/>
    </row>
    <row r="411">
      <c r="A411" s="6"/>
      <c r="B411" s="6"/>
      <c r="C411" s="6"/>
      <c r="D411" s="6"/>
      <c r="E411" s="94"/>
      <c r="F411" s="6"/>
      <c r="G411" s="6"/>
    </row>
    <row r="412">
      <c r="A412" s="6"/>
      <c r="B412" s="6"/>
      <c r="C412" s="6"/>
      <c r="D412" s="6"/>
      <c r="E412" s="94"/>
      <c r="F412" s="6"/>
      <c r="G412" s="6"/>
    </row>
    <row r="413">
      <c r="A413" s="6"/>
      <c r="B413" s="6"/>
      <c r="C413" s="6"/>
      <c r="D413" s="6"/>
      <c r="E413" s="94"/>
      <c r="F413" s="6"/>
      <c r="G413" s="6"/>
    </row>
    <row r="414">
      <c r="A414" s="6"/>
      <c r="B414" s="6"/>
      <c r="C414" s="6"/>
      <c r="D414" s="6"/>
      <c r="E414" s="94"/>
      <c r="F414" s="6"/>
      <c r="G414" s="6"/>
    </row>
    <row r="415">
      <c r="A415" s="6"/>
      <c r="B415" s="6"/>
      <c r="C415" s="6"/>
      <c r="D415" s="6"/>
      <c r="E415" s="94"/>
      <c r="F415" s="6"/>
      <c r="G415" s="6"/>
    </row>
    <row r="416">
      <c r="A416" s="6"/>
      <c r="B416" s="6"/>
      <c r="C416" s="6"/>
      <c r="D416" s="6"/>
      <c r="E416" s="94"/>
      <c r="F416" s="6"/>
      <c r="G416" s="6"/>
    </row>
    <row r="417">
      <c r="A417" s="6"/>
      <c r="B417" s="6"/>
      <c r="C417" s="6"/>
      <c r="D417" s="6"/>
      <c r="E417" s="94"/>
      <c r="F417" s="6"/>
      <c r="G417" s="6"/>
    </row>
    <row r="418">
      <c r="A418" s="6"/>
      <c r="B418" s="6"/>
      <c r="C418" s="6"/>
      <c r="D418" s="6"/>
      <c r="E418" s="94"/>
      <c r="F418" s="6"/>
      <c r="G418" s="6"/>
    </row>
    <row r="419">
      <c r="A419" s="6"/>
      <c r="B419" s="6"/>
      <c r="C419" s="6"/>
      <c r="D419" s="6"/>
      <c r="E419" s="94"/>
      <c r="F419" s="6"/>
      <c r="G419" s="6"/>
    </row>
    <row r="420">
      <c r="A420" s="6"/>
      <c r="B420" s="6"/>
      <c r="C420" s="6"/>
      <c r="D420" s="6"/>
      <c r="E420" s="94"/>
      <c r="F420" s="6"/>
      <c r="G420" s="6"/>
    </row>
    <row r="421">
      <c r="A421" s="6"/>
      <c r="B421" s="6"/>
      <c r="C421" s="6"/>
      <c r="D421" s="6"/>
      <c r="E421" s="94"/>
      <c r="F421" s="6"/>
      <c r="G421" s="6"/>
    </row>
    <row r="422">
      <c r="A422" s="6"/>
      <c r="B422" s="6"/>
      <c r="C422" s="6"/>
      <c r="D422" s="6"/>
      <c r="E422" s="94"/>
      <c r="F422" s="6"/>
      <c r="G422" s="6"/>
    </row>
    <row r="423">
      <c r="A423" s="6"/>
      <c r="B423" s="6"/>
      <c r="C423" s="6"/>
      <c r="D423" s="6"/>
      <c r="E423" s="94"/>
      <c r="F423" s="6"/>
      <c r="G423" s="6"/>
    </row>
    <row r="424">
      <c r="A424" s="6"/>
      <c r="B424" s="6"/>
      <c r="C424" s="6"/>
      <c r="D424" s="6"/>
      <c r="E424" s="94"/>
      <c r="F424" s="6"/>
      <c r="G424" s="6"/>
    </row>
    <row r="425">
      <c r="A425" s="6"/>
      <c r="B425" s="6"/>
      <c r="C425" s="6"/>
      <c r="D425" s="6"/>
      <c r="E425" s="94"/>
      <c r="F425" s="6"/>
      <c r="G425" s="6"/>
    </row>
    <row r="426">
      <c r="A426" s="6"/>
      <c r="B426" s="6"/>
      <c r="C426" s="6"/>
      <c r="D426" s="6"/>
      <c r="E426" s="94"/>
      <c r="F426" s="6"/>
      <c r="G426" s="6"/>
    </row>
    <row r="427">
      <c r="A427" s="6"/>
      <c r="B427" s="6"/>
      <c r="C427" s="6"/>
      <c r="D427" s="6"/>
      <c r="E427" s="94"/>
      <c r="F427" s="6"/>
      <c r="G427" s="6"/>
    </row>
    <row r="428">
      <c r="A428" s="6"/>
      <c r="B428" s="6"/>
      <c r="C428" s="6"/>
      <c r="D428" s="6"/>
      <c r="E428" s="94"/>
      <c r="F428" s="6"/>
      <c r="G428" s="6"/>
    </row>
    <row r="429">
      <c r="A429" s="6"/>
      <c r="B429" s="6"/>
      <c r="C429" s="6"/>
      <c r="D429" s="6"/>
      <c r="E429" s="94"/>
      <c r="F429" s="6"/>
      <c r="G429" s="6"/>
    </row>
    <row r="430">
      <c r="A430" s="6"/>
      <c r="B430" s="6"/>
      <c r="C430" s="6"/>
      <c r="D430" s="6"/>
      <c r="E430" s="94"/>
      <c r="F430" s="6"/>
      <c r="G430" s="6"/>
    </row>
    <row r="431">
      <c r="A431" s="6"/>
      <c r="B431" s="6"/>
      <c r="C431" s="6"/>
      <c r="D431" s="6"/>
      <c r="E431" s="94"/>
      <c r="F431" s="6"/>
      <c r="G431" s="6"/>
    </row>
    <row r="432">
      <c r="A432" s="6"/>
      <c r="B432" s="6"/>
      <c r="C432" s="6"/>
      <c r="D432" s="6"/>
      <c r="E432" s="94"/>
      <c r="F432" s="6"/>
      <c r="G432" s="6"/>
    </row>
    <row r="433">
      <c r="A433" s="6"/>
      <c r="B433" s="6"/>
      <c r="C433" s="6"/>
      <c r="D433" s="6"/>
      <c r="E433" s="94"/>
      <c r="F433" s="6"/>
      <c r="G433" s="6"/>
    </row>
    <row r="434">
      <c r="A434" s="6"/>
      <c r="B434" s="6"/>
      <c r="C434" s="6"/>
      <c r="D434" s="6"/>
      <c r="E434" s="94"/>
      <c r="F434" s="6"/>
      <c r="G434" s="6"/>
    </row>
    <row r="435">
      <c r="A435" s="6"/>
      <c r="B435" s="6"/>
      <c r="C435" s="6"/>
      <c r="D435" s="6"/>
      <c r="E435" s="94"/>
      <c r="F435" s="6"/>
      <c r="G435" s="6"/>
    </row>
    <row r="436">
      <c r="A436" s="6"/>
      <c r="B436" s="6"/>
      <c r="C436" s="6"/>
      <c r="D436" s="6"/>
      <c r="E436" s="94"/>
      <c r="F436" s="6"/>
      <c r="G436" s="6"/>
    </row>
    <row r="437">
      <c r="A437" s="6"/>
      <c r="B437" s="6"/>
      <c r="C437" s="6"/>
      <c r="D437" s="6"/>
      <c r="E437" s="94"/>
      <c r="F437" s="6"/>
      <c r="G437" s="6"/>
    </row>
    <row r="438">
      <c r="A438" s="6"/>
      <c r="B438" s="6"/>
      <c r="C438" s="6"/>
      <c r="D438" s="6"/>
      <c r="E438" s="94"/>
      <c r="F438" s="6"/>
      <c r="G438" s="6"/>
    </row>
    <row r="439">
      <c r="A439" s="6"/>
      <c r="B439" s="6"/>
      <c r="C439" s="6"/>
      <c r="D439" s="6"/>
      <c r="E439" s="94"/>
      <c r="F439" s="6"/>
      <c r="G439" s="6"/>
    </row>
    <row r="440">
      <c r="A440" s="6"/>
      <c r="B440" s="6"/>
      <c r="C440" s="6"/>
      <c r="D440" s="6"/>
      <c r="E440" s="94"/>
      <c r="F440" s="6"/>
      <c r="G440" s="6"/>
    </row>
    <row r="441">
      <c r="A441" s="6"/>
      <c r="B441" s="6"/>
      <c r="C441" s="6"/>
      <c r="D441" s="6"/>
      <c r="E441" s="94"/>
      <c r="F441" s="6"/>
      <c r="G441" s="6"/>
    </row>
    <row r="442">
      <c r="A442" s="6"/>
      <c r="B442" s="6"/>
      <c r="C442" s="6"/>
      <c r="D442" s="6"/>
      <c r="E442" s="94"/>
      <c r="F442" s="6"/>
      <c r="G442" s="6"/>
    </row>
    <row r="443">
      <c r="A443" s="6"/>
      <c r="B443" s="6"/>
      <c r="C443" s="6"/>
      <c r="D443" s="6"/>
      <c r="E443" s="94"/>
      <c r="F443" s="6"/>
      <c r="G443" s="6"/>
    </row>
    <row r="444">
      <c r="A444" s="6"/>
      <c r="B444" s="6"/>
      <c r="C444" s="6"/>
      <c r="D444" s="6"/>
      <c r="E444" s="94"/>
      <c r="F444" s="6"/>
      <c r="G444" s="6"/>
    </row>
    <row r="445">
      <c r="A445" s="6"/>
      <c r="B445" s="6"/>
      <c r="C445" s="6"/>
      <c r="D445" s="6"/>
      <c r="E445" s="94"/>
      <c r="F445" s="6"/>
      <c r="G445" s="6"/>
    </row>
    <row r="446">
      <c r="A446" s="6"/>
      <c r="B446" s="6"/>
      <c r="C446" s="6"/>
      <c r="D446" s="6"/>
      <c r="E446" s="94"/>
      <c r="F446" s="6"/>
      <c r="G446" s="6"/>
    </row>
    <row r="447">
      <c r="A447" s="6"/>
      <c r="B447" s="6"/>
      <c r="C447" s="6"/>
      <c r="D447" s="6"/>
      <c r="E447" s="94"/>
      <c r="F447" s="6"/>
      <c r="G447" s="6"/>
    </row>
    <row r="448">
      <c r="A448" s="6"/>
      <c r="B448" s="6"/>
      <c r="C448" s="6"/>
      <c r="D448" s="6"/>
      <c r="E448" s="94"/>
      <c r="F448" s="6"/>
      <c r="G448" s="6"/>
    </row>
    <row r="449">
      <c r="A449" s="6"/>
      <c r="B449" s="6"/>
      <c r="C449" s="6"/>
      <c r="D449" s="6"/>
      <c r="E449" s="94"/>
      <c r="F449" s="6"/>
      <c r="G449" s="6"/>
    </row>
    <row r="450">
      <c r="A450" s="6"/>
      <c r="B450" s="6"/>
      <c r="C450" s="6"/>
      <c r="D450" s="6"/>
      <c r="E450" s="94"/>
      <c r="F450" s="6"/>
      <c r="G450" s="6"/>
    </row>
    <row r="451">
      <c r="A451" s="6"/>
      <c r="B451" s="6"/>
      <c r="C451" s="6"/>
      <c r="D451" s="6"/>
      <c r="E451" s="94"/>
      <c r="F451" s="6"/>
      <c r="G451" s="6"/>
    </row>
    <row r="452">
      <c r="A452" s="6"/>
      <c r="B452" s="6"/>
      <c r="C452" s="6"/>
      <c r="D452" s="6"/>
      <c r="E452" s="94"/>
      <c r="F452" s="6"/>
      <c r="G452" s="6"/>
    </row>
    <row r="453">
      <c r="A453" s="6"/>
      <c r="B453" s="6"/>
      <c r="C453" s="6"/>
      <c r="D453" s="6"/>
      <c r="E453" s="94"/>
      <c r="F453" s="6"/>
      <c r="G453" s="6"/>
    </row>
    <row r="454">
      <c r="A454" s="6"/>
      <c r="B454" s="6"/>
      <c r="C454" s="6"/>
      <c r="D454" s="6"/>
      <c r="E454" s="94"/>
      <c r="F454" s="6"/>
      <c r="G454" s="6"/>
    </row>
    <row r="455">
      <c r="A455" s="6"/>
      <c r="B455" s="6"/>
      <c r="C455" s="6"/>
      <c r="D455" s="6"/>
      <c r="E455" s="94"/>
      <c r="F455" s="6"/>
      <c r="G455" s="6"/>
    </row>
    <row r="456">
      <c r="A456" s="6"/>
      <c r="B456" s="6"/>
      <c r="C456" s="6"/>
      <c r="D456" s="6"/>
      <c r="E456" s="94"/>
      <c r="F456" s="6"/>
      <c r="G456" s="6"/>
    </row>
    <row r="457">
      <c r="A457" s="6"/>
      <c r="B457" s="6"/>
      <c r="C457" s="6"/>
      <c r="D457" s="6"/>
      <c r="E457" s="94"/>
      <c r="F457" s="6"/>
      <c r="G457" s="6"/>
    </row>
    <row r="458">
      <c r="A458" s="6"/>
      <c r="B458" s="6"/>
      <c r="C458" s="6"/>
      <c r="D458" s="6"/>
      <c r="E458" s="94"/>
      <c r="F458" s="6"/>
      <c r="G458" s="6"/>
    </row>
    <row r="459">
      <c r="A459" s="6"/>
      <c r="B459" s="6"/>
      <c r="C459" s="6"/>
      <c r="D459" s="6"/>
      <c r="E459" s="94"/>
      <c r="F459" s="6"/>
      <c r="G459" s="6"/>
    </row>
    <row r="460">
      <c r="A460" s="6"/>
      <c r="B460" s="6"/>
      <c r="C460" s="6"/>
      <c r="D460" s="6"/>
      <c r="E460" s="94"/>
      <c r="F460" s="6"/>
      <c r="G460" s="6"/>
    </row>
    <row r="461">
      <c r="A461" s="6"/>
      <c r="B461" s="6"/>
      <c r="C461" s="6"/>
      <c r="D461" s="6"/>
      <c r="E461" s="94"/>
      <c r="F461" s="6"/>
      <c r="G461" s="6"/>
    </row>
    <row r="462">
      <c r="A462" s="6"/>
      <c r="B462" s="6"/>
      <c r="C462" s="102"/>
      <c r="D462" s="6"/>
      <c r="E462" s="94"/>
      <c r="F462" s="102"/>
      <c r="G462" s="6"/>
    </row>
    <row r="463">
      <c r="A463" s="6"/>
      <c r="B463" s="6"/>
      <c r="C463" s="102"/>
      <c r="D463" s="6"/>
      <c r="E463" s="94"/>
      <c r="F463" s="102"/>
      <c r="G463" s="6"/>
    </row>
    <row r="464">
      <c r="A464" s="6"/>
      <c r="B464" s="6"/>
      <c r="C464" s="6"/>
      <c r="D464" s="6"/>
      <c r="E464" s="94"/>
      <c r="F464" s="6"/>
      <c r="G464" s="6"/>
    </row>
    <row r="465">
      <c r="A465" s="6"/>
      <c r="B465" s="6"/>
      <c r="C465" s="6"/>
      <c r="D465" s="6"/>
      <c r="E465" s="94"/>
      <c r="F465" s="6"/>
      <c r="G465" s="6"/>
    </row>
    <row r="466">
      <c r="A466" s="6"/>
      <c r="B466" s="6"/>
      <c r="C466" s="6"/>
      <c r="D466" s="6"/>
      <c r="E466" s="94"/>
      <c r="F466" s="6"/>
      <c r="G466" s="6"/>
    </row>
    <row r="467">
      <c r="A467" s="6"/>
      <c r="B467" s="6"/>
      <c r="C467" s="6"/>
      <c r="D467" s="6"/>
      <c r="E467" s="94"/>
      <c r="F467" s="6"/>
      <c r="G467" s="6"/>
    </row>
    <row r="468">
      <c r="A468" s="6"/>
      <c r="B468" s="6"/>
      <c r="C468" s="6"/>
      <c r="D468" s="6"/>
      <c r="E468" s="94"/>
      <c r="F468" s="6"/>
      <c r="G468" s="6"/>
    </row>
    <row r="469">
      <c r="A469" s="6"/>
      <c r="B469" s="6"/>
      <c r="C469" s="6"/>
      <c r="D469" s="6"/>
      <c r="E469" s="94"/>
      <c r="F469" s="6"/>
      <c r="G469" s="6"/>
    </row>
    <row r="470">
      <c r="A470" s="6"/>
      <c r="B470" s="6"/>
      <c r="C470" s="6"/>
      <c r="D470" s="6"/>
      <c r="E470" s="94"/>
      <c r="F470" s="6"/>
      <c r="G470" s="6"/>
    </row>
    <row r="471">
      <c r="A471" s="6"/>
      <c r="B471" s="6"/>
      <c r="C471" s="6"/>
      <c r="D471" s="6"/>
      <c r="E471" s="94"/>
      <c r="F471" s="6"/>
      <c r="G471" s="6"/>
    </row>
    <row r="472">
      <c r="A472" s="6"/>
      <c r="B472" s="6"/>
      <c r="C472" s="6"/>
      <c r="D472" s="6"/>
      <c r="E472" s="94"/>
      <c r="F472" s="6"/>
      <c r="G472" s="6"/>
    </row>
    <row r="473">
      <c r="A473" s="6"/>
      <c r="B473" s="6"/>
      <c r="C473" s="6"/>
      <c r="D473" s="6"/>
      <c r="E473" s="94"/>
      <c r="F473" s="6"/>
      <c r="G473" s="6"/>
    </row>
    <row r="474">
      <c r="A474" s="6"/>
      <c r="B474" s="6"/>
      <c r="C474" s="6"/>
      <c r="D474" s="6"/>
      <c r="E474" s="94"/>
      <c r="F474" s="6"/>
      <c r="G474" s="6"/>
    </row>
    <row r="475">
      <c r="A475" s="6"/>
      <c r="B475" s="6"/>
      <c r="C475" s="6"/>
      <c r="D475" s="6"/>
      <c r="E475" s="94"/>
      <c r="F475" s="6"/>
      <c r="G475" s="6"/>
    </row>
    <row r="476">
      <c r="A476" s="6"/>
      <c r="B476" s="6"/>
      <c r="C476" s="6"/>
      <c r="D476" s="6"/>
      <c r="E476" s="94"/>
      <c r="F476" s="6"/>
      <c r="G476" s="6"/>
    </row>
    <row r="477">
      <c r="A477" s="6"/>
      <c r="B477" s="6"/>
      <c r="C477" s="6"/>
      <c r="D477" s="6"/>
      <c r="E477" s="94"/>
      <c r="F477" s="6"/>
      <c r="G477" s="6"/>
    </row>
    <row r="478">
      <c r="A478" s="6"/>
      <c r="B478" s="6"/>
      <c r="C478" s="6"/>
      <c r="D478" s="6"/>
      <c r="E478" s="94"/>
      <c r="F478" s="6"/>
      <c r="G478" s="6"/>
    </row>
    <row r="479">
      <c r="A479" s="6"/>
      <c r="B479" s="6"/>
      <c r="C479" s="6"/>
      <c r="D479" s="6"/>
      <c r="E479" s="94"/>
      <c r="F479" s="6"/>
      <c r="G479" s="6"/>
    </row>
    <row r="480">
      <c r="A480" s="6"/>
      <c r="B480" s="6"/>
      <c r="C480" s="6"/>
      <c r="D480" s="6"/>
      <c r="E480" s="94"/>
      <c r="F480" s="6"/>
      <c r="G480" s="6"/>
    </row>
    <row r="481">
      <c r="A481" s="6"/>
      <c r="B481" s="6"/>
      <c r="C481" s="6"/>
      <c r="D481" s="6"/>
      <c r="E481" s="94"/>
      <c r="F481" s="6"/>
      <c r="G481" s="6"/>
    </row>
    <row r="482">
      <c r="A482" s="6"/>
      <c r="B482" s="6"/>
      <c r="C482" s="6"/>
      <c r="D482" s="6"/>
      <c r="E482" s="94"/>
      <c r="F482" s="6"/>
      <c r="G482" s="6"/>
    </row>
    <row r="483">
      <c r="A483" s="6"/>
      <c r="B483" s="6"/>
      <c r="C483" s="6"/>
      <c r="D483" s="6"/>
      <c r="E483" s="94"/>
      <c r="F483" s="6"/>
      <c r="G483" s="6"/>
    </row>
    <row r="484">
      <c r="A484" s="6"/>
      <c r="B484" s="6"/>
      <c r="C484" s="6"/>
      <c r="D484" s="6"/>
      <c r="E484" s="94"/>
      <c r="F484" s="6"/>
      <c r="G484" s="6"/>
    </row>
    <row r="485">
      <c r="A485" s="6"/>
      <c r="B485" s="6"/>
      <c r="C485" s="6"/>
      <c r="D485" s="6"/>
      <c r="E485" s="94"/>
      <c r="F485" s="6"/>
      <c r="G485" s="6"/>
    </row>
    <row r="486">
      <c r="A486" s="6"/>
      <c r="B486" s="6"/>
      <c r="C486" s="6"/>
      <c r="D486" s="6"/>
      <c r="E486" s="94"/>
      <c r="F486" s="6"/>
      <c r="G486" s="6"/>
    </row>
    <row r="487">
      <c r="A487" s="6"/>
      <c r="B487" s="6"/>
      <c r="C487" s="6"/>
      <c r="D487" s="6"/>
      <c r="E487" s="94"/>
      <c r="F487" s="6"/>
      <c r="G487" s="6"/>
    </row>
    <row r="488">
      <c r="A488" s="6"/>
      <c r="B488" s="6"/>
      <c r="C488" s="6"/>
      <c r="D488" s="6"/>
      <c r="E488" s="94"/>
      <c r="F488" s="6"/>
      <c r="G488" s="6"/>
    </row>
    <row r="489">
      <c r="A489" s="6"/>
      <c r="B489" s="6"/>
      <c r="C489" s="6"/>
      <c r="D489" s="6"/>
      <c r="E489" s="94"/>
      <c r="F489" s="6"/>
      <c r="G489" s="6"/>
    </row>
    <row r="490">
      <c r="A490" s="6"/>
      <c r="B490" s="6"/>
      <c r="C490" s="6"/>
      <c r="D490" s="6"/>
      <c r="E490" s="94"/>
      <c r="F490" s="6"/>
      <c r="G490" s="6"/>
    </row>
    <row r="491">
      <c r="A491" s="6"/>
      <c r="B491" s="6"/>
      <c r="C491" s="6"/>
      <c r="D491" s="6"/>
      <c r="E491" s="94"/>
      <c r="F491" s="6"/>
      <c r="G491" s="6"/>
    </row>
    <row r="492">
      <c r="A492" s="6"/>
      <c r="B492" s="6"/>
      <c r="C492" s="6"/>
      <c r="D492" s="6"/>
      <c r="E492" s="94"/>
      <c r="F492" s="6"/>
      <c r="G492" s="6"/>
    </row>
    <row r="493">
      <c r="A493" s="6"/>
      <c r="B493" s="6"/>
      <c r="C493" s="6"/>
      <c r="D493" s="6"/>
      <c r="E493" s="94"/>
      <c r="F493" s="6"/>
      <c r="G493" s="6"/>
    </row>
    <row r="494">
      <c r="A494" s="6"/>
      <c r="B494" s="6"/>
      <c r="C494" s="6"/>
      <c r="D494" s="6"/>
      <c r="E494" s="94"/>
      <c r="F494" s="6"/>
      <c r="G494" s="6"/>
    </row>
    <row r="495">
      <c r="A495" s="6"/>
      <c r="B495" s="6"/>
      <c r="C495" s="6"/>
      <c r="D495" s="6"/>
      <c r="E495" s="94"/>
      <c r="F495" s="6"/>
      <c r="G495" s="6"/>
    </row>
    <row r="496">
      <c r="A496" s="6"/>
      <c r="B496" s="6"/>
      <c r="C496" s="6"/>
      <c r="D496" s="6"/>
      <c r="E496" s="94"/>
      <c r="F496" s="6"/>
      <c r="G496" s="6"/>
    </row>
    <row r="497">
      <c r="A497" s="6"/>
      <c r="B497" s="6"/>
      <c r="C497" s="6"/>
      <c r="D497" s="6"/>
      <c r="E497" s="94"/>
      <c r="F497" s="6"/>
      <c r="G497" s="6"/>
    </row>
    <row r="498">
      <c r="A498" s="6"/>
      <c r="B498" s="6"/>
      <c r="C498" s="6"/>
      <c r="D498" s="6"/>
      <c r="E498" s="94"/>
      <c r="F498" s="6"/>
      <c r="G498" s="6"/>
    </row>
    <row r="499">
      <c r="A499" s="6"/>
      <c r="B499" s="6"/>
      <c r="C499" s="6"/>
      <c r="D499" s="6"/>
      <c r="E499" s="94"/>
      <c r="F499" s="6"/>
      <c r="G499" s="6"/>
    </row>
    <row r="500">
      <c r="A500" s="6"/>
      <c r="B500" s="6"/>
      <c r="C500" s="6"/>
      <c r="D500" s="6"/>
      <c r="E500" s="94"/>
      <c r="F500" s="6"/>
      <c r="G500" s="6"/>
    </row>
    <row r="501">
      <c r="A501" s="6"/>
      <c r="B501" s="6"/>
      <c r="C501" s="6"/>
      <c r="D501" s="6"/>
      <c r="E501" s="94"/>
      <c r="F501" s="6"/>
      <c r="G501" s="6"/>
    </row>
    <row r="502">
      <c r="A502" s="6"/>
      <c r="B502" s="6"/>
      <c r="C502" s="6"/>
      <c r="D502" s="6"/>
      <c r="E502" s="94"/>
      <c r="F502" s="6"/>
      <c r="G502" s="6"/>
    </row>
    <row r="503">
      <c r="A503" s="6"/>
      <c r="B503" s="6"/>
      <c r="C503" s="6"/>
      <c r="D503" s="6"/>
      <c r="E503" s="94"/>
      <c r="F503" s="6"/>
      <c r="G503" s="6"/>
    </row>
    <row r="504">
      <c r="A504" s="6"/>
      <c r="B504" s="6"/>
      <c r="C504" s="6"/>
      <c r="D504" s="6"/>
      <c r="E504" s="94"/>
      <c r="F504" s="6"/>
      <c r="G504" s="6"/>
    </row>
    <row r="505">
      <c r="A505" s="6"/>
      <c r="B505" s="6"/>
      <c r="C505" s="6"/>
      <c r="D505" s="6"/>
      <c r="E505" s="94"/>
      <c r="F505" s="6"/>
      <c r="G505" s="6"/>
    </row>
    <row r="506">
      <c r="A506" s="6"/>
      <c r="B506" s="6"/>
      <c r="C506" s="6"/>
      <c r="D506" s="6"/>
      <c r="E506" s="94"/>
      <c r="F506" s="6"/>
      <c r="G506" s="6"/>
    </row>
    <row r="507">
      <c r="A507" s="6"/>
      <c r="B507" s="6"/>
      <c r="C507" s="6"/>
      <c r="D507" s="6"/>
      <c r="E507" s="94"/>
      <c r="F507" s="6"/>
      <c r="G507" s="6"/>
    </row>
    <row r="508">
      <c r="A508" s="6"/>
      <c r="B508" s="6"/>
      <c r="C508" s="6"/>
      <c r="D508" s="6"/>
      <c r="E508" s="94"/>
      <c r="F508" s="6"/>
      <c r="G508" s="6"/>
    </row>
    <row r="509">
      <c r="A509" s="6"/>
      <c r="B509" s="6"/>
      <c r="C509" s="6"/>
      <c r="D509" s="6"/>
      <c r="E509" s="94"/>
      <c r="F509" s="6"/>
      <c r="G509" s="6"/>
    </row>
    <row r="510">
      <c r="A510" s="6"/>
      <c r="B510" s="6"/>
      <c r="C510" s="6"/>
      <c r="D510" s="6"/>
      <c r="E510" s="94"/>
      <c r="F510" s="6"/>
      <c r="G510" s="6"/>
    </row>
    <row r="511">
      <c r="A511" s="6"/>
      <c r="B511" s="6"/>
      <c r="C511" s="6"/>
      <c r="D511" s="6"/>
      <c r="E511" s="94"/>
      <c r="F511" s="6"/>
      <c r="G511" s="6"/>
    </row>
    <row r="512">
      <c r="A512" s="6"/>
      <c r="B512" s="6"/>
      <c r="C512" s="6"/>
      <c r="D512" s="6"/>
      <c r="E512" s="94"/>
      <c r="F512" s="6"/>
      <c r="G512" s="6"/>
    </row>
    <row r="513">
      <c r="A513" s="6"/>
      <c r="B513" s="6"/>
      <c r="C513" s="6"/>
      <c r="D513" s="6"/>
      <c r="E513" s="94"/>
      <c r="F513" s="6"/>
      <c r="G513" s="6"/>
    </row>
    <row r="514">
      <c r="A514" s="6"/>
      <c r="B514" s="6"/>
      <c r="C514" s="6"/>
      <c r="D514" s="6"/>
      <c r="E514" s="94"/>
      <c r="F514" s="6"/>
      <c r="G514" s="6"/>
    </row>
    <row r="515">
      <c r="A515" s="6"/>
      <c r="B515" s="6"/>
      <c r="C515" s="6"/>
      <c r="D515" s="6"/>
      <c r="E515" s="94"/>
      <c r="F515" s="6"/>
      <c r="G515" s="6"/>
    </row>
    <row r="516">
      <c r="A516" s="6"/>
      <c r="B516" s="6"/>
      <c r="C516" s="6"/>
      <c r="D516" s="6"/>
      <c r="E516" s="94"/>
      <c r="F516" s="6"/>
      <c r="G516" s="6"/>
    </row>
    <row r="517">
      <c r="A517" s="6"/>
      <c r="B517" s="6"/>
      <c r="C517" s="6"/>
      <c r="D517" s="6"/>
      <c r="E517" s="94"/>
      <c r="F517" s="6"/>
      <c r="G517" s="6"/>
    </row>
    <row r="518">
      <c r="A518" s="6"/>
      <c r="B518" s="6"/>
      <c r="C518" s="6"/>
      <c r="D518" s="6"/>
      <c r="E518" s="94"/>
      <c r="F518" s="6"/>
      <c r="G518" s="6"/>
    </row>
    <row r="519">
      <c r="A519" s="6"/>
      <c r="B519" s="102"/>
      <c r="C519" s="6"/>
      <c r="D519" s="6"/>
      <c r="E519" s="94"/>
      <c r="F519" s="6"/>
      <c r="G519" s="6"/>
    </row>
    <row r="520">
      <c r="A520" s="6"/>
      <c r="B520" s="102"/>
      <c r="C520" s="6"/>
      <c r="D520" s="6"/>
      <c r="E520" s="94"/>
      <c r="F520" s="6"/>
      <c r="G520" s="6"/>
    </row>
    <row r="521">
      <c r="A521" s="6"/>
      <c r="B521" s="6"/>
      <c r="C521" s="6"/>
      <c r="D521" s="6"/>
      <c r="E521" s="94"/>
      <c r="F521" s="6"/>
      <c r="G521" s="6"/>
    </row>
    <row r="522">
      <c r="A522" s="6"/>
      <c r="B522" s="6"/>
      <c r="C522" s="6"/>
      <c r="D522" s="6"/>
      <c r="E522" s="94"/>
      <c r="F522" s="6"/>
      <c r="G522" s="6"/>
    </row>
    <row r="523">
      <c r="A523" s="6"/>
      <c r="B523" s="6"/>
      <c r="C523" s="6"/>
      <c r="D523" s="6"/>
      <c r="E523" s="94"/>
      <c r="F523" s="6"/>
      <c r="G523" s="6"/>
    </row>
    <row r="524">
      <c r="A524" s="6"/>
      <c r="B524" s="6"/>
      <c r="C524" s="6"/>
      <c r="D524" s="6"/>
      <c r="E524" s="94"/>
      <c r="F524" s="6"/>
      <c r="G524" s="6"/>
    </row>
    <row r="525">
      <c r="A525" s="6"/>
      <c r="B525" s="6"/>
      <c r="C525" s="6"/>
      <c r="D525" s="6"/>
      <c r="E525" s="94"/>
      <c r="F525" s="6"/>
      <c r="G525" s="6"/>
    </row>
    <row r="526">
      <c r="A526" s="6"/>
      <c r="B526" s="6"/>
      <c r="C526" s="6"/>
      <c r="D526" s="6"/>
      <c r="E526" s="94"/>
      <c r="F526" s="6"/>
      <c r="G526" s="6"/>
    </row>
    <row r="527">
      <c r="A527" s="6"/>
      <c r="B527" s="6"/>
      <c r="C527" s="6"/>
      <c r="D527" s="6"/>
      <c r="E527" s="94"/>
      <c r="F527" s="6"/>
      <c r="G527" s="6"/>
    </row>
    <row r="528">
      <c r="A528" s="6"/>
      <c r="B528" s="6"/>
      <c r="C528" s="6"/>
      <c r="D528" s="6"/>
      <c r="E528" s="94"/>
      <c r="F528" s="6"/>
      <c r="G528" s="6"/>
    </row>
    <row r="529">
      <c r="A529" s="6"/>
      <c r="B529" s="6"/>
      <c r="C529" s="6"/>
      <c r="D529" s="6"/>
      <c r="E529" s="94"/>
      <c r="F529" s="6"/>
      <c r="G529" s="6"/>
    </row>
    <row r="530">
      <c r="A530" s="6"/>
      <c r="B530" s="6"/>
      <c r="C530" s="6"/>
      <c r="D530" s="6"/>
      <c r="E530" s="94"/>
      <c r="F530" s="6"/>
      <c r="G530" s="6"/>
    </row>
    <row r="531">
      <c r="A531" s="6"/>
      <c r="B531" s="6"/>
      <c r="C531" s="6"/>
      <c r="D531" s="6"/>
      <c r="E531" s="94"/>
      <c r="F531" s="6"/>
      <c r="G531" s="6"/>
    </row>
    <row r="532">
      <c r="A532" s="6"/>
      <c r="B532" s="6"/>
      <c r="C532" s="6"/>
      <c r="D532" s="6"/>
      <c r="E532" s="94"/>
      <c r="F532" s="6"/>
      <c r="G532" s="6"/>
    </row>
    <row r="533">
      <c r="A533" s="6"/>
      <c r="B533" s="6"/>
      <c r="C533" s="6"/>
      <c r="D533" s="6"/>
      <c r="E533" s="94"/>
      <c r="F533" s="6"/>
      <c r="G533" s="6"/>
    </row>
    <row r="534">
      <c r="A534" s="6"/>
      <c r="B534" s="6"/>
      <c r="C534" s="6"/>
      <c r="D534" s="6"/>
      <c r="E534" s="94"/>
      <c r="F534" s="6"/>
      <c r="G534" s="6"/>
    </row>
    <row r="535">
      <c r="A535" s="6"/>
      <c r="B535" s="6"/>
      <c r="C535" s="6"/>
      <c r="D535" s="6"/>
      <c r="E535" s="94"/>
      <c r="F535" s="6"/>
      <c r="G535" s="6"/>
    </row>
    <row r="536">
      <c r="A536" s="6"/>
      <c r="B536" s="6"/>
      <c r="C536" s="6"/>
      <c r="D536" s="6"/>
      <c r="E536" s="94"/>
      <c r="F536" s="6"/>
      <c r="G536" s="6"/>
    </row>
    <row r="537">
      <c r="A537" s="6"/>
      <c r="B537" s="6"/>
      <c r="C537" s="6"/>
      <c r="D537" s="6"/>
      <c r="E537" s="94"/>
      <c r="F537" s="6"/>
      <c r="G537" s="6"/>
    </row>
    <row r="538">
      <c r="A538" s="6"/>
      <c r="B538" s="6"/>
      <c r="C538" s="6"/>
      <c r="D538" s="6"/>
      <c r="E538" s="94"/>
      <c r="F538" s="6"/>
      <c r="G538" s="6"/>
    </row>
    <row r="539">
      <c r="A539" s="6"/>
      <c r="B539" s="6"/>
      <c r="C539" s="6"/>
      <c r="D539" s="6"/>
      <c r="E539" s="94"/>
      <c r="F539" s="6"/>
      <c r="G539" s="6"/>
    </row>
    <row r="540">
      <c r="A540" s="6"/>
      <c r="B540" s="6"/>
      <c r="C540" s="6"/>
      <c r="D540" s="6"/>
      <c r="E540" s="94"/>
      <c r="F540" s="6"/>
      <c r="G540" s="6"/>
    </row>
    <row r="541">
      <c r="A541" s="6"/>
      <c r="B541" s="6"/>
      <c r="C541" s="6"/>
      <c r="D541" s="6"/>
      <c r="E541" s="94"/>
      <c r="F541" s="6"/>
      <c r="G541" s="6"/>
    </row>
    <row r="542">
      <c r="A542" s="6"/>
      <c r="B542" s="6"/>
      <c r="C542" s="6"/>
      <c r="D542" s="6"/>
      <c r="E542" s="94"/>
      <c r="F542" s="6"/>
      <c r="G542" s="6"/>
    </row>
    <row r="543">
      <c r="A543" s="6"/>
      <c r="B543" s="6"/>
      <c r="C543" s="6"/>
      <c r="D543" s="6"/>
      <c r="E543" s="94"/>
      <c r="F543" s="6"/>
      <c r="G543" s="6"/>
    </row>
    <row r="544">
      <c r="A544" s="6"/>
      <c r="B544" s="6"/>
      <c r="C544" s="6"/>
      <c r="D544" s="6"/>
      <c r="E544" s="94"/>
      <c r="F544" s="6"/>
      <c r="G544" s="6"/>
    </row>
    <row r="545">
      <c r="A545" s="6"/>
      <c r="B545" s="6"/>
      <c r="C545" s="6"/>
      <c r="D545" s="6"/>
      <c r="E545" s="94"/>
      <c r="F545" s="6"/>
      <c r="G545" s="6"/>
    </row>
    <row r="546">
      <c r="A546" s="6"/>
      <c r="B546" s="6"/>
      <c r="C546" s="6"/>
      <c r="D546" s="6"/>
      <c r="E546" s="94"/>
      <c r="F546" s="6"/>
      <c r="G546" s="6"/>
    </row>
    <row r="547">
      <c r="A547" s="6"/>
      <c r="B547" s="6"/>
      <c r="C547" s="6"/>
      <c r="D547" s="6"/>
      <c r="E547" s="94"/>
      <c r="F547" s="6"/>
      <c r="G547" s="6"/>
    </row>
    <row r="548">
      <c r="A548" s="6"/>
      <c r="B548" s="6"/>
      <c r="C548" s="6"/>
      <c r="D548" s="6"/>
      <c r="E548" s="94"/>
      <c r="F548" s="6"/>
      <c r="G548" s="6"/>
    </row>
    <row r="549">
      <c r="A549" s="6"/>
      <c r="B549" s="6"/>
      <c r="C549" s="6"/>
      <c r="D549" s="6"/>
      <c r="E549" s="94"/>
      <c r="F549" s="6"/>
      <c r="G549" s="6"/>
    </row>
    <row r="550">
      <c r="A550" s="6"/>
      <c r="B550" s="6"/>
      <c r="C550" s="6"/>
      <c r="D550" s="6"/>
      <c r="E550" s="94"/>
      <c r="F550" s="6"/>
      <c r="G550" s="6"/>
    </row>
    <row r="551">
      <c r="A551" s="6"/>
      <c r="B551" s="6"/>
      <c r="C551" s="6"/>
      <c r="D551" s="6"/>
      <c r="E551" s="94"/>
      <c r="F551" s="6"/>
      <c r="G551" s="6"/>
    </row>
    <row r="552">
      <c r="A552" s="6"/>
      <c r="B552" s="6"/>
      <c r="C552" s="6"/>
      <c r="D552" s="6"/>
      <c r="E552" s="94"/>
      <c r="F552" s="6"/>
      <c r="G552" s="6"/>
    </row>
    <row r="553">
      <c r="A553" s="6"/>
      <c r="B553" s="6"/>
      <c r="C553" s="6"/>
      <c r="D553" s="6"/>
      <c r="E553" s="94"/>
      <c r="F553" s="6"/>
      <c r="G553" s="6"/>
    </row>
    <row r="554">
      <c r="A554" s="6"/>
      <c r="B554" s="6"/>
      <c r="C554" s="6"/>
      <c r="D554" s="6"/>
      <c r="E554" s="94"/>
      <c r="F554" s="6"/>
      <c r="G554" s="6"/>
    </row>
    <row r="555">
      <c r="A555" s="6"/>
      <c r="B555" s="6"/>
      <c r="C555" s="6"/>
      <c r="D555" s="6"/>
      <c r="E555" s="94"/>
      <c r="F555" s="6"/>
      <c r="G555" s="6"/>
    </row>
    <row r="556">
      <c r="A556" s="6"/>
      <c r="B556" s="6"/>
      <c r="C556" s="6"/>
      <c r="D556" s="6"/>
      <c r="E556" s="94"/>
      <c r="F556" s="6"/>
      <c r="G556" s="6"/>
    </row>
    <row r="557">
      <c r="A557" s="6"/>
      <c r="B557" s="6"/>
      <c r="C557" s="6"/>
      <c r="D557" s="6"/>
      <c r="E557" s="94"/>
      <c r="F557" s="6"/>
      <c r="G557" s="6"/>
    </row>
    <row r="558">
      <c r="A558" s="6"/>
      <c r="B558" s="6"/>
      <c r="C558" s="6"/>
      <c r="D558" s="6"/>
      <c r="E558" s="94"/>
      <c r="F558" s="6"/>
      <c r="G558" s="6"/>
    </row>
    <row r="559">
      <c r="A559" s="6"/>
      <c r="B559" s="6"/>
      <c r="C559" s="6"/>
      <c r="D559" s="6"/>
      <c r="E559" s="94"/>
      <c r="F559" s="6"/>
      <c r="G559" s="6"/>
    </row>
    <row r="560">
      <c r="A560" s="6"/>
      <c r="B560" s="6"/>
      <c r="C560" s="6"/>
      <c r="D560" s="6"/>
      <c r="E560" s="94"/>
      <c r="F560" s="6"/>
      <c r="G560" s="6"/>
    </row>
    <row r="561">
      <c r="A561" s="6"/>
      <c r="B561" s="6"/>
      <c r="C561" s="6"/>
      <c r="D561" s="6"/>
      <c r="E561" s="94"/>
      <c r="F561" s="6"/>
      <c r="G561" s="6"/>
    </row>
    <row r="562">
      <c r="A562" s="6"/>
      <c r="B562" s="6"/>
      <c r="C562" s="6"/>
      <c r="D562" s="6"/>
      <c r="E562" s="94"/>
      <c r="F562" s="6"/>
      <c r="G562" s="6"/>
    </row>
    <row r="563">
      <c r="A563" s="6"/>
      <c r="B563" s="6"/>
      <c r="C563" s="6"/>
      <c r="D563" s="6"/>
      <c r="E563" s="94"/>
      <c r="F563" s="6"/>
      <c r="G563" s="6"/>
    </row>
    <row r="564">
      <c r="A564" s="6"/>
      <c r="B564" s="6"/>
      <c r="C564" s="6"/>
      <c r="D564" s="6"/>
      <c r="E564" s="94"/>
      <c r="F564" s="6"/>
      <c r="G564" s="6"/>
    </row>
    <row r="565">
      <c r="A565" s="6"/>
      <c r="B565" s="6"/>
      <c r="C565" s="6"/>
      <c r="D565" s="6"/>
      <c r="E565" s="94"/>
      <c r="F565" s="6"/>
      <c r="G565" s="6"/>
    </row>
    <row r="566">
      <c r="A566" s="6"/>
      <c r="B566" s="6"/>
      <c r="C566" s="6"/>
      <c r="D566" s="6"/>
      <c r="E566" s="94"/>
      <c r="F566" s="6"/>
      <c r="G566" s="6"/>
    </row>
    <row r="567">
      <c r="A567" s="6"/>
      <c r="B567" s="6"/>
      <c r="C567" s="6"/>
      <c r="D567" s="6"/>
      <c r="E567" s="94"/>
      <c r="F567" s="6"/>
      <c r="G567" s="6"/>
    </row>
    <row r="568">
      <c r="A568" s="6"/>
      <c r="B568" s="6"/>
      <c r="C568" s="6"/>
      <c r="D568" s="6"/>
      <c r="E568" s="94"/>
      <c r="F568" s="6"/>
      <c r="G568" s="6"/>
    </row>
    <row r="569">
      <c r="A569" s="6"/>
      <c r="B569" s="6"/>
      <c r="C569" s="6"/>
      <c r="D569" s="6"/>
      <c r="E569" s="94"/>
      <c r="F569" s="6"/>
      <c r="G569" s="6"/>
    </row>
    <row r="570">
      <c r="A570" s="6"/>
      <c r="B570" s="6"/>
      <c r="C570" s="6"/>
      <c r="D570" s="6"/>
      <c r="E570" s="94"/>
      <c r="F570" s="6"/>
      <c r="G570" s="6"/>
    </row>
    <row r="571">
      <c r="A571" s="6"/>
      <c r="B571" s="6"/>
      <c r="C571" s="6"/>
      <c r="D571" s="6"/>
      <c r="E571" s="94"/>
      <c r="F571" s="6"/>
      <c r="G571" s="6"/>
    </row>
    <row r="572">
      <c r="A572" s="6"/>
      <c r="B572" s="6"/>
      <c r="C572" s="6"/>
      <c r="D572" s="6"/>
      <c r="E572" s="94"/>
      <c r="F572" s="6"/>
      <c r="G572" s="6"/>
    </row>
    <row r="573">
      <c r="A573" s="6"/>
      <c r="B573" s="6"/>
      <c r="C573" s="6"/>
      <c r="D573" s="6"/>
      <c r="E573" s="94"/>
      <c r="F573" s="6"/>
      <c r="G573" s="6"/>
    </row>
    <row r="574">
      <c r="A574" s="6"/>
      <c r="B574" s="6"/>
      <c r="C574" s="6"/>
      <c r="D574" s="6"/>
      <c r="E574" s="94"/>
      <c r="F574" s="6"/>
      <c r="G574" s="6"/>
    </row>
    <row r="575">
      <c r="A575" s="6"/>
      <c r="B575" s="6"/>
      <c r="C575" s="6"/>
      <c r="D575" s="6"/>
      <c r="E575" s="94"/>
      <c r="F575" s="6"/>
      <c r="G575" s="6"/>
    </row>
    <row r="576">
      <c r="A576" s="6"/>
      <c r="B576" s="6"/>
      <c r="C576" s="6"/>
      <c r="D576" s="6"/>
      <c r="E576" s="94"/>
      <c r="F576" s="6"/>
      <c r="G576" s="6"/>
    </row>
    <row r="577">
      <c r="A577" s="6"/>
      <c r="B577" s="6"/>
      <c r="C577" s="6"/>
      <c r="D577" s="6"/>
      <c r="E577" s="94"/>
      <c r="F577" s="6"/>
      <c r="G577" s="6"/>
    </row>
    <row r="578">
      <c r="A578" s="6"/>
      <c r="B578" s="6"/>
      <c r="C578" s="6"/>
      <c r="D578" s="6"/>
      <c r="E578" s="94"/>
      <c r="F578" s="6"/>
      <c r="G578" s="6"/>
    </row>
    <row r="579">
      <c r="A579" s="6"/>
      <c r="B579" s="6"/>
      <c r="C579" s="6"/>
      <c r="D579" s="6"/>
      <c r="E579" s="94"/>
      <c r="F579" s="6"/>
      <c r="G579" s="6"/>
    </row>
    <row r="580">
      <c r="A580" s="6"/>
      <c r="B580" s="6"/>
      <c r="C580" s="6"/>
      <c r="D580" s="6"/>
      <c r="E580" s="94"/>
      <c r="F580" s="6"/>
      <c r="G580" s="6"/>
    </row>
    <row r="581">
      <c r="A581" s="6"/>
      <c r="B581" s="6"/>
      <c r="C581" s="6"/>
      <c r="D581" s="6"/>
      <c r="E581" s="94"/>
      <c r="F581" s="6"/>
      <c r="G581" s="6"/>
    </row>
    <row r="582">
      <c r="A582" s="6"/>
      <c r="B582" s="6"/>
      <c r="C582" s="6"/>
      <c r="D582" s="6"/>
      <c r="E582" s="94"/>
      <c r="F582" s="6"/>
      <c r="G582" s="6"/>
    </row>
    <row r="583">
      <c r="A583" s="6"/>
      <c r="B583" s="6"/>
      <c r="C583" s="6"/>
      <c r="D583" s="6"/>
      <c r="E583" s="94"/>
      <c r="F583" s="6"/>
      <c r="G583" s="6"/>
    </row>
    <row r="584">
      <c r="A584" s="6"/>
      <c r="B584" s="6"/>
      <c r="C584" s="6"/>
      <c r="D584" s="6"/>
      <c r="E584" s="94"/>
      <c r="F584" s="6"/>
      <c r="G584" s="6"/>
    </row>
    <row r="585">
      <c r="A585" s="6"/>
      <c r="B585" s="6"/>
      <c r="C585" s="6"/>
      <c r="D585" s="6"/>
      <c r="E585" s="94"/>
      <c r="F585" s="6"/>
      <c r="G585" s="6"/>
    </row>
    <row r="586">
      <c r="A586" s="6"/>
      <c r="B586" s="6"/>
      <c r="C586" s="6"/>
      <c r="D586" s="6"/>
      <c r="E586" s="94"/>
      <c r="F586" s="6"/>
      <c r="G586" s="6"/>
    </row>
    <row r="587">
      <c r="A587" s="6"/>
      <c r="B587" s="6"/>
      <c r="C587" s="6"/>
      <c r="D587" s="6"/>
      <c r="E587" s="94"/>
      <c r="F587" s="6"/>
      <c r="G587" s="6"/>
    </row>
    <row r="588">
      <c r="A588" s="6"/>
      <c r="B588" s="6"/>
      <c r="C588" s="6"/>
      <c r="D588" s="6"/>
      <c r="E588" s="94"/>
      <c r="F588" s="6"/>
      <c r="G588" s="6"/>
    </row>
    <row r="589">
      <c r="A589" s="6"/>
      <c r="B589" s="6"/>
      <c r="C589" s="6"/>
      <c r="D589" s="6"/>
      <c r="E589" s="94"/>
      <c r="F589" s="6"/>
      <c r="G589" s="6"/>
    </row>
    <row r="590">
      <c r="A590" s="6"/>
      <c r="B590" s="6"/>
      <c r="C590" s="6"/>
      <c r="D590" s="6"/>
      <c r="E590" s="94"/>
      <c r="F590" s="102"/>
      <c r="G590" s="6"/>
    </row>
    <row r="591">
      <c r="A591" s="6"/>
      <c r="B591" s="6"/>
      <c r="C591" s="6"/>
      <c r="D591" s="6"/>
      <c r="E591" s="94"/>
      <c r="F591" s="102"/>
      <c r="G591" s="6"/>
    </row>
    <row r="592">
      <c r="A592" s="6"/>
      <c r="B592" s="6"/>
      <c r="C592" s="6"/>
      <c r="D592" s="6"/>
      <c r="E592" s="94"/>
      <c r="F592" s="102"/>
      <c r="G592" s="6"/>
    </row>
    <row r="593">
      <c r="A593" s="6"/>
      <c r="B593" s="6"/>
      <c r="C593" s="6"/>
      <c r="D593" s="6"/>
      <c r="E593" s="94"/>
      <c r="F593" s="6"/>
      <c r="G593" s="6"/>
    </row>
    <row r="594">
      <c r="A594" s="6"/>
      <c r="B594" s="6"/>
      <c r="C594" s="6"/>
      <c r="D594" s="6"/>
      <c r="E594" s="94"/>
      <c r="F594" s="6"/>
      <c r="G594" s="6"/>
    </row>
    <row r="595">
      <c r="A595" s="6"/>
      <c r="B595" s="6"/>
      <c r="C595" s="6"/>
      <c r="D595" s="6"/>
      <c r="E595" s="94"/>
      <c r="F595" s="6"/>
      <c r="G595" s="6"/>
    </row>
    <row r="596">
      <c r="A596" s="6"/>
      <c r="B596" s="6"/>
      <c r="C596" s="6"/>
      <c r="D596" s="6"/>
      <c r="E596" s="94"/>
      <c r="F596" s="103"/>
      <c r="G596" s="6"/>
    </row>
    <row r="597">
      <c r="A597" s="6"/>
      <c r="B597" s="6"/>
      <c r="C597" s="6"/>
      <c r="D597" s="6"/>
      <c r="E597" s="94"/>
      <c r="F597" s="103"/>
      <c r="G597" s="6"/>
    </row>
    <row r="598">
      <c r="A598" s="6"/>
      <c r="B598" s="6"/>
      <c r="C598" s="6"/>
      <c r="D598" s="6"/>
      <c r="E598" s="94"/>
      <c r="F598" s="103"/>
      <c r="G598" s="6"/>
    </row>
    <row r="599">
      <c r="A599" s="6"/>
      <c r="B599" s="6"/>
      <c r="C599" s="6"/>
      <c r="D599" s="6"/>
      <c r="E599" s="94"/>
      <c r="F599" s="6"/>
      <c r="G599" s="6"/>
    </row>
    <row r="600">
      <c r="A600" s="6"/>
      <c r="B600" s="6"/>
      <c r="C600" s="6"/>
      <c r="D600" s="6"/>
      <c r="E600" s="94"/>
      <c r="F600" s="6"/>
      <c r="G600" s="6"/>
    </row>
    <row r="601">
      <c r="A601" s="6"/>
      <c r="B601" s="6"/>
      <c r="C601" s="6"/>
      <c r="D601" s="6"/>
      <c r="E601" s="94"/>
      <c r="F601" s="6"/>
      <c r="G601" s="6"/>
    </row>
    <row r="602">
      <c r="A602" s="6"/>
      <c r="B602" s="6"/>
      <c r="C602" s="6"/>
      <c r="D602" s="6"/>
      <c r="E602" s="94"/>
      <c r="F602" s="6"/>
      <c r="G602" s="6"/>
    </row>
    <row r="603">
      <c r="A603" s="6"/>
      <c r="B603" s="6"/>
      <c r="C603" s="6"/>
      <c r="D603" s="6"/>
      <c r="E603" s="94"/>
      <c r="F603" s="6"/>
      <c r="G603" s="6"/>
    </row>
    <row r="604">
      <c r="A604" s="6"/>
      <c r="B604" s="6"/>
      <c r="C604" s="6"/>
      <c r="D604" s="6"/>
      <c r="E604" s="94"/>
      <c r="F604" s="6"/>
      <c r="G604" s="6"/>
    </row>
    <row r="605">
      <c r="A605" s="6"/>
      <c r="B605" s="6"/>
      <c r="C605" s="6"/>
      <c r="D605" s="6"/>
      <c r="E605" s="94"/>
      <c r="F605" s="6"/>
      <c r="G605" s="6"/>
    </row>
    <row r="606">
      <c r="A606" s="6"/>
      <c r="B606" s="6"/>
      <c r="C606" s="6"/>
      <c r="D606" s="6"/>
      <c r="E606" s="94"/>
      <c r="F606" s="6"/>
      <c r="G606" s="6"/>
    </row>
    <row r="607">
      <c r="A607" s="6"/>
      <c r="B607" s="6"/>
      <c r="C607" s="6"/>
      <c r="D607" s="6"/>
      <c r="E607" s="94"/>
      <c r="F607" s="6"/>
      <c r="G607" s="6"/>
    </row>
    <row r="608">
      <c r="A608" s="6"/>
      <c r="B608" s="6"/>
      <c r="C608" s="6"/>
      <c r="D608" s="6"/>
      <c r="E608" s="94"/>
      <c r="F608" s="6"/>
      <c r="G608" s="6"/>
    </row>
    <row r="609">
      <c r="A609" s="6"/>
      <c r="B609" s="6"/>
      <c r="C609" s="6"/>
      <c r="D609" s="6"/>
      <c r="E609" s="94"/>
      <c r="F609" s="6"/>
      <c r="G609" s="6"/>
    </row>
    <row r="610">
      <c r="A610" s="6"/>
      <c r="B610" s="6"/>
      <c r="C610" s="6"/>
      <c r="D610" s="6"/>
      <c r="E610" s="94"/>
      <c r="F610" s="6"/>
      <c r="G610" s="6"/>
    </row>
    <row r="611">
      <c r="A611" s="6"/>
      <c r="B611" s="6"/>
      <c r="C611" s="6"/>
      <c r="D611" s="6"/>
      <c r="E611" s="94"/>
      <c r="F611" s="6"/>
      <c r="G611" s="6"/>
    </row>
    <row r="612">
      <c r="A612" s="6"/>
      <c r="B612" s="6"/>
      <c r="C612" s="6"/>
      <c r="D612" s="6"/>
      <c r="E612" s="94"/>
      <c r="F612" s="6"/>
      <c r="G612" s="6"/>
    </row>
    <row r="613">
      <c r="A613" s="6"/>
      <c r="B613" s="6"/>
      <c r="C613" s="6"/>
      <c r="D613" s="6"/>
      <c r="E613" s="94"/>
      <c r="F613" s="6"/>
      <c r="G613" s="6"/>
    </row>
    <row r="614">
      <c r="A614" s="6"/>
      <c r="B614" s="6"/>
      <c r="C614" s="6"/>
      <c r="D614" s="6"/>
      <c r="E614" s="94"/>
      <c r="F614" s="6"/>
      <c r="G614" s="6"/>
    </row>
    <row r="615">
      <c r="A615" s="6"/>
      <c r="B615" s="6"/>
      <c r="C615" s="6"/>
      <c r="D615" s="6"/>
      <c r="E615" s="94"/>
      <c r="F615" s="6"/>
      <c r="G615" s="6"/>
    </row>
    <row r="616">
      <c r="A616" s="6"/>
      <c r="B616" s="6"/>
      <c r="C616" s="6"/>
      <c r="D616" s="6"/>
      <c r="E616" s="94"/>
      <c r="F616" s="6"/>
      <c r="G616" s="6"/>
    </row>
    <row r="617">
      <c r="A617" s="6"/>
      <c r="B617" s="6"/>
      <c r="C617" s="6"/>
      <c r="D617" s="6"/>
      <c r="E617" s="94"/>
      <c r="F617" s="6"/>
      <c r="G617" s="6"/>
    </row>
    <row r="618">
      <c r="A618" s="6"/>
      <c r="B618" s="6"/>
      <c r="C618" s="6"/>
      <c r="D618" s="6"/>
      <c r="E618" s="94"/>
      <c r="F618" s="6"/>
      <c r="G618" s="6"/>
    </row>
    <row r="619">
      <c r="A619" s="6"/>
      <c r="B619" s="6"/>
      <c r="C619" s="6"/>
      <c r="D619" s="6"/>
      <c r="E619" s="94"/>
      <c r="F619" s="6"/>
      <c r="G619" s="6"/>
    </row>
    <row r="620">
      <c r="A620" s="6"/>
      <c r="B620" s="6"/>
      <c r="C620" s="6"/>
      <c r="D620" s="6"/>
      <c r="E620" s="94"/>
      <c r="F620" s="6"/>
      <c r="G620" s="6"/>
    </row>
    <row r="621">
      <c r="A621" s="6"/>
      <c r="B621" s="6"/>
      <c r="C621" s="6"/>
      <c r="D621" s="6"/>
      <c r="E621" s="94"/>
      <c r="F621" s="6"/>
      <c r="G621" s="6"/>
    </row>
    <row r="622">
      <c r="A622" s="6"/>
      <c r="B622" s="6"/>
      <c r="C622" s="6"/>
      <c r="D622" s="6"/>
      <c r="E622" s="94"/>
      <c r="F622" s="6"/>
      <c r="G622" s="6"/>
    </row>
    <row r="623">
      <c r="A623" s="6"/>
      <c r="B623" s="6"/>
      <c r="C623" s="6"/>
      <c r="D623" s="6"/>
      <c r="E623" s="94"/>
      <c r="F623" s="6"/>
      <c r="G623" s="6"/>
    </row>
    <row r="624">
      <c r="A624" s="6"/>
      <c r="B624" s="6"/>
      <c r="C624" s="6"/>
      <c r="D624" s="6"/>
      <c r="E624" s="94"/>
      <c r="F624" s="6"/>
      <c r="G624" s="6"/>
    </row>
    <row r="625">
      <c r="A625" s="6"/>
      <c r="B625" s="6"/>
      <c r="C625" s="6"/>
      <c r="D625" s="6"/>
      <c r="E625" s="94"/>
      <c r="F625" s="6"/>
      <c r="G625" s="6"/>
    </row>
    <row r="626">
      <c r="A626" s="6"/>
      <c r="B626" s="6"/>
      <c r="C626" s="6"/>
      <c r="D626" s="6"/>
      <c r="E626" s="94"/>
      <c r="F626" s="6"/>
      <c r="G626" s="6"/>
    </row>
    <row r="627">
      <c r="A627" s="6"/>
      <c r="B627" s="6"/>
      <c r="C627" s="6"/>
      <c r="D627" s="6"/>
      <c r="E627" s="94"/>
      <c r="F627" s="6"/>
      <c r="G627" s="6"/>
    </row>
    <row r="628">
      <c r="A628" s="6"/>
      <c r="B628" s="6"/>
      <c r="C628" s="6"/>
      <c r="D628" s="6"/>
      <c r="E628" s="94"/>
      <c r="F628" s="6"/>
      <c r="G628" s="6"/>
    </row>
    <row r="629">
      <c r="A629" s="6"/>
      <c r="B629" s="6"/>
      <c r="C629" s="6"/>
      <c r="D629" s="6"/>
      <c r="E629" s="94"/>
      <c r="F629" s="6"/>
      <c r="G629" s="6"/>
    </row>
    <row r="630">
      <c r="A630" s="6"/>
      <c r="B630" s="6"/>
      <c r="C630" s="6"/>
      <c r="D630" s="6"/>
      <c r="E630" s="94"/>
      <c r="F630" s="6"/>
      <c r="G630" s="6"/>
    </row>
    <row r="631">
      <c r="A631" s="6"/>
      <c r="B631" s="6"/>
      <c r="C631" s="6"/>
      <c r="D631" s="6"/>
      <c r="E631" s="94"/>
      <c r="F631" s="6"/>
      <c r="G631" s="6"/>
    </row>
    <row r="632">
      <c r="A632" s="6"/>
      <c r="B632" s="6"/>
      <c r="C632" s="6"/>
      <c r="D632" s="6"/>
      <c r="E632" s="94"/>
      <c r="F632" s="6"/>
      <c r="G632" s="6"/>
    </row>
    <row r="633">
      <c r="A633" s="6"/>
      <c r="B633" s="6"/>
      <c r="C633" s="6"/>
      <c r="D633" s="6"/>
      <c r="E633" s="94"/>
      <c r="F633" s="6"/>
      <c r="G633" s="6"/>
    </row>
    <row r="634">
      <c r="A634" s="6"/>
      <c r="B634" s="6"/>
      <c r="C634" s="6"/>
      <c r="D634" s="6"/>
      <c r="E634" s="94"/>
      <c r="F634" s="6"/>
      <c r="G634" s="6"/>
    </row>
    <row r="635">
      <c r="A635" s="6"/>
      <c r="B635" s="6"/>
      <c r="C635" s="6"/>
      <c r="D635" s="6"/>
      <c r="E635" s="94"/>
      <c r="F635" s="6"/>
      <c r="G635" s="6"/>
    </row>
    <row r="636">
      <c r="A636" s="6"/>
      <c r="B636" s="6"/>
      <c r="C636" s="6"/>
      <c r="D636" s="6"/>
      <c r="E636" s="94"/>
      <c r="F636" s="6"/>
      <c r="G636" s="6"/>
    </row>
    <row r="637">
      <c r="A637" s="6"/>
      <c r="B637" s="6"/>
      <c r="C637" s="6"/>
      <c r="D637" s="6"/>
      <c r="E637" s="94"/>
      <c r="F637" s="6"/>
      <c r="G637" s="6"/>
    </row>
    <row r="638">
      <c r="A638" s="6"/>
      <c r="B638" s="6"/>
      <c r="C638" s="6"/>
      <c r="D638" s="6"/>
      <c r="E638" s="94"/>
      <c r="F638" s="6"/>
      <c r="G638" s="6"/>
    </row>
    <row r="639">
      <c r="A639" s="6"/>
      <c r="B639" s="6"/>
      <c r="C639" s="6"/>
      <c r="D639" s="6"/>
      <c r="E639" s="94"/>
      <c r="F639" s="6"/>
      <c r="G639" s="6"/>
    </row>
    <row r="640">
      <c r="A640" s="6"/>
      <c r="B640" s="6"/>
      <c r="C640" s="6"/>
      <c r="D640" s="6"/>
      <c r="E640" s="94"/>
      <c r="F640" s="6"/>
      <c r="G640" s="6"/>
    </row>
    <row r="641">
      <c r="A641" s="6"/>
      <c r="B641" s="6"/>
      <c r="C641" s="6"/>
      <c r="D641" s="6"/>
      <c r="E641" s="94"/>
      <c r="F641" s="6"/>
      <c r="G641" s="6"/>
    </row>
    <row r="642">
      <c r="A642" s="6"/>
      <c r="B642" s="6"/>
      <c r="C642" s="6"/>
      <c r="D642" s="6"/>
      <c r="E642" s="94"/>
      <c r="F642" s="6"/>
      <c r="G642" s="6"/>
    </row>
    <row r="643">
      <c r="A643" s="6"/>
      <c r="B643" s="6"/>
      <c r="C643" s="6"/>
      <c r="D643" s="6"/>
      <c r="E643" s="94"/>
      <c r="F643" s="6"/>
      <c r="G643" s="6"/>
    </row>
    <row r="644">
      <c r="A644" s="6"/>
      <c r="B644" s="6"/>
      <c r="C644" s="6"/>
      <c r="D644" s="6"/>
      <c r="E644" s="94"/>
      <c r="F644" s="6"/>
      <c r="G644" s="6"/>
    </row>
    <row r="645">
      <c r="A645" s="6"/>
      <c r="B645" s="6"/>
      <c r="C645" s="6"/>
      <c r="D645" s="6"/>
      <c r="E645" s="94"/>
      <c r="F645" s="6"/>
      <c r="G645" s="6"/>
    </row>
    <row r="646">
      <c r="A646" s="6"/>
      <c r="B646" s="6"/>
      <c r="C646" s="6"/>
      <c r="D646" s="6"/>
      <c r="E646" s="94"/>
      <c r="F646" s="6"/>
      <c r="G646" s="6"/>
    </row>
    <row r="647">
      <c r="A647" s="6"/>
      <c r="B647" s="6"/>
      <c r="C647" s="6"/>
      <c r="D647" s="6"/>
      <c r="E647" s="94"/>
      <c r="F647" s="6"/>
      <c r="G647" s="6"/>
    </row>
    <row r="648">
      <c r="A648" s="6"/>
      <c r="B648" s="6"/>
      <c r="C648" s="6"/>
      <c r="D648" s="6"/>
      <c r="E648" s="94"/>
      <c r="F648" s="6"/>
      <c r="G648" s="6"/>
    </row>
    <row r="649">
      <c r="A649" s="6"/>
      <c r="B649" s="6"/>
      <c r="C649" s="6"/>
      <c r="D649" s="6"/>
      <c r="E649" s="94"/>
      <c r="F649" s="6"/>
      <c r="G649" s="6"/>
    </row>
    <row r="650">
      <c r="A650" s="6"/>
      <c r="B650" s="6"/>
      <c r="C650" s="6"/>
      <c r="D650" s="6"/>
      <c r="E650" s="94"/>
      <c r="F650" s="6"/>
      <c r="G650" s="6"/>
    </row>
    <row r="651">
      <c r="A651" s="6"/>
      <c r="B651" s="6"/>
      <c r="C651" s="6"/>
      <c r="D651" s="6"/>
      <c r="E651" s="94"/>
      <c r="F651" s="6"/>
      <c r="G651" s="6"/>
    </row>
    <row r="652">
      <c r="A652" s="6"/>
      <c r="B652" s="6"/>
      <c r="C652" s="6"/>
      <c r="D652" s="6"/>
      <c r="E652" s="94"/>
      <c r="F652" s="6"/>
      <c r="G652" s="6"/>
    </row>
    <row r="653">
      <c r="A653" s="6"/>
      <c r="B653" s="6"/>
      <c r="C653" s="6"/>
      <c r="D653" s="6"/>
      <c r="E653" s="94"/>
      <c r="F653" s="6"/>
      <c r="G653" s="6"/>
    </row>
    <row r="654">
      <c r="A654" s="6"/>
      <c r="B654" s="6"/>
      <c r="C654" s="6"/>
      <c r="D654" s="6"/>
      <c r="E654" s="94"/>
      <c r="F654" s="6"/>
      <c r="G654" s="6"/>
    </row>
    <row r="655">
      <c r="A655" s="6"/>
      <c r="B655" s="6"/>
      <c r="C655" s="6"/>
      <c r="D655" s="6"/>
      <c r="E655" s="94"/>
      <c r="F655" s="6"/>
      <c r="G655" s="6"/>
    </row>
    <row r="656">
      <c r="A656" s="6"/>
      <c r="B656" s="6"/>
      <c r="C656" s="6"/>
      <c r="D656" s="6"/>
      <c r="E656" s="94"/>
      <c r="F656" s="6"/>
      <c r="G656" s="6"/>
    </row>
    <row r="657">
      <c r="A657" s="6"/>
      <c r="B657" s="6"/>
      <c r="C657" s="6"/>
      <c r="D657" s="6"/>
      <c r="E657" s="94"/>
      <c r="F657" s="6"/>
      <c r="G657" s="6"/>
    </row>
    <row r="658">
      <c r="A658" s="6"/>
      <c r="B658" s="6"/>
      <c r="C658" s="6"/>
      <c r="D658" s="6"/>
      <c r="E658" s="94"/>
      <c r="F658" s="6"/>
      <c r="G658" s="6"/>
    </row>
    <row r="659">
      <c r="A659" s="6"/>
      <c r="B659" s="6"/>
      <c r="C659" s="6"/>
      <c r="D659" s="6"/>
      <c r="E659" s="94"/>
      <c r="F659" s="6"/>
      <c r="G659" s="6"/>
    </row>
    <row r="660">
      <c r="A660" s="6"/>
      <c r="B660" s="6"/>
      <c r="C660" s="6"/>
      <c r="D660" s="6"/>
      <c r="E660" s="94"/>
      <c r="F660" s="6"/>
      <c r="G660" s="6"/>
    </row>
    <row r="661">
      <c r="A661" s="6"/>
      <c r="B661" s="6"/>
      <c r="C661" s="6"/>
      <c r="D661" s="6"/>
      <c r="E661" s="94"/>
      <c r="F661" s="6"/>
      <c r="G661" s="6"/>
    </row>
    <row r="662">
      <c r="A662" s="6"/>
      <c r="B662" s="6"/>
      <c r="C662" s="6"/>
      <c r="D662" s="6"/>
      <c r="E662" s="94"/>
      <c r="F662" s="6"/>
      <c r="G662" s="6"/>
    </row>
    <row r="663">
      <c r="A663" s="6"/>
      <c r="B663" s="6"/>
      <c r="C663" s="6"/>
      <c r="D663" s="6"/>
      <c r="E663" s="94"/>
      <c r="F663" s="6"/>
      <c r="G663" s="97"/>
    </row>
    <row r="664">
      <c r="A664" s="6"/>
      <c r="B664" s="6"/>
      <c r="C664" s="6"/>
      <c r="D664" s="6"/>
      <c r="E664" s="94"/>
      <c r="F664" s="6"/>
      <c r="G664" s="97"/>
    </row>
    <row r="665">
      <c r="A665" s="6"/>
      <c r="B665" s="6"/>
      <c r="C665" s="6"/>
      <c r="D665" s="6"/>
      <c r="E665" s="94"/>
      <c r="F665" s="6"/>
      <c r="G665" s="97"/>
    </row>
    <row r="666">
      <c r="A666" s="6"/>
      <c r="B666" s="6"/>
      <c r="C666" s="6"/>
      <c r="D666" s="6"/>
      <c r="E666" s="94"/>
      <c r="F666" s="6"/>
      <c r="G666" s="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26.38"/>
    <col customWidth="1" min="3" max="4" width="40.13"/>
    <col customWidth="1" min="5" max="5" width="27.13"/>
    <col customWidth="1" min="6" max="6" width="39.0"/>
    <col customWidth="1" min="7" max="8" width="40.13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4</v>
      </c>
      <c r="E1" s="94" t="s">
        <v>5</v>
      </c>
      <c r="F1" s="6" t="s">
        <v>6</v>
      </c>
      <c r="G1" s="6" t="s">
        <v>7</v>
      </c>
      <c r="H1" s="6" t="s">
        <v>333</v>
      </c>
    </row>
    <row r="2" ht="15.75" customHeight="1">
      <c r="A2" s="104" t="s">
        <v>334</v>
      </c>
      <c r="B2" s="6" t="s">
        <v>228</v>
      </c>
      <c r="C2" s="6" t="s">
        <v>228</v>
      </c>
      <c r="D2" s="6" t="s">
        <v>335</v>
      </c>
      <c r="E2" s="94">
        <v>4300000.0</v>
      </c>
      <c r="F2" s="6" t="s">
        <v>228</v>
      </c>
      <c r="G2" s="6" t="s">
        <v>336</v>
      </c>
      <c r="H2" s="20" t="s">
        <v>337</v>
      </c>
    </row>
    <row r="3" ht="15.75" customHeight="1">
      <c r="E3" s="94"/>
    </row>
    <row r="4" ht="15.75" customHeight="1">
      <c r="E4" s="94"/>
    </row>
    <row r="5" ht="15.75" customHeight="1">
      <c r="E5" s="94"/>
    </row>
    <row r="6" ht="15.75" customHeight="1">
      <c r="E6" s="94"/>
    </row>
    <row r="7" ht="15.75" customHeight="1">
      <c r="E7" s="94"/>
    </row>
    <row r="8" ht="15.75" customHeight="1">
      <c r="E8" s="94"/>
    </row>
    <row r="9" ht="15.75" customHeight="1">
      <c r="E9" s="94"/>
    </row>
    <row r="10" ht="15.75" customHeight="1">
      <c r="E10" s="94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H2"/>
  </hyperlinks>
  <printOptions/>
  <pageMargins bottom="0.75" footer="0.0" header="0.0" left="0.7" right="0.7" top="0.75"/>
  <pageSetup orientation="landscape"/>
  <drawing r:id="rId2"/>
</worksheet>
</file>