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 firstSheet="1" activeTab="1"/>
  </bookViews>
  <sheets>
    <sheet name="Excel2LaTeX" sheetId="4" state="hidden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A2" i="4"/>
  <c r="D36" i="1"/>
  <c r="E36"/>
  <c r="F36" s="1"/>
  <c r="D37"/>
  <c r="E37"/>
  <c r="D38"/>
  <c r="E38"/>
  <c r="F38" s="1"/>
  <c r="D39"/>
  <c r="E39"/>
  <c r="D40"/>
  <c r="E40"/>
  <c r="F40" s="1"/>
  <c r="E35"/>
  <c r="D35"/>
  <c r="F39"/>
  <c r="F37"/>
  <c r="D28"/>
  <c r="E28"/>
  <c r="F28" s="1"/>
  <c r="D29"/>
  <c r="E29"/>
  <c r="D30"/>
  <c r="E30"/>
  <c r="F30" s="1"/>
  <c r="D31"/>
  <c r="E31"/>
  <c r="D32"/>
  <c r="E32"/>
  <c r="F32" s="1"/>
  <c r="E27"/>
  <c r="D27"/>
  <c r="F31"/>
  <c r="F29"/>
  <c r="E24"/>
  <c r="E23"/>
  <c r="D24"/>
  <c r="D23"/>
  <c r="F35" l="1"/>
  <c r="F27"/>
  <c r="F24"/>
  <c r="F23"/>
  <c r="E15" l="1"/>
  <c r="D15"/>
  <c r="D16"/>
  <c r="E16"/>
  <c r="D17"/>
  <c r="E17"/>
  <c r="D18"/>
  <c r="F18" s="1"/>
  <c r="E18"/>
  <c r="D19"/>
  <c r="E19"/>
  <c r="D20"/>
  <c r="E20"/>
  <c r="F17" l="1"/>
  <c r="F15"/>
  <c r="F19"/>
  <c r="F16"/>
  <c r="F20"/>
</calcChain>
</file>

<file path=xl/sharedStrings.xml><?xml version="1.0" encoding="utf-8"?>
<sst xmlns="http://schemas.openxmlformats.org/spreadsheetml/2006/main" count="84" uniqueCount="36">
  <si>
    <t>bestid</t>
  </si>
  <si>
    <t>bestVal</t>
  </si>
  <si>
    <t>mean</t>
  </si>
  <si>
    <t>median</t>
  </si>
  <si>
    <t>variance</t>
  </si>
  <si>
    <t>avgSwaps</t>
  </si>
  <si>
    <t>avgTime [ms]</t>
  </si>
  <si>
    <t>Case</t>
  </si>
  <si>
    <t>pop50</t>
  </si>
  <si>
    <t>pop100</t>
  </si>
  <si>
    <t>GLS</t>
  </si>
  <si>
    <t>ILS</t>
  </si>
  <si>
    <t>MLS</t>
  </si>
  <si>
    <t>per2rep10</t>
  </si>
  <si>
    <t>per3rep10</t>
  </si>
  <si>
    <t>per4rep10</t>
  </si>
  <si>
    <t>per5rep10</t>
  </si>
  <si>
    <t>per6rep10</t>
  </si>
  <si>
    <t>per7rep10</t>
  </si>
  <si>
    <t>pepr7rep10</t>
  </si>
  <si>
    <t>start1000</t>
  </si>
  <si>
    <t>Cmp MLS to ILS</t>
  </si>
  <si>
    <t>ALL BASED UPON 30 RUNS</t>
  </si>
  <si>
    <t>mean diff</t>
  </si>
  <si>
    <t>var diff</t>
  </si>
  <si>
    <t>Ttest answer?</t>
  </si>
  <si>
    <t>type (1=U, 2=G, 0=Udist)</t>
  </si>
  <si>
    <t>Cmp MLS to GLS</t>
  </si>
  <si>
    <t>ILS TO GLS 50</t>
  </si>
  <si>
    <t>ILS TO GLS100</t>
  </si>
  <si>
    <t>RangeAddress</t>
  </si>
  <si>
    <t>Options</t>
  </si>
  <si>
    <t>CellWidth</t>
  </si>
  <si>
    <t>Indent</t>
  </si>
  <si>
    <t>FileName</t>
  </si>
  <si>
    <t>Sheet1.tex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</si>
</sst>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166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Sheet1!$I$1</c:f>
              <c:strCache>
                <c:ptCount val="1"/>
                <c:pt idx="0">
                  <c:v>avgTime [ms]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Sheet1!$H$4:$H$10</c:f>
              <c:numCache>
                <c:formatCode>General</c:formatCode>
                <c:ptCount val="7"/>
                <c:pt idx="0">
                  <c:v>834</c:v>
                </c:pt>
                <c:pt idx="1">
                  <c:v>1024</c:v>
                </c:pt>
                <c:pt idx="2">
                  <c:v>1369</c:v>
                </c:pt>
                <c:pt idx="3">
                  <c:v>1484</c:v>
                </c:pt>
                <c:pt idx="4">
                  <c:v>1911</c:v>
                </c:pt>
                <c:pt idx="5">
                  <c:v>2068</c:v>
                </c:pt>
                <c:pt idx="6">
                  <c:v>217049</c:v>
                </c:pt>
              </c:numCache>
            </c:numRef>
          </c:xVal>
          <c:yVal>
            <c:numRef>
              <c:f>Sheet1!$I$4:$I$10</c:f>
              <c:numCache>
                <c:formatCode>General</c:formatCode>
                <c:ptCount val="7"/>
                <c:pt idx="0">
                  <c:v>1375</c:v>
                </c:pt>
                <c:pt idx="1">
                  <c:v>1526</c:v>
                </c:pt>
                <c:pt idx="2">
                  <c:v>1939</c:v>
                </c:pt>
                <c:pt idx="3">
                  <c:v>1942</c:v>
                </c:pt>
                <c:pt idx="4">
                  <c:v>2437</c:v>
                </c:pt>
                <c:pt idx="5">
                  <c:v>2450</c:v>
                </c:pt>
                <c:pt idx="6">
                  <c:v>70429</c:v>
                </c:pt>
              </c:numCache>
            </c:numRef>
          </c:yVal>
        </c:ser>
        <c:axId val="59724160"/>
        <c:axId val="59726080"/>
      </c:scatterChart>
      <c:valAx>
        <c:axId val="59724160"/>
        <c:scaling>
          <c:orientation val="minMax"/>
        </c:scaling>
        <c:axPos val="b"/>
        <c:numFmt formatCode="General" sourceLinked="1"/>
        <c:tickLblPos val="nextTo"/>
        <c:crossAx val="59726080"/>
        <c:crosses val="autoZero"/>
        <c:crossBetween val="midCat"/>
      </c:valAx>
      <c:valAx>
        <c:axId val="59726080"/>
        <c:scaling>
          <c:orientation val="minMax"/>
        </c:scaling>
        <c:axPos val="l"/>
        <c:majorGridlines/>
        <c:numFmt formatCode="General" sourceLinked="1"/>
        <c:tickLblPos val="nextTo"/>
        <c:crossAx val="59724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0</xdr:row>
      <xdr:rowOff>133350</xdr:rowOff>
    </xdr:from>
    <xdr:to>
      <xdr:col>21</xdr:col>
      <xdr:colOff>142875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>
        <f>COUNT(Sheet1!$A$1:$I$10)</f>
        <v>63</v>
      </c>
      <c r="B2">
        <v>7</v>
      </c>
      <c r="C2">
        <v>3</v>
      </c>
      <c r="D2">
        <v>0</v>
      </c>
      <c r="E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40"/>
  <sheetViews>
    <sheetView tabSelected="1" workbookViewId="0">
      <selection activeCell="H14" sqref="H14"/>
    </sheetView>
  </sheetViews>
  <sheetFormatPr defaultRowHeight="15"/>
  <cols>
    <col min="1" max="1" width="5.85546875" customWidth="1"/>
    <col min="2" max="2" width="11.140625" bestFit="1" customWidth="1"/>
    <col min="3" max="3" width="6.5703125" customWidth="1"/>
    <col min="4" max="4" width="7.7109375" bestFit="1" customWidth="1"/>
    <col min="5" max="5" width="8.85546875" customWidth="1"/>
    <col min="6" max="6" width="8.42578125" bestFit="1" customWidth="1"/>
    <col min="7" max="7" width="10.5703125" bestFit="1" customWidth="1"/>
    <col min="8" max="8" width="9.5703125" bestFit="1" customWidth="1"/>
    <col min="9" max="9" width="12.85546875" bestFit="1" customWidth="1"/>
    <col min="10" max="10" width="10" hidden="1" customWidth="1"/>
  </cols>
  <sheetData>
    <row r="1" spans="1:10" ht="45">
      <c r="A1" s="10" t="s">
        <v>7</v>
      </c>
      <c r="B1" s="10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26</v>
      </c>
    </row>
    <row r="2" spans="1:10">
      <c r="A2" s="6" t="s">
        <v>10</v>
      </c>
      <c r="B2" s="6" t="s">
        <v>8</v>
      </c>
      <c r="C2" s="6">
        <v>0</v>
      </c>
      <c r="D2" s="8">
        <v>10</v>
      </c>
      <c r="E2" s="7">
        <v>28.466666666666601</v>
      </c>
      <c r="F2" s="9">
        <v>30</v>
      </c>
      <c r="G2" s="7">
        <v>200.51555555555501</v>
      </c>
      <c r="H2" s="6">
        <v>121256</v>
      </c>
      <c r="I2" s="6">
        <v>101042</v>
      </c>
      <c r="J2" s="6">
        <v>0</v>
      </c>
    </row>
    <row r="3" spans="1:10">
      <c r="A3" s="6" t="s">
        <v>10</v>
      </c>
      <c r="B3" s="6" t="s">
        <v>9</v>
      </c>
      <c r="C3" s="6">
        <v>1</v>
      </c>
      <c r="D3" s="8">
        <v>10</v>
      </c>
      <c r="E3" s="7">
        <v>19.3666666666666</v>
      </c>
      <c r="F3" s="9">
        <v>17.5</v>
      </c>
      <c r="G3" s="7">
        <v>107.298888888888</v>
      </c>
      <c r="H3" s="6">
        <v>288103</v>
      </c>
      <c r="I3" s="6">
        <v>222912</v>
      </c>
      <c r="J3" s="6">
        <v>0</v>
      </c>
    </row>
    <row r="4" spans="1:10">
      <c r="A4" s="6" t="s">
        <v>11</v>
      </c>
      <c r="B4" s="6" t="s">
        <v>13</v>
      </c>
      <c r="C4" s="6">
        <v>18</v>
      </c>
      <c r="D4" s="6">
        <v>149</v>
      </c>
      <c r="E4" s="7">
        <v>211.1</v>
      </c>
      <c r="F4" s="9">
        <v>204</v>
      </c>
      <c r="G4" s="7">
        <v>1539.35666666666</v>
      </c>
      <c r="H4" s="6">
        <v>834</v>
      </c>
      <c r="I4" s="6">
        <v>1375</v>
      </c>
      <c r="J4" s="6">
        <v>0</v>
      </c>
    </row>
    <row r="5" spans="1:10">
      <c r="A5" s="6" t="s">
        <v>11</v>
      </c>
      <c r="B5" s="6" t="s">
        <v>14</v>
      </c>
      <c r="C5" s="6">
        <v>16</v>
      </c>
      <c r="D5" s="6">
        <v>144</v>
      </c>
      <c r="E5" s="7">
        <v>223.86666666666599</v>
      </c>
      <c r="F5" s="9">
        <v>228.5</v>
      </c>
      <c r="G5" s="7">
        <v>2213.5155555555498</v>
      </c>
      <c r="H5" s="6">
        <v>1024</v>
      </c>
      <c r="I5" s="6">
        <v>1526</v>
      </c>
      <c r="J5" s="6">
        <v>0</v>
      </c>
    </row>
    <row r="6" spans="1:10">
      <c r="A6" s="6" t="s">
        <v>11</v>
      </c>
      <c r="B6" s="6" t="s">
        <v>15</v>
      </c>
      <c r="C6" s="6">
        <v>28</v>
      </c>
      <c r="D6" s="6">
        <v>131</v>
      </c>
      <c r="E6" s="7">
        <v>200.96666666666599</v>
      </c>
      <c r="F6" s="9">
        <v>193.5</v>
      </c>
      <c r="G6" s="7">
        <v>1627.2322222222199</v>
      </c>
      <c r="H6" s="6">
        <v>1369</v>
      </c>
      <c r="I6" s="6">
        <v>1939</v>
      </c>
      <c r="J6" s="6">
        <v>0</v>
      </c>
    </row>
    <row r="7" spans="1:10">
      <c r="A7" s="6" t="s">
        <v>11</v>
      </c>
      <c r="B7" s="6" t="s">
        <v>16</v>
      </c>
      <c r="C7" s="6">
        <v>4</v>
      </c>
      <c r="D7" s="6">
        <v>118</v>
      </c>
      <c r="E7" s="7">
        <v>189.4</v>
      </c>
      <c r="F7" s="9">
        <v>177.5</v>
      </c>
      <c r="G7" s="7">
        <v>2248.5066666666598</v>
      </c>
      <c r="H7" s="6">
        <v>1484</v>
      </c>
      <c r="I7" s="6">
        <v>1942</v>
      </c>
      <c r="J7" s="6">
        <v>0</v>
      </c>
    </row>
    <row r="8" spans="1:10">
      <c r="A8" s="6" t="s">
        <v>11</v>
      </c>
      <c r="B8" s="6" t="s">
        <v>17</v>
      </c>
      <c r="C8" s="6">
        <v>19</v>
      </c>
      <c r="D8" s="6">
        <v>115</v>
      </c>
      <c r="E8" s="7">
        <v>195.3</v>
      </c>
      <c r="F8" s="9">
        <v>191.5</v>
      </c>
      <c r="G8" s="7">
        <v>1944.27666666666</v>
      </c>
      <c r="H8" s="6">
        <v>1911</v>
      </c>
      <c r="I8" s="6">
        <v>2437</v>
      </c>
      <c r="J8" s="6">
        <v>0</v>
      </c>
    </row>
    <row r="9" spans="1:10">
      <c r="A9" s="6" t="s">
        <v>11</v>
      </c>
      <c r="B9" s="6" t="s">
        <v>18</v>
      </c>
      <c r="C9" s="6">
        <v>27</v>
      </c>
      <c r="D9" s="6">
        <v>106</v>
      </c>
      <c r="E9" s="7">
        <v>184.6</v>
      </c>
      <c r="F9" s="9">
        <v>169</v>
      </c>
      <c r="G9" s="7">
        <v>1932.9066666666599</v>
      </c>
      <c r="H9" s="6">
        <v>2068</v>
      </c>
      <c r="I9" s="6">
        <v>2450</v>
      </c>
      <c r="J9" s="6">
        <v>0</v>
      </c>
    </row>
    <row r="10" spans="1:10">
      <c r="A10" s="6" t="s">
        <v>12</v>
      </c>
      <c r="B10" s="6" t="s">
        <v>20</v>
      </c>
      <c r="C10" s="6">
        <v>2</v>
      </c>
      <c r="D10" s="6">
        <v>56</v>
      </c>
      <c r="E10" s="7">
        <v>103.8</v>
      </c>
      <c r="F10" s="9">
        <v>106.5</v>
      </c>
      <c r="G10" s="7">
        <v>166.96</v>
      </c>
      <c r="H10" s="6">
        <v>217049</v>
      </c>
      <c r="I10" s="6">
        <v>70429</v>
      </c>
      <c r="J10" s="6">
        <v>0</v>
      </c>
    </row>
    <row r="11" spans="1:10">
      <c r="A11" t="s">
        <v>22</v>
      </c>
      <c r="E11" s="1"/>
      <c r="G11" s="2"/>
    </row>
    <row r="12" spans="1:10">
      <c r="E12" s="1"/>
      <c r="G12" s="2"/>
    </row>
    <row r="14" spans="1:10">
      <c r="A14" t="s">
        <v>21</v>
      </c>
      <c r="D14" t="s">
        <v>23</v>
      </c>
      <c r="E14" t="s">
        <v>24</v>
      </c>
      <c r="F14" t="s">
        <v>25</v>
      </c>
    </row>
    <row r="15" spans="1:10">
      <c r="A15" t="s">
        <v>11</v>
      </c>
      <c r="B15" t="s">
        <v>14</v>
      </c>
      <c r="D15" s="3">
        <f t="shared" ref="D15:D20" si="0">ABS($E$10-E4)</f>
        <v>107.3</v>
      </c>
      <c r="E15" s="3">
        <f>($G$10+G4)/30</f>
        <v>56.877222222222002</v>
      </c>
      <c r="F15" s="3">
        <f t="shared" ref="F15:F20" si="1">D15/SQRT(E15)</f>
        <v>14.227563509824654</v>
      </c>
    </row>
    <row r="16" spans="1:10">
      <c r="A16" t="s">
        <v>11</v>
      </c>
      <c r="B16" t="s">
        <v>15</v>
      </c>
      <c r="D16" s="3">
        <f t="shared" si="0"/>
        <v>120.06666666666599</v>
      </c>
      <c r="E16" s="3">
        <f t="shared" ref="E16:E20" si="2">($G$10+G5)/30</f>
        <v>79.349185185184993</v>
      </c>
      <c r="F16" s="3">
        <f t="shared" si="1"/>
        <v>13.478799651878754</v>
      </c>
    </row>
    <row r="17" spans="1:6">
      <c r="A17" t="s">
        <v>11</v>
      </c>
      <c r="B17" t="s">
        <v>16</v>
      </c>
      <c r="D17" s="3">
        <f t="shared" si="0"/>
        <v>97.166666666665989</v>
      </c>
      <c r="E17" s="3">
        <f t="shared" si="2"/>
        <v>59.806407407407328</v>
      </c>
      <c r="F17" s="3">
        <f t="shared" si="1"/>
        <v>12.564448972474626</v>
      </c>
    </row>
    <row r="18" spans="1:6">
      <c r="A18" t="s">
        <v>11</v>
      </c>
      <c r="B18" t="s">
        <v>17</v>
      </c>
      <c r="D18" s="3">
        <f t="shared" si="0"/>
        <v>85.600000000000009</v>
      </c>
      <c r="E18" s="3">
        <f t="shared" si="2"/>
        <v>80.515555555555324</v>
      </c>
      <c r="F18" s="3">
        <f t="shared" si="1"/>
        <v>9.5396813354711352</v>
      </c>
    </row>
    <row r="19" spans="1:6">
      <c r="A19" t="s">
        <v>11</v>
      </c>
      <c r="B19" t="s">
        <v>18</v>
      </c>
      <c r="D19" s="3">
        <f t="shared" si="0"/>
        <v>91.500000000000014</v>
      </c>
      <c r="E19" s="3">
        <f t="shared" si="2"/>
        <v>70.374555555555332</v>
      </c>
      <c r="F19" s="3">
        <f t="shared" si="1"/>
        <v>10.907199619580121</v>
      </c>
    </row>
    <row r="20" spans="1:6">
      <c r="A20" t="s">
        <v>11</v>
      </c>
      <c r="B20" t="s">
        <v>19</v>
      </c>
      <c r="D20" s="3">
        <f t="shared" si="0"/>
        <v>80.8</v>
      </c>
      <c r="E20" s="3">
        <f t="shared" si="2"/>
        <v>69.995555555555327</v>
      </c>
      <c r="F20" s="3">
        <f t="shared" si="1"/>
        <v>9.6577537636462409</v>
      </c>
    </row>
    <row r="22" spans="1:6">
      <c r="A22" t="s">
        <v>27</v>
      </c>
      <c r="D22" t="s">
        <v>23</v>
      </c>
      <c r="E22" t="s">
        <v>24</v>
      </c>
      <c r="F22" t="s">
        <v>25</v>
      </c>
    </row>
    <row r="23" spans="1:6">
      <c r="A23" t="s">
        <v>10</v>
      </c>
      <c r="B23" t="s">
        <v>8</v>
      </c>
      <c r="D23" s="1">
        <f>ABS($E$10-E2)</f>
        <v>75.3333333333334</v>
      </c>
      <c r="E23" s="1">
        <f>($G$10+G2)/30</f>
        <v>12.249185185185167</v>
      </c>
      <c r="F23" s="1">
        <f t="shared" ref="F23:F24" si="3">D23/SQRT(E23)</f>
        <v>21.524525392945367</v>
      </c>
    </row>
    <row r="24" spans="1:6">
      <c r="A24" t="s">
        <v>10</v>
      </c>
      <c r="B24" t="s">
        <v>9</v>
      </c>
      <c r="D24" s="1">
        <f>ABS($E$10-E3)</f>
        <v>84.433333333333394</v>
      </c>
      <c r="E24" s="1">
        <f>($G$10+G3)/30</f>
        <v>9.1419629629629338</v>
      </c>
      <c r="F24" s="1">
        <f t="shared" si="3"/>
        <v>27.925065877566894</v>
      </c>
    </row>
    <row r="26" spans="1:6">
      <c r="A26" t="s">
        <v>28</v>
      </c>
    </row>
    <row r="27" spans="1:6">
      <c r="A27" t="s">
        <v>11</v>
      </c>
      <c r="B27" t="s">
        <v>14</v>
      </c>
      <c r="D27" s="3">
        <f>ABS($E$2-E4)</f>
        <v>182.63333333333338</v>
      </c>
      <c r="E27" s="3">
        <f>($G$2+G4)/30</f>
        <v>57.995740740740501</v>
      </c>
      <c r="F27" s="3">
        <f t="shared" ref="F27:F32" si="4">D27/SQRT(E27)</f>
        <v>23.981812095682049</v>
      </c>
    </row>
    <row r="28" spans="1:6">
      <c r="A28" t="s">
        <v>11</v>
      </c>
      <c r="B28" t="s">
        <v>15</v>
      </c>
      <c r="D28" s="3">
        <f t="shared" ref="D28:D32" si="5">ABS($E$2-E5)</f>
        <v>195.39999999999938</v>
      </c>
      <c r="E28" s="3">
        <f t="shared" ref="E28:E32" si="6">($G$2+G5)/30</f>
        <v>80.467703703703506</v>
      </c>
      <c r="F28" s="3">
        <f t="shared" si="4"/>
        <v>21.782802574904704</v>
      </c>
    </row>
    <row r="29" spans="1:6">
      <c r="A29" t="s">
        <v>11</v>
      </c>
      <c r="B29" t="s">
        <v>16</v>
      </c>
      <c r="D29" s="3">
        <f t="shared" si="5"/>
        <v>172.49999999999937</v>
      </c>
      <c r="E29" s="3">
        <f t="shared" si="6"/>
        <v>60.924925925925827</v>
      </c>
      <c r="F29" s="3">
        <f t="shared" si="4"/>
        <v>22.099965437934564</v>
      </c>
    </row>
    <row r="30" spans="1:6">
      <c r="A30" t="s">
        <v>11</v>
      </c>
      <c r="B30" t="s">
        <v>17</v>
      </c>
      <c r="D30" s="3">
        <f t="shared" si="5"/>
        <v>160.93333333333339</v>
      </c>
      <c r="E30" s="3">
        <f t="shared" si="6"/>
        <v>81.634074074073823</v>
      </c>
      <c r="F30" s="3">
        <f t="shared" si="4"/>
        <v>17.811900938341619</v>
      </c>
    </row>
    <row r="31" spans="1:6">
      <c r="A31" t="s">
        <v>11</v>
      </c>
      <c r="B31" t="s">
        <v>18</v>
      </c>
      <c r="D31" s="3">
        <f t="shared" si="5"/>
        <v>166.8333333333334</v>
      </c>
      <c r="E31" s="3">
        <f t="shared" si="6"/>
        <v>71.493074074073832</v>
      </c>
      <c r="F31" s="3">
        <f t="shared" si="4"/>
        <v>19.731079272297109</v>
      </c>
    </row>
    <row r="32" spans="1:6">
      <c r="A32" t="s">
        <v>11</v>
      </c>
      <c r="B32" t="s">
        <v>19</v>
      </c>
      <c r="D32" s="3">
        <f t="shared" si="5"/>
        <v>156.13333333333338</v>
      </c>
      <c r="E32" s="3">
        <f t="shared" si="6"/>
        <v>71.114074074073841</v>
      </c>
      <c r="F32" s="3">
        <f t="shared" si="4"/>
        <v>18.514749980345851</v>
      </c>
    </row>
    <row r="34" spans="1:6">
      <c r="A34" t="s">
        <v>29</v>
      </c>
    </row>
    <row r="35" spans="1:6">
      <c r="A35" t="s">
        <v>11</v>
      </c>
      <c r="B35" t="s">
        <v>14</v>
      </c>
      <c r="D35" s="3">
        <f>ABS($E$2-E4)</f>
        <v>182.63333333333338</v>
      </c>
      <c r="E35" s="3">
        <f>($G$2+G4)/30</f>
        <v>57.995740740740501</v>
      </c>
      <c r="F35" s="3">
        <f t="shared" ref="F35:F40" si="7">D35/SQRT(E35)</f>
        <v>23.981812095682049</v>
      </c>
    </row>
    <row r="36" spans="1:6">
      <c r="A36" t="s">
        <v>11</v>
      </c>
      <c r="B36" t="s">
        <v>15</v>
      </c>
      <c r="D36" s="3">
        <f t="shared" ref="D36:D40" si="8">ABS($E$2-E5)</f>
        <v>195.39999999999938</v>
      </c>
      <c r="E36" s="3">
        <f t="shared" ref="E36:E40" si="9">($G$2+G5)/30</f>
        <v>80.467703703703506</v>
      </c>
      <c r="F36" s="3">
        <f t="shared" si="7"/>
        <v>21.782802574904704</v>
      </c>
    </row>
    <row r="37" spans="1:6">
      <c r="A37" t="s">
        <v>11</v>
      </c>
      <c r="B37" t="s">
        <v>16</v>
      </c>
      <c r="D37" s="3">
        <f t="shared" si="8"/>
        <v>172.49999999999937</v>
      </c>
      <c r="E37" s="3">
        <f t="shared" si="9"/>
        <v>60.924925925925827</v>
      </c>
      <c r="F37" s="3">
        <f t="shared" si="7"/>
        <v>22.099965437934564</v>
      </c>
    </row>
    <row r="38" spans="1:6">
      <c r="A38" t="s">
        <v>11</v>
      </c>
      <c r="B38" t="s">
        <v>17</v>
      </c>
      <c r="D38" s="3">
        <f t="shared" si="8"/>
        <v>160.93333333333339</v>
      </c>
      <c r="E38" s="3">
        <f t="shared" si="9"/>
        <v>81.634074074073823</v>
      </c>
      <c r="F38" s="3">
        <f t="shared" si="7"/>
        <v>17.811900938341619</v>
      </c>
    </row>
    <row r="39" spans="1:6">
      <c r="A39" t="s">
        <v>11</v>
      </c>
      <c r="B39" t="s">
        <v>18</v>
      </c>
      <c r="D39" s="3">
        <f t="shared" si="8"/>
        <v>166.8333333333334</v>
      </c>
      <c r="E39" s="3">
        <f t="shared" si="9"/>
        <v>71.493074074073832</v>
      </c>
      <c r="F39" s="3">
        <f t="shared" si="7"/>
        <v>19.731079272297109</v>
      </c>
    </row>
    <row r="40" spans="1:6">
      <c r="A40" t="s">
        <v>11</v>
      </c>
      <c r="B40" t="s">
        <v>19</v>
      </c>
      <c r="D40" s="3">
        <f t="shared" si="8"/>
        <v>156.13333333333338</v>
      </c>
      <c r="E40" s="3">
        <f t="shared" si="9"/>
        <v>71.114074074073841</v>
      </c>
      <c r="F40" s="3">
        <f t="shared" si="7"/>
        <v>18.514749980345851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B6" sqref="B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Excel2LaTeX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van Dis</dc:creator>
  <cp:lastModifiedBy>Julius van Dis</cp:lastModifiedBy>
  <dcterms:created xsi:type="dcterms:W3CDTF">2014-01-24T21:08:05Z</dcterms:created>
  <dcterms:modified xsi:type="dcterms:W3CDTF">2014-01-31T00:05:35Z</dcterms:modified>
</cp:coreProperties>
</file>