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 activeTab="1"/>
  </bookViews>
  <sheets>
    <sheet name="预披露" sheetId="1" r:id="rId1"/>
    <sheet name="股权" sheetId="2" r:id="rId2"/>
    <sheet name="增资扩股" sheetId="19" r:id="rId3"/>
    <sheet name="实物" sheetId="3" r:id="rId4"/>
  </sheets>
  <externalReferences>
    <externalReference r:id="rId5"/>
  </externalReferences>
  <definedNames>
    <definedName name="_xlnm._FilterDatabase" localSheetId="1" hidden="1">股权!$C$3:$S$18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O5" i="2" l="1"/>
  <c r="N5" i="2"/>
  <c r="O4" i="2"/>
  <c r="N4" i="2"/>
  <c r="M10" i="2" l="1"/>
  <c r="O10" i="2" s="1"/>
  <c r="M9" i="2"/>
  <c r="N9" i="2" s="1"/>
  <c r="M8" i="2"/>
  <c r="O8" i="2" s="1"/>
  <c r="M7" i="2"/>
  <c r="O7" i="2" s="1"/>
  <c r="M6" i="2"/>
  <c r="O6" i="2" s="1"/>
  <c r="M5" i="2"/>
  <c r="M13" i="2"/>
  <c r="M12" i="2"/>
  <c r="N12" i="2" s="1"/>
  <c r="M14" i="2"/>
  <c r="M4" i="2"/>
  <c r="M11" i="2"/>
  <c r="N8" i="2" l="1"/>
  <c r="O9" i="2"/>
  <c r="N7" i="2"/>
  <c r="O12" i="2"/>
  <c r="N6" i="2"/>
  <c r="N10" i="2"/>
  <c r="M17" i="2" l="1"/>
  <c r="M12" i="3"/>
  <c r="N12" i="3" s="1"/>
  <c r="M11" i="3"/>
  <c r="N11" i="3" s="1"/>
  <c r="M10" i="3"/>
  <c r="O10" i="3" s="1"/>
  <c r="M9" i="3"/>
  <c r="N9" i="3" s="1"/>
  <c r="M8" i="3"/>
  <c r="N8" i="3" s="1"/>
  <c r="O8" i="3"/>
  <c r="M7" i="3"/>
  <c r="N7" i="3" s="1"/>
  <c r="M6" i="3"/>
  <c r="O6" i="3" s="1"/>
  <c r="M5" i="3"/>
  <c r="O5" i="3" s="1"/>
  <c r="M4" i="3"/>
  <c r="N4" i="3" s="1"/>
  <c r="O9" i="3" l="1"/>
  <c r="O12" i="3"/>
  <c r="O4" i="3"/>
  <c r="N5" i="3"/>
  <c r="N10" i="3"/>
  <c r="N6" i="3"/>
  <c r="O7" i="3"/>
  <c r="O11" i="3"/>
  <c r="M23" i="3"/>
  <c r="O23" i="3" s="1"/>
  <c r="M24" i="3"/>
  <c r="N24" i="3" s="1"/>
  <c r="M27" i="3"/>
  <c r="O27" i="3" s="1"/>
  <c r="M31" i="3"/>
  <c r="N31" i="3" s="1"/>
  <c r="M32" i="3"/>
  <c r="N32" i="3" s="1"/>
  <c r="M17" i="3"/>
  <c r="N17" i="3" s="1"/>
  <c r="M20" i="3"/>
  <c r="O20" i="3" s="1"/>
  <c r="M21" i="3"/>
  <c r="N21" i="3" s="1"/>
  <c r="M16" i="3"/>
  <c r="N16" i="3" s="1"/>
  <c r="M28" i="3"/>
  <c r="N28" i="3" s="1"/>
  <c r="M29" i="3"/>
  <c r="O29" i="3" s="1"/>
  <c r="M30" i="3"/>
  <c r="N30" i="3"/>
  <c r="O30" i="3"/>
  <c r="O21" i="3" l="1"/>
  <c r="N23" i="3"/>
  <c r="O31" i="3"/>
  <c r="O16" i="3"/>
  <c r="O32" i="3"/>
  <c r="N29" i="3"/>
  <c r="N20" i="3"/>
  <c r="N27" i="3"/>
  <c r="O28" i="3"/>
  <c r="O24" i="3"/>
  <c r="O17" i="3"/>
  <c r="M16" i="2"/>
  <c r="M18" i="2"/>
  <c r="M26" i="3" l="1"/>
  <c r="M25" i="3"/>
  <c r="M18" i="3"/>
  <c r="M19" i="3"/>
  <c r="M33" i="3"/>
  <c r="M34" i="3"/>
  <c r="M15" i="3"/>
  <c r="M14" i="3"/>
  <c r="M13" i="3"/>
  <c r="N5" i="19"/>
  <c r="N14" i="3" l="1"/>
  <c r="O14" i="3"/>
  <c r="N19" i="3"/>
  <c r="O19" i="3"/>
  <c r="N18" i="3"/>
  <c r="O18" i="3"/>
  <c r="N25" i="3"/>
  <c r="O25" i="3"/>
  <c r="N15" i="3"/>
  <c r="O15" i="3"/>
  <c r="N13" i="3"/>
  <c r="O13" i="3"/>
  <c r="N26" i="3"/>
  <c r="O26" i="3"/>
  <c r="O5" i="19"/>
  <c r="P5" i="19"/>
  <c r="N4" i="19"/>
  <c r="M4" i="1"/>
  <c r="M15" i="2"/>
  <c r="P4" i="19" l="1"/>
  <c r="O4" i="19"/>
  <c r="N15" i="2"/>
  <c r="O15" i="2"/>
  <c r="O4" i="1"/>
  <c r="N4" i="1"/>
  <c r="M22" i="3"/>
  <c r="N22" i="3" l="1"/>
  <c r="O22" i="3"/>
</calcChain>
</file>

<file path=xl/sharedStrings.xml><?xml version="1.0" encoding="utf-8"?>
<sst xmlns="http://schemas.openxmlformats.org/spreadsheetml/2006/main" count="770" uniqueCount="413">
  <si>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</si>
  <si>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</si>
  <si>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</si>
  <si>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</si>
  <si>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</si>
  <si>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</si>
  <si>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</si>
  <si>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</si>
  <si>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</si>
  <si>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</si>
  <si>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</si>
  <si>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</si>
  <si>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</si>
  <si>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</si>
  <si>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</si>
  <si>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</si>
  <si>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</si>
  <si>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</si>
  <si>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</si>
  <si>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</si>
  <si>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</si>
  <si>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</si>
  <si>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</si>
  <si>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</si>
  <si>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</si>
  <si>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</si>
  <si>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</si>
  <si>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</si>
  <si>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</si>
  <si>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</si>
  <si>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</si>
  <si>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</si>
  <si>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</si>
  <si>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</si>
  <si>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</si>
  <si>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</si>
  <si>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</si>
  <si>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</si>
  <si>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</si>
  <si>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</si>
  <si>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</si>
  <si>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</si>
  <si>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</si>
  <si>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</si>
  <si>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</si>
  <si>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</si>
  <si>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</si>
  <si>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</si>
  <si>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</si>
  <si>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</si>
  <si>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</si>
  <si>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</si>
  <si>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</si>
  <si>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</si>
  <si>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</si>
  <si>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</si>
  <si>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</si>
  <si>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</si>
  <si>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</si>
  <si>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</si>
  <si>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</si>
  <si>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</si>
  <si>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</si>
  <si>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</si>
  <si>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</si>
  <si>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</si>
  <si>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</si>
  <si>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</si>
  <si>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</si>
  <si>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</si>
  <si>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</si>
  <si>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</si>
  <si>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</si>
  <si>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</si>
  <si>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</si>
  <si>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</si>
  <si>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</si>
  <si>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</si>
  <si>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</si>
  <si>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</si>
  <si>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</si>
  <si>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</si>
  <si>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</si>
  <si>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</si>
  <si>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</si>
  <si>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</si>
  <si>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</si>
  <si>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</si>
  <si>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</si>
  <si>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</si>
  <si>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</si>
  <si>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</si>
  <si>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</si>
  <si>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</si>
  <si>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</si>
  <si>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</si>
  <si>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</si>
  <si>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</si>
  <si>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</si>
  <si>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</si>
  <si>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</si>
  <si>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</si>
  <si>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</si>
  <si>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</si>
  <si>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</si>
  <si>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</si>
  <si>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</si>
  <si>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</si>
  <si>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</si>
  <si>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</si>
  <si>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</si>
  <si>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</si>
  <si>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</si>
  <si>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</si>
  <si>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</si>
  <si>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</si>
  <si>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</si>
  <si>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</si>
  <si>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</si>
  <si>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</si>
  <si>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</si>
  <si>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</si>
  <si>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</si>
  <si>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</si>
  <si>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</si>
  <si>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</si>
  <si>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</si>
  <si>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</si>
  <si>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</si>
  <si>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</si>
  <si>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</si>
  <si>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</si>
  <si>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</si>
  <si>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</si>
  <si>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</si>
  <si>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</si>
  <si>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</si>
  <si>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</si>
  <si>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</si>
  <si>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</si>
  <si>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</si>
  <si>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</si>
  <si>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</si>
  <si>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</si>
  <si>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</si>
  <si>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</si>
  <si>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</si>
  <si>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</si>
  <si>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</si>
  <si>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</si>
  <si>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</si>
  <si>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</si>
  <si>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高磊</t>
    <phoneticPr fontId="10" type="noConversion"/>
  </si>
  <si>
    <t>高磊</t>
    <phoneticPr fontId="10" type="noConversion"/>
  </si>
  <si>
    <t>高磊</t>
    <phoneticPr fontId="10" type="noConversion"/>
  </si>
  <si>
    <t>内蒙古兰太煤业有限责任公司51%股权及3704.37万元债权</t>
    <phoneticPr fontId="10" type="noConversion"/>
  </si>
  <si>
    <t>G32018SH1000167-2</t>
    <phoneticPr fontId="10" type="noConversion"/>
  </si>
  <si>
    <t>煤炭工业</t>
    <phoneticPr fontId="10" type="noConversion"/>
  </si>
  <si>
    <t>内蒙古兰太实业股份有限公司</t>
    <phoneticPr fontId="10" type="noConversion"/>
  </si>
  <si>
    <t>中国盐业有限公司</t>
    <phoneticPr fontId="10" type="noConversion"/>
  </si>
  <si>
    <t>央企</t>
    <phoneticPr fontId="10" type="noConversion"/>
  </si>
  <si>
    <t>任立中</t>
    <phoneticPr fontId="10" type="noConversion"/>
  </si>
  <si>
    <t>上交所</t>
    <phoneticPr fontId="10" type="noConversion"/>
  </si>
  <si>
    <t>北京智德盛投资顾问有限公司（高磊）</t>
    <phoneticPr fontId="10" type="noConversion"/>
  </si>
  <si>
    <t>内蒙古兰太煤业有限责任公司49%股权及955.68167万元债权</t>
    <phoneticPr fontId="10" type="noConversion"/>
  </si>
  <si>
    <t>煤炭工业</t>
    <phoneticPr fontId="10" type="noConversion"/>
  </si>
  <si>
    <t>阿拉善福泉煤炭有限责任公司</t>
    <phoneticPr fontId="10" type="noConversion"/>
  </si>
  <si>
    <t>阿拉善福泉煤炭有限责任公司</t>
    <phoneticPr fontId="10" type="noConversion"/>
  </si>
  <si>
    <t>民营</t>
    <phoneticPr fontId="10" type="noConversion"/>
  </si>
  <si>
    <t>郑州银建房地产开发有限公司部分资产（郑州市上街区鸿盛新城小区1号楼17单元301号一套房产）</t>
    <phoneticPr fontId="10" type="noConversion"/>
  </si>
  <si>
    <t>GR2018SH1001004</t>
    <phoneticPr fontId="10" type="noConversion"/>
  </si>
  <si>
    <t xml:space="preserve"> 不动产</t>
    <phoneticPr fontId="10" type="noConversion"/>
  </si>
  <si>
    <t>郑州银建房地产开发有限公司</t>
    <phoneticPr fontId="10" type="noConversion"/>
  </si>
  <si>
    <t>中国铝业集团有限公司</t>
    <phoneticPr fontId="10" type="noConversion"/>
  </si>
  <si>
    <t>肖敏</t>
    <phoneticPr fontId="10" type="noConversion"/>
  </si>
  <si>
    <t>中铝保险经纪（北京）股份有限公司</t>
    <phoneticPr fontId="10" type="noConversion"/>
  </si>
  <si>
    <t>央企</t>
    <phoneticPr fontId="10" type="noConversion"/>
  </si>
  <si>
    <t>郑州银建房地产开发有限公司部分资产（郑州市上街区鸿盛新城小区1号楼17单元401号一套房产）</t>
    <phoneticPr fontId="10" type="noConversion"/>
  </si>
  <si>
    <t>GR2018SH1001005</t>
    <phoneticPr fontId="10" type="noConversion"/>
  </si>
  <si>
    <t>郑州银建房地产开发有限公司部分资产（郑州市上街区鸿盛新城小区1号楼18单元302号一套房产）</t>
    <phoneticPr fontId="10" type="noConversion"/>
  </si>
  <si>
    <t>GR2018SH1001006</t>
    <phoneticPr fontId="10" type="noConversion"/>
  </si>
  <si>
    <t>郑州银建房地产开发有限公司部分资产（郑州市上街区鸿盛新城小区1号楼3单元301号一套房产）</t>
    <phoneticPr fontId="10" type="noConversion"/>
  </si>
  <si>
    <t>GR2018SH1001010</t>
    <phoneticPr fontId="10" type="noConversion"/>
  </si>
  <si>
    <t>郑州银建房地产开发有限公司部分资产（郑州市上街区鸿盛新城小区1号楼2单元401号一套房产）</t>
    <phoneticPr fontId="10" type="noConversion"/>
  </si>
  <si>
    <t>GR2018SH1001014</t>
    <phoneticPr fontId="10" type="noConversion"/>
  </si>
  <si>
    <t>郑州银建房地产开发有限公司部分资产（郑州市上街区鸿盛新城小区1号楼2单元502号一套房产）</t>
    <phoneticPr fontId="10" type="noConversion"/>
  </si>
  <si>
    <t>GR2018SH1001015</t>
    <phoneticPr fontId="10" type="noConversion"/>
  </si>
  <si>
    <t>郑州银建房地产开发有限公司部分资产（郑州市上街区鸿盛新城小区1号楼4单元402号一套房产）</t>
    <phoneticPr fontId="10" type="noConversion"/>
  </si>
  <si>
    <t xml:space="preserve"> GR2018SH1001016</t>
    <phoneticPr fontId="10" type="noConversion"/>
  </si>
  <si>
    <t>郑州银建房地产开发有限公司部分资产（郑州市上街区鸿盛新城小区1号楼16单元401号一套房产）</t>
    <phoneticPr fontId="10" type="noConversion"/>
  </si>
  <si>
    <t>GR2018SH1001002</t>
    <phoneticPr fontId="10" type="noConversion"/>
  </si>
  <si>
    <t>郑州银建房地产开发有限公司部分资产（郑州市上街区鸿盛新城小区5号楼3单元401号一套房产）</t>
    <phoneticPr fontId="10" type="noConversion"/>
  </si>
  <si>
    <t>GR2018SH1001003</t>
    <phoneticPr fontId="10" type="noConversion"/>
  </si>
  <si>
    <t>郑州银建房地产开发有限公司部分资产（郑州市上街区鸿盛新城小区3号楼1单元401号一套房产）</t>
    <phoneticPr fontId="10" type="noConversion"/>
  </si>
  <si>
    <t xml:space="preserve"> GR2018SH1001009</t>
    <phoneticPr fontId="10" type="noConversion"/>
  </si>
  <si>
    <t>郑州银建房地产开发有限公司部分资产（郑州市上街区鸿盛新城小区25号楼1单元102号一套房产）</t>
    <phoneticPr fontId="10" type="noConversion"/>
  </si>
  <si>
    <t>GR2018SH1001011</t>
    <phoneticPr fontId="10" type="noConversion"/>
  </si>
  <si>
    <t>郑州银建房地产开发有限公司部分资产（郑州市上街区鸿盛新城小区1号楼5单元402号一套房产）</t>
    <phoneticPr fontId="10" type="noConversion"/>
  </si>
  <si>
    <t>GR2018SH1001012</t>
    <phoneticPr fontId="10" type="noConversion"/>
  </si>
  <si>
    <t>郑州银建房地产开发有限公司部分资产（郑州市上街区鸿盛新城小区1号楼2单元501号一套房产）</t>
    <phoneticPr fontId="10" type="noConversion"/>
  </si>
  <si>
    <t>GR2018SH1001013</t>
    <phoneticPr fontId="10" type="noConversion"/>
  </si>
  <si>
    <t>国机通用机械科技股份有限公司部分资产（机械设备及存货）</t>
    <phoneticPr fontId="10" type="noConversion"/>
  </si>
  <si>
    <t>GR2018SH1001008</t>
    <phoneticPr fontId="10" type="noConversion"/>
  </si>
  <si>
    <t xml:space="preserve"> 设备机械 其他</t>
    <phoneticPr fontId="10" type="noConversion"/>
  </si>
  <si>
    <t>国机通用机械科技股份有限公司</t>
    <phoneticPr fontId="10" type="noConversion"/>
  </si>
  <si>
    <t>中国机械工业集团有限公司</t>
    <phoneticPr fontId="10" type="noConversion"/>
  </si>
  <si>
    <t xml:space="preserve"> 董慧聪(YQ2)</t>
    <phoneticPr fontId="10" type="noConversion"/>
  </si>
  <si>
    <t>国机资产管理有限公司</t>
    <phoneticPr fontId="10" type="noConversion"/>
  </si>
  <si>
    <t>国机通用机械科技股份有限公司部分资产（广东省广州市南沙区黄阁镇黄阁大道中乌洲大道1号之三土地及其上房产）</t>
    <phoneticPr fontId="10" type="noConversion"/>
  </si>
  <si>
    <t>GR2018SH1001007</t>
    <phoneticPr fontId="10" type="noConversion"/>
  </si>
  <si>
    <t xml:space="preserve"> 不动产</t>
    <phoneticPr fontId="10" type="noConversion"/>
  </si>
  <si>
    <t>国机通用机械科技股份有限公司</t>
    <phoneticPr fontId="10" type="noConversion"/>
  </si>
  <si>
    <t>中国机械工业集团有限公司</t>
    <phoneticPr fontId="10" type="noConversion"/>
  </si>
  <si>
    <t>董慧聪(YQ2)</t>
    <phoneticPr fontId="10" type="noConversion"/>
  </si>
  <si>
    <t xml:space="preserve"> 国机资产管理有限公司</t>
    <phoneticPr fontId="10" type="noConversion"/>
  </si>
  <si>
    <t>央企</t>
    <phoneticPr fontId="10" type="noConversion"/>
  </si>
  <si>
    <t>武钢（澳洲）资源投资有限公司澳洲艾尔铁矿4个探矿权60%权益</t>
    <phoneticPr fontId="10" type="noConversion"/>
  </si>
  <si>
    <t>GR2018SH1000437-3</t>
    <phoneticPr fontId="10" type="noConversion"/>
  </si>
  <si>
    <t xml:space="preserve"> 无形资产</t>
    <phoneticPr fontId="10" type="noConversion"/>
  </si>
  <si>
    <t>武钢（澳洲）资源投资有限公司</t>
    <phoneticPr fontId="10" type="noConversion"/>
  </si>
  <si>
    <t>中国宝武钢铁集团有限公司</t>
    <phoneticPr fontId="10" type="noConversion"/>
  </si>
  <si>
    <t>央企</t>
    <phoneticPr fontId="10" type="noConversion"/>
  </si>
  <si>
    <t>王凌智(央企三部)</t>
    <phoneticPr fontId="10" type="noConversion"/>
  </si>
  <si>
    <t>上海众泉投资管理有限公司</t>
    <phoneticPr fontId="10" type="noConversion"/>
  </si>
  <si>
    <t>上交所</t>
    <phoneticPr fontId="10" type="noConversion"/>
  </si>
  <si>
    <t>中国铝业股份有限公司广西分公司部分资产(库存备件2707项)</t>
    <phoneticPr fontId="10" type="noConversion"/>
  </si>
  <si>
    <t>GR2018SH1001001</t>
    <phoneticPr fontId="10" type="noConversion"/>
  </si>
  <si>
    <t>设备机械</t>
    <phoneticPr fontId="10" type="noConversion"/>
  </si>
  <si>
    <t>中国铝业股份有限公司广西分公司</t>
    <phoneticPr fontId="10" type="noConversion"/>
  </si>
  <si>
    <t>中国铝业集团有限公司</t>
    <phoneticPr fontId="10" type="noConversion"/>
  </si>
  <si>
    <t>央企</t>
    <phoneticPr fontId="10" type="noConversion"/>
  </si>
  <si>
    <t>肖敏</t>
    <phoneticPr fontId="10" type="noConversion"/>
  </si>
  <si>
    <t>上交所</t>
    <phoneticPr fontId="10" type="noConversion"/>
  </si>
  <si>
    <t>中铝保险经纪（北京）股份有限公司</t>
    <phoneticPr fontId="10" type="noConversion"/>
  </si>
  <si>
    <t>宁波中车股权投资基金管理有限公司增资项目</t>
    <phoneticPr fontId="10" type="noConversion"/>
  </si>
  <si>
    <t>G62018SH1000068</t>
    <phoneticPr fontId="10" type="noConversion"/>
  </si>
  <si>
    <t xml:space="preserve"> 视征集情况而定</t>
    <phoneticPr fontId="10" type="noConversion"/>
  </si>
  <si>
    <t>其他金融业</t>
    <phoneticPr fontId="10" type="noConversion"/>
  </si>
  <si>
    <t>不超过33.33%</t>
    <phoneticPr fontId="10" type="noConversion"/>
  </si>
  <si>
    <t>宁波中车股权投资基金管理有限公司</t>
    <phoneticPr fontId="10" type="noConversion"/>
  </si>
  <si>
    <t>中国中车集团有限公司</t>
    <phoneticPr fontId="10" type="noConversion"/>
  </si>
  <si>
    <t>央企</t>
    <phoneticPr fontId="10" type="noConversion"/>
  </si>
  <si>
    <t>张灏</t>
    <phoneticPr fontId="10" type="noConversion"/>
  </si>
  <si>
    <t>上交所</t>
    <phoneticPr fontId="10" type="noConversion"/>
  </si>
  <si>
    <t>上海联合产权交易所有限公司</t>
    <phoneticPr fontId="10" type="noConversion"/>
  </si>
  <si>
    <t>天津市水产集团有限公司100%股权</t>
    <phoneticPr fontId="10" type="noConversion"/>
  </si>
  <si>
    <t>G32018TJ1000017-4</t>
    <phoneticPr fontId="10" type="noConversion"/>
  </si>
  <si>
    <t>仓储业</t>
    <phoneticPr fontId="10" type="noConversion"/>
  </si>
  <si>
    <t>李千里</t>
    <phoneticPr fontId="10" type="noConversion"/>
  </si>
  <si>
    <t>天津津联投资控股有限公司</t>
    <phoneticPr fontId="10" type="noConversion"/>
  </si>
  <si>
    <t>天津津联投资控股有限公司</t>
    <phoneticPr fontId="10" type="noConversion"/>
  </si>
  <si>
    <t>天津市人民政府国有资产监督管理委员会</t>
    <phoneticPr fontId="10" type="noConversion"/>
  </si>
  <si>
    <t>市属</t>
    <phoneticPr fontId="10" type="noConversion"/>
  </si>
  <si>
    <t>天津中汽瑷睿创业投资有限公司47%股权</t>
    <phoneticPr fontId="10" type="noConversion"/>
  </si>
  <si>
    <t>G32018TJ1000122</t>
    <phoneticPr fontId="10" type="noConversion"/>
  </si>
  <si>
    <t>商务服务业</t>
    <phoneticPr fontId="10" type="noConversion"/>
  </si>
  <si>
    <t>李鹏</t>
    <phoneticPr fontId="10" type="noConversion"/>
  </si>
  <si>
    <t>央企</t>
    <phoneticPr fontId="10" type="noConversion"/>
  </si>
  <si>
    <t>天津乾景企业管理咨询有限公司</t>
    <phoneticPr fontId="10" type="noConversion"/>
  </si>
  <si>
    <t>天交所</t>
    <phoneticPr fontId="10" type="noConversion"/>
  </si>
  <si>
    <t>天交所</t>
    <phoneticPr fontId="10" type="noConversion"/>
  </si>
  <si>
    <t>四川五洲华普工程设计有限公司23.54%股权</t>
    <phoneticPr fontId="10" type="noConversion"/>
  </si>
  <si>
    <t>——</t>
    <phoneticPr fontId="10" type="noConversion"/>
  </si>
  <si>
    <t>中国五洲工程设计集团有限公司</t>
    <phoneticPr fontId="10" type="noConversion"/>
  </si>
  <si>
    <t>中国兵器工业集团有限公司</t>
    <phoneticPr fontId="10" type="noConversion"/>
  </si>
  <si>
    <t>——</t>
    <phoneticPr fontId="10" type="noConversion"/>
  </si>
  <si>
    <t>专用设备制造业</t>
    <phoneticPr fontId="10" type="noConversion"/>
  </si>
  <si>
    <t>刘艳秋</t>
    <phoneticPr fontId="10" type="noConversion"/>
  </si>
  <si>
    <t>重交所</t>
    <phoneticPr fontId="10" type="noConversion"/>
  </si>
  <si>
    <t>——</t>
    <phoneticPr fontId="10" type="noConversion"/>
  </si>
  <si>
    <t>九龙坡区杨家坪正街25号（立丹白云楼）1层商场2、3#等3处房产</t>
    <phoneticPr fontId="10" type="noConversion"/>
  </si>
  <si>
    <t>2018111400021</t>
    <phoneticPr fontId="10" type="noConversion"/>
  </si>
  <si>
    <t>郑茗予</t>
    <phoneticPr fontId="10" type="noConversion"/>
  </si>
  <si>
    <t>——</t>
    <phoneticPr fontId="10" type="noConversion"/>
  </si>
  <si>
    <t>——</t>
    <phoneticPr fontId="10" type="noConversion"/>
  </si>
  <si>
    <t>市属</t>
    <phoneticPr fontId="10" type="noConversion"/>
  </si>
  <si>
    <t>房地产业</t>
    <phoneticPr fontId="10" type="noConversion"/>
  </si>
  <si>
    <t>重庆市南岸区南坪街道珊瑚村118号（珊瑚大厦）负1层4号等9处房产</t>
    <phoneticPr fontId="10" type="noConversion"/>
  </si>
  <si>
    <t>2018111400026</t>
    <phoneticPr fontId="10" type="noConversion"/>
  </si>
  <si>
    <t>郑茗予</t>
    <phoneticPr fontId="10" type="noConversion"/>
  </si>
  <si>
    <t>——</t>
    <phoneticPr fontId="10" type="noConversion"/>
  </si>
  <si>
    <t>唐山市高新技术开发区国泰花园公寓H座1号房产</t>
    <phoneticPr fontId="10" type="noConversion"/>
  </si>
  <si>
    <t>GR2018BJ1004326</t>
    <phoneticPr fontId="10" type="noConversion"/>
  </si>
  <si>
    <t>中粮可口可乐饮料（天津）有限公司</t>
    <phoneticPr fontId="10" type="noConversion"/>
  </si>
  <si>
    <t>企业实物资产</t>
    <phoneticPr fontId="10" type="noConversion"/>
  </si>
  <si>
    <t>北京企业重组顾问有限公司</t>
    <phoneticPr fontId="10" type="noConversion"/>
  </si>
  <si>
    <t>刘嘉琪</t>
    <phoneticPr fontId="10" type="noConversion"/>
  </si>
  <si>
    <t>北交所</t>
    <phoneticPr fontId="10" type="noConversion"/>
  </si>
  <si>
    <t>中粮集团有限公司</t>
    <phoneticPr fontId="10" type="noConversion"/>
  </si>
  <si>
    <t>央企</t>
    <phoneticPr fontId="10" type="noConversion"/>
  </si>
  <si>
    <t>邯郸市丛台区展览路东庄新村9-4-7号房产</t>
    <phoneticPr fontId="10" type="noConversion"/>
  </si>
  <si>
    <t>GR2018BJ1004325</t>
    <phoneticPr fontId="10" type="noConversion"/>
  </si>
  <si>
    <t>浙江金甬腈纶有限公司名下部分资产（宁波市镇海区工农路125#402 2幢4-23错、1-27）</t>
    <phoneticPr fontId="10" type="noConversion"/>
  </si>
  <si>
    <t>GR2018BJ1004324</t>
    <phoneticPr fontId="10" type="noConversion"/>
  </si>
  <si>
    <t>浙江金甬腈纶有限公司</t>
    <phoneticPr fontId="10" type="noConversion"/>
  </si>
  <si>
    <t>企业实物资产</t>
    <phoneticPr fontId="10" type="noConversion"/>
  </si>
  <si>
    <t>北交所金融服务（上海）有限公司</t>
    <phoneticPr fontId="10" type="noConversion"/>
  </si>
  <si>
    <t>张飞虹</t>
    <phoneticPr fontId="10" type="noConversion"/>
  </si>
  <si>
    <t>北交所</t>
    <phoneticPr fontId="10" type="noConversion"/>
  </si>
  <si>
    <t>中国石油化工集团公司</t>
    <phoneticPr fontId="10" type="noConversion"/>
  </si>
  <si>
    <t>央企</t>
    <phoneticPr fontId="10" type="noConversion"/>
  </si>
  <si>
    <t>浙江金甬腈纶有限公司名下部分资产（宁波市镇海区西长营弄131号16幢403/503/504、1-5/45/50）</t>
    <phoneticPr fontId="10" type="noConversion"/>
  </si>
  <si>
    <t>GR2018BJ1004323</t>
    <phoneticPr fontId="10" type="noConversion"/>
  </si>
  <si>
    <t>浙江金甬腈纶有限公司名下部分资产（宁波市大榭开发区海洲北楼01幢506）</t>
    <phoneticPr fontId="10" type="noConversion"/>
  </si>
  <si>
    <t>GR2018BJ1004322</t>
    <phoneticPr fontId="10" type="noConversion"/>
  </si>
  <si>
    <t>浙江金甬腈纶有限公司名下部分资产（宁波市镇海区白龙新村11号楼11幢102、106、107、207）</t>
    <phoneticPr fontId="10" type="noConversion"/>
  </si>
  <si>
    <t>GR2018BJ1004321</t>
    <phoneticPr fontId="10" type="noConversion"/>
  </si>
  <si>
    <t>浙江金甬腈纶有限公司名下部分资产（宁波市镇海区四区后大街483弄8号1幢306、406、1-11、1-14）</t>
    <phoneticPr fontId="10" type="noConversion"/>
  </si>
  <si>
    <t>GR2018BJ1004320</t>
    <phoneticPr fontId="10" type="noConversion"/>
  </si>
  <si>
    <t>浙江金甬腈纶有限公司名下部分资产（宁波市镇海区顺隆路18#38#2幢507、1-45、3幢408/508/511、1-9/37）</t>
    <phoneticPr fontId="10" type="noConversion"/>
  </si>
  <si>
    <t>GR2018BJ1004319</t>
    <phoneticPr fontId="10" type="noConversion"/>
  </si>
  <si>
    <t>浙江金甬腈纶有限公司名下部分资产（宁波市镇海区四区后大街483弄18号2幢508、1-7）</t>
    <phoneticPr fontId="10" type="noConversion"/>
  </si>
  <si>
    <t>GR2018BJ1004318</t>
    <phoneticPr fontId="10" type="noConversion"/>
  </si>
  <si>
    <t>邯郸市丛台区展览路东庄新村9-4-8号房产</t>
    <phoneticPr fontId="10" type="noConversion"/>
  </si>
  <si>
    <t>GR2018BJ1004317</t>
    <phoneticPr fontId="10" type="noConversion"/>
  </si>
  <si>
    <t>央企</t>
    <phoneticPr fontId="10" type="noConversion"/>
  </si>
  <si>
    <t>秦皇岛市海港区文精里6栋1-12号房产</t>
    <phoneticPr fontId="10" type="noConversion"/>
  </si>
  <si>
    <t>GR2018BJ1004316</t>
    <phoneticPr fontId="10" type="noConversion"/>
  </si>
  <si>
    <t>央企</t>
    <phoneticPr fontId="10" type="noConversion"/>
  </si>
  <si>
    <t>秦皇岛市海港区文精里6栋5-5号房产</t>
    <phoneticPr fontId="10" type="noConversion"/>
  </si>
  <si>
    <t>GR2018BJ1004315</t>
    <phoneticPr fontId="10" type="noConversion"/>
  </si>
  <si>
    <t>企业实物资产</t>
    <phoneticPr fontId="10" type="noConversion"/>
  </si>
  <si>
    <t>西安彩晶光电科技股份有限公司增资项目</t>
    <phoneticPr fontId="10" type="noConversion"/>
  </si>
  <si>
    <t xml:space="preserve"> G62018SH1000067</t>
    <phoneticPr fontId="10" type="noConversion"/>
  </si>
  <si>
    <t>视征集情况而定</t>
    <phoneticPr fontId="10" type="noConversion"/>
  </si>
  <si>
    <t xml:space="preserve"> 仪器仪表制造业</t>
    <phoneticPr fontId="10" type="noConversion"/>
  </si>
  <si>
    <t>不超过60.92%</t>
    <phoneticPr fontId="10" type="noConversion"/>
  </si>
  <si>
    <t>中国兵器工业集团有限公司</t>
    <phoneticPr fontId="10" type="noConversion"/>
  </si>
  <si>
    <t>西安彩晶光电科技股份有限公司</t>
    <phoneticPr fontId="10" type="noConversion"/>
  </si>
  <si>
    <t>央企</t>
    <phoneticPr fontId="10" type="noConversion"/>
  </si>
  <si>
    <t>上海联合产权交易所有限公司</t>
    <phoneticPr fontId="10" type="noConversion"/>
  </si>
  <si>
    <t>闵尚</t>
    <phoneticPr fontId="10" type="noConversion"/>
  </si>
  <si>
    <t>上交所</t>
    <phoneticPr fontId="10" type="noConversion"/>
  </si>
  <si>
    <t>中国汽车技术研究中心有限公司</t>
    <phoneticPr fontId="10" type="noConversion"/>
  </si>
  <si>
    <t>部委</t>
    <phoneticPr fontId="10" type="noConversion"/>
  </si>
  <si>
    <t>G32018BJ1000734</t>
    <phoneticPr fontId="10" type="noConversion"/>
  </si>
  <si>
    <t>中国科学院高能物理研究所</t>
    <phoneticPr fontId="10" type="noConversion"/>
  </si>
  <si>
    <t>北京同仁和泰投资顾问有限公司</t>
    <phoneticPr fontId="10" type="noConversion"/>
  </si>
  <si>
    <t>北交所</t>
    <phoneticPr fontId="10" type="noConversion"/>
  </si>
  <si>
    <t xml:space="preserve">陈长庚 </t>
    <phoneticPr fontId="10" type="noConversion"/>
  </si>
  <si>
    <t>央企</t>
    <phoneticPr fontId="10" type="noConversion"/>
  </si>
  <si>
    <t>G32018BJ1000733</t>
    <phoneticPr fontId="10" type="noConversion"/>
  </si>
  <si>
    <t>中国航空工业集团有限公司</t>
    <phoneticPr fontId="10" type="noConversion"/>
  </si>
  <si>
    <t>中航航空高科技股份有限公司</t>
    <phoneticPr fontId="10" type="noConversion"/>
  </si>
  <si>
    <t>中航咨询（北京）有限公司</t>
    <phoneticPr fontId="10" type="noConversion"/>
  </si>
  <si>
    <t>陈擎</t>
    <phoneticPr fontId="10" type="noConversion"/>
  </si>
  <si>
    <t>市属</t>
    <phoneticPr fontId="10" type="noConversion"/>
  </si>
  <si>
    <t>G32018BJ1000732</t>
    <phoneticPr fontId="10" type="noConversion"/>
  </si>
  <si>
    <t>北京顺义文化旅游投资集团有限公司</t>
    <phoneticPr fontId="10" type="noConversion"/>
  </si>
  <si>
    <t>北京市中海源产权交易经纪有限责任公司</t>
    <phoneticPr fontId="10" type="noConversion"/>
  </si>
  <si>
    <t xml:space="preserve">裴辛易 </t>
    <phoneticPr fontId="10" type="noConversion"/>
  </si>
  <si>
    <t>G32018BJ1000731</t>
    <phoneticPr fontId="10" type="noConversion"/>
  </si>
  <si>
    <t>中国铁路总公司</t>
    <phoneticPr fontId="10" type="noConversion"/>
  </si>
  <si>
    <t xml:space="preserve">刘达 </t>
    <phoneticPr fontId="10" type="noConversion"/>
  </si>
  <si>
    <t>G32018BJ1000633</t>
    <phoneticPr fontId="10" type="noConversion"/>
  </si>
  <si>
    <t>北航长鹰科技有限公司</t>
    <phoneticPr fontId="10" type="noConversion"/>
  </si>
  <si>
    <t>科技推广和应用服务业</t>
    <phoneticPr fontId="10" type="noConversion"/>
  </si>
  <si>
    <t>北京北航资产经营有限公司</t>
    <phoneticPr fontId="10" type="noConversion"/>
  </si>
  <si>
    <t>陈云飞</t>
    <phoneticPr fontId="10" type="noConversion"/>
  </si>
  <si>
    <t>G32018BJ1000627</t>
    <phoneticPr fontId="10" type="noConversion"/>
  </si>
  <si>
    <t>中国铁建投资集团有限公司</t>
    <phoneticPr fontId="10" type="noConversion"/>
  </si>
  <si>
    <t>北京中诚天下投资顾问有限公司</t>
    <phoneticPr fontId="10" type="noConversion"/>
  </si>
  <si>
    <t>刘达</t>
    <phoneticPr fontId="10" type="noConversion"/>
  </si>
  <si>
    <t>G32018BJ1000515</t>
    <phoneticPr fontId="10" type="noConversion"/>
  </si>
  <si>
    <t>中国兵器工业集团有限公司</t>
    <phoneticPr fontId="10" type="noConversion"/>
  </si>
  <si>
    <t>北京汇通行投资顾问有限公司</t>
    <phoneticPr fontId="10" type="noConversion"/>
  </si>
  <si>
    <t>胡晓妍</t>
    <phoneticPr fontId="10" type="noConversion"/>
  </si>
  <si>
    <t>G32018BJ1000457</t>
    <phoneticPr fontId="10" type="noConversion"/>
  </si>
  <si>
    <t>中国建材集团有限公司</t>
    <phoneticPr fontId="10" type="noConversion"/>
  </si>
  <si>
    <t>沈阳德信利和房地产开发有限公司</t>
    <phoneticPr fontId="10" type="noConversion"/>
  </si>
  <si>
    <t>沈阳德信利和房地产开发有限公司100%股权</t>
  </si>
  <si>
    <t>麻越</t>
    <phoneticPr fontId="10" type="noConversion"/>
  </si>
  <si>
    <t>央企</t>
    <phoneticPr fontId="10" type="noConversion"/>
  </si>
  <si>
    <t>G32018BJ1000437</t>
    <phoneticPr fontId="10" type="noConversion"/>
  </si>
  <si>
    <t>南京中材水务股份有限公司</t>
    <phoneticPr fontId="10" type="noConversion"/>
  </si>
  <si>
    <t>山东中材默锐水务有限公司60%股权及相关债权</t>
    <phoneticPr fontId="10" type="noConversion"/>
  </si>
  <si>
    <t>水的生产和供应业</t>
    <phoneticPr fontId="10" type="noConversion"/>
  </si>
  <si>
    <t>北京智德盛投资顾问有限公司（王艳峰）</t>
    <phoneticPr fontId="10" type="noConversion"/>
  </si>
  <si>
    <t>北交所</t>
    <phoneticPr fontId="10" type="noConversion"/>
  </si>
  <si>
    <t>G32018BJ1000167</t>
    <phoneticPr fontId="10" type="noConversion"/>
  </si>
  <si>
    <t>中国船舶重工集团有限公司</t>
    <phoneticPr fontId="10" type="noConversion"/>
  </si>
  <si>
    <t>中船重工物资贸易集团有限公司</t>
    <phoneticPr fontId="10" type="noConversion"/>
  </si>
  <si>
    <t>船舶重工大厦有限公司100%股权及52447.450681万元债权</t>
    <phoneticPr fontId="10" type="noConversion"/>
  </si>
  <si>
    <t>住宿业</t>
    <phoneticPr fontId="10" type="noConversion"/>
  </si>
  <si>
    <t>庞强</t>
    <phoneticPr fontId="10" type="noConversion"/>
  </si>
  <si>
    <t>G32018BJ1000100-6</t>
  </si>
  <si>
    <t>中国能源建设集团有限公司</t>
    <phoneticPr fontId="10" type="noConversion"/>
  </si>
  <si>
    <t>元阳同诚水电开发有限公司100%股权和相关债权</t>
    <phoneticPr fontId="10" type="noConversion"/>
  </si>
  <si>
    <t>电力、热力生产和供应业</t>
    <phoneticPr fontId="10" type="noConversion"/>
  </si>
  <si>
    <t>南方联合产权交易中心有限责任公司</t>
    <phoneticPr fontId="10" type="noConversion"/>
  </si>
  <si>
    <t>殷辰飞</t>
    <phoneticPr fontId="10" type="noConversion"/>
  </si>
  <si>
    <t>南通国信投资担保有限公司2%股权</t>
  </si>
  <si>
    <t>其他金融业</t>
  </si>
  <si>
    <t>中铁建四川简蒲高速公路有限公司50%股权</t>
  </si>
  <si>
    <t>道路运输业</t>
  </si>
  <si>
    <t>哈尔滨第一机械集团有限公司</t>
  </si>
  <si>
    <t>哈尔滨金洋现代农业装备有限公司50%股权</t>
  </si>
  <si>
    <t>专用设备制造业</t>
  </si>
  <si>
    <t>房地产业</t>
  </si>
  <si>
    <t>北京华诺信诚财务顾问有限公司</t>
  </si>
  <si>
    <t>广州同诚建设有限公司</t>
  </si>
  <si>
    <t>中国科学院</t>
  </si>
  <si>
    <t>北京中科网威信息技术有限公司3.58%股权</t>
  </si>
  <si>
    <t>软件和信息技术服务业</t>
  </si>
  <si>
    <t>成都中铁西南国际物流有限公司</t>
  </si>
  <si>
    <t>成都国际铁路班列有限公司25%股权</t>
  </si>
  <si>
    <t>装卸搬运和运输代理业</t>
  </si>
  <si>
    <t>工业和信息化部</t>
  </si>
  <si>
    <t>北京航荣科技有限公司100%股权</t>
  </si>
  <si>
    <t>中视文旅（北京）体育科技有限公司10%股权</t>
  </si>
  <si>
    <t>科技推广和应用服务业</t>
  </si>
  <si>
    <t>Q318SH1014816-2</t>
  </si>
  <si>
    <t>天津乾景企业管理咨询有限公司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</si>
</sst>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4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0" fillId="2" borderId="0" xfId="0" applyNumberForma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6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ds-0017\Documents\WeChat%20Files\wanghaibo507599\Files\2018.11.15&#22522;&#30784;&#25968;&#25454;&#34920;&#32929;&#264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披露"/>
      <sheetName val="股权"/>
      <sheetName val="增资扩股"/>
      <sheetName val="实物"/>
    </sheetNames>
    <sheetDataSet>
      <sheetData sheetId="0" refreshError="1"/>
      <sheetData sheetId="1" refreshError="1">
        <row r="133">
          <cell r="D133" t="str">
            <v>中国中化集团有限公司</v>
          </cell>
          <cell r="E133" t="str">
            <v>郭瑞</v>
          </cell>
          <cell r="F133" t="str">
            <v>石油化工</v>
          </cell>
        </row>
        <row r="134">
          <cell r="D134" t="str">
            <v>中国石油化工集团公司</v>
          </cell>
          <cell r="E134" t="str">
            <v>郭瑞</v>
          </cell>
          <cell r="F134" t="str">
            <v>石油化工</v>
          </cell>
        </row>
        <row r="135">
          <cell r="D135" t="str">
            <v>中国化学工程集团有限公司</v>
          </cell>
          <cell r="E135" t="str">
            <v>郭瑞</v>
          </cell>
          <cell r="F135" t="str">
            <v>石油化工</v>
          </cell>
        </row>
        <row r="136">
          <cell r="D136" t="str">
            <v>中国化工集团有限公司</v>
          </cell>
          <cell r="E136" t="str">
            <v>郭瑞</v>
          </cell>
          <cell r="F136" t="str">
            <v>石油化工</v>
          </cell>
        </row>
        <row r="137">
          <cell r="D137" t="str">
            <v>中国海洋石油集团有限公司</v>
          </cell>
          <cell r="E137" t="str">
            <v>郭瑞</v>
          </cell>
          <cell r="F137" t="str">
            <v>石油化工</v>
          </cell>
        </row>
        <row r="138">
          <cell r="D138" t="str">
            <v>中国建设科技有限公司</v>
          </cell>
          <cell r="E138" t="str">
            <v>才宽</v>
          </cell>
          <cell r="F138" t="str">
            <v>建筑/房地产</v>
          </cell>
        </row>
        <row r="139">
          <cell r="D139" t="str">
            <v>中国建筑科学研究院有限公司</v>
          </cell>
          <cell r="E139" t="str">
            <v>才宽</v>
          </cell>
          <cell r="F139" t="str">
            <v>建筑/房地产</v>
          </cell>
        </row>
        <row r="140">
          <cell r="D140" t="str">
            <v>中国能源建设集团有限公司</v>
          </cell>
          <cell r="E140" t="str">
            <v>郭瑞</v>
          </cell>
          <cell r="F140" t="str">
            <v>建筑/房地产</v>
          </cell>
        </row>
        <row r="141">
          <cell r="D141" t="str">
            <v>中粮集团有限公司</v>
          </cell>
          <cell r="E141" t="str">
            <v>郭瑞</v>
          </cell>
          <cell r="F141" t="str">
            <v>建筑/房地产</v>
          </cell>
        </row>
        <row r="142">
          <cell r="D142" t="str">
            <v>华侨城集团有限公司</v>
          </cell>
          <cell r="E142" t="str">
            <v>郭瑞</v>
          </cell>
          <cell r="F142" t="str">
            <v>建筑/房地产</v>
          </cell>
        </row>
        <row r="143">
          <cell r="D143" t="str">
            <v>中国五矿集团有限公司</v>
          </cell>
          <cell r="E143" t="str">
            <v>才宽</v>
          </cell>
          <cell r="F143" t="str">
            <v>有色金属</v>
          </cell>
        </row>
        <row r="144">
          <cell r="D144" t="str">
            <v>中国铝业集团有限公司</v>
          </cell>
          <cell r="E144" t="str">
            <v>郭瑞</v>
          </cell>
          <cell r="F144" t="str">
            <v>有色金属</v>
          </cell>
        </row>
        <row r="145">
          <cell r="D145" t="str">
            <v>中国有色矿业集团有限公司</v>
          </cell>
          <cell r="E145" t="str">
            <v>才宽</v>
          </cell>
          <cell r="F145" t="str">
            <v>有色金属</v>
          </cell>
        </row>
        <row r="146">
          <cell r="D146" t="str">
            <v>北京矿冶科技集团有限公司</v>
          </cell>
          <cell r="E146" t="str">
            <v>郭瑞</v>
          </cell>
          <cell r="F146" t="str">
            <v>有色金属</v>
          </cell>
        </row>
        <row r="147">
          <cell r="D147" t="str">
            <v>中国冶金地质总局</v>
          </cell>
          <cell r="E147" t="str">
            <v>才宽</v>
          </cell>
          <cell r="F147" t="str">
            <v>有色金属</v>
          </cell>
        </row>
        <row r="148">
          <cell r="D148" t="str">
            <v>中国黄金集团有限公司</v>
          </cell>
          <cell r="E148" t="str">
            <v>郭瑞</v>
          </cell>
          <cell r="F148" t="str">
            <v>有色金属</v>
          </cell>
        </row>
        <row r="149">
          <cell r="D149" t="str">
            <v>中国电子科技集团有限公司</v>
          </cell>
          <cell r="E149" t="str">
            <v>郭瑞</v>
          </cell>
          <cell r="F149" t="str">
            <v>其他</v>
          </cell>
        </row>
        <row r="150">
          <cell r="D150" t="str">
            <v>中国煤炭地质总局</v>
          </cell>
          <cell r="E150" t="str">
            <v>郭瑞</v>
          </cell>
          <cell r="F150" t="str">
            <v>其他</v>
          </cell>
        </row>
        <row r="151">
          <cell r="D151" t="str">
            <v>武汉邮电科学研究院有限公司</v>
          </cell>
          <cell r="E151" t="str">
            <v>郭瑞</v>
          </cell>
          <cell r="F151" t="str">
            <v>其他</v>
          </cell>
        </row>
        <row r="152">
          <cell r="D152" t="str">
            <v>中国节能环保集团有限公司</v>
          </cell>
          <cell r="E152" t="str">
            <v>郭瑞</v>
          </cell>
          <cell r="F152" t="str">
            <v>其他</v>
          </cell>
        </row>
        <row r="153">
          <cell r="D153" t="str">
            <v>华润（集团）有限公司</v>
          </cell>
          <cell r="E153" t="str">
            <v>高磊</v>
          </cell>
          <cell r="F153" t="str">
            <v>医药/医疗</v>
          </cell>
        </row>
        <row r="154">
          <cell r="D154" t="str">
            <v>中国通用技术（集团）控股有限责任公司</v>
          </cell>
          <cell r="E154" t="str">
            <v>高磊</v>
          </cell>
          <cell r="F154" t="str">
            <v>医药/医疗</v>
          </cell>
        </row>
        <row r="155">
          <cell r="D155" t="str">
            <v>中国盐业有限公司</v>
          </cell>
          <cell r="E155" t="str">
            <v>高磊</v>
          </cell>
          <cell r="F155" t="str">
            <v>医药/医疗</v>
          </cell>
        </row>
        <row r="156">
          <cell r="D156" t="str">
            <v>有研科技集团有限公司</v>
          </cell>
          <cell r="E156" t="str">
            <v>高磊</v>
          </cell>
          <cell r="F156" t="str">
            <v>医药/医疗</v>
          </cell>
        </row>
        <row r="157">
          <cell r="D157" t="str">
            <v>中国农业发展集团有限公司</v>
          </cell>
          <cell r="E157" t="str">
            <v>高磊</v>
          </cell>
          <cell r="F157" t="str">
            <v>医药/医疗</v>
          </cell>
        </row>
        <row r="158">
          <cell r="D158" t="str">
            <v>中国建筑集团有限公司</v>
          </cell>
          <cell r="E158" t="str">
            <v>高磊</v>
          </cell>
          <cell r="F158" t="str">
            <v>建筑房地产</v>
          </cell>
        </row>
        <row r="159">
          <cell r="D159" t="str">
            <v>南光（集团）有限公司[中国南光集团有限公司]</v>
          </cell>
          <cell r="E159" t="str">
            <v>高磊</v>
          </cell>
          <cell r="F159" t="str">
            <v>建筑房地产</v>
          </cell>
        </row>
        <row r="160">
          <cell r="D160" t="str">
            <v>中国普天信息产业集团有限公司</v>
          </cell>
          <cell r="E160" t="str">
            <v>高磊</v>
          </cell>
          <cell r="F160" t="str">
            <v>电子/信息/电信</v>
          </cell>
        </row>
        <row r="161">
          <cell r="D161" t="str">
            <v>中国联合网络通信集团有限公司</v>
          </cell>
          <cell r="E161" t="str">
            <v>高磊</v>
          </cell>
          <cell r="F161" t="str">
            <v>电子/信息/电信</v>
          </cell>
        </row>
        <row r="162">
          <cell r="D162" t="str">
            <v>中国移动通信集团有限公司</v>
          </cell>
          <cell r="E162" t="str">
            <v>高磊</v>
          </cell>
          <cell r="F162" t="str">
            <v>电子/信息/电信</v>
          </cell>
        </row>
        <row r="163">
          <cell r="D163" t="str">
            <v>中国船舶重工集团有限公司</v>
          </cell>
          <cell r="E163" t="str">
            <v>王艳峰</v>
          </cell>
          <cell r="F163" t="str">
            <v>机械/设备制造（专有设备）</v>
          </cell>
        </row>
        <row r="164">
          <cell r="D164" t="str">
            <v>中国船舶工业集团有限公司</v>
          </cell>
          <cell r="E164" t="str">
            <v>王艳峰</v>
          </cell>
          <cell r="F164" t="str">
            <v>机械/设备制造（专有设备）</v>
          </cell>
        </row>
        <row r="165">
          <cell r="D165" t="str">
            <v>中国机械工业集团有限公司</v>
          </cell>
          <cell r="E165" t="str">
            <v>张自博</v>
          </cell>
          <cell r="F165" t="str">
            <v>机械/设备制造（专有设备）</v>
          </cell>
        </row>
        <row r="166">
          <cell r="D166" t="str">
            <v>中国兵器装备集团有限公司</v>
          </cell>
          <cell r="E166" t="str">
            <v>王艳峰</v>
          </cell>
          <cell r="F166" t="str">
            <v>机械/设备制造（专有设备）</v>
          </cell>
        </row>
        <row r="167">
          <cell r="D167" t="str">
            <v>中国一重集团有限公司</v>
          </cell>
          <cell r="E167" t="str">
            <v>张自博</v>
          </cell>
          <cell r="F167" t="str">
            <v>机械/设备制造（专有设备）</v>
          </cell>
        </row>
        <row r="168">
          <cell r="D168" t="str">
            <v>哈尔滨电气集团有限公司</v>
          </cell>
          <cell r="E168" t="str">
            <v>王艳峰</v>
          </cell>
          <cell r="F168" t="str">
            <v>机械/设备制造（专有设备）</v>
          </cell>
        </row>
        <row r="169">
          <cell r="D169" t="str">
            <v>机械科学研究总院集团有限公司</v>
          </cell>
          <cell r="E169" t="str">
            <v>王艳峰</v>
          </cell>
          <cell r="F169" t="str">
            <v>机械/设备制造（专有设备）</v>
          </cell>
        </row>
        <row r="170">
          <cell r="D170" t="str">
            <v>中国东方电气集团有限公司</v>
          </cell>
          <cell r="E170" t="str">
            <v>王艳峰</v>
          </cell>
          <cell r="F170" t="str">
            <v>机械/设备制造（专有设备）</v>
          </cell>
        </row>
        <row r="171">
          <cell r="D171" t="str">
            <v>东风汽车集团有限公司</v>
          </cell>
          <cell r="E171" t="str">
            <v>王艳峰</v>
          </cell>
          <cell r="F171" t="str">
            <v>机械/设备制造（专有设备）</v>
          </cell>
        </row>
        <row r="172">
          <cell r="D172" t="str">
            <v>中国西电集团有限公司</v>
          </cell>
          <cell r="E172" t="str">
            <v>张自博</v>
          </cell>
          <cell r="F172" t="str">
            <v>机械/设备制造（专有设备）</v>
          </cell>
        </row>
        <row r="173">
          <cell r="D173" t="str">
            <v>中国建材集团有限公司</v>
          </cell>
          <cell r="E173" t="str">
            <v>王艳峰</v>
          </cell>
          <cell r="F173" t="str">
            <v>建筑/房地产</v>
          </cell>
        </row>
        <row r="174">
          <cell r="D174" t="str">
            <v>中国铁路工程集团有限公司</v>
          </cell>
          <cell r="E174" t="str">
            <v>张自博</v>
          </cell>
          <cell r="F174" t="str">
            <v>建筑/房地产</v>
          </cell>
        </row>
        <row r="175">
          <cell r="D175" t="str">
            <v>中国保利集团有限公司</v>
          </cell>
          <cell r="E175" t="str">
            <v>王艳峰</v>
          </cell>
          <cell r="F175" t="str">
            <v>建筑/房地产</v>
          </cell>
        </row>
        <row r="176">
          <cell r="D176" t="str">
            <v>中国航空集团有限公司</v>
          </cell>
          <cell r="E176" t="str">
            <v>张自博</v>
          </cell>
          <cell r="F176" t="str">
            <v>航天航空业</v>
          </cell>
        </row>
        <row r="177">
          <cell r="D177" t="str">
            <v>中国南方航空集团有限公司</v>
          </cell>
          <cell r="E177" t="str">
            <v>王艳峰</v>
          </cell>
          <cell r="F177" t="str">
            <v>航天航空业</v>
          </cell>
        </row>
        <row r="178">
          <cell r="D178" t="str">
            <v>中国烟草总公司</v>
          </cell>
          <cell r="E178" t="str">
            <v>张自博</v>
          </cell>
          <cell r="F178" t="str">
            <v>其他</v>
          </cell>
        </row>
        <row r="179">
          <cell r="D179" t="str">
            <v>中国南方电网有限责任公司</v>
          </cell>
          <cell r="E179" t="str">
            <v>张自博</v>
          </cell>
          <cell r="F179" t="str">
            <v>其他</v>
          </cell>
        </row>
        <row r="180">
          <cell r="D180" t="str">
            <v>中国长江三峡集团有限公司</v>
          </cell>
          <cell r="E180" t="str">
            <v>张自博</v>
          </cell>
          <cell r="F180" t="str">
            <v>其他</v>
          </cell>
        </row>
        <row r="181">
          <cell r="D181" t="str">
            <v>中国医药集团有限公司</v>
          </cell>
          <cell r="E181" t="str">
            <v>王艳峰</v>
          </cell>
          <cell r="F181" t="str">
            <v>其他</v>
          </cell>
        </row>
        <row r="182">
          <cell r="D182" t="str">
            <v>中国华能集团有限公司</v>
          </cell>
          <cell r="E182" t="str">
            <v>侯伟</v>
          </cell>
          <cell r="F182" t="str">
            <v>能源、房地产</v>
          </cell>
        </row>
        <row r="183">
          <cell r="D183" t="str">
            <v>中国大唐集团有限公司</v>
          </cell>
          <cell r="E183" t="str">
            <v>侯伟</v>
          </cell>
          <cell r="F183" t="str">
            <v>能源、房地产</v>
          </cell>
        </row>
        <row r="184">
          <cell r="D184" t="str">
            <v>国家电力投资集团有限公司</v>
          </cell>
          <cell r="E184" t="str">
            <v>王达</v>
          </cell>
          <cell r="F184" t="str">
            <v>能源、房地产</v>
          </cell>
        </row>
        <row r="185">
          <cell r="D185" t="str">
            <v>中国广核集团有限公司</v>
          </cell>
          <cell r="E185" t="str">
            <v>侯伟</v>
          </cell>
          <cell r="F185" t="str">
            <v>能源、房地产</v>
          </cell>
        </row>
        <row r="186">
          <cell r="D186" t="str">
            <v>中国石油天然气集团有限公司</v>
          </cell>
          <cell r="E186" t="str">
            <v>侯伟</v>
          </cell>
          <cell r="F186" t="str">
            <v>能源、房地产</v>
          </cell>
        </row>
        <row r="187">
          <cell r="D187" t="str">
            <v>中国华电集团有限公司</v>
          </cell>
          <cell r="E187" t="str">
            <v>王达</v>
          </cell>
          <cell r="F187" t="str">
            <v>能源、房地产</v>
          </cell>
        </row>
        <row r="188">
          <cell r="D188" t="str">
            <v>国家电网有限公司</v>
          </cell>
          <cell r="E188" t="str">
            <v>郭爽</v>
          </cell>
          <cell r="F188" t="str">
            <v>能源、房地产</v>
          </cell>
        </row>
        <row r="189">
          <cell r="D189" t="str">
            <v>招商局集团有限公司</v>
          </cell>
          <cell r="E189" t="str">
            <v>郭爽</v>
          </cell>
          <cell r="F189" t="str">
            <v>能源、房地产</v>
          </cell>
        </row>
        <row r="190">
          <cell r="D190" t="str">
            <v>中国交通建设集团有限公司</v>
          </cell>
          <cell r="E190" t="str">
            <v>侯伟</v>
          </cell>
          <cell r="F190" t="str">
            <v>能源、房地产</v>
          </cell>
        </row>
        <row r="191">
          <cell r="D191" t="str">
            <v>中国电信集团有限公司</v>
          </cell>
          <cell r="E191" t="str">
            <v>侯伟</v>
          </cell>
          <cell r="F191" t="str">
            <v>电信</v>
          </cell>
        </row>
        <row r="192">
          <cell r="D192" t="str">
            <v>电信科学技术研究院有限公司</v>
          </cell>
          <cell r="E192" t="str">
            <v>王达</v>
          </cell>
          <cell r="F192" t="str">
            <v>电信</v>
          </cell>
        </row>
        <row r="193">
          <cell r="D193" t="str">
            <v>中国华录集团有限公司</v>
          </cell>
          <cell r="E193" t="str">
            <v>王达</v>
          </cell>
          <cell r="F193" t="str">
            <v>电信</v>
          </cell>
        </row>
        <row r="194">
          <cell r="D194" t="str">
            <v>中国中车集团有限公司</v>
          </cell>
          <cell r="E194" t="str">
            <v>王达</v>
          </cell>
          <cell r="F194" t="str">
            <v>机械/设备制造</v>
          </cell>
        </row>
        <row r="195">
          <cell r="D195" t="str">
            <v>中国兵器工业集团有限公司</v>
          </cell>
          <cell r="E195" t="str">
            <v>郭爽</v>
          </cell>
          <cell r="F195" t="str">
            <v>机械/设备制造</v>
          </cell>
        </row>
        <row r="196">
          <cell r="D196" t="str">
            <v>中国钢研科技集团有限公司</v>
          </cell>
          <cell r="E196" t="str">
            <v>王达</v>
          </cell>
          <cell r="F196" t="str">
            <v>机械/设备制造</v>
          </cell>
        </row>
        <row r="197">
          <cell r="D197" t="str">
            <v>中国铁路总公司</v>
          </cell>
          <cell r="E197" t="str">
            <v>王达</v>
          </cell>
          <cell r="F197" t="str">
            <v>机械/设备制造</v>
          </cell>
        </row>
        <row r="198">
          <cell r="D198" t="str">
            <v>中国铁路物资集团有限公司</v>
          </cell>
          <cell r="E198" t="str">
            <v>王达</v>
          </cell>
          <cell r="F198" t="str">
            <v>机械/设备制造</v>
          </cell>
        </row>
        <row r="199">
          <cell r="D199" t="str">
            <v>中国航空发动机集团有限公司</v>
          </cell>
          <cell r="E199" t="str">
            <v>李文诚、宋君莉</v>
          </cell>
          <cell r="F199" t="str">
            <v>航空航天业</v>
          </cell>
        </row>
        <row r="200">
          <cell r="D200" t="str">
            <v>中国航天科技集团有限公司</v>
          </cell>
          <cell r="E200" t="str">
            <v>王艳峰</v>
          </cell>
          <cell r="F200" t="str">
            <v>航空航天业</v>
          </cell>
        </row>
        <row r="201">
          <cell r="D201" t="str">
            <v>中国航天科工集团有限公司</v>
          </cell>
          <cell r="E201" t="str">
            <v>李文诚、宋君莉</v>
          </cell>
          <cell r="F201" t="str">
            <v>航空航天业</v>
          </cell>
        </row>
        <row r="202">
          <cell r="D202" t="str">
            <v>中国航空工业集团有限公司</v>
          </cell>
          <cell r="E202" t="str">
            <v>李文诚、宋君莉</v>
          </cell>
          <cell r="F202" t="str">
            <v>航空航天业</v>
          </cell>
        </row>
        <row r="203">
          <cell r="D203" t="str">
            <v>中国诚通控股集团有限公司</v>
          </cell>
          <cell r="E203" t="str">
            <v>李文诚、宋君莉</v>
          </cell>
          <cell r="F203" t="str">
            <v>金融业</v>
          </cell>
        </row>
        <row r="204">
          <cell r="D204" t="str">
            <v>中国国新控股有限责任公司</v>
          </cell>
          <cell r="E204" t="str">
            <v>李文诚、宋君莉</v>
          </cell>
          <cell r="F204" t="str">
            <v>金融业</v>
          </cell>
        </row>
        <row r="205">
          <cell r="D205" t="str">
            <v>中国第一汽车集团有限公司</v>
          </cell>
          <cell r="E205" t="str">
            <v>李文诚、宋君莉</v>
          </cell>
          <cell r="F205" t="str">
            <v>其他</v>
          </cell>
        </row>
        <row r="206">
          <cell r="D206" t="str">
            <v>鞍钢集团有限公司</v>
          </cell>
          <cell r="E206" t="str">
            <v>李文诚、宋君莉</v>
          </cell>
          <cell r="F206" t="str">
            <v>其他</v>
          </cell>
        </row>
        <row r="207">
          <cell r="D207" t="str">
            <v>中国铁路通信信号集团有限公司</v>
          </cell>
          <cell r="E207" t="str">
            <v>李文诚、宋君莉</v>
          </cell>
          <cell r="F207" t="str">
            <v>其他</v>
          </cell>
        </row>
        <row r="208">
          <cell r="D208" t="str">
            <v>中国电子信息产业集团有限公司</v>
          </cell>
          <cell r="E208" t="str">
            <v>李文诚、宋君莉</v>
          </cell>
          <cell r="F208" t="str">
            <v>其他</v>
          </cell>
        </row>
        <row r="209">
          <cell r="D209" t="str">
            <v>新兴际华集团有限公司</v>
          </cell>
          <cell r="E209" t="str">
            <v>李文诚、宋君莉</v>
          </cell>
          <cell r="F209" t="str">
            <v>其他</v>
          </cell>
        </row>
        <row r="210">
          <cell r="D210" t="str">
            <v>国家能源投资集团有限责任公司</v>
          </cell>
          <cell r="E210" t="str">
            <v>康健</v>
          </cell>
          <cell r="F210" t="str">
            <v>/</v>
          </cell>
        </row>
        <row r="211">
          <cell r="D211" t="str">
            <v>中国核工业集团有限公司</v>
          </cell>
          <cell r="E211" t="str">
            <v>康健</v>
          </cell>
          <cell r="F211" t="str">
            <v>/</v>
          </cell>
        </row>
        <row r="212">
          <cell r="D212" t="str">
            <v>中国铁道建筑有限公司</v>
          </cell>
          <cell r="E212" t="str">
            <v>刘燕</v>
          </cell>
          <cell r="F212" t="str">
            <v>/</v>
          </cell>
        </row>
        <row r="213">
          <cell r="D213" t="str">
            <v>中国商用飞机有限责任公司</v>
          </cell>
          <cell r="E213" t="str">
            <v>龚泽伟</v>
          </cell>
          <cell r="F213" t="str">
            <v>/</v>
          </cell>
        </row>
        <row r="214">
          <cell r="D214" t="str">
            <v>中国远洋海运集团有限公司</v>
          </cell>
          <cell r="E214" t="str">
            <v>刘萍</v>
          </cell>
          <cell r="F214" t="str">
            <v>/</v>
          </cell>
        </row>
        <row r="215">
          <cell r="D215" t="str">
            <v>中国东方航空集团有限公司</v>
          </cell>
          <cell r="E215" t="str">
            <v>郏明辉</v>
          </cell>
          <cell r="F215" t="str">
            <v>/</v>
          </cell>
        </row>
        <row r="216">
          <cell r="D216" t="str">
            <v>中国宝武钢铁集团有限公司</v>
          </cell>
          <cell r="E216" t="str">
            <v>赵媛媛</v>
          </cell>
          <cell r="F216" t="str">
            <v>/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zoomScale="80" zoomScaleNormal="80" workbookViewId="0">
      <selection activeCell="J7" sqref="J7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141</v>
      </c>
    </row>
    <row r="4" spans="3:19" ht="42.75" customHeight="1" x14ac:dyDescent="0.25">
      <c r="C4" s="2" t="s">
        <v>230</v>
      </c>
      <c r="D4" s="2" t="s">
        <v>265</v>
      </c>
      <c r="E4" s="3" t="s">
        <v>264</v>
      </c>
      <c r="F4" s="3" t="s">
        <v>263</v>
      </c>
      <c r="G4" s="3" t="s">
        <v>261</v>
      </c>
      <c r="H4" s="24" t="s">
        <v>262</v>
      </c>
      <c r="I4" s="20" t="s">
        <v>266</v>
      </c>
      <c r="J4" s="20">
        <v>43419</v>
      </c>
      <c r="K4" s="21">
        <v>43446</v>
      </c>
      <c r="L4" s="22" t="s">
        <v>269</v>
      </c>
      <c r="M4" s="2" t="str">
        <f t="shared" ref="M4" si="0">E4</f>
        <v>中国兵器工业集团有限公司</v>
      </c>
      <c r="N4" s="22" t="str">
        <f>VLOOKUP(M4,股权!$D$133:$F$216,3,FALSE)</f>
        <v>机械/设备制造</v>
      </c>
      <c r="O4" s="22" t="str">
        <f>VLOOKUP(M4,股权!$D$133:$F$216,2,FALSE)</f>
        <v>郭爽</v>
      </c>
      <c r="P4" s="2" t="s">
        <v>268</v>
      </c>
      <c r="Q4" s="3" t="s">
        <v>267</v>
      </c>
      <c r="R4" s="3">
        <v>67.239211999999995</v>
      </c>
      <c r="S4" s="23"/>
    </row>
    <row r="5" spans="3:19" ht="42.75" customHeight="1" x14ac:dyDescent="0.25">
      <c r="F5" s="25"/>
      <c r="H5" s="1"/>
      <c r="P5" s="25"/>
    </row>
    <row r="6" spans="3:19" ht="42.75" customHeight="1" x14ac:dyDescent="0.25">
      <c r="F6" s="25"/>
      <c r="H6" s="1"/>
      <c r="P6" s="25"/>
    </row>
    <row r="7" spans="3:19" ht="42.75" customHeight="1" x14ac:dyDescent="0.25">
      <c r="F7" s="25"/>
      <c r="H7" s="1"/>
      <c r="P7" s="25"/>
    </row>
    <row r="8" spans="3:19" ht="64.5" customHeight="1" x14ac:dyDescent="0.25">
      <c r="F8" s="25"/>
      <c r="H8" s="1"/>
      <c r="P8" s="25"/>
    </row>
    <row r="9" spans="3:19" ht="32.25" customHeight="1" x14ac:dyDescent="0.25">
      <c r="F9" s="25"/>
      <c r="H9" s="1"/>
      <c r="P9" s="25"/>
    </row>
    <row r="10" spans="3:19" x14ac:dyDescent="0.25">
      <c r="F10" s="25"/>
      <c r="H10" s="1"/>
      <c r="P10" s="25"/>
    </row>
    <row r="11" spans="3:19" x14ac:dyDescent="0.25">
      <c r="F11" s="25"/>
      <c r="H11" s="1"/>
      <c r="P11" s="25"/>
    </row>
    <row r="12" spans="3:19" ht="39.75" customHeight="1" x14ac:dyDescent="0.25">
      <c r="F12" s="25"/>
      <c r="H12" s="1"/>
      <c r="P12" s="25"/>
    </row>
    <row r="13" spans="3:19" ht="51" customHeight="1" x14ac:dyDescent="0.25">
      <c r="F13" s="25"/>
      <c r="H13" s="1"/>
      <c r="P13" s="25"/>
    </row>
    <row r="14" spans="3:19" x14ac:dyDescent="0.25">
      <c r="F14" s="25"/>
      <c r="H14" s="1"/>
      <c r="P14" s="25"/>
    </row>
    <row r="15" spans="3:19" ht="29.25" customHeight="1" x14ac:dyDescent="0.25">
      <c r="F15" s="25"/>
      <c r="H15" s="1"/>
      <c r="P15" s="25"/>
    </row>
    <row r="16" spans="3:19" x14ac:dyDescent="0.25">
      <c r="F16" s="25"/>
      <c r="H16" s="1"/>
      <c r="P16" s="25"/>
    </row>
    <row r="17" spans="6:16" x14ac:dyDescent="0.25">
      <c r="F17" s="25"/>
      <c r="H17" s="1"/>
      <c r="P17" s="25"/>
    </row>
    <row r="18" spans="6:16" x14ac:dyDescent="0.25">
      <c r="F18" s="25"/>
      <c r="H18" s="1"/>
      <c r="P18" s="25"/>
    </row>
    <row r="19" spans="6:16" x14ac:dyDescent="0.25">
      <c r="F19" s="25"/>
      <c r="H19" s="1"/>
      <c r="P19" s="25"/>
    </row>
    <row r="20" spans="6:16" x14ac:dyDescent="0.25">
      <c r="F20" s="25"/>
      <c r="H20" s="1"/>
      <c r="P20" s="25"/>
    </row>
    <row r="21" spans="6:16" x14ac:dyDescent="0.25">
      <c r="F21" s="25"/>
      <c r="H21" s="1"/>
      <c r="P21" s="25"/>
    </row>
    <row r="22" spans="6:16" x14ac:dyDescent="0.25">
      <c r="F22" s="25"/>
      <c r="H22" s="1"/>
      <c r="P22" s="25"/>
    </row>
    <row r="23" spans="6:16" x14ac:dyDescent="0.25">
      <c r="F23" s="25"/>
      <c r="H23" s="1"/>
      <c r="P23" s="25"/>
    </row>
    <row r="24" spans="6:16" x14ac:dyDescent="0.25">
      <c r="F24" s="25"/>
      <c r="H24" s="1"/>
      <c r="P24" s="25"/>
    </row>
    <row r="25" spans="6:16" ht="29.25" customHeight="1" x14ac:dyDescent="0.25">
      <c r="F25" s="25"/>
      <c r="H25" s="1"/>
      <c r="P25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45" priority="10"/>
    <cfRule type="duplicateValues" dxfId="44" priority="11"/>
    <cfRule type="duplicateValues" dxfId="43" priority="12"/>
  </conditionalFormatting>
  <conditionalFormatting sqref="D3">
    <cfRule type="duplicateValues" dxfId="42" priority="19"/>
    <cfRule type="duplicateValues" dxfId="41" priority="20"/>
    <cfRule type="duplicateValues" dxfId="40" priority="21"/>
  </conditionalFormatting>
  <conditionalFormatting sqref="E187">
    <cfRule type="duplicateValues" dxfId="39" priority="7"/>
    <cfRule type="duplicateValues" priority="8"/>
  </conditionalFormatting>
  <conditionalFormatting sqref="G1:G4 G26:G1048576">
    <cfRule type="duplicateValues" dxfId="38" priority="4"/>
  </conditionalFormatting>
  <conditionalFormatting sqref="E5:E25 O5:O25">
    <cfRule type="duplicateValues" dxfId="3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L1:L4 L26:L1048576</xm:sqref>
        </x14:conditionalFormatting>
        <x14:conditionalFormatting xmlns:xm="http://schemas.microsoft.com/office/excel/2006/main">
          <x14:cfRule type="containsText" priority="2" operator="containsText" id="{DD388D09-38FA-4C63-BDF2-52B39B66A152}">
            <xm:f>NOT(ISERROR(SEARCH("智德盛投资顾问（上海）有限公司",J5)))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1066F6AC-873A-40D3-A798-AA03A2276E6E}">
            <xm:f>NOT(ISERROR(SEARCH("北京智德盛投资顾问有限公司",J5)))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J5:J25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6"/>
  <sheetViews>
    <sheetView showGridLines="0" tabSelected="1" zoomScale="60" zoomScaleNormal="60" workbookViewId="0">
      <selection activeCell="J9" sqref="J9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31" customWidth="1"/>
    <col min="11" max="11" width="16.21875" style="3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3" t="s">
        <v>38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143</v>
      </c>
      <c r="S3" s="17" t="s">
        <v>142</v>
      </c>
    </row>
    <row r="4" spans="3:19" ht="65.25" customHeight="1" x14ac:dyDescent="0.25">
      <c r="C4" s="2" t="s">
        <v>340</v>
      </c>
      <c r="D4" s="2" t="s">
        <v>341</v>
      </c>
      <c r="E4" s="3" t="s">
        <v>342</v>
      </c>
      <c r="F4" s="3" t="s">
        <v>343</v>
      </c>
      <c r="G4" s="3" t="s">
        <v>391</v>
      </c>
      <c r="H4" s="24">
        <v>269.31400000000002</v>
      </c>
      <c r="I4" s="20" t="s">
        <v>392</v>
      </c>
      <c r="J4" s="20">
        <v>43419</v>
      </c>
      <c r="K4" s="21">
        <v>43446</v>
      </c>
      <c r="L4" s="3" t="s">
        <v>344</v>
      </c>
      <c r="M4" s="2" t="str">
        <f t="shared" ref="M4:M18" si="0">E4</f>
        <v>中国航空工业集团有限公司</v>
      </c>
      <c r="N4" s="22" t="str">
        <f>VLOOKUP(M4,[1]股权!$D$133:$F$216,3,FALSE)</f>
        <v>航空航天业</v>
      </c>
      <c r="O4" s="22" t="str">
        <f>VLOOKUP(M4,[1]股权!$D$133:$F$216,2,FALSE)</f>
        <v>李文诚、宋君莉</v>
      </c>
      <c r="P4" s="22" t="s">
        <v>338</v>
      </c>
      <c r="Q4" s="22" t="s">
        <v>345</v>
      </c>
      <c r="R4" s="22">
        <v>30.78</v>
      </c>
      <c r="S4" s="2"/>
    </row>
    <row r="5" spans="3:19" ht="45.75" customHeight="1" x14ac:dyDescent="0.25">
      <c r="C5" s="2" t="s">
        <v>340</v>
      </c>
      <c r="D5" s="2" t="s">
        <v>359</v>
      </c>
      <c r="E5" s="2" t="s">
        <v>137</v>
      </c>
      <c r="F5" s="2" t="s">
        <v>360</v>
      </c>
      <c r="G5" s="30" t="s">
        <v>393</v>
      </c>
      <c r="H5" s="24">
        <v>190000</v>
      </c>
      <c r="I5" s="2" t="s">
        <v>394</v>
      </c>
      <c r="J5" s="20">
        <v>43419</v>
      </c>
      <c r="K5" s="21">
        <v>43446</v>
      </c>
      <c r="L5" s="22" t="s">
        <v>361</v>
      </c>
      <c r="M5" s="2" t="str">
        <f t="shared" si="0"/>
        <v>中国铁道建筑有限公司</v>
      </c>
      <c r="N5" s="22" t="str">
        <f>VLOOKUP(M5,[1]股权!$D$133:$F$216,3,FALSE)</f>
        <v>/</v>
      </c>
      <c r="O5" s="22" t="str">
        <f>VLOOKUP(M5,[1]股权!$D$133:$F$216,2,FALSE)</f>
        <v>刘燕</v>
      </c>
      <c r="P5" s="22" t="s">
        <v>338</v>
      </c>
      <c r="Q5" s="2" t="s">
        <v>362</v>
      </c>
      <c r="R5" s="2">
        <v>153.81</v>
      </c>
      <c r="S5" s="2"/>
    </row>
    <row r="6" spans="3:19" ht="53.25" customHeight="1" x14ac:dyDescent="0.25">
      <c r="C6" s="2" t="s">
        <v>340</v>
      </c>
      <c r="D6" s="2" t="s">
        <v>363</v>
      </c>
      <c r="E6" s="3" t="s">
        <v>364</v>
      </c>
      <c r="F6" s="3" t="s">
        <v>395</v>
      </c>
      <c r="G6" s="3" t="s">
        <v>396</v>
      </c>
      <c r="H6" s="24">
        <v>4000</v>
      </c>
      <c r="I6" s="20" t="s">
        <v>397</v>
      </c>
      <c r="J6" s="20">
        <v>43419</v>
      </c>
      <c r="K6" s="21">
        <v>43446</v>
      </c>
      <c r="L6" s="3" t="s">
        <v>365</v>
      </c>
      <c r="M6" s="2" t="str">
        <f t="shared" si="0"/>
        <v>中国兵器工业集团有限公司</v>
      </c>
      <c r="N6" s="22" t="str">
        <f>VLOOKUP(M6,[1]股权!$D$133:$F$216,3,FALSE)</f>
        <v>机械/设备制造</v>
      </c>
      <c r="O6" s="22" t="str">
        <f>VLOOKUP(M6,[1]股权!$D$133:$F$216,2,FALSE)</f>
        <v>郭爽</v>
      </c>
      <c r="P6" s="22" t="s">
        <v>338</v>
      </c>
      <c r="Q6" s="3" t="s">
        <v>366</v>
      </c>
      <c r="R6" s="3">
        <v>-20.74</v>
      </c>
      <c r="S6" s="2"/>
    </row>
    <row r="7" spans="3:19" ht="49.5" customHeight="1" x14ac:dyDescent="0.25">
      <c r="C7" s="2" t="s">
        <v>340</v>
      </c>
      <c r="D7" s="2" t="s">
        <v>367</v>
      </c>
      <c r="E7" s="3" t="s">
        <v>368</v>
      </c>
      <c r="F7" s="3" t="s">
        <v>369</v>
      </c>
      <c r="G7" s="3" t="s">
        <v>370</v>
      </c>
      <c r="H7" s="24">
        <v>1E-4</v>
      </c>
      <c r="I7" s="20" t="s">
        <v>398</v>
      </c>
      <c r="J7" s="20">
        <v>43419</v>
      </c>
      <c r="K7" s="21">
        <v>43446</v>
      </c>
      <c r="L7" s="3" t="s">
        <v>399</v>
      </c>
      <c r="M7" s="2" t="str">
        <f t="shared" si="0"/>
        <v>中国建材集团有限公司</v>
      </c>
      <c r="N7" s="22" t="str">
        <f>VLOOKUP(M7,[1]股权!$D$133:$F$216,3,FALSE)</f>
        <v>建筑/房地产</v>
      </c>
      <c r="O7" s="22" t="str">
        <f>VLOOKUP(M7,[1]股权!$D$133:$F$216,2,FALSE)</f>
        <v>王艳峰</v>
      </c>
      <c r="P7" s="22" t="s">
        <v>287</v>
      </c>
      <c r="Q7" s="3" t="s">
        <v>371</v>
      </c>
      <c r="R7" s="3">
        <v>-8.1300000000000008</v>
      </c>
      <c r="S7" s="2"/>
    </row>
    <row r="8" spans="3:19" ht="70.5" customHeight="1" x14ac:dyDescent="0.25">
      <c r="C8" s="2" t="s">
        <v>372</v>
      </c>
      <c r="D8" s="2" t="s">
        <v>373</v>
      </c>
      <c r="E8" s="3" t="s">
        <v>368</v>
      </c>
      <c r="F8" s="3" t="s">
        <v>374</v>
      </c>
      <c r="G8" s="3" t="s">
        <v>375</v>
      </c>
      <c r="H8" s="24">
        <v>7295</v>
      </c>
      <c r="I8" s="20" t="s">
        <v>376</v>
      </c>
      <c r="J8" s="20">
        <v>43419</v>
      </c>
      <c r="K8" s="21">
        <v>43446</v>
      </c>
      <c r="L8" s="23" t="s">
        <v>377</v>
      </c>
      <c r="M8" s="2" t="str">
        <f t="shared" si="0"/>
        <v>中国建材集团有限公司</v>
      </c>
      <c r="N8" s="22" t="str">
        <f>VLOOKUP(M8,[1]股权!$D$133:$F$216,3,FALSE)</f>
        <v>建筑/房地产</v>
      </c>
      <c r="O8" s="22" t="str">
        <f>VLOOKUP(M8,[1]股权!$D$133:$F$216,2,FALSE)</f>
        <v>王艳峰</v>
      </c>
      <c r="P8" s="22" t="s">
        <v>378</v>
      </c>
      <c r="Q8" s="3" t="s">
        <v>371</v>
      </c>
      <c r="R8" s="3">
        <v>7.14</v>
      </c>
      <c r="S8" s="2"/>
    </row>
    <row r="9" spans="3:19" ht="49.5" customHeight="1" x14ac:dyDescent="0.25">
      <c r="C9" s="2" t="s">
        <v>340</v>
      </c>
      <c r="D9" s="2" t="s">
        <v>379</v>
      </c>
      <c r="E9" s="3" t="s">
        <v>380</v>
      </c>
      <c r="F9" s="3" t="s">
        <v>381</v>
      </c>
      <c r="G9" s="30" t="s">
        <v>382</v>
      </c>
      <c r="H9" s="24">
        <v>84777.880680999995</v>
      </c>
      <c r="I9" s="20" t="s">
        <v>383</v>
      </c>
      <c r="J9" s="20">
        <v>43419</v>
      </c>
      <c r="K9" s="21">
        <v>43446</v>
      </c>
      <c r="L9" s="3" t="s">
        <v>361</v>
      </c>
      <c r="M9" s="2" t="str">
        <f t="shared" si="0"/>
        <v>中国船舶重工集团有限公司</v>
      </c>
      <c r="N9" s="22" t="str">
        <f>VLOOKUP(M9,[1]股权!$D$133:$F$216,3,FALSE)</f>
        <v>机械/设备制造（专有设备）</v>
      </c>
      <c r="O9" s="22" t="str">
        <f>VLOOKUP(M9,[1]股权!$D$133:$F$216,2,FALSE)</f>
        <v>王艳峰</v>
      </c>
      <c r="P9" s="22" t="s">
        <v>338</v>
      </c>
      <c r="Q9" s="3" t="s">
        <v>384</v>
      </c>
      <c r="R9" s="3">
        <v>-20.74</v>
      </c>
      <c r="S9" s="2"/>
    </row>
    <row r="10" spans="3:19" ht="70.5" customHeight="1" x14ac:dyDescent="0.25">
      <c r="C10" s="2" t="s">
        <v>372</v>
      </c>
      <c r="D10" s="2" t="s">
        <v>385</v>
      </c>
      <c r="E10" s="3" t="s">
        <v>386</v>
      </c>
      <c r="F10" s="3" t="s">
        <v>400</v>
      </c>
      <c r="G10" s="3" t="s">
        <v>387</v>
      </c>
      <c r="H10" s="24">
        <v>2500.0001000000002</v>
      </c>
      <c r="I10" s="20" t="s">
        <v>388</v>
      </c>
      <c r="J10" s="20">
        <v>43419</v>
      </c>
      <c r="K10" s="21">
        <v>43446</v>
      </c>
      <c r="L10" s="3" t="s">
        <v>389</v>
      </c>
      <c r="M10" s="2" t="str">
        <f t="shared" si="0"/>
        <v>中国能源建设集团有限公司</v>
      </c>
      <c r="N10" s="22" t="str">
        <f>VLOOKUP(M10,[1]股权!$D$133:$F$216,3,FALSE)</f>
        <v>建筑/房地产</v>
      </c>
      <c r="O10" s="22" t="str">
        <f>VLOOKUP(M10,[1]股权!$D$133:$F$216,2,FALSE)</f>
        <v>郭瑞</v>
      </c>
      <c r="P10" s="22" t="s">
        <v>378</v>
      </c>
      <c r="Q10" s="3" t="s">
        <v>390</v>
      </c>
      <c r="R10" s="3">
        <v>-1185.47</v>
      </c>
      <c r="S10" s="2"/>
    </row>
    <row r="11" spans="3:19" ht="70.5" customHeight="1" x14ac:dyDescent="0.25">
      <c r="C11" s="2" t="s">
        <v>334</v>
      </c>
      <c r="D11" s="2" t="s">
        <v>335</v>
      </c>
      <c r="E11" s="3" t="s">
        <v>401</v>
      </c>
      <c r="F11" s="3" t="s">
        <v>336</v>
      </c>
      <c r="G11" s="3" t="s">
        <v>402</v>
      </c>
      <c r="H11" s="24">
        <v>157</v>
      </c>
      <c r="I11" s="20" t="s">
        <v>403</v>
      </c>
      <c r="J11" s="20">
        <v>43419</v>
      </c>
      <c r="K11" s="21">
        <v>43446</v>
      </c>
      <c r="L11" s="22" t="s">
        <v>337</v>
      </c>
      <c r="M11" s="2" t="str">
        <f t="shared" si="0"/>
        <v>中国科学院</v>
      </c>
      <c r="N11" s="22"/>
      <c r="O11" s="22"/>
      <c r="P11" s="22" t="s">
        <v>338</v>
      </c>
      <c r="Q11" s="22" t="s">
        <v>339</v>
      </c>
      <c r="R11" s="22">
        <v>-1290.82</v>
      </c>
      <c r="S11" s="2"/>
    </row>
    <row r="12" spans="3:19" ht="70.5" customHeight="1" x14ac:dyDescent="0.25">
      <c r="C12" s="2" t="s">
        <v>334</v>
      </c>
      <c r="D12" s="2" t="s">
        <v>351</v>
      </c>
      <c r="E12" s="3" t="s">
        <v>352</v>
      </c>
      <c r="F12" s="3" t="s">
        <v>404</v>
      </c>
      <c r="G12" s="3" t="s">
        <v>405</v>
      </c>
      <c r="H12" s="24">
        <v>1185.01</v>
      </c>
      <c r="I12" s="20" t="s">
        <v>406</v>
      </c>
      <c r="J12" s="20">
        <v>43419</v>
      </c>
      <c r="K12" s="21">
        <v>43446</v>
      </c>
      <c r="L12" s="3" t="s">
        <v>262</v>
      </c>
      <c r="M12" s="2" t="str">
        <f t="shared" si="0"/>
        <v>中国铁路总公司</v>
      </c>
      <c r="N12" s="22" t="str">
        <f>VLOOKUP(M12,[1]股权!$D$133:$F$216,3,FALSE)</f>
        <v>机械/设备制造</v>
      </c>
      <c r="O12" s="22" t="str">
        <f>VLOOKUP(M12,[1]股权!$D$133:$F$216,2,FALSE)</f>
        <v>王达</v>
      </c>
      <c r="P12" s="22" t="s">
        <v>338</v>
      </c>
      <c r="Q12" s="3" t="s">
        <v>353</v>
      </c>
      <c r="R12" s="3">
        <v>5.88</v>
      </c>
      <c r="S12" s="2"/>
    </row>
    <row r="13" spans="3:19" ht="70.5" customHeight="1" x14ac:dyDescent="0.25">
      <c r="C13" s="2" t="s">
        <v>334</v>
      </c>
      <c r="D13" s="2" t="s">
        <v>354</v>
      </c>
      <c r="E13" s="3" t="s">
        <v>407</v>
      </c>
      <c r="F13" s="3" t="s">
        <v>355</v>
      </c>
      <c r="G13" s="3" t="s">
        <v>408</v>
      </c>
      <c r="H13" s="24">
        <v>77.17</v>
      </c>
      <c r="I13" s="20" t="s">
        <v>356</v>
      </c>
      <c r="J13" s="20">
        <v>43419</v>
      </c>
      <c r="K13" s="21">
        <v>43446</v>
      </c>
      <c r="L13" s="3" t="s">
        <v>357</v>
      </c>
      <c r="M13" s="2" t="str">
        <f t="shared" si="0"/>
        <v>工业和信息化部</v>
      </c>
      <c r="N13" s="22"/>
      <c r="O13" s="22"/>
      <c r="P13" s="22" t="s">
        <v>338</v>
      </c>
      <c r="Q13" s="3" t="s">
        <v>358</v>
      </c>
      <c r="R13" s="3">
        <v>-0.48</v>
      </c>
      <c r="S13" s="2"/>
    </row>
    <row r="14" spans="3:19" ht="70.5" customHeight="1" x14ac:dyDescent="0.25">
      <c r="C14" s="2" t="s">
        <v>346</v>
      </c>
      <c r="D14" s="2" t="s">
        <v>347</v>
      </c>
      <c r="E14" s="3" t="s">
        <v>348</v>
      </c>
      <c r="F14" s="2" t="s">
        <v>348</v>
      </c>
      <c r="G14" s="2" t="s">
        <v>409</v>
      </c>
      <c r="H14" s="24">
        <v>100</v>
      </c>
      <c r="I14" s="2" t="s">
        <v>410</v>
      </c>
      <c r="J14" s="20">
        <v>43419</v>
      </c>
      <c r="K14" s="21">
        <v>43446</v>
      </c>
      <c r="L14" s="3" t="s">
        <v>349</v>
      </c>
      <c r="M14" s="2" t="str">
        <f t="shared" si="0"/>
        <v>北京顺义文化旅游投资集团有限公司</v>
      </c>
      <c r="N14" s="22"/>
      <c r="O14" s="22"/>
      <c r="P14" s="22" t="s">
        <v>338</v>
      </c>
      <c r="Q14" s="22" t="s">
        <v>350</v>
      </c>
      <c r="R14" s="22">
        <v>-1.54</v>
      </c>
      <c r="S14" s="2"/>
    </row>
    <row r="15" spans="3:19" ht="46.8" x14ac:dyDescent="0.25">
      <c r="C15" s="2" t="s">
        <v>160</v>
      </c>
      <c r="D15" s="2" t="s">
        <v>156</v>
      </c>
      <c r="E15" s="3" t="s">
        <v>159</v>
      </c>
      <c r="F15" s="3" t="s">
        <v>158</v>
      </c>
      <c r="G15" s="30" t="s">
        <v>155</v>
      </c>
      <c r="H15" s="24">
        <v>12848.93979</v>
      </c>
      <c r="I15" s="20" t="s">
        <v>157</v>
      </c>
      <c r="J15" s="20">
        <v>43419</v>
      </c>
      <c r="K15" s="21">
        <v>43446</v>
      </c>
      <c r="L15" s="23" t="s">
        <v>163</v>
      </c>
      <c r="M15" s="2" t="str">
        <f t="shared" si="0"/>
        <v>中国盐业有限公司</v>
      </c>
      <c r="N15" s="22" t="str">
        <f>VLOOKUP(M15,股权!$D$133:$F$216,3,FALSE)</f>
        <v>医药/医疗</v>
      </c>
      <c r="O15" s="22" t="str">
        <f>VLOOKUP(M15,股权!$D$133:$F$216,2,FALSE)</f>
        <v>高磊</v>
      </c>
      <c r="P15" s="22" t="s">
        <v>162</v>
      </c>
      <c r="Q15" s="22" t="s">
        <v>161</v>
      </c>
      <c r="R15" s="22">
        <v>-8.0936219999999999</v>
      </c>
      <c r="S15" s="2"/>
    </row>
    <row r="16" spans="3:19" ht="46.8" x14ac:dyDescent="0.25">
      <c r="C16" s="2" t="s">
        <v>168</v>
      </c>
      <c r="D16" s="2" t="s">
        <v>411</v>
      </c>
      <c r="E16" s="3" t="s">
        <v>167</v>
      </c>
      <c r="F16" s="3" t="s">
        <v>166</v>
      </c>
      <c r="G16" s="3" t="s">
        <v>164</v>
      </c>
      <c r="H16" s="24">
        <v>9741.6408800000008</v>
      </c>
      <c r="I16" s="20" t="s">
        <v>165</v>
      </c>
      <c r="J16" s="20">
        <v>43419</v>
      </c>
      <c r="K16" s="21">
        <v>43446</v>
      </c>
      <c r="L16" s="23" t="s">
        <v>163</v>
      </c>
      <c r="M16" s="2" t="str">
        <f t="shared" si="0"/>
        <v>阿拉善福泉煤炭有限责任公司</v>
      </c>
      <c r="N16" s="22"/>
      <c r="O16" s="22"/>
      <c r="P16" s="22" t="s">
        <v>162</v>
      </c>
      <c r="Q16" s="22" t="s">
        <v>161</v>
      </c>
      <c r="R16" s="22">
        <v>-8.0936219999999999</v>
      </c>
      <c r="S16" s="2"/>
    </row>
    <row r="17" spans="3:19" ht="31.2" x14ac:dyDescent="0.25">
      <c r="C17" s="2" t="s">
        <v>257</v>
      </c>
      <c r="D17" s="2" t="s">
        <v>254</v>
      </c>
      <c r="E17" s="3" t="s">
        <v>333</v>
      </c>
      <c r="F17" s="3" t="s">
        <v>412</v>
      </c>
      <c r="G17" s="3" t="s">
        <v>253</v>
      </c>
      <c r="H17" s="28">
        <v>1880</v>
      </c>
      <c r="I17" s="20" t="s">
        <v>255</v>
      </c>
      <c r="J17" s="20">
        <v>43419</v>
      </c>
      <c r="K17" s="21">
        <v>43446</v>
      </c>
      <c r="L17" s="3" t="s">
        <v>258</v>
      </c>
      <c r="M17" s="2" t="str">
        <f t="shared" si="0"/>
        <v>中国汽车技术研究中心有限公司</v>
      </c>
      <c r="N17" s="22"/>
      <c r="O17" s="22"/>
      <c r="P17" s="22" t="s">
        <v>259</v>
      </c>
      <c r="Q17" s="3" t="s">
        <v>256</v>
      </c>
      <c r="R17" s="3">
        <v>-260.50047000000001</v>
      </c>
      <c r="S17" s="2"/>
    </row>
    <row r="18" spans="3:19" ht="31.2" x14ac:dyDescent="0.25">
      <c r="C18" s="2" t="s">
        <v>252</v>
      </c>
      <c r="D18" s="2" t="s">
        <v>246</v>
      </c>
      <c r="E18" s="3" t="s">
        <v>251</v>
      </c>
      <c r="F18" s="2" t="s">
        <v>250</v>
      </c>
      <c r="G18" s="30" t="s">
        <v>245</v>
      </c>
      <c r="H18" s="28">
        <v>115009.772815</v>
      </c>
      <c r="I18" s="2" t="s">
        <v>247</v>
      </c>
      <c r="J18" s="20">
        <v>43419</v>
      </c>
      <c r="K18" s="21">
        <v>43446</v>
      </c>
      <c r="L18" s="3" t="s">
        <v>249</v>
      </c>
      <c r="M18" s="2" t="str">
        <f t="shared" si="0"/>
        <v>天津市人民政府国有资产监督管理委员会</v>
      </c>
      <c r="N18" s="22"/>
      <c r="O18" s="22"/>
      <c r="P18" s="22" t="s">
        <v>260</v>
      </c>
      <c r="Q18" s="22" t="s">
        <v>248</v>
      </c>
      <c r="R18" s="22">
        <v>780.96</v>
      </c>
      <c r="S18" s="2"/>
    </row>
    <row r="19" spans="3:19" ht="39.75" customHeight="1" x14ac:dyDescent="0.25">
      <c r="F19" s="25"/>
      <c r="H19" s="1"/>
      <c r="P19" s="25"/>
    </row>
    <row r="20" spans="3:19" x14ac:dyDescent="0.25">
      <c r="F20" s="25"/>
      <c r="H20" s="1"/>
      <c r="P20" s="25"/>
    </row>
    <row r="21" spans="3:19" x14ac:dyDescent="0.25">
      <c r="F21" s="25"/>
      <c r="H21" s="1"/>
      <c r="P21" s="25"/>
    </row>
    <row r="22" spans="3:19" x14ac:dyDescent="0.25">
      <c r="F22" s="25"/>
      <c r="H22" s="1"/>
      <c r="P22" s="25"/>
    </row>
    <row r="23" spans="3:19" x14ac:dyDescent="0.25">
      <c r="F23" s="25"/>
      <c r="H23" s="1"/>
      <c r="P23" s="25"/>
    </row>
    <row r="24" spans="3:19" x14ac:dyDescent="0.25">
      <c r="F24" s="25"/>
      <c r="H24" s="1"/>
      <c r="P24" s="25"/>
    </row>
    <row r="25" spans="3:19" ht="14.25" customHeight="1" x14ac:dyDescent="0.25">
      <c r="F25" s="25"/>
      <c r="H25" s="1"/>
      <c r="P25" s="25"/>
    </row>
    <row r="27" spans="3:19" ht="33" customHeight="1" x14ac:dyDescent="0.25">
      <c r="E27" s="27"/>
    </row>
    <row r="34" ht="33" customHeight="1" x14ac:dyDescent="0.25"/>
    <row r="55" ht="49.5" customHeight="1" x14ac:dyDescent="0.25"/>
    <row r="133" spans="4:6" ht="15.6" x14ac:dyDescent="0.25">
      <c r="D133" s="4" t="s">
        <v>52</v>
      </c>
      <c r="E133" s="11" t="s">
        <v>70</v>
      </c>
      <c r="F133" s="12" t="s">
        <v>21</v>
      </c>
    </row>
    <row r="134" spans="4:6" ht="15.6" x14ac:dyDescent="0.25">
      <c r="D134" s="4" t="s">
        <v>71</v>
      </c>
      <c r="E134" s="11" t="s">
        <v>70</v>
      </c>
      <c r="F134" s="12" t="s">
        <v>21</v>
      </c>
    </row>
    <row r="135" spans="4:6" ht="30" x14ac:dyDescent="0.25">
      <c r="D135" s="4" t="s">
        <v>54</v>
      </c>
      <c r="E135" s="11" t="s">
        <v>70</v>
      </c>
      <c r="F135" s="12" t="s">
        <v>21</v>
      </c>
    </row>
    <row r="136" spans="4:6" ht="15.6" x14ac:dyDescent="0.25">
      <c r="D136" s="4" t="s">
        <v>53</v>
      </c>
      <c r="E136" s="11" t="s">
        <v>145</v>
      </c>
      <c r="F136" s="12" t="s">
        <v>21</v>
      </c>
    </row>
    <row r="137" spans="4:6" ht="30" x14ac:dyDescent="0.25">
      <c r="D137" s="4" t="s">
        <v>72</v>
      </c>
      <c r="E137" s="11" t="s">
        <v>70</v>
      </c>
      <c r="F137" s="7" t="s">
        <v>21</v>
      </c>
    </row>
    <row r="138" spans="4:6" ht="15.6" x14ac:dyDescent="0.25">
      <c r="D138" s="4" t="s">
        <v>74</v>
      </c>
      <c r="E138" s="11" t="s">
        <v>147</v>
      </c>
      <c r="F138" s="7" t="s">
        <v>73</v>
      </c>
    </row>
    <row r="139" spans="4:6" ht="30" x14ac:dyDescent="0.25">
      <c r="D139" s="4" t="s">
        <v>150</v>
      </c>
      <c r="E139" s="11" t="s">
        <v>148</v>
      </c>
      <c r="F139" s="7" t="s">
        <v>73</v>
      </c>
    </row>
    <row r="140" spans="4:6" ht="30" x14ac:dyDescent="0.25">
      <c r="D140" s="4" t="s">
        <v>20</v>
      </c>
      <c r="E140" s="11" t="s">
        <v>70</v>
      </c>
      <c r="F140" s="7" t="s">
        <v>73</v>
      </c>
    </row>
    <row r="141" spans="4:6" ht="15.6" x14ac:dyDescent="0.25">
      <c r="D141" s="4" t="s">
        <v>25</v>
      </c>
      <c r="E141" s="11" t="s">
        <v>70</v>
      </c>
      <c r="F141" s="7" t="s">
        <v>73</v>
      </c>
    </row>
    <row r="142" spans="4:6" ht="15.6" x14ac:dyDescent="0.25">
      <c r="D142" s="4" t="s">
        <v>75</v>
      </c>
      <c r="E142" s="11" t="s">
        <v>70</v>
      </c>
      <c r="F142" s="12" t="s">
        <v>73</v>
      </c>
    </row>
    <row r="143" spans="4:6" ht="15.6" x14ac:dyDescent="0.25">
      <c r="D143" s="4" t="s">
        <v>65</v>
      </c>
      <c r="E143" s="11" t="s">
        <v>148</v>
      </c>
      <c r="F143" s="12" t="s">
        <v>76</v>
      </c>
    </row>
    <row r="144" spans="4:6" ht="15.6" x14ac:dyDescent="0.25">
      <c r="D144" s="4" t="s">
        <v>118</v>
      </c>
      <c r="E144" s="11" t="s">
        <v>145</v>
      </c>
      <c r="F144" s="12" t="s">
        <v>76</v>
      </c>
    </row>
    <row r="145" spans="4:6" ht="30" x14ac:dyDescent="0.25">
      <c r="D145" s="4" t="s">
        <v>77</v>
      </c>
      <c r="E145" s="11" t="s">
        <v>147</v>
      </c>
      <c r="F145" s="12" t="s">
        <v>76</v>
      </c>
    </row>
    <row r="146" spans="4:6" ht="30" x14ac:dyDescent="0.25">
      <c r="D146" s="4" t="s">
        <v>78</v>
      </c>
      <c r="E146" s="11" t="s">
        <v>146</v>
      </c>
      <c r="F146" s="12" t="s">
        <v>76</v>
      </c>
    </row>
    <row r="147" spans="4:6" ht="15.6" x14ac:dyDescent="0.25">
      <c r="D147" s="4" t="s">
        <v>79</v>
      </c>
      <c r="E147" s="11" t="s">
        <v>149</v>
      </c>
      <c r="F147" s="12" t="s">
        <v>76</v>
      </c>
    </row>
    <row r="148" spans="4:6" ht="15.6" x14ac:dyDescent="0.25">
      <c r="D148" s="4" t="s">
        <v>80</v>
      </c>
      <c r="E148" s="11" t="s">
        <v>145</v>
      </c>
      <c r="F148" s="12" t="s">
        <v>76</v>
      </c>
    </row>
    <row r="149" spans="4:6" ht="30" x14ac:dyDescent="0.25">
      <c r="D149" s="4" t="s">
        <v>56</v>
      </c>
      <c r="E149" s="11" t="s">
        <v>70</v>
      </c>
      <c r="F149" s="12" t="s">
        <v>130</v>
      </c>
    </row>
    <row r="150" spans="4:6" ht="15.6" x14ac:dyDescent="0.25">
      <c r="D150" s="4" t="s">
        <v>81</v>
      </c>
      <c r="E150" s="11" t="s">
        <v>146</v>
      </c>
      <c r="F150" s="12" t="s">
        <v>130</v>
      </c>
    </row>
    <row r="151" spans="4:6" ht="30" x14ac:dyDescent="0.25">
      <c r="D151" s="4" t="s">
        <v>82</v>
      </c>
      <c r="E151" s="11" t="s">
        <v>70</v>
      </c>
      <c r="F151" s="12" t="s">
        <v>130</v>
      </c>
    </row>
    <row r="152" spans="4:6" ht="30" x14ac:dyDescent="0.25">
      <c r="D152" s="4" t="s">
        <v>57</v>
      </c>
      <c r="E152" s="11" t="s">
        <v>145</v>
      </c>
      <c r="F152" s="12" t="s">
        <v>130</v>
      </c>
    </row>
    <row r="153" spans="4:6" ht="15.6" x14ac:dyDescent="0.25">
      <c r="D153" s="4" t="s">
        <v>37</v>
      </c>
      <c r="E153" s="11" t="s">
        <v>22</v>
      </c>
      <c r="F153" s="12" t="s">
        <v>83</v>
      </c>
    </row>
    <row r="154" spans="4:6" ht="30" x14ac:dyDescent="0.25">
      <c r="D154" s="4" t="s">
        <v>27</v>
      </c>
      <c r="E154" s="11" t="s">
        <v>22</v>
      </c>
      <c r="F154" s="12" t="s">
        <v>83</v>
      </c>
    </row>
    <row r="155" spans="4:6" ht="15.6" x14ac:dyDescent="0.25">
      <c r="D155" s="4" t="s">
        <v>84</v>
      </c>
      <c r="E155" s="11" t="s">
        <v>22</v>
      </c>
      <c r="F155" s="12" t="s">
        <v>83</v>
      </c>
    </row>
    <row r="156" spans="4:6" ht="15.6" x14ac:dyDescent="0.25">
      <c r="D156" s="4" t="s">
        <v>119</v>
      </c>
      <c r="E156" s="11" t="s">
        <v>152</v>
      </c>
      <c r="F156" s="12" t="s">
        <v>83</v>
      </c>
    </row>
    <row r="157" spans="4:6" ht="30" x14ac:dyDescent="0.25">
      <c r="D157" s="4" t="s">
        <v>26</v>
      </c>
      <c r="E157" s="11" t="s">
        <v>22</v>
      </c>
      <c r="F157" s="12" t="s">
        <v>83</v>
      </c>
    </row>
    <row r="158" spans="4:6" ht="15.6" x14ac:dyDescent="0.25">
      <c r="D158" s="4" t="s">
        <v>86</v>
      </c>
      <c r="E158" s="11" t="s">
        <v>153</v>
      </c>
      <c r="F158" s="12" t="s">
        <v>85</v>
      </c>
    </row>
    <row r="159" spans="4:6" ht="30" x14ac:dyDescent="0.25">
      <c r="D159" s="4" t="s">
        <v>87</v>
      </c>
      <c r="E159" s="11" t="s">
        <v>22</v>
      </c>
      <c r="F159" s="7" t="s">
        <v>85</v>
      </c>
    </row>
    <row r="160" spans="4:6" ht="30" x14ac:dyDescent="0.25">
      <c r="D160" s="4" t="s">
        <v>89</v>
      </c>
      <c r="E160" s="11" t="s">
        <v>22</v>
      </c>
      <c r="F160" s="7" t="s">
        <v>23</v>
      </c>
    </row>
    <row r="161" spans="4:6" ht="30" x14ac:dyDescent="0.25">
      <c r="D161" s="4" t="s">
        <v>24</v>
      </c>
      <c r="E161" s="11" t="s">
        <v>153</v>
      </c>
      <c r="F161" s="7" t="s">
        <v>23</v>
      </c>
    </row>
    <row r="162" spans="4:6" ht="30" x14ac:dyDescent="0.25">
      <c r="D162" s="4" t="s">
        <v>55</v>
      </c>
      <c r="E162" s="11" t="s">
        <v>154</v>
      </c>
      <c r="F162" s="7" t="s">
        <v>23</v>
      </c>
    </row>
    <row r="163" spans="4:6" ht="30" x14ac:dyDescent="0.25">
      <c r="D163" s="4" t="s">
        <v>90</v>
      </c>
      <c r="E163" s="11" t="s">
        <v>17</v>
      </c>
      <c r="F163" s="7" t="s">
        <v>18</v>
      </c>
    </row>
    <row r="164" spans="4:6" ht="30" x14ac:dyDescent="0.25">
      <c r="D164" s="4" t="s">
        <v>48</v>
      </c>
      <c r="E164" s="11" t="s">
        <v>17</v>
      </c>
      <c r="F164" s="12" t="s">
        <v>18</v>
      </c>
    </row>
    <row r="165" spans="4:6" ht="30" x14ac:dyDescent="0.25">
      <c r="D165" s="4" t="s">
        <v>42</v>
      </c>
      <c r="E165" s="11" t="s">
        <v>120</v>
      </c>
      <c r="F165" s="12" t="s">
        <v>18</v>
      </c>
    </row>
    <row r="166" spans="4:6" ht="30" x14ac:dyDescent="0.25">
      <c r="D166" s="4" t="s">
        <v>49</v>
      </c>
      <c r="E166" s="11" t="s">
        <v>17</v>
      </c>
      <c r="F166" s="12" t="s">
        <v>18</v>
      </c>
    </row>
    <row r="167" spans="4:6" ht="15.6" x14ac:dyDescent="0.25">
      <c r="D167" s="4" t="s">
        <v>91</v>
      </c>
      <c r="E167" s="11" t="s">
        <v>120</v>
      </c>
      <c r="F167" s="7" t="s">
        <v>18</v>
      </c>
    </row>
    <row r="168" spans="4:6" ht="15.6" x14ac:dyDescent="0.25">
      <c r="D168" s="4" t="s">
        <v>92</v>
      </c>
      <c r="E168" s="11" t="s">
        <v>17</v>
      </c>
      <c r="F168" s="12" t="s">
        <v>18</v>
      </c>
    </row>
    <row r="169" spans="4:6" ht="30" x14ac:dyDescent="0.25">
      <c r="D169" s="4" t="s">
        <v>93</v>
      </c>
      <c r="E169" s="11" t="s">
        <v>17</v>
      </c>
      <c r="F169" s="12" t="s">
        <v>18</v>
      </c>
    </row>
    <row r="170" spans="4:6" ht="30" x14ac:dyDescent="0.25">
      <c r="D170" s="4" t="s">
        <v>94</v>
      </c>
      <c r="E170" s="11" t="s">
        <v>17</v>
      </c>
      <c r="F170" s="12" t="s">
        <v>18</v>
      </c>
    </row>
    <row r="171" spans="4:6" ht="15.6" x14ac:dyDescent="0.25">
      <c r="D171" s="4" t="s">
        <v>95</v>
      </c>
      <c r="E171" s="11" t="s">
        <v>17</v>
      </c>
      <c r="F171" s="12" t="s">
        <v>18</v>
      </c>
    </row>
    <row r="172" spans="4:6" ht="15.6" x14ac:dyDescent="0.25">
      <c r="D172" s="4" t="s">
        <v>96</v>
      </c>
      <c r="E172" s="11" t="s">
        <v>120</v>
      </c>
      <c r="F172" s="12" t="s">
        <v>18</v>
      </c>
    </row>
    <row r="173" spans="4:6" ht="15.6" x14ac:dyDescent="0.25">
      <c r="D173" s="4" t="s">
        <v>19</v>
      </c>
      <c r="E173" s="11" t="s">
        <v>17</v>
      </c>
      <c r="F173" s="7" t="s">
        <v>73</v>
      </c>
    </row>
    <row r="174" spans="4:6" ht="30" x14ac:dyDescent="0.25">
      <c r="D174" s="4" t="s">
        <v>97</v>
      </c>
      <c r="E174" s="11" t="s">
        <v>120</v>
      </c>
      <c r="F174" s="7" t="s">
        <v>73</v>
      </c>
    </row>
    <row r="175" spans="4:6" ht="15.6" x14ac:dyDescent="0.25">
      <c r="D175" s="4" t="s">
        <v>51</v>
      </c>
      <c r="E175" s="11" t="s">
        <v>17</v>
      </c>
      <c r="F175" s="7" t="s">
        <v>73</v>
      </c>
    </row>
    <row r="176" spans="4:6" ht="15.6" x14ac:dyDescent="0.25">
      <c r="D176" s="4" t="s">
        <v>99</v>
      </c>
      <c r="E176" s="11" t="s">
        <v>120</v>
      </c>
      <c r="F176" s="7" t="s">
        <v>98</v>
      </c>
    </row>
    <row r="177" spans="4:6" ht="30" x14ac:dyDescent="0.25">
      <c r="D177" s="4" t="s">
        <v>100</v>
      </c>
      <c r="E177" s="13" t="s">
        <v>17</v>
      </c>
      <c r="F177" s="7" t="s">
        <v>98</v>
      </c>
    </row>
    <row r="178" spans="4:6" ht="15.6" x14ac:dyDescent="0.25">
      <c r="D178" s="4" t="s">
        <v>102</v>
      </c>
      <c r="E178" s="13" t="s">
        <v>120</v>
      </c>
      <c r="F178" s="7" t="s">
        <v>101</v>
      </c>
    </row>
    <row r="179" spans="4:6" ht="30" x14ac:dyDescent="0.25">
      <c r="D179" s="4" t="s">
        <v>105</v>
      </c>
      <c r="E179" s="13" t="s">
        <v>120</v>
      </c>
      <c r="F179" s="12" t="s">
        <v>101</v>
      </c>
    </row>
    <row r="180" spans="4:6" ht="30" x14ac:dyDescent="0.25">
      <c r="D180" s="4" t="s">
        <v>107</v>
      </c>
      <c r="E180" s="13" t="s">
        <v>120</v>
      </c>
      <c r="F180" s="12" t="s">
        <v>101</v>
      </c>
    </row>
    <row r="181" spans="4:6" ht="15.6" x14ac:dyDescent="0.25">
      <c r="D181" s="4" t="s">
        <v>103</v>
      </c>
      <c r="E181" s="13" t="s">
        <v>17</v>
      </c>
      <c r="F181" s="7" t="s">
        <v>101</v>
      </c>
    </row>
    <row r="182" spans="4:6" ht="15.6" x14ac:dyDescent="0.25">
      <c r="D182" s="4" t="s">
        <v>58</v>
      </c>
      <c r="E182" s="11" t="s">
        <v>29</v>
      </c>
      <c r="F182" s="12" t="s">
        <v>128</v>
      </c>
    </row>
    <row r="183" spans="4:6" ht="15.6" x14ac:dyDescent="0.25">
      <c r="D183" s="4" t="s">
        <v>59</v>
      </c>
      <c r="E183" s="11" t="s">
        <v>29</v>
      </c>
      <c r="F183" s="12" t="s">
        <v>128</v>
      </c>
    </row>
    <row r="184" spans="4:6" ht="30" x14ac:dyDescent="0.25">
      <c r="D184" s="4" t="s">
        <v>60</v>
      </c>
      <c r="E184" s="11" t="s">
        <v>121</v>
      </c>
      <c r="F184" s="12" t="s">
        <v>128</v>
      </c>
    </row>
    <row r="185" spans="4:6" ht="15.6" x14ac:dyDescent="0.25">
      <c r="D185" s="4" t="s">
        <v>31</v>
      </c>
      <c r="E185" s="11" t="s">
        <v>29</v>
      </c>
      <c r="F185" s="12" t="s">
        <v>128</v>
      </c>
    </row>
    <row r="186" spans="4:6" ht="30" x14ac:dyDescent="0.25">
      <c r="D186" s="4" t="s">
        <v>122</v>
      </c>
      <c r="E186" s="11" t="s">
        <v>29</v>
      </c>
      <c r="F186" s="12" t="s">
        <v>128</v>
      </c>
    </row>
    <row r="187" spans="4:6" ht="15.6" x14ac:dyDescent="0.25">
      <c r="D187" s="4" t="s">
        <v>104</v>
      </c>
      <c r="E187" s="11" t="s">
        <v>121</v>
      </c>
      <c r="F187" s="7" t="s">
        <v>128</v>
      </c>
    </row>
    <row r="188" spans="4:6" ht="15.6" x14ac:dyDescent="0.25">
      <c r="D188" s="4" t="s">
        <v>106</v>
      </c>
      <c r="E188" s="11" t="s">
        <v>123</v>
      </c>
      <c r="F188" s="7" t="s">
        <v>128</v>
      </c>
    </row>
    <row r="189" spans="4:6" ht="15.6" x14ac:dyDescent="0.25">
      <c r="D189" s="4" t="s">
        <v>113</v>
      </c>
      <c r="E189" s="11" t="s">
        <v>123</v>
      </c>
      <c r="F189" s="7" t="s">
        <v>128</v>
      </c>
    </row>
    <row r="190" spans="4:6" ht="30" x14ac:dyDescent="0.25">
      <c r="D190" s="4" t="s">
        <v>28</v>
      </c>
      <c r="E190" s="11" t="s">
        <v>29</v>
      </c>
      <c r="F190" s="12" t="s">
        <v>128</v>
      </c>
    </row>
    <row r="191" spans="4:6" ht="15.6" x14ac:dyDescent="0.25">
      <c r="D191" s="4" t="s">
        <v>61</v>
      </c>
      <c r="E191" s="11" t="s">
        <v>29</v>
      </c>
      <c r="F191" s="12" t="s">
        <v>108</v>
      </c>
    </row>
    <row r="192" spans="4:6" ht="30" x14ac:dyDescent="0.25">
      <c r="D192" s="4" t="s">
        <v>109</v>
      </c>
      <c r="E192" s="11" t="s">
        <v>121</v>
      </c>
      <c r="F192" s="12" t="s">
        <v>108</v>
      </c>
    </row>
    <row r="193" spans="4:6" ht="15.6" x14ac:dyDescent="0.25">
      <c r="D193" s="4" t="s">
        <v>30</v>
      </c>
      <c r="E193" s="11" t="s">
        <v>121</v>
      </c>
      <c r="F193" s="7" t="s">
        <v>108</v>
      </c>
    </row>
    <row r="194" spans="4:6" ht="15.6" x14ac:dyDescent="0.25">
      <c r="D194" s="4" t="s">
        <v>62</v>
      </c>
      <c r="E194" s="14" t="s">
        <v>121</v>
      </c>
      <c r="F194" s="7" t="s">
        <v>110</v>
      </c>
    </row>
    <row r="195" spans="4:6" ht="30" x14ac:dyDescent="0.25">
      <c r="D195" s="4" t="s">
        <v>63</v>
      </c>
      <c r="E195" s="11" t="s">
        <v>123</v>
      </c>
      <c r="F195" s="12" t="s">
        <v>110</v>
      </c>
    </row>
    <row r="196" spans="4:6" ht="30" x14ac:dyDescent="0.25">
      <c r="D196" s="4" t="s">
        <v>111</v>
      </c>
      <c r="E196" s="11" t="s">
        <v>121</v>
      </c>
      <c r="F196" s="12" t="s">
        <v>110</v>
      </c>
    </row>
    <row r="197" spans="4:6" ht="15.6" x14ac:dyDescent="0.25">
      <c r="D197" s="4" t="s">
        <v>88</v>
      </c>
      <c r="E197" s="11" t="s">
        <v>121</v>
      </c>
      <c r="F197" s="12" t="s">
        <v>110</v>
      </c>
    </row>
    <row r="198" spans="4:6" ht="30" x14ac:dyDescent="0.25">
      <c r="D198" s="4" t="s">
        <v>112</v>
      </c>
      <c r="E198" s="15" t="s">
        <v>121</v>
      </c>
      <c r="F198" s="7" t="s">
        <v>110</v>
      </c>
    </row>
    <row r="199" spans="4:6" ht="30" x14ac:dyDescent="0.25">
      <c r="D199" s="4" t="s">
        <v>32</v>
      </c>
      <c r="E199" s="11" t="s">
        <v>124</v>
      </c>
      <c r="F199" s="12" t="s">
        <v>114</v>
      </c>
    </row>
    <row r="200" spans="4:6" ht="30" x14ac:dyDescent="0.25">
      <c r="D200" s="4" t="s">
        <v>50</v>
      </c>
      <c r="E200" s="11" t="s">
        <v>151</v>
      </c>
      <c r="F200" s="12" t="s">
        <v>114</v>
      </c>
    </row>
    <row r="201" spans="4:6" ht="30" x14ac:dyDescent="0.25">
      <c r="D201" s="4" t="s">
        <v>67</v>
      </c>
      <c r="E201" s="11" t="s">
        <v>124</v>
      </c>
      <c r="F201" s="12" t="s">
        <v>114</v>
      </c>
    </row>
    <row r="202" spans="4:6" ht="30" x14ac:dyDescent="0.25">
      <c r="D202" s="4" t="s">
        <v>68</v>
      </c>
      <c r="E202" s="15" t="s">
        <v>124</v>
      </c>
      <c r="F202" s="7" t="s">
        <v>114</v>
      </c>
    </row>
    <row r="203" spans="4:6" ht="30" x14ac:dyDescent="0.25">
      <c r="D203" s="4" t="s">
        <v>33</v>
      </c>
      <c r="E203" s="11" t="s">
        <v>124</v>
      </c>
      <c r="F203" s="12" t="s">
        <v>115</v>
      </c>
    </row>
    <row r="204" spans="4:6" ht="30" x14ac:dyDescent="0.25">
      <c r="D204" s="4" t="s">
        <v>34</v>
      </c>
      <c r="E204" s="11" t="s">
        <v>124</v>
      </c>
      <c r="F204" s="12" t="s">
        <v>115</v>
      </c>
    </row>
    <row r="205" spans="4:6" ht="30" x14ac:dyDescent="0.25">
      <c r="D205" s="4" t="s">
        <v>64</v>
      </c>
      <c r="E205" s="11" t="s">
        <v>124</v>
      </c>
      <c r="F205" s="12" t="s">
        <v>101</v>
      </c>
    </row>
    <row r="206" spans="4:6" ht="15.6" x14ac:dyDescent="0.25">
      <c r="D206" s="4" t="s">
        <v>116</v>
      </c>
      <c r="E206" s="15" t="s">
        <v>124</v>
      </c>
      <c r="F206" s="7" t="s">
        <v>101</v>
      </c>
    </row>
    <row r="207" spans="4:6" ht="30" x14ac:dyDescent="0.25">
      <c r="D207" s="4" t="s">
        <v>66</v>
      </c>
      <c r="E207" s="11" t="s">
        <v>124</v>
      </c>
      <c r="F207" s="12" t="s">
        <v>101</v>
      </c>
    </row>
    <row r="208" spans="4:6" ht="30" x14ac:dyDescent="0.25">
      <c r="D208" s="4" t="s">
        <v>36</v>
      </c>
      <c r="E208" s="11" t="s">
        <v>124</v>
      </c>
      <c r="F208" s="12" t="s">
        <v>101</v>
      </c>
    </row>
    <row r="209" spans="4:6" ht="15.6" x14ac:dyDescent="0.25">
      <c r="D209" s="4" t="s">
        <v>140</v>
      </c>
      <c r="E209" s="11" t="s">
        <v>124</v>
      </c>
      <c r="F209" s="12" t="s">
        <v>101</v>
      </c>
    </row>
    <row r="210" spans="4:6" ht="30" x14ac:dyDescent="0.25">
      <c r="D210" s="4" t="s">
        <v>139</v>
      </c>
      <c r="E210" s="15" t="s">
        <v>35</v>
      </c>
      <c r="F210" s="7" t="s">
        <v>129</v>
      </c>
    </row>
    <row r="211" spans="4:6" ht="15.6" x14ac:dyDescent="0.25">
      <c r="D211" s="4" t="s">
        <v>138</v>
      </c>
      <c r="E211" s="15" t="s">
        <v>35</v>
      </c>
      <c r="F211" s="7" t="s">
        <v>129</v>
      </c>
    </row>
    <row r="212" spans="4:6" ht="15.6" x14ac:dyDescent="0.25">
      <c r="D212" s="4" t="s">
        <v>137</v>
      </c>
      <c r="E212" s="15" t="s">
        <v>117</v>
      </c>
      <c r="F212" s="7" t="s">
        <v>129</v>
      </c>
    </row>
    <row r="213" spans="4:6" ht="30" x14ac:dyDescent="0.25">
      <c r="D213" s="4" t="s">
        <v>136</v>
      </c>
      <c r="E213" s="15" t="s">
        <v>125</v>
      </c>
      <c r="F213" s="7" t="s">
        <v>129</v>
      </c>
    </row>
    <row r="214" spans="4:6" ht="30" x14ac:dyDescent="0.25">
      <c r="D214" s="4" t="s">
        <v>135</v>
      </c>
      <c r="E214" s="15" t="s">
        <v>126</v>
      </c>
      <c r="F214" s="7" t="s">
        <v>129</v>
      </c>
    </row>
    <row r="215" spans="4:6" ht="30" x14ac:dyDescent="0.25">
      <c r="D215" s="4" t="s">
        <v>134</v>
      </c>
      <c r="E215" s="15" t="s">
        <v>127</v>
      </c>
      <c r="F215" s="7" t="s">
        <v>129</v>
      </c>
    </row>
    <row r="216" spans="4:6" ht="30" x14ac:dyDescent="0.25">
      <c r="D216" s="4" t="s">
        <v>133</v>
      </c>
      <c r="E216" s="15" t="s">
        <v>131</v>
      </c>
      <c r="F216" s="7" t="s">
        <v>132</v>
      </c>
    </row>
  </sheetData>
  <autoFilter ref="C3:S18">
    <sortState ref="C4:S18">
      <sortCondition ref="P4:P18"/>
      <sortCondition ref="C4:C18" customList="央企,部委,市属,民营"/>
    </sortState>
  </autoFilter>
  <sortState ref="C4:R131">
    <sortCondition ref="P4:P131"/>
    <sortCondition ref="C4:C131" customList="央企,部委,市属,民营"/>
    <sortCondition ref="D4:D131"/>
  </sortState>
  <mergeCells count="1">
    <mergeCell ref="C2:S2"/>
  </mergeCells>
  <phoneticPr fontId="10" type="noConversion"/>
  <conditionalFormatting sqref="E194">
    <cfRule type="duplicateValues" dxfId="32" priority="91"/>
    <cfRule type="duplicateValues" priority="92"/>
  </conditionalFormatting>
  <conditionalFormatting sqref="G1:G7 G26:G1048576">
    <cfRule type="duplicateValues" dxfId="31" priority="7"/>
  </conditionalFormatting>
  <conditionalFormatting sqref="E19:E25 O19:O25">
    <cfRule type="duplicateValues" dxfId="30" priority="4"/>
  </conditionalFormatting>
  <conditionalFormatting sqref="G8:G18">
    <cfRule type="duplicateValues" dxfId="29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L1:L7 L26:L1048576</xm:sqref>
        </x14:conditionalFormatting>
        <x14:conditionalFormatting xmlns:xm="http://schemas.microsoft.com/office/excel/2006/main">
          <x14:cfRule type="containsText" priority="5" operator="containsText" id="{05290C50-690B-457D-86BF-C13FABC0B26E}">
            <xm:f>NOT(ISERROR(SEARCH("智德盛投资顾问（上海）有限公司",J19)))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B788A11D-ABD0-4213-83E7-1133DF61B0F7}">
            <xm:f>NOT(ISERROR(SEARCH("北京智德盛投资顾问有限公司",J19)))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J19:J25</xm:sqref>
        </x14:conditionalFormatting>
        <x14:conditionalFormatting xmlns:xm="http://schemas.microsoft.com/office/excel/2006/main">
          <x14:cfRule type="containsText" priority="2" operator="containsText" id="{A119091C-E2E0-483C-9472-21B22857B9F1}">
            <xm:f>NOT(ISERROR(SEARCH("智德盛投资顾问（上海）有限公司",L8)))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E46A4CE0-07D6-4BF3-95E6-9482A2B5D60E}">
            <xm:f>NOT(ISERROR(SEARCH("北京智德盛投资顾问有限公司",L8)))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L8:L18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L7" sqref="L7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8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2" t="s">
        <v>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143</v>
      </c>
      <c r="T3" s="17" t="s">
        <v>16</v>
      </c>
    </row>
    <row r="4" spans="3:20" ht="71.25" customHeight="1" x14ac:dyDescent="0.25">
      <c r="C4" s="2" t="s">
        <v>241</v>
      </c>
      <c r="D4" s="2" t="s">
        <v>235</v>
      </c>
      <c r="E4" s="2" t="s">
        <v>240</v>
      </c>
      <c r="F4" s="2" t="s">
        <v>239</v>
      </c>
      <c r="G4" s="2" t="s">
        <v>234</v>
      </c>
      <c r="H4" s="24" t="s">
        <v>236</v>
      </c>
      <c r="I4" s="2" t="s">
        <v>238</v>
      </c>
      <c r="J4" s="2" t="s">
        <v>237</v>
      </c>
      <c r="K4" s="21">
        <v>43419</v>
      </c>
      <c r="L4" s="21">
        <v>43475</v>
      </c>
      <c r="M4" s="22" t="s">
        <v>244</v>
      </c>
      <c r="N4" s="2" t="str">
        <f t="shared" ref="N4:N5" si="0">E4</f>
        <v>中国中车集团有限公司</v>
      </c>
      <c r="O4" s="22" t="str">
        <f>VLOOKUP(N4,股权!$D$133:$F$216,3,FALSE)</f>
        <v>机械/设备制造</v>
      </c>
      <c r="P4" s="22" t="str">
        <f>VLOOKUP(N4,股权!$D$133:$F$216,2,FALSE)</f>
        <v>王达</v>
      </c>
      <c r="Q4" s="2" t="s">
        <v>243</v>
      </c>
      <c r="R4" s="2" t="s">
        <v>242</v>
      </c>
      <c r="S4" s="2">
        <v>192.73</v>
      </c>
      <c r="T4" s="2"/>
    </row>
    <row r="5" spans="3:20" ht="46.8" x14ac:dyDescent="0.25">
      <c r="C5" s="2" t="s">
        <v>329</v>
      </c>
      <c r="D5" s="2" t="s">
        <v>323</v>
      </c>
      <c r="E5" s="2" t="s">
        <v>327</v>
      </c>
      <c r="F5" s="2" t="s">
        <v>328</v>
      </c>
      <c r="G5" s="2" t="s">
        <v>322</v>
      </c>
      <c r="H5" s="24" t="s">
        <v>324</v>
      </c>
      <c r="I5" s="2" t="s">
        <v>326</v>
      </c>
      <c r="J5" s="2" t="s">
        <v>325</v>
      </c>
      <c r="K5" s="21">
        <v>43419</v>
      </c>
      <c r="L5" s="21">
        <v>43475</v>
      </c>
      <c r="M5" s="22" t="s">
        <v>330</v>
      </c>
      <c r="N5" s="2" t="str">
        <f t="shared" si="0"/>
        <v>中国兵器工业集团有限公司</v>
      </c>
      <c r="O5" s="22" t="str">
        <f>VLOOKUP(N5,股权!$D$133:$F$216,3,FALSE)</f>
        <v>机械/设备制造</v>
      </c>
      <c r="P5" s="22" t="str">
        <f>VLOOKUP(N5,股权!$D$133:$F$216,2,FALSE)</f>
        <v>郭爽</v>
      </c>
      <c r="Q5" s="2" t="s">
        <v>332</v>
      </c>
      <c r="R5" s="2" t="s">
        <v>331</v>
      </c>
      <c r="S5" s="2">
        <v>419.88</v>
      </c>
      <c r="T5" s="2"/>
    </row>
    <row r="6" spans="3:20" x14ac:dyDescent="0.25">
      <c r="E6" s="25"/>
      <c r="H6" s="1"/>
      <c r="Q6" s="25"/>
    </row>
    <row r="7" spans="3:20" x14ac:dyDescent="0.25">
      <c r="E7" s="25"/>
      <c r="H7" s="1"/>
      <c r="Q7" s="25"/>
    </row>
    <row r="8" spans="3:20" ht="29.25" customHeight="1" x14ac:dyDescent="0.25">
      <c r="E8" s="25"/>
      <c r="H8" s="1"/>
      <c r="Q8" s="25"/>
    </row>
    <row r="9" spans="3:20" x14ac:dyDescent="0.25">
      <c r="E9" s="25"/>
      <c r="H9" s="1"/>
      <c r="Q9" s="25"/>
    </row>
    <row r="10" spans="3:20" x14ac:dyDescent="0.25">
      <c r="E10" s="25"/>
      <c r="H10" s="1"/>
      <c r="Q10" s="25"/>
    </row>
    <row r="11" spans="3:20" x14ac:dyDescent="0.25">
      <c r="E11" s="25"/>
      <c r="H11" s="1"/>
      <c r="Q11" s="25"/>
    </row>
    <row r="12" spans="3:20" x14ac:dyDescent="0.25">
      <c r="E12" s="25"/>
      <c r="H12" s="1"/>
      <c r="Q12" s="25"/>
    </row>
    <row r="13" spans="3:20" x14ac:dyDescent="0.25">
      <c r="E13" s="25"/>
      <c r="H13" s="1"/>
      <c r="Q13" s="25"/>
    </row>
    <row r="14" spans="3:20" x14ac:dyDescent="0.25">
      <c r="E14" s="25"/>
      <c r="H14" s="1"/>
      <c r="Q14" s="25"/>
    </row>
    <row r="15" spans="3:20" x14ac:dyDescent="0.25">
      <c r="E15" s="25"/>
      <c r="H15" s="1"/>
      <c r="Q15" s="25"/>
    </row>
    <row r="16" spans="3:20" x14ac:dyDescent="0.25">
      <c r="E16" s="25"/>
      <c r="H16" s="1"/>
      <c r="Q16" s="25"/>
    </row>
    <row r="17" spans="5:17" x14ac:dyDescent="0.25">
      <c r="E17" s="25"/>
      <c r="H17" s="1"/>
      <c r="Q17" s="25"/>
    </row>
    <row r="18" spans="5:17" x14ac:dyDescent="0.25">
      <c r="E18" s="25"/>
      <c r="H18" s="1"/>
      <c r="Q18" s="25"/>
    </row>
    <row r="19" spans="5:17" x14ac:dyDescent="0.25">
      <c r="E19" s="25"/>
      <c r="H19" s="1"/>
      <c r="Q19" s="25"/>
    </row>
    <row r="20" spans="5:17" x14ac:dyDescent="0.25">
      <c r="E20" s="25"/>
      <c r="H20" s="1"/>
      <c r="Q20" s="25"/>
    </row>
    <row r="21" spans="5:17" x14ac:dyDescent="0.25">
      <c r="E21" s="25"/>
      <c r="H21" s="1"/>
      <c r="Q21" s="25"/>
    </row>
    <row r="22" spans="5:17" x14ac:dyDescent="0.25">
      <c r="E22" s="25"/>
      <c r="H22" s="1"/>
      <c r="Q22" s="25"/>
    </row>
    <row r="23" spans="5:17" x14ac:dyDescent="0.25">
      <c r="E23" s="25"/>
      <c r="H23" s="1"/>
      <c r="Q23" s="25"/>
    </row>
    <row r="24" spans="5:17" x14ac:dyDescent="0.25">
      <c r="E24" s="25"/>
      <c r="H24" s="1"/>
      <c r="Q24" s="25"/>
    </row>
    <row r="25" spans="5:17" ht="29.25" customHeight="1" x14ac:dyDescent="0.25">
      <c r="E25" s="25"/>
      <c r="H25" s="1"/>
      <c r="Q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22" priority="73"/>
  </conditionalFormatting>
  <conditionalFormatting sqref="C2">
    <cfRule type="duplicateValues" dxfId="21" priority="90"/>
    <cfRule type="duplicateValues" dxfId="20" priority="91"/>
    <cfRule type="duplicateValues" dxfId="19" priority="92"/>
  </conditionalFormatting>
  <conditionalFormatting sqref="G1:G5 G26:G1048576">
    <cfRule type="duplicateValues" dxfId="18" priority="4"/>
  </conditionalFormatting>
  <conditionalFormatting sqref="D6:D25 P6:P25">
    <cfRule type="duplicateValues" dxfId="1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M1:M5 M26:M1048576</xm:sqref>
        </x14:conditionalFormatting>
        <x14:conditionalFormatting xmlns:xm="http://schemas.microsoft.com/office/excel/2006/main">
          <x14:cfRule type="containsText" priority="2" operator="containsText" id="{57F2D891-4E87-467A-BACF-9748E75D6314}">
            <xm:f>NOT(ISERROR(SEARCH("北京智德盛投资顾问有限公司",J6)))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6E7086D8-84CC-45A8-8993-F100A1B89DE1}">
            <xm:f>NOT(ISERROR(SEARCH("智德盛投资顾问（上海）有限公司",J6)))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J6:J25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K8" sqref="K8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6.664062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2" t="s">
        <v>47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176</v>
      </c>
      <c r="D4" s="2" t="s">
        <v>320</v>
      </c>
      <c r="E4" s="2" t="s">
        <v>288</v>
      </c>
      <c r="F4" s="2" t="s">
        <v>283</v>
      </c>
      <c r="G4" s="2" t="s">
        <v>319</v>
      </c>
      <c r="H4" s="24">
        <v>56.58</v>
      </c>
      <c r="I4" s="2" t="s">
        <v>321</v>
      </c>
      <c r="J4" s="21">
        <v>43419</v>
      </c>
      <c r="K4" s="21">
        <v>43446</v>
      </c>
      <c r="L4" s="22" t="s">
        <v>285</v>
      </c>
      <c r="M4" s="2" t="str">
        <f t="shared" ref="M4:M34" si="0">E4</f>
        <v>中粮集团有限公司</v>
      </c>
      <c r="N4" s="22" t="str">
        <f>VLOOKUP(M4,股权!$D$133:$F$216,3,FALSE)</f>
        <v>建筑/房地产</v>
      </c>
      <c r="O4" s="22" t="str">
        <f>VLOOKUP(M4,股权!$D$133:$F$216,2,FALSE)</f>
        <v>郭瑞</v>
      </c>
      <c r="P4" s="2" t="s">
        <v>287</v>
      </c>
      <c r="Q4" s="2" t="s">
        <v>286</v>
      </c>
      <c r="R4" s="2"/>
      <c r="S4" s="1"/>
    </row>
    <row r="5" spans="3:19" ht="48" customHeight="1" x14ac:dyDescent="0.25">
      <c r="C5" s="2" t="s">
        <v>318</v>
      </c>
      <c r="D5" s="2" t="s">
        <v>317</v>
      </c>
      <c r="E5" s="2" t="s">
        <v>288</v>
      </c>
      <c r="F5" s="2" t="s">
        <v>283</v>
      </c>
      <c r="G5" s="2" t="s">
        <v>316</v>
      </c>
      <c r="H5" s="24">
        <v>67.45</v>
      </c>
      <c r="I5" s="2" t="s">
        <v>284</v>
      </c>
      <c r="J5" s="21">
        <v>43419</v>
      </c>
      <c r="K5" s="21">
        <v>43446</v>
      </c>
      <c r="L5" s="22" t="s">
        <v>285</v>
      </c>
      <c r="M5" s="2" t="str">
        <f t="shared" si="0"/>
        <v>中粮集团有限公司</v>
      </c>
      <c r="N5" s="22" t="str">
        <f>VLOOKUP(M5,股权!$D$133:$F$216,3,FALSE)</f>
        <v>建筑/房地产</v>
      </c>
      <c r="O5" s="22" t="str">
        <f>VLOOKUP(M5,股权!$D$133:$F$216,2,FALSE)</f>
        <v>郭瑞</v>
      </c>
      <c r="P5" s="2" t="s">
        <v>287</v>
      </c>
      <c r="Q5" s="2" t="s">
        <v>286</v>
      </c>
      <c r="R5" s="2"/>
      <c r="S5" s="1"/>
    </row>
    <row r="6" spans="3:19" ht="48" customHeight="1" x14ac:dyDescent="0.25">
      <c r="C6" s="2" t="s">
        <v>315</v>
      </c>
      <c r="D6" s="2" t="s">
        <v>314</v>
      </c>
      <c r="E6" s="2" t="s">
        <v>288</v>
      </c>
      <c r="F6" s="2" t="s">
        <v>283</v>
      </c>
      <c r="G6" s="2" t="s">
        <v>313</v>
      </c>
      <c r="H6" s="24">
        <v>69.319999999999993</v>
      </c>
      <c r="I6" s="2" t="s">
        <v>284</v>
      </c>
      <c r="J6" s="21">
        <v>43419</v>
      </c>
      <c r="K6" s="21">
        <v>43446</v>
      </c>
      <c r="L6" s="22" t="s">
        <v>285</v>
      </c>
      <c r="M6" s="2" t="str">
        <f t="shared" si="0"/>
        <v>中粮集团有限公司</v>
      </c>
      <c r="N6" s="22" t="str">
        <f>VLOOKUP(M6,股权!$D$133:$F$216,3,FALSE)</f>
        <v>建筑/房地产</v>
      </c>
      <c r="O6" s="22" t="str">
        <f>VLOOKUP(M6,股权!$D$133:$F$216,2,FALSE)</f>
        <v>郭瑞</v>
      </c>
      <c r="P6" s="2" t="s">
        <v>287</v>
      </c>
      <c r="Q6" s="2" t="s">
        <v>286</v>
      </c>
      <c r="R6" s="2"/>
      <c r="S6" s="1"/>
    </row>
    <row r="7" spans="3:19" ht="48" customHeight="1" x14ac:dyDescent="0.25">
      <c r="C7" s="2" t="s">
        <v>300</v>
      </c>
      <c r="D7" s="2" t="s">
        <v>312</v>
      </c>
      <c r="E7" s="2" t="s">
        <v>299</v>
      </c>
      <c r="F7" s="2" t="s">
        <v>294</v>
      </c>
      <c r="G7" s="2" t="s">
        <v>311</v>
      </c>
      <c r="H7" s="24">
        <v>54.65</v>
      </c>
      <c r="I7" s="2" t="s">
        <v>295</v>
      </c>
      <c r="J7" s="21">
        <v>43419</v>
      </c>
      <c r="K7" s="21">
        <v>43432</v>
      </c>
      <c r="L7" s="22" t="s">
        <v>296</v>
      </c>
      <c r="M7" s="2" t="str">
        <f t="shared" si="0"/>
        <v>中国石油化工集团公司</v>
      </c>
      <c r="N7" s="22" t="str">
        <f>VLOOKUP(M7,股权!$D$133:$F$216,3,FALSE)</f>
        <v>石油化工</v>
      </c>
      <c r="O7" s="22" t="str">
        <f>VLOOKUP(M7,股权!$D$133:$F$216,2,FALSE)</f>
        <v>郭瑞</v>
      </c>
      <c r="P7" s="2" t="s">
        <v>298</v>
      </c>
      <c r="Q7" s="2" t="s">
        <v>297</v>
      </c>
      <c r="R7" s="2"/>
      <c r="S7" s="1"/>
    </row>
    <row r="8" spans="3:19" ht="48" customHeight="1" x14ac:dyDescent="0.25">
      <c r="C8" s="2" t="s">
        <v>300</v>
      </c>
      <c r="D8" s="2" t="s">
        <v>310</v>
      </c>
      <c r="E8" s="2" t="s">
        <v>299</v>
      </c>
      <c r="F8" s="2" t="s">
        <v>294</v>
      </c>
      <c r="G8" s="2" t="s">
        <v>309</v>
      </c>
      <c r="H8" s="24">
        <v>228.14</v>
      </c>
      <c r="I8" s="2" t="s">
        <v>295</v>
      </c>
      <c r="J8" s="21">
        <v>43419</v>
      </c>
      <c r="K8" s="21">
        <v>43432</v>
      </c>
      <c r="L8" s="22" t="s">
        <v>296</v>
      </c>
      <c r="M8" s="2" t="str">
        <f t="shared" si="0"/>
        <v>中国石油化工集团公司</v>
      </c>
      <c r="N8" s="22" t="str">
        <f>VLOOKUP(M8,股权!$D$133:$F$216,3,FALSE)</f>
        <v>石油化工</v>
      </c>
      <c r="O8" s="22" t="str">
        <f>VLOOKUP(M8,股权!$D$133:$F$216,2,FALSE)</f>
        <v>郭瑞</v>
      </c>
      <c r="P8" s="2" t="s">
        <v>298</v>
      </c>
      <c r="Q8" s="2" t="s">
        <v>297</v>
      </c>
      <c r="R8" s="2"/>
      <c r="S8" s="1"/>
    </row>
    <row r="9" spans="3:19" ht="48" customHeight="1" x14ac:dyDescent="0.25">
      <c r="C9" s="2" t="s">
        <v>300</v>
      </c>
      <c r="D9" s="2" t="s">
        <v>308</v>
      </c>
      <c r="E9" s="2" t="s">
        <v>299</v>
      </c>
      <c r="F9" s="2" t="s">
        <v>294</v>
      </c>
      <c r="G9" s="2" t="s">
        <v>307</v>
      </c>
      <c r="H9" s="24">
        <v>114.16</v>
      </c>
      <c r="I9" s="2" t="s">
        <v>295</v>
      </c>
      <c r="J9" s="21">
        <v>43419</v>
      </c>
      <c r="K9" s="21">
        <v>43432</v>
      </c>
      <c r="L9" s="22" t="s">
        <v>296</v>
      </c>
      <c r="M9" s="2" t="str">
        <f t="shared" si="0"/>
        <v>中国石油化工集团公司</v>
      </c>
      <c r="N9" s="22" t="str">
        <f>VLOOKUP(M9,股权!$D$133:$F$216,3,FALSE)</f>
        <v>石油化工</v>
      </c>
      <c r="O9" s="22" t="str">
        <f>VLOOKUP(M9,股权!$D$133:$F$216,2,FALSE)</f>
        <v>郭瑞</v>
      </c>
      <c r="P9" s="2" t="s">
        <v>298</v>
      </c>
      <c r="Q9" s="2" t="s">
        <v>297</v>
      </c>
      <c r="R9" s="2"/>
      <c r="S9" s="1"/>
    </row>
    <row r="10" spans="3:19" ht="48" customHeight="1" x14ac:dyDescent="0.25">
      <c r="C10" s="2" t="s">
        <v>300</v>
      </c>
      <c r="D10" s="2" t="s">
        <v>306</v>
      </c>
      <c r="E10" s="2" t="s">
        <v>299</v>
      </c>
      <c r="F10" s="2" t="s">
        <v>294</v>
      </c>
      <c r="G10" s="2" t="s">
        <v>305</v>
      </c>
      <c r="H10" s="24">
        <v>166.93</v>
      </c>
      <c r="I10" s="2" t="s">
        <v>295</v>
      </c>
      <c r="J10" s="21">
        <v>43419</v>
      </c>
      <c r="K10" s="21">
        <v>43432</v>
      </c>
      <c r="L10" s="22" t="s">
        <v>296</v>
      </c>
      <c r="M10" s="2" t="str">
        <f t="shared" si="0"/>
        <v>中国石油化工集团公司</v>
      </c>
      <c r="N10" s="22" t="str">
        <f>VLOOKUP(M10,股权!$D$133:$F$216,3,FALSE)</f>
        <v>石油化工</v>
      </c>
      <c r="O10" s="22" t="str">
        <f>VLOOKUP(M10,股权!$D$133:$F$216,2,FALSE)</f>
        <v>郭瑞</v>
      </c>
      <c r="P10" s="2" t="s">
        <v>298</v>
      </c>
      <c r="Q10" s="2" t="s">
        <v>297</v>
      </c>
      <c r="R10" s="2"/>
      <c r="S10" s="1"/>
    </row>
    <row r="11" spans="3:19" ht="48" customHeight="1" x14ac:dyDescent="0.25">
      <c r="C11" s="2" t="s">
        <v>300</v>
      </c>
      <c r="D11" s="2" t="s">
        <v>304</v>
      </c>
      <c r="E11" s="2" t="s">
        <v>299</v>
      </c>
      <c r="F11" s="2" t="s">
        <v>294</v>
      </c>
      <c r="G11" s="2" t="s">
        <v>303</v>
      </c>
      <c r="H11" s="24">
        <v>45.38</v>
      </c>
      <c r="I11" s="2" t="s">
        <v>295</v>
      </c>
      <c r="J11" s="21">
        <v>43419</v>
      </c>
      <c r="K11" s="21">
        <v>43432</v>
      </c>
      <c r="L11" s="22" t="s">
        <v>296</v>
      </c>
      <c r="M11" s="2" t="str">
        <f t="shared" si="0"/>
        <v>中国石油化工集团公司</v>
      </c>
      <c r="N11" s="22" t="str">
        <f>VLOOKUP(M11,股权!$D$133:$F$216,3,FALSE)</f>
        <v>石油化工</v>
      </c>
      <c r="O11" s="22" t="str">
        <f>VLOOKUP(M11,股权!$D$133:$F$216,2,FALSE)</f>
        <v>郭瑞</v>
      </c>
      <c r="P11" s="2" t="s">
        <v>298</v>
      </c>
      <c r="Q11" s="2" t="s">
        <v>297</v>
      </c>
      <c r="R11" s="2"/>
      <c r="S11" s="1"/>
    </row>
    <row r="12" spans="3:19" ht="60.75" customHeight="1" x14ac:dyDescent="0.25">
      <c r="C12" s="2" t="s">
        <v>300</v>
      </c>
      <c r="D12" s="2" t="s">
        <v>302</v>
      </c>
      <c r="E12" s="2" t="s">
        <v>299</v>
      </c>
      <c r="F12" s="2" t="s">
        <v>294</v>
      </c>
      <c r="G12" s="2" t="s">
        <v>301</v>
      </c>
      <c r="H12" s="24">
        <v>152.99</v>
      </c>
      <c r="I12" s="2" t="s">
        <v>295</v>
      </c>
      <c r="J12" s="21">
        <v>43419</v>
      </c>
      <c r="K12" s="21">
        <v>43432</v>
      </c>
      <c r="L12" s="22" t="s">
        <v>296</v>
      </c>
      <c r="M12" s="2" t="str">
        <f t="shared" si="0"/>
        <v>中国石油化工集团公司</v>
      </c>
      <c r="N12" s="22" t="str">
        <f>VLOOKUP(M12,股权!$D$133:$F$216,3,FALSE)</f>
        <v>石油化工</v>
      </c>
      <c r="O12" s="22" t="str">
        <f>VLOOKUP(M12,股权!$D$133:$F$216,2,FALSE)</f>
        <v>郭瑞</v>
      </c>
      <c r="P12" s="2" t="s">
        <v>298</v>
      </c>
      <c r="Q12" s="2" t="s">
        <v>297</v>
      </c>
      <c r="R12" s="2"/>
      <c r="S12" s="1"/>
    </row>
    <row r="13" spans="3:19" ht="42.75" customHeight="1" x14ac:dyDescent="0.25">
      <c r="C13" s="2" t="s">
        <v>300</v>
      </c>
      <c r="D13" s="2" t="s">
        <v>293</v>
      </c>
      <c r="E13" s="2" t="s">
        <v>299</v>
      </c>
      <c r="F13" s="2" t="s">
        <v>294</v>
      </c>
      <c r="G13" s="2" t="s">
        <v>292</v>
      </c>
      <c r="H13" s="24">
        <v>66.89</v>
      </c>
      <c r="I13" s="2" t="s">
        <v>295</v>
      </c>
      <c r="J13" s="21">
        <v>43419</v>
      </c>
      <c r="K13" s="21">
        <v>43432</v>
      </c>
      <c r="L13" s="22" t="s">
        <v>296</v>
      </c>
      <c r="M13" s="2" t="str">
        <f t="shared" si="0"/>
        <v>中国石油化工集团公司</v>
      </c>
      <c r="N13" s="22" t="str">
        <f>VLOOKUP(M13,股权!$D$133:$F$216,3,FALSE)</f>
        <v>石油化工</v>
      </c>
      <c r="O13" s="22" t="str">
        <f>VLOOKUP(M13,股权!$D$133:$F$216,2,FALSE)</f>
        <v>郭瑞</v>
      </c>
      <c r="P13" s="2" t="s">
        <v>298</v>
      </c>
      <c r="Q13" s="2" t="s">
        <v>297</v>
      </c>
      <c r="R13" s="2"/>
      <c r="S13" s="1"/>
    </row>
    <row r="14" spans="3:19" ht="52.5" customHeight="1" x14ac:dyDescent="0.25">
      <c r="C14" s="2" t="s">
        <v>230</v>
      </c>
      <c r="D14" s="2" t="s">
        <v>291</v>
      </c>
      <c r="E14" s="2" t="s">
        <v>288</v>
      </c>
      <c r="F14" s="2" t="s">
        <v>283</v>
      </c>
      <c r="G14" s="2" t="s">
        <v>290</v>
      </c>
      <c r="H14" s="24">
        <v>69.319999999999993</v>
      </c>
      <c r="I14" s="2" t="s">
        <v>284</v>
      </c>
      <c r="J14" s="21">
        <v>43419</v>
      </c>
      <c r="K14" s="21">
        <v>43446</v>
      </c>
      <c r="L14" s="22" t="s">
        <v>285</v>
      </c>
      <c r="M14" s="2" t="str">
        <f t="shared" si="0"/>
        <v>中粮集团有限公司</v>
      </c>
      <c r="N14" s="22" t="str">
        <f>VLOOKUP(M14,股权!$D$133:$F$216,3,FALSE)</f>
        <v>建筑/房地产</v>
      </c>
      <c r="O14" s="22" t="str">
        <f>VLOOKUP(M14,股权!$D$133:$F$216,2,FALSE)</f>
        <v>郭瑞</v>
      </c>
      <c r="P14" s="2" t="s">
        <v>287</v>
      </c>
      <c r="Q14" s="2" t="s">
        <v>286</v>
      </c>
      <c r="R14" s="2"/>
      <c r="S14" s="1"/>
    </row>
    <row r="15" spans="3:19" ht="53.25" customHeight="1" x14ac:dyDescent="0.25">
      <c r="C15" s="2" t="s">
        <v>289</v>
      </c>
      <c r="D15" s="2" t="s">
        <v>282</v>
      </c>
      <c r="E15" s="2" t="s">
        <v>288</v>
      </c>
      <c r="F15" s="2" t="s">
        <v>283</v>
      </c>
      <c r="G15" s="2" t="s">
        <v>281</v>
      </c>
      <c r="H15" s="24">
        <v>265.2</v>
      </c>
      <c r="I15" s="2" t="s">
        <v>284</v>
      </c>
      <c r="J15" s="21">
        <v>43419</v>
      </c>
      <c r="K15" s="21">
        <v>43446</v>
      </c>
      <c r="L15" s="22" t="s">
        <v>285</v>
      </c>
      <c r="M15" s="2" t="str">
        <f t="shared" si="0"/>
        <v>中粮集团有限公司</v>
      </c>
      <c r="N15" s="22" t="str">
        <f>VLOOKUP(M15,股权!$D$133:$F$216,3,FALSE)</f>
        <v>建筑/房地产</v>
      </c>
      <c r="O15" s="22" t="str">
        <f>VLOOKUP(M15,股权!$D$133:$F$216,2,FALSE)</f>
        <v>郭瑞</v>
      </c>
      <c r="P15" s="2" t="s">
        <v>287</v>
      </c>
      <c r="Q15" s="2" t="s">
        <v>286</v>
      </c>
      <c r="R15" s="2"/>
    </row>
    <row r="16" spans="3:19" ht="62.4" x14ac:dyDescent="0.25">
      <c r="C16" s="2" t="s">
        <v>176</v>
      </c>
      <c r="D16" s="2" t="s">
        <v>194</v>
      </c>
      <c r="E16" s="2" t="s">
        <v>173</v>
      </c>
      <c r="F16" s="2" t="s">
        <v>172</v>
      </c>
      <c r="G16" s="2" t="s">
        <v>193</v>
      </c>
      <c r="H16" s="24">
        <v>42.37</v>
      </c>
      <c r="I16" s="2" t="s">
        <v>171</v>
      </c>
      <c r="J16" s="21">
        <v>43419</v>
      </c>
      <c r="K16" s="21">
        <v>43446</v>
      </c>
      <c r="L16" s="22" t="s">
        <v>175</v>
      </c>
      <c r="M16" s="2" t="str">
        <f t="shared" si="0"/>
        <v>中国铝业集团有限公司</v>
      </c>
      <c r="N16" s="22" t="str">
        <f>VLOOKUP(M16,股权!$D$133:$F$216,3,FALSE)</f>
        <v>有色金属</v>
      </c>
      <c r="O16" s="22" t="str">
        <f>VLOOKUP(M16,股权!$D$133:$F$216,2,FALSE)</f>
        <v>郭瑞</v>
      </c>
      <c r="P16" s="2" t="s">
        <v>224</v>
      </c>
      <c r="Q16" s="2" t="s">
        <v>174</v>
      </c>
      <c r="R16" s="2"/>
    </row>
    <row r="17" spans="3:18" ht="62.4" x14ac:dyDescent="0.25">
      <c r="C17" s="2" t="s">
        <v>176</v>
      </c>
      <c r="D17" s="2" t="s">
        <v>188</v>
      </c>
      <c r="E17" s="2" t="s">
        <v>173</v>
      </c>
      <c r="F17" s="2" t="s">
        <v>172</v>
      </c>
      <c r="G17" s="2" t="s">
        <v>187</v>
      </c>
      <c r="H17" s="24">
        <v>43.67</v>
      </c>
      <c r="I17" s="2" t="s">
        <v>171</v>
      </c>
      <c r="J17" s="21">
        <v>43419</v>
      </c>
      <c r="K17" s="21">
        <v>43446</v>
      </c>
      <c r="L17" s="22" t="s">
        <v>175</v>
      </c>
      <c r="M17" s="2" t="str">
        <f t="shared" si="0"/>
        <v>中国铝业集团有限公司</v>
      </c>
      <c r="N17" s="22" t="str">
        <f>VLOOKUP(M17,股权!$D$133:$F$216,3,FALSE)</f>
        <v>有色金属</v>
      </c>
      <c r="O17" s="22" t="str">
        <f>VLOOKUP(M17,股权!$D$133:$F$216,2,FALSE)</f>
        <v>郭瑞</v>
      </c>
      <c r="P17" s="2" t="s">
        <v>224</v>
      </c>
      <c r="Q17" s="2" t="s">
        <v>174</v>
      </c>
      <c r="R17" s="2"/>
    </row>
    <row r="18" spans="3:18" ht="46.8" x14ac:dyDescent="0.25">
      <c r="C18" s="2" t="s">
        <v>221</v>
      </c>
      <c r="D18" s="2" t="s">
        <v>217</v>
      </c>
      <c r="E18" s="2" t="s">
        <v>220</v>
      </c>
      <c r="F18" s="2" t="s">
        <v>219</v>
      </c>
      <c r="G18" s="2" t="s">
        <v>216</v>
      </c>
      <c r="H18" s="24">
        <v>273.44400000000002</v>
      </c>
      <c r="I18" s="2" t="s">
        <v>218</v>
      </c>
      <c r="J18" s="21">
        <v>43419</v>
      </c>
      <c r="K18" s="21">
        <v>43432</v>
      </c>
      <c r="L18" s="22" t="s">
        <v>223</v>
      </c>
      <c r="M18" s="2" t="str">
        <f t="shared" si="0"/>
        <v>中国宝武钢铁集团有限公司</v>
      </c>
      <c r="N18" s="22" t="str">
        <f>VLOOKUP(M18,股权!$D$133:$F$216,3,FALSE)</f>
        <v>/</v>
      </c>
      <c r="O18" s="22" t="str">
        <f>VLOOKUP(M18,股权!$D$133:$F$216,2,FALSE)</f>
        <v>赵媛媛</v>
      </c>
      <c r="P18" s="2" t="s">
        <v>224</v>
      </c>
      <c r="Q18" s="2" t="s">
        <v>222</v>
      </c>
      <c r="R18" s="2"/>
    </row>
    <row r="19" spans="3:18" ht="31.2" x14ac:dyDescent="0.25">
      <c r="C19" s="2" t="s">
        <v>230</v>
      </c>
      <c r="D19" s="2" t="s">
        <v>226</v>
      </c>
      <c r="E19" s="2" t="s">
        <v>229</v>
      </c>
      <c r="F19" s="2" t="s">
        <v>228</v>
      </c>
      <c r="G19" s="2" t="s">
        <v>225</v>
      </c>
      <c r="H19" s="24">
        <v>24.09</v>
      </c>
      <c r="I19" s="2" t="s">
        <v>227</v>
      </c>
      <c r="J19" s="21">
        <v>43419</v>
      </c>
      <c r="K19" s="21">
        <v>43432</v>
      </c>
      <c r="L19" s="22" t="s">
        <v>233</v>
      </c>
      <c r="M19" s="2" t="str">
        <f t="shared" si="0"/>
        <v>中国铝业集团有限公司</v>
      </c>
      <c r="N19" s="22" t="str">
        <f>VLOOKUP(M19,股权!$D$133:$F$216,3,FALSE)</f>
        <v>有色金属</v>
      </c>
      <c r="O19" s="22" t="str">
        <f>VLOOKUP(M19,股权!$D$133:$F$216,2,FALSE)</f>
        <v>郭瑞</v>
      </c>
      <c r="P19" s="2" t="s">
        <v>232</v>
      </c>
      <c r="Q19" s="2" t="s">
        <v>231</v>
      </c>
      <c r="R19" s="2"/>
    </row>
    <row r="20" spans="3:18" ht="62.4" x14ac:dyDescent="0.25">
      <c r="C20" s="2" t="s">
        <v>176</v>
      </c>
      <c r="D20" s="2" t="s">
        <v>190</v>
      </c>
      <c r="E20" s="2" t="s">
        <v>173</v>
      </c>
      <c r="F20" s="2" t="s">
        <v>172</v>
      </c>
      <c r="G20" s="2" t="s">
        <v>189</v>
      </c>
      <c r="H20" s="24">
        <v>45.69</v>
      </c>
      <c r="I20" s="2" t="s">
        <v>171</v>
      </c>
      <c r="J20" s="21">
        <v>43419</v>
      </c>
      <c r="K20" s="21">
        <v>43446</v>
      </c>
      <c r="L20" s="22" t="s">
        <v>175</v>
      </c>
      <c r="M20" s="2" t="str">
        <f t="shared" si="0"/>
        <v>中国铝业集团有限公司</v>
      </c>
      <c r="N20" s="22" t="str">
        <f>VLOOKUP(M20,股权!$D$133:$F$216,3,FALSE)</f>
        <v>有色金属</v>
      </c>
      <c r="O20" s="22" t="str">
        <f>VLOOKUP(M20,股权!$D$133:$F$216,2,FALSE)</f>
        <v>郭瑞</v>
      </c>
      <c r="P20" s="2" t="s">
        <v>224</v>
      </c>
      <c r="Q20" s="2" t="s">
        <v>174</v>
      </c>
      <c r="R20" s="2"/>
    </row>
    <row r="21" spans="3:18" ht="62.4" x14ac:dyDescent="0.25">
      <c r="C21" s="2" t="s">
        <v>176</v>
      </c>
      <c r="D21" s="2" t="s">
        <v>192</v>
      </c>
      <c r="E21" s="2" t="s">
        <v>173</v>
      </c>
      <c r="F21" s="2" t="s">
        <v>172</v>
      </c>
      <c r="G21" s="2" t="s">
        <v>191</v>
      </c>
      <c r="H21" s="24">
        <v>42.75</v>
      </c>
      <c r="I21" s="2" t="s">
        <v>171</v>
      </c>
      <c r="J21" s="21">
        <v>43419</v>
      </c>
      <c r="K21" s="21">
        <v>43446</v>
      </c>
      <c r="L21" s="22" t="s">
        <v>175</v>
      </c>
      <c r="M21" s="2" t="str">
        <f t="shared" si="0"/>
        <v>中国铝业集团有限公司</v>
      </c>
      <c r="N21" s="22" t="str">
        <f>VLOOKUP(M21,股权!$D$133:$F$216,3,FALSE)</f>
        <v>有色金属</v>
      </c>
      <c r="O21" s="22" t="str">
        <f>VLOOKUP(M21,股权!$D$133:$F$216,2,FALSE)</f>
        <v>郭瑞</v>
      </c>
      <c r="P21" s="2" t="s">
        <v>224</v>
      </c>
      <c r="Q21" s="2" t="s">
        <v>174</v>
      </c>
      <c r="R21" s="2"/>
    </row>
    <row r="22" spans="3:18" ht="62.4" x14ac:dyDescent="0.25">
      <c r="C22" s="2" t="s">
        <v>176</v>
      </c>
      <c r="D22" s="2" t="s">
        <v>170</v>
      </c>
      <c r="E22" s="2" t="s">
        <v>173</v>
      </c>
      <c r="F22" s="2" t="s">
        <v>172</v>
      </c>
      <c r="G22" s="2" t="s">
        <v>169</v>
      </c>
      <c r="H22" s="24">
        <v>47.67</v>
      </c>
      <c r="I22" s="2" t="s">
        <v>171</v>
      </c>
      <c r="J22" s="21">
        <v>43419</v>
      </c>
      <c r="K22" s="21">
        <v>43446</v>
      </c>
      <c r="L22" s="22" t="s">
        <v>175</v>
      </c>
      <c r="M22" s="2" t="str">
        <f t="shared" si="0"/>
        <v>中国铝业集团有限公司</v>
      </c>
      <c r="N22" s="22" t="str">
        <f>VLOOKUP(M22,股权!$D$133:$F$216,3,FALSE)</f>
        <v>有色金属</v>
      </c>
      <c r="O22" s="22" t="str">
        <f>VLOOKUP(M22,股权!$D$133:$F$216,2,FALSE)</f>
        <v>郭瑞</v>
      </c>
      <c r="P22" s="2" t="s">
        <v>224</v>
      </c>
      <c r="Q22" s="2" t="s">
        <v>174</v>
      </c>
      <c r="R22" s="2"/>
    </row>
    <row r="23" spans="3:18" ht="42" customHeight="1" x14ac:dyDescent="0.25">
      <c r="C23" s="2" t="s">
        <v>176</v>
      </c>
      <c r="D23" s="2" t="s">
        <v>178</v>
      </c>
      <c r="E23" s="2" t="s">
        <v>173</v>
      </c>
      <c r="F23" s="2" t="s">
        <v>172</v>
      </c>
      <c r="G23" s="2" t="s">
        <v>177</v>
      </c>
      <c r="H23" s="24">
        <v>45.69</v>
      </c>
      <c r="I23" s="2" t="s">
        <v>171</v>
      </c>
      <c r="J23" s="21">
        <v>43419</v>
      </c>
      <c r="K23" s="21">
        <v>43446</v>
      </c>
      <c r="L23" s="22" t="s">
        <v>175</v>
      </c>
      <c r="M23" s="2" t="str">
        <f t="shared" si="0"/>
        <v>中国铝业集团有限公司</v>
      </c>
      <c r="N23" s="22" t="str">
        <f>VLOOKUP(M23,股权!$D$133:$F$216,3,FALSE)</f>
        <v>有色金属</v>
      </c>
      <c r="O23" s="22" t="str">
        <f>VLOOKUP(M23,股权!$D$133:$F$216,2,FALSE)</f>
        <v>郭瑞</v>
      </c>
      <c r="P23" s="2" t="s">
        <v>224</v>
      </c>
      <c r="Q23" s="2" t="s">
        <v>174</v>
      </c>
      <c r="R23" s="2"/>
    </row>
    <row r="24" spans="3:18" ht="62.4" x14ac:dyDescent="0.25">
      <c r="C24" s="2" t="s">
        <v>176</v>
      </c>
      <c r="D24" s="2" t="s">
        <v>180</v>
      </c>
      <c r="E24" s="2" t="s">
        <v>173</v>
      </c>
      <c r="F24" s="2" t="s">
        <v>172</v>
      </c>
      <c r="G24" s="2" t="s">
        <v>179</v>
      </c>
      <c r="H24" s="24">
        <v>47.67</v>
      </c>
      <c r="I24" s="2" t="s">
        <v>171</v>
      </c>
      <c r="J24" s="21">
        <v>43419</v>
      </c>
      <c r="K24" s="21">
        <v>43446</v>
      </c>
      <c r="L24" s="22" t="s">
        <v>175</v>
      </c>
      <c r="M24" s="2" t="str">
        <f t="shared" si="0"/>
        <v>中国铝业集团有限公司</v>
      </c>
      <c r="N24" s="22" t="str">
        <f>VLOOKUP(M24,股权!$D$133:$F$216,3,FALSE)</f>
        <v>有色金属</v>
      </c>
      <c r="O24" s="22" t="str">
        <f>VLOOKUP(M24,股权!$D$133:$F$216,2,FALSE)</f>
        <v>郭瑞</v>
      </c>
      <c r="P24" s="2" t="s">
        <v>224</v>
      </c>
      <c r="Q24" s="2" t="s">
        <v>174</v>
      </c>
      <c r="R24" s="2"/>
    </row>
    <row r="25" spans="3:18" ht="62.4" x14ac:dyDescent="0.25">
      <c r="C25" s="2" t="s">
        <v>215</v>
      </c>
      <c r="D25" s="2" t="s">
        <v>209</v>
      </c>
      <c r="E25" s="2" t="s">
        <v>212</v>
      </c>
      <c r="F25" s="2" t="s">
        <v>211</v>
      </c>
      <c r="G25" s="2" t="s">
        <v>208</v>
      </c>
      <c r="H25" s="24">
        <v>3970</v>
      </c>
      <c r="I25" s="2" t="s">
        <v>210</v>
      </c>
      <c r="J25" s="21">
        <v>43419</v>
      </c>
      <c r="K25" s="21">
        <v>43446</v>
      </c>
      <c r="L25" s="22" t="s">
        <v>214</v>
      </c>
      <c r="M25" s="2" t="str">
        <f t="shared" si="0"/>
        <v>中国机械工业集团有限公司</v>
      </c>
      <c r="N25" s="22" t="str">
        <f>VLOOKUP(M25,股权!$D$133:$F$216,3,FALSE)</f>
        <v>机械/设备制造（专有设备）</v>
      </c>
      <c r="O25" s="22" t="str">
        <f>VLOOKUP(M25,股权!$D$133:$F$216,2,FALSE)</f>
        <v>张自博</v>
      </c>
      <c r="P25" s="2" t="s">
        <v>224</v>
      </c>
      <c r="Q25" s="2" t="s">
        <v>213</v>
      </c>
      <c r="R25" s="2"/>
    </row>
    <row r="26" spans="3:18" ht="62.4" x14ac:dyDescent="0.25">
      <c r="C26" s="2" t="s">
        <v>176</v>
      </c>
      <c r="D26" s="2" t="s">
        <v>202</v>
      </c>
      <c r="E26" s="2" t="s">
        <v>205</v>
      </c>
      <c r="F26" s="2" t="s">
        <v>204</v>
      </c>
      <c r="G26" s="2" t="s">
        <v>201</v>
      </c>
      <c r="H26" s="24">
        <v>721</v>
      </c>
      <c r="I26" s="2" t="s">
        <v>203</v>
      </c>
      <c r="J26" s="21">
        <v>43419</v>
      </c>
      <c r="K26" s="21">
        <v>43446</v>
      </c>
      <c r="L26" s="22" t="s">
        <v>207</v>
      </c>
      <c r="M26" s="2" t="str">
        <f t="shared" si="0"/>
        <v>中国机械工业集团有限公司</v>
      </c>
      <c r="N26" s="22" t="str">
        <f>VLOOKUP(M26,股权!$D$133:$F$216,3,FALSE)</f>
        <v>机械/设备制造（专有设备）</v>
      </c>
      <c r="O26" s="22" t="str">
        <f>VLOOKUP(M26,股权!$D$133:$F$216,2,FALSE)</f>
        <v>张自博</v>
      </c>
      <c r="P26" s="2" t="s">
        <v>224</v>
      </c>
      <c r="Q26" s="2" t="s">
        <v>206</v>
      </c>
      <c r="R26" s="2"/>
    </row>
    <row r="27" spans="3:18" ht="62.4" x14ac:dyDescent="0.25">
      <c r="C27" s="2" t="s">
        <v>176</v>
      </c>
      <c r="D27" s="2" t="s">
        <v>182</v>
      </c>
      <c r="E27" s="2" t="s">
        <v>173</v>
      </c>
      <c r="F27" s="2" t="s">
        <v>172</v>
      </c>
      <c r="G27" s="2" t="s">
        <v>181</v>
      </c>
      <c r="H27" s="24">
        <v>45.57</v>
      </c>
      <c r="I27" s="2" t="s">
        <v>171</v>
      </c>
      <c r="J27" s="21">
        <v>43419</v>
      </c>
      <c r="K27" s="21">
        <v>43446</v>
      </c>
      <c r="L27" s="22" t="s">
        <v>175</v>
      </c>
      <c r="M27" s="2" t="str">
        <f t="shared" si="0"/>
        <v>中国铝业集团有限公司</v>
      </c>
      <c r="N27" s="22" t="str">
        <f>VLOOKUP(M27,股权!$D$133:$F$216,3,FALSE)</f>
        <v>有色金属</v>
      </c>
      <c r="O27" s="22" t="str">
        <f>VLOOKUP(M27,股权!$D$133:$F$216,2,FALSE)</f>
        <v>郭瑞</v>
      </c>
      <c r="P27" s="2" t="s">
        <v>224</v>
      </c>
      <c r="Q27" s="2" t="s">
        <v>174</v>
      </c>
      <c r="R27" s="2"/>
    </row>
    <row r="28" spans="3:18" ht="62.4" x14ac:dyDescent="0.25">
      <c r="C28" s="2" t="s">
        <v>176</v>
      </c>
      <c r="D28" s="2" t="s">
        <v>196</v>
      </c>
      <c r="E28" s="2" t="s">
        <v>173</v>
      </c>
      <c r="F28" s="2" t="s">
        <v>172</v>
      </c>
      <c r="G28" s="2" t="s">
        <v>195</v>
      </c>
      <c r="H28" s="24">
        <v>49.04</v>
      </c>
      <c r="I28" s="2" t="s">
        <v>171</v>
      </c>
      <c r="J28" s="21">
        <v>43419</v>
      </c>
      <c r="K28" s="21">
        <v>43446</v>
      </c>
      <c r="L28" s="22" t="s">
        <v>175</v>
      </c>
      <c r="M28" s="2" t="str">
        <f t="shared" si="0"/>
        <v>中国铝业集团有限公司</v>
      </c>
      <c r="N28" s="22" t="str">
        <f>VLOOKUP(M28,股权!$D$133:$F$216,3,FALSE)</f>
        <v>有色金属</v>
      </c>
      <c r="O28" s="22" t="str">
        <f>VLOOKUP(M28,股权!$D$133:$F$216,2,FALSE)</f>
        <v>郭瑞</v>
      </c>
      <c r="P28" s="2" t="s">
        <v>224</v>
      </c>
      <c r="Q28" s="2" t="s">
        <v>174</v>
      </c>
      <c r="R28" s="2"/>
    </row>
    <row r="29" spans="3:18" ht="29.25" customHeight="1" x14ac:dyDescent="0.25">
      <c r="C29" s="2" t="s">
        <v>176</v>
      </c>
      <c r="D29" s="2" t="s">
        <v>198</v>
      </c>
      <c r="E29" s="2" t="s">
        <v>173</v>
      </c>
      <c r="F29" s="2" t="s">
        <v>172</v>
      </c>
      <c r="G29" s="2" t="s">
        <v>197</v>
      </c>
      <c r="H29" s="24">
        <v>43.67</v>
      </c>
      <c r="I29" s="2" t="s">
        <v>171</v>
      </c>
      <c r="J29" s="21">
        <v>43419</v>
      </c>
      <c r="K29" s="21">
        <v>43446</v>
      </c>
      <c r="L29" s="22" t="s">
        <v>175</v>
      </c>
      <c r="M29" s="2" t="str">
        <f t="shared" si="0"/>
        <v>中国铝业集团有限公司</v>
      </c>
      <c r="N29" s="22" t="str">
        <f>VLOOKUP(M29,股权!$D$133:$F$216,3,FALSE)</f>
        <v>有色金属</v>
      </c>
      <c r="O29" s="22" t="str">
        <f>VLOOKUP(M29,股权!$D$133:$F$216,2,FALSE)</f>
        <v>郭瑞</v>
      </c>
      <c r="P29" s="2" t="s">
        <v>224</v>
      </c>
      <c r="Q29" s="2" t="s">
        <v>174</v>
      </c>
      <c r="R29" s="2"/>
    </row>
    <row r="30" spans="3:18" ht="62.4" x14ac:dyDescent="0.25">
      <c r="C30" s="2" t="s">
        <v>176</v>
      </c>
      <c r="D30" s="2" t="s">
        <v>200</v>
      </c>
      <c r="E30" s="2" t="s">
        <v>173</v>
      </c>
      <c r="F30" s="2" t="s">
        <v>172</v>
      </c>
      <c r="G30" s="2" t="s">
        <v>199</v>
      </c>
      <c r="H30" s="24">
        <v>39.18</v>
      </c>
      <c r="I30" s="2" t="s">
        <v>171</v>
      </c>
      <c r="J30" s="21">
        <v>43419</v>
      </c>
      <c r="K30" s="21">
        <v>43446</v>
      </c>
      <c r="L30" s="22" t="s">
        <v>175</v>
      </c>
      <c r="M30" s="2" t="str">
        <f t="shared" si="0"/>
        <v>中国铝业集团有限公司</v>
      </c>
      <c r="N30" s="22" t="str">
        <f>VLOOKUP(M30,股权!$D$133:$F$216,3,FALSE)</f>
        <v>有色金属</v>
      </c>
      <c r="O30" s="22" t="str">
        <f>VLOOKUP(M30,股权!$D$133:$F$216,2,FALSE)</f>
        <v>郭瑞</v>
      </c>
      <c r="P30" s="2" t="s">
        <v>224</v>
      </c>
      <c r="Q30" s="2" t="s">
        <v>174</v>
      </c>
      <c r="R30" s="2"/>
    </row>
    <row r="31" spans="3:18" ht="62.4" x14ac:dyDescent="0.25">
      <c r="C31" s="2" t="s">
        <v>176</v>
      </c>
      <c r="D31" s="2" t="s">
        <v>184</v>
      </c>
      <c r="E31" s="2" t="s">
        <v>173</v>
      </c>
      <c r="F31" s="2" t="s">
        <v>172</v>
      </c>
      <c r="G31" s="2" t="s">
        <v>183</v>
      </c>
      <c r="H31" s="24">
        <v>41.91</v>
      </c>
      <c r="I31" s="2" t="s">
        <v>171</v>
      </c>
      <c r="J31" s="21">
        <v>43419</v>
      </c>
      <c r="K31" s="21">
        <v>43446</v>
      </c>
      <c r="L31" s="22" t="s">
        <v>175</v>
      </c>
      <c r="M31" s="2" t="str">
        <f t="shared" si="0"/>
        <v>中国铝业集团有限公司</v>
      </c>
      <c r="N31" s="22" t="str">
        <f>VLOOKUP(M31,股权!$D$133:$F$216,3,FALSE)</f>
        <v>有色金属</v>
      </c>
      <c r="O31" s="22" t="str">
        <f>VLOOKUP(M31,股权!$D$133:$F$216,2,FALSE)</f>
        <v>郭瑞</v>
      </c>
      <c r="P31" s="2" t="s">
        <v>224</v>
      </c>
      <c r="Q31" s="2" t="s">
        <v>174</v>
      </c>
      <c r="R31" s="2"/>
    </row>
    <row r="32" spans="3:18" ht="62.4" x14ac:dyDescent="0.25">
      <c r="C32" s="2" t="s">
        <v>176</v>
      </c>
      <c r="D32" s="2" t="s">
        <v>186</v>
      </c>
      <c r="E32" s="2" t="s">
        <v>173</v>
      </c>
      <c r="F32" s="2" t="s">
        <v>172</v>
      </c>
      <c r="G32" s="2" t="s">
        <v>185</v>
      </c>
      <c r="H32" s="24">
        <v>44.72</v>
      </c>
      <c r="I32" s="2" t="s">
        <v>171</v>
      </c>
      <c r="J32" s="21">
        <v>43419</v>
      </c>
      <c r="K32" s="21">
        <v>43446</v>
      </c>
      <c r="L32" s="22" t="s">
        <v>175</v>
      </c>
      <c r="M32" s="2" t="str">
        <f t="shared" si="0"/>
        <v>中国铝业集团有限公司</v>
      </c>
      <c r="N32" s="22" t="str">
        <f>VLOOKUP(M32,股权!$D$133:$F$216,3,FALSE)</f>
        <v>有色金属</v>
      </c>
      <c r="O32" s="22" t="str">
        <f>VLOOKUP(M32,股权!$D$133:$F$216,2,FALSE)</f>
        <v>郭瑞</v>
      </c>
      <c r="P32" s="2" t="s">
        <v>224</v>
      </c>
      <c r="Q32" s="2" t="s">
        <v>174</v>
      </c>
      <c r="R32" s="2"/>
    </row>
    <row r="33" spans="3:18" ht="46.8" x14ac:dyDescent="0.25">
      <c r="C33" s="2" t="s">
        <v>275</v>
      </c>
      <c r="D33" s="29" t="s">
        <v>271</v>
      </c>
      <c r="E33" s="2" t="s">
        <v>274</v>
      </c>
      <c r="F33" s="2" t="s">
        <v>273</v>
      </c>
      <c r="G33" s="2" t="s">
        <v>270</v>
      </c>
      <c r="H33" s="24">
        <v>3757.94</v>
      </c>
      <c r="I33" s="2" t="s">
        <v>276</v>
      </c>
      <c r="J33" s="21">
        <v>43419</v>
      </c>
      <c r="K33" s="21">
        <v>43446</v>
      </c>
      <c r="L33" s="22" t="s">
        <v>262</v>
      </c>
      <c r="M33" s="2" t="str">
        <f t="shared" si="0"/>
        <v>——</v>
      </c>
      <c r="N33" s="22"/>
      <c r="O33" s="22"/>
      <c r="P33" s="2" t="s">
        <v>268</v>
      </c>
      <c r="Q33" s="2" t="s">
        <v>272</v>
      </c>
      <c r="R33" s="2"/>
    </row>
    <row r="34" spans="3:18" ht="46.8" x14ac:dyDescent="0.25">
      <c r="C34" s="2" t="s">
        <v>275</v>
      </c>
      <c r="D34" s="29" t="s">
        <v>278</v>
      </c>
      <c r="E34" s="2" t="s">
        <v>262</v>
      </c>
      <c r="F34" s="2" t="s">
        <v>262</v>
      </c>
      <c r="G34" s="2" t="s">
        <v>277</v>
      </c>
      <c r="H34" s="24">
        <v>7297.6</v>
      </c>
      <c r="I34" s="2" t="s">
        <v>276</v>
      </c>
      <c r="J34" s="21">
        <v>43419</v>
      </c>
      <c r="K34" s="21">
        <v>43446</v>
      </c>
      <c r="L34" s="22" t="s">
        <v>280</v>
      </c>
      <c r="M34" s="2" t="str">
        <f t="shared" si="0"/>
        <v>——</v>
      </c>
      <c r="N34" s="22"/>
      <c r="O34" s="22"/>
      <c r="P34" s="2" t="s">
        <v>268</v>
      </c>
      <c r="Q34" s="2" t="s">
        <v>279</v>
      </c>
      <c r="R34" s="2"/>
    </row>
    <row r="35" spans="3:18" x14ac:dyDescent="0.25">
      <c r="C35" s="1"/>
      <c r="D35" s="1"/>
      <c r="E35" s="1"/>
      <c r="F35" s="25"/>
      <c r="G35" s="1"/>
      <c r="H35" s="1"/>
      <c r="I35" s="1"/>
      <c r="J35" s="1"/>
      <c r="K35" s="1"/>
      <c r="L35" s="1"/>
      <c r="M35" s="1"/>
      <c r="N35" s="1"/>
      <c r="O35" s="1"/>
      <c r="P35" s="25"/>
      <c r="Q35" s="1"/>
      <c r="R35" s="1"/>
    </row>
    <row r="36" spans="3:18" x14ac:dyDescent="0.25">
      <c r="C36" s="1"/>
      <c r="D36" s="1"/>
      <c r="E36" s="1"/>
      <c r="F36" s="25"/>
      <c r="G36" s="1"/>
      <c r="H36" s="1"/>
      <c r="I36" s="1"/>
      <c r="J36" s="1"/>
      <c r="K36" s="1"/>
      <c r="L36" s="1"/>
      <c r="M36" s="1"/>
      <c r="N36" s="1"/>
      <c r="O36" s="1"/>
      <c r="P36" s="25"/>
      <c r="Q36" s="1"/>
      <c r="R36" s="1"/>
    </row>
    <row r="37" spans="3:18" x14ac:dyDescent="0.25">
      <c r="C37" s="1"/>
      <c r="D37" s="1"/>
      <c r="E37" s="1"/>
      <c r="F37" s="25"/>
      <c r="G37" s="1"/>
      <c r="H37" s="1"/>
      <c r="I37" s="1"/>
      <c r="J37" s="1"/>
      <c r="K37" s="1"/>
      <c r="L37" s="1"/>
      <c r="M37" s="1"/>
      <c r="N37" s="1"/>
      <c r="O37" s="1"/>
      <c r="P37" s="25"/>
      <c r="Q37" s="1"/>
      <c r="R37" s="1"/>
    </row>
    <row r="38" spans="3:18" ht="29.25" customHeight="1" x14ac:dyDescent="0.25">
      <c r="C38" s="1"/>
      <c r="D38" s="1"/>
      <c r="E38" s="1"/>
      <c r="F38" s="25"/>
      <c r="G38" s="1"/>
      <c r="H38" s="1"/>
      <c r="I38" s="1"/>
      <c r="J38" s="1"/>
      <c r="K38" s="1"/>
      <c r="L38" s="1"/>
      <c r="M38" s="1"/>
      <c r="N38" s="1"/>
      <c r="O38" s="1"/>
      <c r="P38" s="25"/>
      <c r="Q38" s="1"/>
      <c r="R38" s="1"/>
    </row>
    <row r="39" spans="3:18" x14ac:dyDescent="0.25">
      <c r="C39" s="1"/>
      <c r="D39" s="1"/>
      <c r="E39" s="1"/>
      <c r="F39" s="25"/>
      <c r="G39" s="1"/>
      <c r="H39" s="1"/>
      <c r="I39" s="1"/>
      <c r="J39" s="1"/>
      <c r="K39" s="1"/>
      <c r="L39" s="1"/>
      <c r="M39" s="1"/>
      <c r="N39" s="1"/>
      <c r="O39" s="1"/>
      <c r="P39" s="25"/>
      <c r="Q39" s="1"/>
      <c r="R39" s="1"/>
    </row>
    <row r="40" spans="3:18" x14ac:dyDescent="0.25">
      <c r="C40" s="1"/>
      <c r="D40" s="1"/>
      <c r="E40" s="1"/>
      <c r="F40" s="25"/>
      <c r="G40" s="1"/>
      <c r="H40" s="1"/>
      <c r="I40" s="1"/>
      <c r="J40" s="1"/>
      <c r="K40" s="1"/>
      <c r="L40" s="1"/>
      <c r="M40" s="1"/>
      <c r="N40" s="1"/>
      <c r="O40" s="1"/>
      <c r="P40" s="25"/>
      <c r="Q40" s="1"/>
      <c r="R40" s="1"/>
    </row>
    <row r="41" spans="3:18" x14ac:dyDescent="0.25">
      <c r="C41" s="1"/>
      <c r="D41" s="1"/>
      <c r="E41" s="1"/>
      <c r="F41" s="25"/>
      <c r="G41" s="1"/>
      <c r="H41" s="1"/>
      <c r="I41" s="1"/>
      <c r="J41" s="1"/>
      <c r="K41" s="1"/>
      <c r="L41" s="1"/>
      <c r="M41" s="1"/>
      <c r="N41" s="1"/>
      <c r="O41" s="1"/>
      <c r="P41" s="25"/>
      <c r="Q41" s="1"/>
      <c r="R41" s="1"/>
    </row>
    <row r="42" spans="3:18" x14ac:dyDescent="0.25">
      <c r="C42" s="1"/>
      <c r="D42" s="1"/>
      <c r="E42" s="1"/>
      <c r="F42" s="25"/>
      <c r="G42" s="1"/>
      <c r="H42" s="1"/>
      <c r="I42" s="1"/>
      <c r="J42" s="1"/>
      <c r="K42" s="1"/>
      <c r="L42" s="1"/>
      <c r="M42" s="1"/>
      <c r="N42" s="1"/>
      <c r="O42" s="1"/>
      <c r="P42" s="25"/>
      <c r="Q42" s="1"/>
      <c r="R42" s="1"/>
    </row>
    <row r="43" spans="3:18" x14ac:dyDescent="0.25">
      <c r="C43" s="1"/>
      <c r="D43" s="1"/>
      <c r="E43" s="1"/>
      <c r="F43" s="25"/>
      <c r="G43" s="1"/>
      <c r="H43" s="1"/>
      <c r="I43" s="1"/>
      <c r="J43" s="1"/>
      <c r="K43" s="1"/>
      <c r="L43" s="1"/>
      <c r="M43" s="1"/>
      <c r="N43" s="1"/>
      <c r="O43" s="1"/>
      <c r="P43" s="25"/>
      <c r="Q43" s="1"/>
      <c r="R43" s="1"/>
    </row>
    <row r="44" spans="3:18" x14ac:dyDescent="0.25">
      <c r="C44" s="1"/>
      <c r="D44" s="1"/>
      <c r="E44" s="1"/>
      <c r="F44" s="25"/>
      <c r="G44" s="1"/>
      <c r="H44" s="1"/>
      <c r="I44" s="1"/>
      <c r="J44" s="1"/>
      <c r="K44" s="1"/>
      <c r="L44" s="1"/>
      <c r="M44" s="1"/>
      <c r="N44" s="1"/>
      <c r="O44" s="1"/>
      <c r="P44" s="25"/>
      <c r="Q44" s="1"/>
      <c r="R44" s="1"/>
    </row>
    <row r="45" spans="3:18" x14ac:dyDescent="0.25">
      <c r="C45" s="1"/>
      <c r="D45" s="1"/>
      <c r="E45" s="1"/>
      <c r="F45" s="25"/>
      <c r="G45" s="1"/>
      <c r="H45" s="1"/>
      <c r="I45" s="1"/>
      <c r="J45" s="1"/>
      <c r="K45" s="1"/>
      <c r="L45" s="1"/>
      <c r="M45" s="1"/>
      <c r="N45" s="1"/>
      <c r="O45" s="1"/>
      <c r="P45" s="25"/>
      <c r="Q45" s="1"/>
      <c r="R45" s="1"/>
    </row>
    <row r="46" spans="3:18" x14ac:dyDescent="0.25">
      <c r="C46" s="1"/>
      <c r="D46" s="1"/>
      <c r="E46" s="1"/>
      <c r="F46" s="25"/>
      <c r="G46" s="1"/>
      <c r="H46" s="1"/>
      <c r="I46" s="1"/>
      <c r="J46" s="1"/>
      <c r="K46" s="1"/>
      <c r="L46" s="1"/>
      <c r="M46" s="1"/>
      <c r="N46" s="1"/>
      <c r="O46" s="1"/>
      <c r="P46" s="25"/>
      <c r="Q46" s="1"/>
      <c r="R46" s="1"/>
    </row>
    <row r="47" spans="3:18" x14ac:dyDescent="0.25">
      <c r="C47" s="1"/>
      <c r="D47" s="1"/>
      <c r="E47" s="1"/>
      <c r="F47" s="25"/>
      <c r="G47" s="1"/>
      <c r="H47" s="1"/>
      <c r="I47" s="1"/>
      <c r="J47" s="1"/>
      <c r="K47" s="1"/>
      <c r="L47" s="1"/>
      <c r="M47" s="1"/>
      <c r="N47" s="1"/>
      <c r="O47" s="1"/>
      <c r="P47" s="25"/>
      <c r="Q47" s="1"/>
      <c r="R47" s="1"/>
    </row>
    <row r="48" spans="3:18" ht="36" customHeight="1" x14ac:dyDescent="0.25">
      <c r="C48" s="1"/>
      <c r="D48" s="1"/>
      <c r="E48" s="1"/>
      <c r="F48" s="25"/>
      <c r="G48" s="1"/>
      <c r="H48" s="1"/>
      <c r="I48" s="1"/>
      <c r="J48" s="1"/>
      <c r="K48" s="1"/>
      <c r="L48" s="1"/>
      <c r="M48" s="1"/>
      <c r="N48" s="1"/>
      <c r="O48" s="1"/>
      <c r="P48" s="25"/>
      <c r="Q48" s="1"/>
      <c r="R48" s="1"/>
    </row>
    <row r="49" spans="3:18" x14ac:dyDescent="0.25">
      <c r="C49" s="1"/>
      <c r="D49" s="1"/>
      <c r="E49" s="1"/>
      <c r="F49" s="25"/>
      <c r="G49" s="1"/>
      <c r="H49" s="1"/>
      <c r="I49" s="1"/>
      <c r="J49" s="1"/>
      <c r="K49" s="1"/>
      <c r="L49" s="1"/>
      <c r="M49" s="1"/>
      <c r="N49" s="1"/>
      <c r="O49" s="1"/>
      <c r="P49" s="25"/>
      <c r="Q49" s="1"/>
      <c r="R49" s="1"/>
    </row>
    <row r="50" spans="3:18" x14ac:dyDescent="0.25">
      <c r="C50" s="1"/>
      <c r="D50" s="1"/>
      <c r="E50" s="1"/>
      <c r="F50" s="25"/>
      <c r="G50" s="1"/>
      <c r="H50" s="1"/>
      <c r="I50" s="1"/>
      <c r="J50" s="1"/>
      <c r="K50" s="1"/>
      <c r="L50" s="1"/>
      <c r="M50" s="1"/>
      <c r="N50" s="1"/>
      <c r="O50" s="1"/>
      <c r="P50" s="25"/>
      <c r="Q50" s="1"/>
      <c r="R50" s="1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sortState ref="C4:R34">
    <sortCondition ref="P4:P34"/>
    <sortCondition ref="C4:C34" customList="央企,部委,市属,民营"/>
    <sortCondition ref="D4:D34"/>
  </sortState>
  <mergeCells count="1">
    <mergeCell ref="C2:R2"/>
  </mergeCells>
  <phoneticPr fontId="10" type="noConversion"/>
  <conditionalFormatting sqref="C2">
    <cfRule type="duplicateValues" dxfId="12" priority="18"/>
    <cfRule type="duplicateValues" dxfId="11" priority="19"/>
    <cfRule type="duplicateValues" dxfId="10" priority="20"/>
  </conditionalFormatting>
  <conditionalFormatting sqref="E196">
    <cfRule type="duplicateValues" dxfId="9" priority="10"/>
    <cfRule type="duplicateValues" priority="11"/>
  </conditionalFormatting>
  <conditionalFormatting sqref="G1:G34 G51:G1048576">
    <cfRule type="duplicateValues" dxfId="8" priority="7"/>
  </conditionalFormatting>
  <conditionalFormatting sqref="D1:D34 D51:D1048576">
    <cfRule type="duplicateValues" dxfId="7" priority="6"/>
  </conditionalFormatting>
  <conditionalFormatting sqref="E35:E50 O35:O50">
    <cfRule type="duplicateValues" dxfId="6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L51:L1048576 L1:L31</xm:sqref>
        </x14:conditionalFormatting>
        <x14:conditionalFormatting xmlns:xm="http://schemas.microsoft.com/office/excel/2006/main">
          <x14:cfRule type="containsText" priority="4" operator="containsText" id="{D17752AE-4AA5-45DA-B942-FB8FE31FFA0A}">
            <xm:f>NOT(ISERROR(SEARCH("北京智德盛投资顾问有限公司",L32)))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5" operator="containsText" id="{FD4A4E54-3986-49C4-BC7C-31E00E5044E8}">
            <xm:f>NOT(ISERROR(SEARCH("智德盛投资顾问（上海）有限公司",L32)))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L32:L34</xm:sqref>
        </x14:conditionalFormatting>
        <x14:conditionalFormatting xmlns:xm="http://schemas.microsoft.com/office/excel/2006/main">
          <x14:cfRule type="containsText" priority="2" operator="containsText" id="{2780F85E-AE07-4E70-B722-3CA3FA0C09B8}">
            <xm:f>NOT(ISERROR(SEARCH("智德盛投资顾问（上海）有限公司",J35)))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0EC4A203-D203-4CCD-A8DD-42E6CF4189AF}">
            <xm:f>NOT(ISERROR(SEARCH("北京智德盛投资顾问有限公司",J35)))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J35:J50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2018-11-14T15:45:44Z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