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AA93EA-4575-43D6-8FCD-2A71B730B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сводная табл1" sheetId="5" r:id="rId3"/>
    <sheet name="сводная табл2" sheetId="10" r:id="rId4"/>
    <sheet name="свободная табл3" sheetId="9" r:id="rId5"/>
  </sheets>
  <definedNames>
    <definedName name="_xlnm._FilterDatabase" localSheetId="0" hidden="1">Лист1!$A$2:$P$505</definedName>
  </definedNames>
  <calcPr calcId="191029"/>
  <pivotCaches>
    <pivotCache cacheId="0" r:id="rId6"/>
    <pivotCache cacheId="7" r:id="rId7"/>
    <pivotCache cacheId="6" r:id="rId8"/>
  </pivotCaches>
  <extLst>
    <ext uri="GoogleSheetsCustomDataVersion2">
      <go:sheetsCustomData xmlns:go="http://customooxmlschemas.google.com/" r:id="rId9" roundtripDataChecksum="XrA7s7JUPI1ei4XynRp6rHpA19TIlGoJVFHZMuMG148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2" i="1"/>
  <c r="H2" i="1" s="1"/>
  <c r="B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P2" i="1"/>
  <c r="P3" i="1"/>
  <c r="P5" i="1" l="1"/>
  <c r="P4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2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M320" i="1" s="1"/>
  <c r="P321" i="1"/>
  <c r="P322" i="1"/>
  <c r="P323" i="1"/>
  <c r="P324" i="1"/>
  <c r="P325" i="1"/>
  <c r="P326" i="1"/>
  <c r="P327" i="1"/>
  <c r="P328" i="1"/>
  <c r="M328" i="1" s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O489" i="1" l="1"/>
  <c r="N489" i="1"/>
  <c r="M489" i="1"/>
  <c r="O449" i="1"/>
  <c r="N449" i="1"/>
  <c r="M449" i="1"/>
  <c r="O493" i="1"/>
  <c r="N493" i="1"/>
  <c r="M493" i="1"/>
  <c r="O453" i="1"/>
  <c r="N453" i="1"/>
  <c r="M453" i="1"/>
  <c r="O491" i="1"/>
  <c r="N491" i="1"/>
  <c r="M491" i="1"/>
  <c r="N467" i="1"/>
  <c r="O467" i="1"/>
  <c r="M467" i="1"/>
  <c r="N451" i="1"/>
  <c r="O451" i="1"/>
  <c r="M451" i="1"/>
  <c r="O427" i="1"/>
  <c r="N427" i="1"/>
  <c r="M427" i="1"/>
  <c r="O411" i="1"/>
  <c r="N411" i="1"/>
  <c r="M411" i="1"/>
  <c r="O395" i="1"/>
  <c r="N395" i="1"/>
  <c r="M395" i="1"/>
  <c r="O371" i="1"/>
  <c r="N371" i="1"/>
  <c r="M371" i="1"/>
  <c r="O355" i="1"/>
  <c r="N355" i="1"/>
  <c r="M355" i="1"/>
  <c r="N339" i="1"/>
  <c r="O339" i="1"/>
  <c r="M339" i="1"/>
  <c r="N323" i="1"/>
  <c r="O323" i="1"/>
  <c r="M323" i="1"/>
  <c r="O307" i="1"/>
  <c r="N307" i="1"/>
  <c r="M307" i="1"/>
  <c r="O283" i="1"/>
  <c r="N283" i="1"/>
  <c r="M283" i="1"/>
  <c r="O267" i="1"/>
  <c r="N267" i="1"/>
  <c r="M267" i="1"/>
  <c r="N251" i="1"/>
  <c r="O251" i="1"/>
  <c r="M251" i="1"/>
  <c r="O235" i="1"/>
  <c r="N235" i="1"/>
  <c r="M235" i="1"/>
  <c r="N219" i="1"/>
  <c r="O219" i="1"/>
  <c r="M219" i="1"/>
  <c r="N203" i="1"/>
  <c r="O203" i="1"/>
  <c r="M203" i="1"/>
  <c r="N187" i="1"/>
  <c r="O187" i="1"/>
  <c r="M187" i="1"/>
  <c r="N171" i="1"/>
  <c r="O171" i="1"/>
  <c r="M171" i="1"/>
  <c r="N155" i="1"/>
  <c r="O155" i="1"/>
  <c r="M155" i="1"/>
  <c r="N139" i="1"/>
  <c r="O139" i="1"/>
  <c r="M139" i="1"/>
  <c r="N123" i="1"/>
  <c r="O123" i="1"/>
  <c r="M123" i="1"/>
  <c r="O107" i="1"/>
  <c r="N107" i="1"/>
  <c r="M107" i="1"/>
  <c r="O91" i="1"/>
  <c r="N91" i="1"/>
  <c r="M91" i="1"/>
  <c r="N75" i="1"/>
  <c r="O75" i="1"/>
  <c r="M75" i="1"/>
  <c r="N59" i="1"/>
  <c r="O59" i="1"/>
  <c r="M59" i="1"/>
  <c r="N35" i="1"/>
  <c r="O35" i="1"/>
  <c r="M35" i="1"/>
  <c r="O457" i="1"/>
  <c r="N457" i="1"/>
  <c r="M457" i="1"/>
  <c r="O409" i="1"/>
  <c r="N409" i="1"/>
  <c r="M409" i="1"/>
  <c r="O385" i="1"/>
  <c r="N385" i="1"/>
  <c r="M385" i="1"/>
  <c r="O361" i="1"/>
  <c r="N361" i="1"/>
  <c r="M361" i="1"/>
  <c r="O337" i="1"/>
  <c r="N337" i="1"/>
  <c r="M337" i="1"/>
  <c r="O313" i="1"/>
  <c r="N313" i="1"/>
  <c r="M313" i="1"/>
  <c r="O289" i="1"/>
  <c r="N289" i="1"/>
  <c r="M289" i="1"/>
  <c r="O265" i="1"/>
  <c r="N265" i="1"/>
  <c r="M265" i="1"/>
  <c r="O241" i="1"/>
  <c r="N241" i="1"/>
  <c r="M241" i="1"/>
  <c r="O217" i="1"/>
  <c r="N217" i="1"/>
  <c r="M217" i="1"/>
  <c r="O193" i="1"/>
  <c r="N193" i="1"/>
  <c r="M193" i="1"/>
  <c r="O177" i="1"/>
  <c r="N177" i="1"/>
  <c r="M177" i="1"/>
  <c r="O169" i="1"/>
  <c r="N169" i="1"/>
  <c r="M169" i="1"/>
  <c r="O161" i="1"/>
  <c r="N161" i="1"/>
  <c r="M161" i="1"/>
  <c r="O153" i="1"/>
  <c r="N153" i="1"/>
  <c r="M153" i="1"/>
  <c r="O145" i="1"/>
  <c r="N145" i="1"/>
  <c r="M145" i="1"/>
  <c r="O137" i="1"/>
  <c r="N137" i="1"/>
  <c r="M137" i="1"/>
  <c r="O129" i="1"/>
  <c r="N129" i="1"/>
  <c r="M129" i="1"/>
  <c r="O121" i="1"/>
  <c r="N121" i="1"/>
  <c r="M121" i="1"/>
  <c r="O113" i="1"/>
  <c r="N113" i="1"/>
  <c r="M113" i="1"/>
  <c r="O105" i="1"/>
  <c r="N105" i="1"/>
  <c r="M105" i="1"/>
  <c r="O97" i="1"/>
  <c r="N97" i="1"/>
  <c r="M97" i="1"/>
  <c r="O89" i="1"/>
  <c r="N89" i="1"/>
  <c r="M89" i="1"/>
  <c r="O81" i="1"/>
  <c r="N81" i="1"/>
  <c r="M81" i="1"/>
  <c r="O73" i="1"/>
  <c r="N73" i="1"/>
  <c r="M73" i="1"/>
  <c r="O65" i="1"/>
  <c r="N65" i="1"/>
  <c r="M65" i="1"/>
  <c r="O57" i="1"/>
  <c r="N57" i="1"/>
  <c r="M57" i="1"/>
  <c r="O49" i="1"/>
  <c r="N49" i="1"/>
  <c r="M49" i="1"/>
  <c r="O41" i="1"/>
  <c r="N41" i="1"/>
  <c r="M41" i="1"/>
  <c r="O33" i="1"/>
  <c r="N33" i="1"/>
  <c r="M33" i="1"/>
  <c r="O25" i="1"/>
  <c r="N25" i="1"/>
  <c r="M25" i="1"/>
  <c r="O17" i="1"/>
  <c r="N17" i="1"/>
  <c r="M17" i="1"/>
  <c r="O497" i="1"/>
  <c r="N497" i="1"/>
  <c r="M497" i="1"/>
  <c r="O433" i="1"/>
  <c r="N433" i="1"/>
  <c r="M433" i="1"/>
  <c r="O393" i="1"/>
  <c r="N393" i="1"/>
  <c r="M393" i="1"/>
  <c r="O369" i="1"/>
  <c r="N369" i="1"/>
  <c r="M369" i="1"/>
  <c r="O353" i="1"/>
  <c r="N353" i="1"/>
  <c r="M353" i="1"/>
  <c r="O321" i="1"/>
  <c r="N321" i="1"/>
  <c r="M321" i="1"/>
  <c r="O297" i="1"/>
  <c r="N297" i="1"/>
  <c r="M297" i="1"/>
  <c r="O281" i="1"/>
  <c r="N281" i="1"/>
  <c r="M281" i="1"/>
  <c r="O257" i="1"/>
  <c r="N257" i="1"/>
  <c r="M257" i="1"/>
  <c r="O233" i="1"/>
  <c r="N233" i="1"/>
  <c r="M233" i="1"/>
  <c r="O209" i="1"/>
  <c r="N209" i="1"/>
  <c r="M209" i="1"/>
  <c r="O185" i="1"/>
  <c r="N185" i="1"/>
  <c r="M185" i="1"/>
  <c r="O496" i="1"/>
  <c r="N496" i="1"/>
  <c r="M496" i="1"/>
  <c r="O488" i="1"/>
  <c r="N488" i="1"/>
  <c r="M488" i="1"/>
  <c r="O480" i="1"/>
  <c r="N480" i="1"/>
  <c r="M480" i="1"/>
  <c r="O472" i="1"/>
  <c r="N472" i="1"/>
  <c r="M472" i="1"/>
  <c r="O464" i="1"/>
  <c r="N464" i="1"/>
  <c r="M464" i="1"/>
  <c r="O424" i="1"/>
  <c r="N424" i="1"/>
  <c r="M424" i="1"/>
  <c r="O408" i="1"/>
  <c r="N408" i="1"/>
  <c r="M408" i="1"/>
  <c r="O384" i="1"/>
  <c r="N384" i="1"/>
  <c r="M384" i="1"/>
  <c r="O505" i="1"/>
  <c r="N505" i="1"/>
  <c r="M505" i="1"/>
  <c r="O441" i="1"/>
  <c r="N441" i="1"/>
  <c r="M441" i="1"/>
  <c r="O401" i="1"/>
  <c r="N401" i="1"/>
  <c r="M401" i="1"/>
  <c r="O377" i="1"/>
  <c r="N377" i="1"/>
  <c r="M377" i="1"/>
  <c r="O345" i="1"/>
  <c r="N345" i="1"/>
  <c r="M345" i="1"/>
  <c r="O329" i="1"/>
  <c r="N329" i="1"/>
  <c r="M329" i="1"/>
  <c r="O305" i="1"/>
  <c r="N305" i="1"/>
  <c r="M305" i="1"/>
  <c r="O273" i="1"/>
  <c r="N273" i="1"/>
  <c r="M273" i="1"/>
  <c r="O249" i="1"/>
  <c r="N249" i="1"/>
  <c r="M249" i="1"/>
  <c r="O225" i="1"/>
  <c r="N225" i="1"/>
  <c r="M225" i="1"/>
  <c r="O201" i="1"/>
  <c r="N201" i="1"/>
  <c r="M201" i="1"/>
  <c r="O504" i="1"/>
  <c r="N504" i="1"/>
  <c r="M504" i="1"/>
  <c r="O456" i="1"/>
  <c r="N456" i="1"/>
  <c r="M456" i="1"/>
  <c r="O448" i="1"/>
  <c r="N448" i="1"/>
  <c r="M448" i="1"/>
  <c r="O440" i="1"/>
  <c r="N440" i="1"/>
  <c r="M440" i="1"/>
  <c r="O432" i="1"/>
  <c r="N432" i="1"/>
  <c r="M432" i="1"/>
  <c r="O416" i="1"/>
  <c r="N416" i="1"/>
  <c r="M416" i="1"/>
  <c r="O400" i="1"/>
  <c r="N400" i="1"/>
  <c r="M400" i="1"/>
  <c r="O392" i="1"/>
  <c r="N392" i="1"/>
  <c r="M392" i="1"/>
  <c r="O376" i="1"/>
  <c r="N376" i="1"/>
  <c r="M376" i="1"/>
  <c r="O368" i="1"/>
  <c r="N368" i="1"/>
  <c r="M368" i="1"/>
  <c r="O360" i="1"/>
  <c r="N360" i="1"/>
  <c r="M360" i="1"/>
  <c r="O352" i="1"/>
  <c r="N352" i="1"/>
  <c r="M352" i="1"/>
  <c r="O344" i="1"/>
  <c r="N344" i="1"/>
  <c r="M344" i="1"/>
  <c r="O336" i="1"/>
  <c r="N336" i="1"/>
  <c r="M336" i="1"/>
  <c r="N502" i="1"/>
  <c r="O502" i="1"/>
  <c r="M502" i="1"/>
  <c r="O481" i="1"/>
  <c r="N481" i="1"/>
  <c r="M481" i="1"/>
  <c r="O425" i="1"/>
  <c r="N425" i="1"/>
  <c r="M425" i="1"/>
  <c r="O477" i="1"/>
  <c r="N477" i="1"/>
  <c r="M477" i="1"/>
  <c r="O445" i="1"/>
  <c r="N445" i="1"/>
  <c r="M445" i="1"/>
  <c r="O429" i="1"/>
  <c r="N429" i="1"/>
  <c r="M429" i="1"/>
  <c r="O413" i="1"/>
  <c r="N413" i="1"/>
  <c r="M413" i="1"/>
  <c r="O397" i="1"/>
  <c r="N397" i="1"/>
  <c r="M397" i="1"/>
  <c r="O381" i="1"/>
  <c r="N381" i="1"/>
  <c r="M381" i="1"/>
  <c r="O365" i="1"/>
  <c r="N365" i="1"/>
  <c r="M365" i="1"/>
  <c r="O349" i="1"/>
  <c r="N349" i="1"/>
  <c r="M349" i="1"/>
  <c r="O333" i="1"/>
  <c r="N333" i="1"/>
  <c r="M333" i="1"/>
  <c r="O317" i="1"/>
  <c r="N317" i="1"/>
  <c r="M317" i="1"/>
  <c r="O301" i="1"/>
  <c r="N301" i="1"/>
  <c r="M301" i="1"/>
  <c r="O285" i="1"/>
  <c r="N285" i="1"/>
  <c r="M285" i="1"/>
  <c r="O269" i="1"/>
  <c r="N269" i="1"/>
  <c r="M269" i="1"/>
  <c r="O253" i="1"/>
  <c r="N253" i="1"/>
  <c r="M253" i="1"/>
  <c r="O237" i="1"/>
  <c r="N237" i="1"/>
  <c r="M237" i="1"/>
  <c r="O221" i="1"/>
  <c r="N221" i="1"/>
  <c r="M221" i="1"/>
  <c r="O205" i="1"/>
  <c r="N205" i="1"/>
  <c r="M205" i="1"/>
  <c r="O189" i="1"/>
  <c r="N189" i="1"/>
  <c r="M189" i="1"/>
  <c r="O173" i="1"/>
  <c r="N173" i="1"/>
  <c r="M173" i="1"/>
  <c r="O157" i="1"/>
  <c r="N157" i="1"/>
  <c r="M157" i="1"/>
  <c r="O141" i="1"/>
  <c r="N141" i="1"/>
  <c r="M141" i="1"/>
  <c r="O125" i="1"/>
  <c r="N125" i="1"/>
  <c r="M125" i="1"/>
  <c r="O109" i="1"/>
  <c r="N109" i="1"/>
  <c r="M109" i="1"/>
  <c r="O93" i="1"/>
  <c r="N93" i="1"/>
  <c r="M93" i="1"/>
  <c r="O77" i="1"/>
  <c r="N77" i="1"/>
  <c r="M77" i="1"/>
  <c r="O61" i="1"/>
  <c r="N61" i="1"/>
  <c r="M61" i="1"/>
  <c r="O45" i="1"/>
  <c r="N45" i="1"/>
  <c r="M45" i="1"/>
  <c r="O29" i="1"/>
  <c r="N29" i="1"/>
  <c r="M29" i="1"/>
  <c r="O21" i="1"/>
  <c r="N21" i="1"/>
  <c r="M21" i="1"/>
  <c r="O13" i="1"/>
  <c r="N13" i="1"/>
  <c r="M13" i="1"/>
  <c r="O465" i="1"/>
  <c r="N465" i="1"/>
  <c r="M465" i="1"/>
  <c r="O501" i="1"/>
  <c r="N501" i="1"/>
  <c r="M501" i="1"/>
  <c r="O461" i="1"/>
  <c r="N461" i="1"/>
  <c r="M461" i="1"/>
  <c r="O437" i="1"/>
  <c r="N437" i="1"/>
  <c r="M437" i="1"/>
  <c r="O421" i="1"/>
  <c r="N421" i="1"/>
  <c r="M421" i="1"/>
  <c r="O405" i="1"/>
  <c r="N405" i="1"/>
  <c r="M405" i="1"/>
  <c r="O389" i="1"/>
  <c r="N389" i="1"/>
  <c r="M389" i="1"/>
  <c r="O373" i="1"/>
  <c r="N373" i="1"/>
  <c r="M373" i="1"/>
  <c r="O357" i="1"/>
  <c r="N357" i="1"/>
  <c r="M357" i="1"/>
  <c r="O341" i="1"/>
  <c r="N341" i="1"/>
  <c r="M341" i="1"/>
  <c r="O325" i="1"/>
  <c r="N325" i="1"/>
  <c r="M325" i="1"/>
  <c r="O309" i="1"/>
  <c r="N309" i="1"/>
  <c r="M309" i="1"/>
  <c r="O293" i="1"/>
  <c r="N293" i="1"/>
  <c r="M293" i="1"/>
  <c r="O277" i="1"/>
  <c r="N277" i="1"/>
  <c r="M277" i="1"/>
  <c r="O261" i="1"/>
  <c r="N261" i="1"/>
  <c r="M261" i="1"/>
  <c r="O245" i="1"/>
  <c r="N245" i="1"/>
  <c r="M245" i="1"/>
  <c r="O229" i="1"/>
  <c r="N229" i="1"/>
  <c r="M229" i="1"/>
  <c r="O213" i="1"/>
  <c r="N213" i="1"/>
  <c r="M213" i="1"/>
  <c r="O197" i="1"/>
  <c r="N197" i="1"/>
  <c r="M197" i="1"/>
  <c r="O181" i="1"/>
  <c r="N181" i="1"/>
  <c r="M181" i="1"/>
  <c r="O165" i="1"/>
  <c r="N165" i="1"/>
  <c r="M165" i="1"/>
  <c r="O149" i="1"/>
  <c r="N149" i="1"/>
  <c r="M149" i="1"/>
  <c r="O133" i="1"/>
  <c r="N133" i="1"/>
  <c r="M133" i="1"/>
  <c r="O117" i="1"/>
  <c r="N117" i="1"/>
  <c r="M117" i="1"/>
  <c r="O101" i="1"/>
  <c r="N101" i="1"/>
  <c r="M101" i="1"/>
  <c r="O85" i="1"/>
  <c r="N85" i="1"/>
  <c r="M85" i="1"/>
  <c r="O69" i="1"/>
  <c r="N69" i="1"/>
  <c r="M69" i="1"/>
  <c r="O53" i="1"/>
  <c r="N53" i="1"/>
  <c r="M53" i="1"/>
  <c r="O37" i="1"/>
  <c r="N37" i="1"/>
  <c r="M37" i="1"/>
  <c r="O500" i="1"/>
  <c r="N500" i="1"/>
  <c r="M500" i="1"/>
  <c r="N492" i="1"/>
  <c r="O492" i="1"/>
  <c r="M492" i="1"/>
  <c r="O473" i="1"/>
  <c r="N473" i="1"/>
  <c r="M473" i="1"/>
  <c r="O417" i="1"/>
  <c r="N417" i="1"/>
  <c r="M417" i="1"/>
  <c r="O485" i="1"/>
  <c r="N485" i="1"/>
  <c r="M485" i="1"/>
  <c r="O469" i="1"/>
  <c r="N469" i="1"/>
  <c r="M469" i="1"/>
  <c r="O499" i="1"/>
  <c r="N499" i="1"/>
  <c r="M499" i="1"/>
  <c r="O483" i="1"/>
  <c r="N483" i="1"/>
  <c r="M483" i="1"/>
  <c r="O475" i="1"/>
  <c r="N475" i="1"/>
  <c r="M475" i="1"/>
  <c r="O459" i="1"/>
  <c r="N459" i="1"/>
  <c r="M459" i="1"/>
  <c r="N443" i="1"/>
  <c r="O443" i="1"/>
  <c r="M443" i="1"/>
  <c r="O435" i="1"/>
  <c r="N435" i="1"/>
  <c r="M435" i="1"/>
  <c r="O419" i="1"/>
  <c r="N419" i="1"/>
  <c r="M419" i="1"/>
  <c r="N403" i="1"/>
  <c r="O403" i="1"/>
  <c r="M403" i="1"/>
  <c r="N387" i="1"/>
  <c r="O387" i="1"/>
  <c r="M387" i="1"/>
  <c r="N379" i="1"/>
  <c r="O379" i="1"/>
  <c r="M379" i="1"/>
  <c r="O363" i="1"/>
  <c r="N363" i="1"/>
  <c r="M363" i="1"/>
  <c r="O347" i="1"/>
  <c r="N347" i="1"/>
  <c r="M347" i="1"/>
  <c r="O331" i="1"/>
  <c r="N331" i="1"/>
  <c r="M331" i="1"/>
  <c r="N315" i="1"/>
  <c r="O315" i="1"/>
  <c r="M315" i="1"/>
  <c r="O299" i="1"/>
  <c r="N299" i="1"/>
  <c r="M299" i="1"/>
  <c r="O291" i="1"/>
  <c r="N291" i="1"/>
  <c r="M291" i="1"/>
  <c r="N275" i="1"/>
  <c r="O275" i="1"/>
  <c r="M275" i="1"/>
  <c r="N259" i="1"/>
  <c r="O259" i="1"/>
  <c r="M259" i="1"/>
  <c r="O243" i="1"/>
  <c r="N243" i="1"/>
  <c r="M243" i="1"/>
  <c r="O227" i="1"/>
  <c r="N227" i="1"/>
  <c r="M227" i="1"/>
  <c r="O211" i="1"/>
  <c r="N211" i="1"/>
  <c r="M211" i="1"/>
  <c r="O195" i="1"/>
  <c r="N195" i="1"/>
  <c r="M195" i="1"/>
  <c r="O179" i="1"/>
  <c r="N179" i="1"/>
  <c r="M179" i="1"/>
  <c r="O163" i="1"/>
  <c r="N163" i="1"/>
  <c r="M163" i="1"/>
  <c r="O147" i="1"/>
  <c r="N147" i="1"/>
  <c r="M147" i="1"/>
  <c r="O131" i="1"/>
  <c r="N131" i="1"/>
  <c r="M131" i="1"/>
  <c r="O115" i="1"/>
  <c r="N115" i="1"/>
  <c r="M115" i="1"/>
  <c r="N99" i="1"/>
  <c r="O99" i="1"/>
  <c r="M99" i="1"/>
  <c r="N83" i="1"/>
  <c r="O83" i="1"/>
  <c r="M83" i="1"/>
  <c r="O67" i="1"/>
  <c r="N67" i="1"/>
  <c r="M67" i="1"/>
  <c r="O51" i="1"/>
  <c r="N51" i="1"/>
  <c r="M51" i="1"/>
  <c r="O43" i="1"/>
  <c r="N43" i="1"/>
  <c r="M43" i="1"/>
  <c r="O27" i="1"/>
  <c r="N27" i="1"/>
  <c r="M27" i="1"/>
  <c r="N19" i="1"/>
  <c r="O19" i="1"/>
  <c r="O11" i="1"/>
  <c r="N11" i="1"/>
  <c r="O2" i="1"/>
  <c r="N2" i="1"/>
  <c r="O498" i="1"/>
  <c r="N498" i="1"/>
  <c r="O490" i="1"/>
  <c r="N490" i="1"/>
  <c r="N482" i="1"/>
  <c r="O482" i="1"/>
  <c r="O474" i="1"/>
  <c r="N474" i="1"/>
  <c r="O466" i="1"/>
  <c r="N466" i="1"/>
  <c r="O458" i="1"/>
  <c r="N458" i="1"/>
  <c r="O450" i="1"/>
  <c r="N450" i="1"/>
  <c r="O442" i="1"/>
  <c r="N442" i="1"/>
  <c r="O434" i="1"/>
  <c r="N434" i="1"/>
  <c r="N426" i="1"/>
  <c r="O426" i="1"/>
  <c r="N418" i="1"/>
  <c r="O418" i="1"/>
  <c r="O410" i="1"/>
  <c r="N410" i="1"/>
  <c r="O402" i="1"/>
  <c r="N402" i="1"/>
  <c r="O394" i="1"/>
  <c r="N394" i="1"/>
  <c r="O386" i="1"/>
  <c r="N386" i="1"/>
  <c r="N378" i="1"/>
  <c r="O378" i="1"/>
  <c r="O370" i="1"/>
  <c r="N370" i="1"/>
  <c r="N362" i="1"/>
  <c r="O362" i="1"/>
  <c r="N354" i="1"/>
  <c r="O354" i="1"/>
  <c r="O346" i="1"/>
  <c r="N346" i="1"/>
  <c r="O338" i="1"/>
  <c r="N338" i="1"/>
  <c r="O330" i="1"/>
  <c r="N330" i="1"/>
  <c r="O322" i="1"/>
  <c r="N322" i="1"/>
  <c r="O314" i="1"/>
  <c r="N314" i="1"/>
  <c r="O306" i="1"/>
  <c r="N306" i="1"/>
  <c r="N298" i="1"/>
  <c r="O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N226" i="1"/>
  <c r="O226" i="1"/>
  <c r="O218" i="1"/>
  <c r="N218" i="1"/>
  <c r="O210" i="1"/>
  <c r="N210" i="1"/>
  <c r="O202" i="1"/>
  <c r="N202" i="1"/>
  <c r="O194" i="1"/>
  <c r="N194" i="1"/>
  <c r="O186" i="1"/>
  <c r="N186" i="1"/>
  <c r="N178" i="1"/>
  <c r="O178" i="1"/>
  <c r="O170" i="1"/>
  <c r="N170" i="1"/>
  <c r="N162" i="1"/>
  <c r="O162" i="1"/>
  <c r="O154" i="1"/>
  <c r="N154" i="1"/>
  <c r="N146" i="1"/>
  <c r="O146" i="1"/>
  <c r="O138" i="1"/>
  <c r="N138" i="1"/>
  <c r="O130" i="1"/>
  <c r="N130" i="1"/>
  <c r="N122" i="1"/>
  <c r="O122" i="1"/>
  <c r="O114" i="1"/>
  <c r="N114" i="1"/>
  <c r="N106" i="1"/>
  <c r="O106" i="1"/>
  <c r="N98" i="1"/>
  <c r="O98" i="1"/>
  <c r="O90" i="1"/>
  <c r="N90" i="1"/>
  <c r="N82" i="1"/>
  <c r="O82" i="1"/>
  <c r="O74" i="1"/>
  <c r="N74" i="1"/>
  <c r="O66" i="1"/>
  <c r="N66" i="1"/>
  <c r="N58" i="1"/>
  <c r="O58" i="1"/>
  <c r="O50" i="1"/>
  <c r="N50" i="1"/>
  <c r="O42" i="1"/>
  <c r="N42" i="1"/>
  <c r="O34" i="1"/>
  <c r="N34" i="1"/>
  <c r="O26" i="1"/>
  <c r="N26" i="1"/>
  <c r="O18" i="1"/>
  <c r="N18" i="1"/>
  <c r="O10" i="1"/>
  <c r="N10" i="1"/>
  <c r="M2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O9" i="1"/>
  <c r="N9" i="1"/>
  <c r="M9" i="1"/>
  <c r="O312" i="1"/>
  <c r="N312" i="1"/>
  <c r="O304" i="1"/>
  <c r="N304" i="1"/>
  <c r="O296" i="1"/>
  <c r="N296" i="1"/>
  <c r="O288" i="1"/>
  <c r="N288" i="1"/>
  <c r="O280" i="1"/>
  <c r="N280" i="1"/>
  <c r="O272" i="1"/>
  <c r="N272" i="1"/>
  <c r="O264" i="1"/>
  <c r="N264" i="1"/>
  <c r="O256" i="1"/>
  <c r="N256" i="1"/>
  <c r="O248" i="1"/>
  <c r="N248" i="1"/>
  <c r="O240" i="1"/>
  <c r="N240" i="1"/>
  <c r="O232" i="1"/>
  <c r="N232" i="1"/>
  <c r="O224" i="1"/>
  <c r="N224" i="1"/>
  <c r="O216" i="1"/>
  <c r="N216" i="1"/>
  <c r="O208" i="1"/>
  <c r="N208" i="1"/>
  <c r="O200" i="1"/>
  <c r="N200" i="1"/>
  <c r="O192" i="1"/>
  <c r="N192" i="1"/>
  <c r="O184" i="1"/>
  <c r="N184" i="1"/>
  <c r="O176" i="1"/>
  <c r="N176" i="1"/>
  <c r="O168" i="1"/>
  <c r="N168" i="1"/>
  <c r="O160" i="1"/>
  <c r="N160" i="1"/>
  <c r="O152" i="1"/>
  <c r="N152" i="1"/>
  <c r="O144" i="1"/>
  <c r="N144" i="1"/>
  <c r="O136" i="1"/>
  <c r="N136" i="1"/>
  <c r="O128" i="1"/>
  <c r="N128" i="1"/>
  <c r="O120" i="1"/>
  <c r="N120" i="1"/>
  <c r="O112" i="1"/>
  <c r="N112" i="1"/>
  <c r="O104" i="1"/>
  <c r="N104" i="1"/>
  <c r="O96" i="1"/>
  <c r="N96" i="1"/>
  <c r="O88" i="1"/>
  <c r="N88" i="1"/>
  <c r="O80" i="1"/>
  <c r="N80" i="1"/>
  <c r="O72" i="1"/>
  <c r="N72" i="1"/>
  <c r="O64" i="1"/>
  <c r="N64" i="1"/>
  <c r="O56" i="1"/>
  <c r="N56" i="1"/>
  <c r="O48" i="1"/>
  <c r="N48" i="1"/>
  <c r="O40" i="1"/>
  <c r="N40" i="1"/>
  <c r="O32" i="1"/>
  <c r="N32" i="1"/>
  <c r="O24" i="1"/>
  <c r="N24" i="1"/>
  <c r="O16" i="1"/>
  <c r="N16" i="1"/>
  <c r="O8" i="1"/>
  <c r="N8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O328" i="1"/>
  <c r="N328" i="1"/>
  <c r="O320" i="1"/>
  <c r="N320" i="1"/>
  <c r="O503" i="1"/>
  <c r="N503" i="1"/>
  <c r="O495" i="1"/>
  <c r="N495" i="1"/>
  <c r="O487" i="1"/>
  <c r="N487" i="1"/>
  <c r="N479" i="1"/>
  <c r="O479" i="1"/>
  <c r="O471" i="1"/>
  <c r="N471" i="1"/>
  <c r="N463" i="1"/>
  <c r="O463" i="1"/>
  <c r="N455" i="1"/>
  <c r="O455" i="1"/>
  <c r="N447" i="1"/>
  <c r="O447" i="1"/>
  <c r="N439" i="1"/>
  <c r="O439" i="1"/>
  <c r="O431" i="1"/>
  <c r="N431" i="1"/>
  <c r="N423" i="1"/>
  <c r="O423" i="1"/>
  <c r="N415" i="1"/>
  <c r="O415" i="1"/>
  <c r="O407" i="1"/>
  <c r="N407" i="1"/>
  <c r="N399" i="1"/>
  <c r="O399" i="1"/>
  <c r="N391" i="1"/>
  <c r="O391" i="1"/>
  <c r="N383" i="1"/>
  <c r="O383" i="1"/>
  <c r="N375" i="1"/>
  <c r="O375" i="1"/>
  <c r="O367" i="1"/>
  <c r="N367" i="1"/>
  <c r="N359" i="1"/>
  <c r="O359" i="1"/>
  <c r="N351" i="1"/>
  <c r="O351" i="1"/>
  <c r="O343" i="1"/>
  <c r="N343" i="1"/>
  <c r="N335" i="1"/>
  <c r="O335" i="1"/>
  <c r="N327" i="1"/>
  <c r="O327" i="1"/>
  <c r="N319" i="1"/>
  <c r="O319" i="1"/>
  <c r="N311" i="1"/>
  <c r="O311" i="1"/>
  <c r="O303" i="1"/>
  <c r="N303" i="1"/>
  <c r="N295" i="1"/>
  <c r="O295" i="1"/>
  <c r="N287" i="1"/>
  <c r="O287" i="1"/>
  <c r="O279" i="1"/>
  <c r="N279" i="1"/>
  <c r="N271" i="1"/>
  <c r="O271" i="1"/>
  <c r="N263" i="1"/>
  <c r="O263" i="1"/>
  <c r="N255" i="1"/>
  <c r="O255" i="1"/>
  <c r="N247" i="1"/>
  <c r="O247" i="1"/>
  <c r="O239" i="1"/>
  <c r="N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O167" i="1"/>
  <c r="N167" i="1"/>
  <c r="N159" i="1"/>
  <c r="O159" i="1"/>
  <c r="O151" i="1"/>
  <c r="N151" i="1"/>
  <c r="O143" i="1"/>
  <c r="N143" i="1"/>
  <c r="O135" i="1"/>
  <c r="N135" i="1"/>
  <c r="O127" i="1"/>
  <c r="N127" i="1"/>
  <c r="O119" i="1"/>
  <c r="N119" i="1"/>
  <c r="O111" i="1"/>
  <c r="N111" i="1"/>
  <c r="O103" i="1"/>
  <c r="N103" i="1"/>
  <c r="O95" i="1"/>
  <c r="N95" i="1"/>
  <c r="O87" i="1"/>
  <c r="N87" i="1"/>
  <c r="O79" i="1"/>
  <c r="N79" i="1"/>
  <c r="O71" i="1"/>
  <c r="N71" i="1"/>
  <c r="O63" i="1"/>
  <c r="N63" i="1"/>
  <c r="O55" i="1"/>
  <c r="N55" i="1"/>
  <c r="O47" i="1"/>
  <c r="N47" i="1"/>
  <c r="O39" i="1"/>
  <c r="N39" i="1"/>
  <c r="O31" i="1"/>
  <c r="N31" i="1"/>
  <c r="O23" i="1"/>
  <c r="N23" i="1"/>
  <c r="O15" i="1"/>
  <c r="N15" i="1"/>
  <c r="O7" i="1"/>
  <c r="N7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N494" i="1"/>
  <c r="O494" i="1"/>
  <c r="O486" i="1"/>
  <c r="N486" i="1"/>
  <c r="N478" i="1"/>
  <c r="O478" i="1"/>
  <c r="O470" i="1"/>
  <c r="N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O406" i="1"/>
  <c r="N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N334" i="1"/>
  <c r="O334" i="1"/>
  <c r="N326" i="1"/>
  <c r="O326" i="1"/>
  <c r="N318" i="1"/>
  <c r="O318" i="1"/>
  <c r="N310" i="1"/>
  <c r="O310" i="1"/>
  <c r="N302" i="1"/>
  <c r="O302" i="1"/>
  <c r="N294" i="1"/>
  <c r="O294" i="1"/>
  <c r="N286" i="1"/>
  <c r="O286" i="1"/>
  <c r="O278" i="1"/>
  <c r="N278" i="1"/>
  <c r="N270" i="1"/>
  <c r="O270" i="1"/>
  <c r="N262" i="1"/>
  <c r="O262" i="1"/>
  <c r="N254" i="1"/>
  <c r="O254" i="1"/>
  <c r="N246" i="1"/>
  <c r="O246" i="1"/>
  <c r="N238" i="1"/>
  <c r="O238" i="1"/>
  <c r="N230" i="1"/>
  <c r="O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M494" i="1"/>
  <c r="M486" i="1"/>
  <c r="M478" i="1"/>
  <c r="M470" i="1"/>
  <c r="M462" i="1"/>
  <c r="M454" i="1"/>
  <c r="M446" i="1"/>
  <c r="M438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O5" i="1"/>
  <c r="N5" i="1"/>
  <c r="M5" i="1"/>
  <c r="O484" i="1"/>
  <c r="N484" i="1"/>
  <c r="O476" i="1"/>
  <c r="N476" i="1"/>
  <c r="O468" i="1"/>
  <c r="N468" i="1"/>
  <c r="O460" i="1"/>
  <c r="N460" i="1"/>
  <c r="O452" i="1"/>
  <c r="N452" i="1"/>
  <c r="O444" i="1"/>
  <c r="N444" i="1"/>
  <c r="O436" i="1"/>
  <c r="N436" i="1"/>
  <c r="N428" i="1"/>
  <c r="O428" i="1"/>
  <c r="O420" i="1"/>
  <c r="N420" i="1"/>
  <c r="O412" i="1"/>
  <c r="N412" i="1"/>
  <c r="O404" i="1"/>
  <c r="N404" i="1"/>
  <c r="O396" i="1"/>
  <c r="N396" i="1"/>
  <c r="O388" i="1"/>
  <c r="N388" i="1"/>
  <c r="O380" i="1"/>
  <c r="N380" i="1"/>
  <c r="O372" i="1"/>
  <c r="N372" i="1"/>
  <c r="N364" i="1"/>
  <c r="O364" i="1"/>
  <c r="O356" i="1"/>
  <c r="N356" i="1"/>
  <c r="O348" i="1"/>
  <c r="N348" i="1"/>
  <c r="N340" i="1"/>
  <c r="O340" i="1"/>
  <c r="O332" i="1"/>
  <c r="N332" i="1"/>
  <c r="O324" i="1"/>
  <c r="N324" i="1"/>
  <c r="O316" i="1"/>
  <c r="N316" i="1"/>
  <c r="O308" i="1"/>
  <c r="N308" i="1"/>
  <c r="O300" i="1"/>
  <c r="N300" i="1"/>
  <c r="O292" i="1"/>
  <c r="N292" i="1"/>
  <c r="N284" i="1"/>
  <c r="O284" i="1"/>
  <c r="N276" i="1"/>
  <c r="O276" i="1"/>
  <c r="O268" i="1"/>
  <c r="N268" i="1"/>
  <c r="O260" i="1"/>
  <c r="N260" i="1"/>
  <c r="O252" i="1"/>
  <c r="N252" i="1"/>
  <c r="O244" i="1"/>
  <c r="N244" i="1"/>
  <c r="O236" i="1"/>
  <c r="N236" i="1"/>
  <c r="O228" i="1"/>
  <c r="N228" i="1"/>
  <c r="O220" i="1"/>
  <c r="N220" i="1"/>
  <c r="O212" i="1"/>
  <c r="N212" i="1"/>
  <c r="O204" i="1"/>
  <c r="N204" i="1"/>
  <c r="O196" i="1"/>
  <c r="N196" i="1"/>
  <c r="O188" i="1"/>
  <c r="N188" i="1"/>
  <c r="O180" i="1"/>
  <c r="N180" i="1"/>
  <c r="N172" i="1"/>
  <c r="O172" i="1"/>
  <c r="O164" i="1"/>
  <c r="N164" i="1"/>
  <c r="O156" i="1"/>
  <c r="N156" i="1"/>
  <c r="O148" i="1"/>
  <c r="N148" i="1"/>
  <c r="O140" i="1"/>
  <c r="N140" i="1"/>
  <c r="N132" i="1"/>
  <c r="O132" i="1"/>
  <c r="N124" i="1"/>
  <c r="O124" i="1"/>
  <c r="O116" i="1"/>
  <c r="N116" i="1"/>
  <c r="O108" i="1"/>
  <c r="N108" i="1"/>
  <c r="O100" i="1"/>
  <c r="N100" i="1"/>
  <c r="O92" i="1"/>
  <c r="N92" i="1"/>
  <c r="O84" i="1"/>
  <c r="N84" i="1"/>
  <c r="O76" i="1"/>
  <c r="N76" i="1"/>
  <c r="N68" i="1"/>
  <c r="O68" i="1"/>
  <c r="N60" i="1"/>
  <c r="O60" i="1"/>
  <c r="N52" i="1"/>
  <c r="O52" i="1"/>
  <c r="O44" i="1"/>
  <c r="N44" i="1"/>
  <c r="N36" i="1"/>
  <c r="O36" i="1"/>
  <c r="O28" i="1"/>
  <c r="N28" i="1"/>
  <c r="N20" i="1"/>
  <c r="O20" i="1"/>
  <c r="O12" i="1"/>
  <c r="N12" i="1"/>
  <c r="O4" i="1"/>
  <c r="N4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O3" i="1"/>
  <c r="N3" i="1"/>
  <c r="M19" i="1"/>
  <c r="M11" i="1"/>
  <c r="M3" i="1"/>
</calcChain>
</file>

<file path=xl/sharedStrings.xml><?xml version="1.0" encoding="utf-8"?>
<sst xmlns="http://schemas.openxmlformats.org/spreadsheetml/2006/main" count="1102" uniqueCount="46">
  <si>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</si>
  <si>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</si>
  <si>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</si>
  <si>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</si>
  <si>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</si>
  <si>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</si>
  <si>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</si>
  <si>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</si>
  <si>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</si>
  <si>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</si>
  <si>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</si>
  <si>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</si>
  <si>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</si>
  <si>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</si>
  <si>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</si>
  <si>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</si>
  <si>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</si>
  <si>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</si>
  <si>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</si>
  <si>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</si>
  <si>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</si>
  <si>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</si>
  <si>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</si>
  <si>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</si>
  <si>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</si>
  <si>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</si>
  <si>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</si>
  <si>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 xml:space="preserve">Дата и территория </t>
  </si>
  <si>
    <t>Названия строк</t>
  </si>
  <si>
    <t>Общий итог</t>
  </si>
  <si>
    <t>Названия столбцов</t>
  </si>
  <si>
    <t>апр</t>
  </si>
  <si>
    <t>май</t>
  </si>
  <si>
    <t>июнь</t>
  </si>
  <si>
    <t>Номер 
недели</t>
  </si>
  <si>
    <t xml:space="preserve">Доля в общем товарообороте </t>
  </si>
  <si>
    <t xml:space="preserve">Сумма по полю Доля в общем товарообороте </t>
  </si>
  <si>
    <t>Сумма по полю Товарооборот, руб</t>
  </si>
  <si>
    <t>Наценка</t>
  </si>
  <si>
    <t>Доходность</t>
  </si>
  <si>
    <t>(пусто)</t>
  </si>
  <si>
    <t>Сумма по полю Доходность</t>
  </si>
  <si>
    <t>Общий товарооборот</t>
  </si>
  <si>
    <t>(Все)</t>
  </si>
  <si>
    <t>Товарооборот на склад</t>
  </si>
  <si>
    <t>Сумма по полю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</si>
</sst>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/>
        <bgColor theme="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8EAADB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8EAADB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0" fontId="3" fillId="0" borderId="0" xfId="0" applyFont="1"/>
    <xf numFmtId="0" fontId="1" fillId="2" borderId="7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" fillId="2" borderId="5" xfId="0" applyFont="1" applyFill="1" applyBorder="1" applyAlignment="1">
      <alignment vertical="center" wrapText="1"/>
    </xf>
    <xf numFmtId="10" fontId="0" fillId="0" borderId="0" xfId="0" applyNumberFormat="1"/>
    <xf numFmtId="0" fontId="1" fillId="4" borderId="3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14" fontId="2" fillId="0" borderId="4" xfId="0" applyNumberFormat="1" applyFont="1" applyBorder="1"/>
    <xf numFmtId="0" fontId="2" fillId="3" borderId="5" xfId="0" applyFont="1" applyFill="1" applyBorder="1"/>
    <xf numFmtId="0" fontId="2" fillId="3" borderId="11" xfId="0" applyFont="1" applyFill="1" applyBorder="1"/>
    <xf numFmtId="0" fontId="0" fillId="0" borderId="12" xfId="0" applyBorder="1"/>
    <xf numFmtId="9" fontId="2" fillId="3" borderId="13" xfId="1" applyFont="1" applyFill="1" applyBorder="1"/>
    <xf numFmtId="1" fontId="1" fillId="2" borderId="5" xfId="0" applyNumberFormat="1" applyFont="1" applyFill="1" applyBorder="1" applyAlignment="1">
      <alignment vertical="center" wrapText="1"/>
    </xf>
    <xf numFmtId="1" fontId="2" fillId="3" borderId="5" xfId="0" applyNumberFormat="1" applyFont="1" applyFill="1" applyBorder="1"/>
    <xf numFmtId="1" fontId="0" fillId="0" borderId="0" xfId="0" applyNumberFormat="1"/>
    <xf numFmtId="9" fontId="0" fillId="0" borderId="10" xfId="1" applyFont="1" applyBorder="1"/>
    <xf numFmtId="9" fontId="1" fillId="4" borderId="13" xfId="1" applyFont="1" applyFill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9" fontId="2" fillId="3" borderId="8" xfId="1" applyFont="1" applyFill="1" applyBorder="1"/>
    <xf numFmtId="9" fontId="0" fillId="0" borderId="8" xfId="1" applyFont="1" applyBorder="1"/>
    <xf numFmtId="0" fontId="0" fillId="5" borderId="0" xfId="0" applyFill="1" applyAlignment="1">
      <alignment horizontal="left"/>
    </xf>
    <xf numFmtId="10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2" fontId="1" fillId="4" borderId="13" xfId="1" applyNumberFormat="1" applyFont="1" applyFill="1" applyBorder="1" applyAlignment="1">
      <alignment horizontal="center" vertical="center" wrapText="1"/>
    </xf>
    <xf numFmtId="2" fontId="2" fillId="3" borderId="13" xfId="1" applyNumberFormat="1" applyFont="1" applyFill="1" applyBorder="1"/>
    <xf numFmtId="2" fontId="0" fillId="0" borderId="10" xfId="1" applyNumberFormat="1" applyFont="1" applyBorder="1"/>
    <xf numFmtId="0" fontId="1" fillId="4" borderId="11" xfId="0" applyFont="1" applyFill="1" applyBorder="1" applyAlignment="1">
      <alignment horizontal="center" vertical="center" wrapText="1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20"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2" formatCode="0.00"/>
    </dxf>
    <dxf>
      <numFmt numFmtId="14" formatCode="0.00%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.xlsx]свободная табл3!Сводная таблица7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'свободная табл3'!$B$3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'свободная табл3'!$A$4:$A$23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'свободная табл3'!$B$4:$B$23</c:f>
              <c:numCache>
                <c:formatCode>General</c:formatCode>
                <c:ptCount val="19"/>
                <c:pt idx="0">
                  <c:v>218000127</c:v>
                </c:pt>
                <c:pt idx="1">
                  <c:v>243409003.5</c:v>
                </c:pt>
                <c:pt idx="2">
                  <c:v>120582837</c:v>
                </c:pt>
                <c:pt idx="3">
                  <c:v>101673535.5</c:v>
                </c:pt>
                <c:pt idx="4">
                  <c:v>85862581.5</c:v>
                </c:pt>
                <c:pt idx="5">
                  <c:v>738124428</c:v>
                </c:pt>
                <c:pt idx="6">
                  <c:v>774146953.5</c:v>
                </c:pt>
                <c:pt idx="7">
                  <c:v>95592298.5</c:v>
                </c:pt>
                <c:pt idx="8">
                  <c:v>41034630</c:v>
                </c:pt>
                <c:pt idx="9">
                  <c:v>48803040</c:v>
                </c:pt>
                <c:pt idx="10">
                  <c:v>34816548</c:v>
                </c:pt>
                <c:pt idx="11">
                  <c:v>3342598.5</c:v>
                </c:pt>
                <c:pt idx="12">
                  <c:v>1380723900.7513499</c:v>
                </c:pt>
                <c:pt idx="13">
                  <c:v>1035612381.8110501</c:v>
                </c:pt>
                <c:pt idx="14">
                  <c:v>33207564</c:v>
                </c:pt>
                <c:pt idx="15">
                  <c:v>882906</c:v>
                </c:pt>
                <c:pt idx="16">
                  <c:v>5664156</c:v>
                </c:pt>
                <c:pt idx="17">
                  <c:v>879727.5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6-4BEE-8213-9B1105A3F1B5}"/>
            </c:ext>
          </c:extLst>
        </c:ser>
        <c:ser>
          <c:idx val="1"/>
          <c:order val="1"/>
          <c:tx>
            <c:strRef>
              <c:f>'свободная табл3'!$C$3</c:f>
              <c:strCache>
                <c:ptCount val="1"/>
                <c:pt idx="0">
                  <c:v>Сумма по полю Доходность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'свободная табл3'!$A$4:$A$23</c:f>
              <c:strCache>
                <c:ptCount val="19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  <c:pt idx="18">
                  <c:v>(пусто)</c:v>
                </c:pt>
              </c:strCache>
            </c:strRef>
          </c:cat>
          <c:val>
            <c:numRef>
              <c:f>'свободная табл3'!$C$4:$C$23</c:f>
              <c:numCache>
                <c:formatCode>0%</c:formatCode>
                <c:ptCount val="19"/>
                <c:pt idx="0">
                  <c:v>749.881994743468</c:v>
                </c:pt>
                <c:pt idx="1">
                  <c:v>807.42959262239083</c:v>
                </c:pt>
                <c:pt idx="2">
                  <c:v>759.00458587168259</c:v>
                </c:pt>
                <c:pt idx="3">
                  <c:v>691.58219154251378</c:v>
                </c:pt>
                <c:pt idx="4">
                  <c:v>715.9882810625711</c:v>
                </c:pt>
                <c:pt idx="5">
                  <c:v>927.0142243553305</c:v>
                </c:pt>
                <c:pt idx="6">
                  <c:v>932.18202536012291</c:v>
                </c:pt>
                <c:pt idx="7">
                  <c:v>691.15315280253139</c:v>
                </c:pt>
                <c:pt idx="8">
                  <c:v>582.99479724952505</c:v>
                </c:pt>
                <c:pt idx="9">
                  <c:v>674.48713995904768</c:v>
                </c:pt>
                <c:pt idx="10">
                  <c:v>551.06563943865217</c:v>
                </c:pt>
                <c:pt idx="11">
                  <c:v>41.074902598024408</c:v>
                </c:pt>
                <c:pt idx="12">
                  <c:v>943.4191349272038</c:v>
                </c:pt>
                <c:pt idx="13">
                  <c:v>927.36779174038224</c:v>
                </c:pt>
                <c:pt idx="14">
                  <c:v>406.82511889123788</c:v>
                </c:pt>
                <c:pt idx="15">
                  <c:v>15.049007343212438</c:v>
                </c:pt>
                <c:pt idx="16">
                  <c:v>95.3183194175637</c:v>
                </c:pt>
                <c:pt idx="17">
                  <c:v>27.775085052946576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6-4BEE-8213-9B1105A3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170799"/>
        <c:axId val="550173679"/>
        <c:axId val="0"/>
      </c:bar3DChart>
      <c:catAx>
        <c:axId val="5501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173679"/>
        <c:crosses val="autoZero"/>
        <c:auto val="1"/>
        <c:lblAlgn val="ctr"/>
        <c:lblOffset val="100"/>
        <c:noMultiLvlLbl val="0"/>
      </c:catAx>
      <c:valAx>
        <c:axId val="550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1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7</xdr:col>
      <xdr:colOff>746760</xdr:colOff>
      <xdr:row>47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DB0B16-D17C-6FDF-48C1-B4035249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9.646840162037" createdVersion="8" refreshedVersion="8" minRefreshableVersion="3" recordCount="504" xr:uid="{D6A216ED-CA0F-443F-9159-A8418494667E}">
  <cacheSource type="worksheet">
    <worksheetSource ref="A1:P505" sheet="Лист1"/>
  </cacheSource>
  <cacheFields count="15">
    <cacheField name="Дата" numFmtId="0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4"/>
    </cacheField>
    <cacheField name="Номер _x000a_недели" numFmtId="1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Общий_товарооборот" numFmtId="0">
      <sharedItems containsSemiMixedTypes="0" containsString="0" containsNumber="1" minValue="879727.5" maxValue="1380723900.7513499"/>
    </cacheField>
    <cacheField name="Доля в общем товарообороте " numFmtId="0">
      <sharedItems containsSemiMixedTypes="0" containsString="0" containsNumber="1" minValue="1.1623524537814605E-2" maxValue="0.55939477135731319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15"/>
        <n v="21"/>
        <n v="20"/>
        <n v="18"/>
        <n v="19"/>
        <n v="31"/>
        <n v="10"/>
        <n v="17"/>
        <n v="129"/>
        <n v="128"/>
        <n v="125"/>
        <n v="124"/>
        <n v="36"/>
        <n v="37"/>
        <n v="23"/>
        <n v="22"/>
        <n v="16"/>
        <n v="59"/>
        <n v="60"/>
        <n v="54"/>
        <n v="7"/>
        <n v="9"/>
        <n v="6"/>
        <n v="123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Дата и территория " numFmtId="0">
      <sharedItems count="504">
        <s v="31.05.2020 Самара"/>
        <s v="30.05.2020 Самара"/>
        <s v="28.05.2020 Самара"/>
        <s v="16.05.2020 Кемерово"/>
        <s v="19.05.2020 Кемерово"/>
        <s v="17.05.2020 Кемерово"/>
        <s v="09.05.2020 Кемерово"/>
        <s v="04.05.2020 Кемерово"/>
        <s v="29.04.2020 Кемерово"/>
        <s v="02.05.2020 Кемерово"/>
        <s v="26.05.2020 Кемерово"/>
        <s v="01.05.2020 Кемерово"/>
        <s v="12.05.2020 Кемерово"/>
        <s v="21.05.2020 Кемерово"/>
        <s v="20.05.2020 Кемерово"/>
        <s v="05.05.2020 Кемерово"/>
        <s v="28.04.2020 Кемерово"/>
        <s v="13.05.2020 Кемерово"/>
        <s v="03.05.2020 Кемерово"/>
        <s v="06.05.2020 Кемерово"/>
        <s v="23.05.2020 Кемерово"/>
        <s v="25.05.2020 Кемерово"/>
        <s v="30.04.2020 Кемерово"/>
        <s v="10.05.2020 Кемерово"/>
        <s v="08.05.2020 Кемерово"/>
        <s v="07.05.2020 Кемерово"/>
        <s v="24.05.2020 Кемерово"/>
        <s v="31.05.2020 Кемерово"/>
        <s v="30.05.2020 Кемерово"/>
        <s v="28.05.2020 Кемерово"/>
        <s v="16.05.2020 Екатеринбург"/>
        <s v="19.05.2020 Екатеринбург"/>
        <s v="17.05.2020 Екатеринбург"/>
        <s v="09.05.2020 Екатеринбург"/>
        <s v="04.05.2020 Екатеринбург"/>
        <s v="29.04.2020 Екатеринбург"/>
        <s v="02.05.2020 Екатеринбург"/>
        <s v="26.05.2020 Екатеринбург"/>
        <s v="01.05.2020 Екатеринбург"/>
        <s v="12.05.2020 Екатеринбург"/>
        <s v="21.05.2020 Екатеринбург"/>
        <s v="20.05.2020 Екатеринбург"/>
        <s v="05.05.2020 Екатеринбург"/>
        <s v="28.04.2020 Екатеринбург"/>
        <s v="13.05.2020 Екатеринбург"/>
        <s v="03.05.2020 Екатеринбург"/>
        <s v="06.05.2020 Екатеринбург"/>
        <s v="23.05.2020 Екатеринбург"/>
        <s v="25.05.2020 Екатеринбург"/>
        <s v="30.04.2020 Екатеринбург"/>
        <s v="10.05.2020 Екатеринбург"/>
        <s v="08.05.2020 Екатеринбург"/>
        <s v="07.05.2020 Екатеринбург"/>
        <s v="24.05.2020 Екатеринбург"/>
        <s v="16.05.2020 Тольятти"/>
        <s v="19.05.2020 Тольятти"/>
        <s v="17.05.2020 Тольятти"/>
        <s v="09.05.2020 Тольятти"/>
        <s v="04.05.2020 Тольятти"/>
        <s v="29.04.2020 Тольятти"/>
        <s v="02.05.2020 Тольятти"/>
        <s v="26.05.2020 Тольятти"/>
        <s v="01.05.2020 Тольятти"/>
        <s v="12.05.2020 Тольятти"/>
        <s v="21.05.2020 Тольятти"/>
        <s v="20.05.2020 Тольятти"/>
        <s v="05.05.2020 Тольятти"/>
        <s v="28.04.2020 Тольятти"/>
        <s v="13.05.2020 Тольятти"/>
        <s v="31.05.2020 Екатеринбург"/>
        <s v="03.05.2020 Тольятти"/>
        <s v="30.05.2020 Екатеринбург"/>
        <s v="06.05.2020 Тольятти"/>
        <s v="23.05.2020 Тольятти"/>
        <s v="28.05.2020 Екатеринбург"/>
        <s v="25.05.2020 Тольятти"/>
        <s v="30.04.2020 Тольятти"/>
        <s v="10.05.2020 Тольятти"/>
        <s v="08.05.2020 Тольятти"/>
        <s v="07.05.2020 Тольятти"/>
        <s v="24.05.2020 Тольятти"/>
        <s v="31.05.2020 Тольятти"/>
        <s v="30.05.2020 Тольятти"/>
        <s v="28.05.2020 Тольятти"/>
        <s v="16.05.2020 Нижний Новгород"/>
        <s v="19.05.2020 Нижний Новгород"/>
        <s v="17.05.2020 Нижний Новгород"/>
        <s v="09.05.2020 Нижний Новгород"/>
        <s v="04.05.2020 Нижний Новгород"/>
        <s v="29.04.2020 Нижний Новгород"/>
        <s v="02.05.2020 Нижний Новгород"/>
        <s v="26.05.2020 Нижний Новгород"/>
        <s v="01.05.2020 Нижний Новгород"/>
        <s v="12.05.2020 Нижний Новгород"/>
        <s v="21.05.2020 Нижний Новгород"/>
        <s v="20.05.2020 Нижний Новгород"/>
        <s v="05.05.2020 Нижний Новгород"/>
        <s v="28.04.2020 Нижний Новгород"/>
        <s v="13.05.2020 Нижний Новгород"/>
        <s v="03.05.2020 Нижний Новгород"/>
        <s v="06.05.2020 Нижний Новгород"/>
        <s v="23.05.2020 Нижний Новгород"/>
        <s v="25.05.2020 Нижний Новгород"/>
        <s v="30.04.2020 Нижний Новгород"/>
        <s v="10.05.2020 Нижний Новгород"/>
        <s v="08.05.2020 Нижний Новгород"/>
        <s v="07.05.2020 Нижний Новгород"/>
        <s v="24.05.2020 Нижний Новгород"/>
        <s v="31.05.2020 Нижний Новгород"/>
        <s v="30.05.2020 Нижний Новгород"/>
        <s v="28.05.2020 Нижний Новгород"/>
        <s v="16.05.2020 Санкт-Петербург Юг"/>
        <s v="19.05.2020 Санкт-Петербург Юг"/>
        <s v="17.05.2020 Санкт-Петербург Юг"/>
        <s v="09.05.2020 Санкт-Петербург Юг"/>
        <s v="04.05.2020 Санкт-Петербург Юг"/>
        <s v="29.04.2020 Санкт-Петербург Юг"/>
        <s v="02.05.2020 Санкт-Петербург Юг"/>
        <s v="26.05.2020 Санкт-Петербург Юг"/>
        <s v="01.05.2020 Санкт-Петербург Юг"/>
        <s v="12.05.2020 Санкт-Петербург Юг"/>
        <s v="21.05.2020 Санкт-Петербург Юг"/>
        <s v="20.05.2020 Санкт-Петербург Юг"/>
        <s v="05.05.2020 Санкт-Петербург Юг"/>
        <s v="28.04.2020 Санкт-Петербург Юг"/>
        <s v="13.05.2020 Санкт-Петербург Юг"/>
        <s v="03.05.2020 Санкт-Петербург Юг"/>
        <s v="06.05.2020 Санкт-Петербург Юг"/>
        <s v="23.05.2020 Санкт-Петербург Юг"/>
        <s v="25.05.2020 Санкт-Петербург Юг"/>
        <s v="30.04.2020 Санкт-Петербург Юг"/>
        <s v="10.05.2020 Санкт-Петербург Юг"/>
        <s v="08.05.2020 Санкт-Петербург Юг"/>
        <s v="07.05.2020 Санкт-Петербург Юг"/>
        <s v="24.05.2020 Санкт-Петербург Юг"/>
        <s v="16.05.2020 Санкт-Петербург Север"/>
        <s v="19.05.2020 Санкт-Петербург Север"/>
        <s v="17.05.2020 Санкт-Петербург Север"/>
        <s v="09.05.2020 Санкт-Петербург Север"/>
        <s v="04.05.2020 Санкт-Петербург Север"/>
        <s v="29.04.2020 Санкт-Петербург Север"/>
        <s v="02.05.2020 Санкт-Петербург Север"/>
        <s v="26.05.2020 Санкт-Петербург Север"/>
        <s v="01.05.2020 Санкт-Петербург Север"/>
        <s v="12.05.2020 Санкт-Петербург Север"/>
        <s v="21.05.2020 Санкт-Петербург Север"/>
        <s v="20.05.2020 Санкт-Петербург Север"/>
        <s v="05.05.2020 Санкт-Петербург Север"/>
        <s v="28.04.2020 Санкт-Петербург Север"/>
        <s v="13.05.2020 Санкт-Петербург Север"/>
        <s v="31.05.2020 Санкт-Петербург Юг"/>
        <s v="03.05.2020 Санкт-Петербург Север"/>
        <s v="30.05.2020 Санкт-Петербург Юг"/>
        <s v="06.05.2020 Санкт-Петербург Север"/>
        <s v="23.05.2020 Санкт-Петербург Север"/>
        <s v="28.05.2020 Санкт-Петербург Юг"/>
        <s v="25.05.2020 Санкт-Петербург Север"/>
        <s v="30.04.2020 Санкт-Петербург Север"/>
        <s v="10.05.2020 Санкт-Петербург Север"/>
        <s v="08.05.2020 Санкт-Петербург Север"/>
        <s v="07.05.2020 Санкт-Петербург Север"/>
        <s v="24.05.2020 Санкт-Петербург Север"/>
        <s v="16.05.2020 Волгоград"/>
        <s v="19.05.2020 Волгоград"/>
        <s v="17.05.2020 Волгоград"/>
        <s v="09.05.2020 Волгоград"/>
        <s v="04.05.2020 Волгоград"/>
        <s v="29.04.2020 Волгоград"/>
        <s v="02.05.2020 Волгоград"/>
        <s v="26.05.2020 Волгоград"/>
        <s v="01.05.2020 Волгоград"/>
        <s v="12.05.2020 Волгоград"/>
        <s v="21.05.2020 Волгоград"/>
        <s v="20.05.2020 Волгоград"/>
        <s v="05.05.2020 Волгоград"/>
        <s v="28.04.2020 Волгоград"/>
        <s v="13.05.2020 Волгоград"/>
        <s v="31.05.2020 Санкт-Петербург Север"/>
        <s v="03.05.2020 Волгоград"/>
        <s v="30.05.2020 Санкт-Петербург Север"/>
        <s v="06.05.2020 Волгоград"/>
        <s v="23.05.2020 Волгоград"/>
        <s v="28.05.2020 Санкт-Петербург Север"/>
        <s v="25.05.2020 Волгоград"/>
        <s v="30.04.2020 Волгоград"/>
        <s v="10.05.2020 Волгоград"/>
        <s v="08.05.2020 Волгоград"/>
        <s v="07.05.2020 Волгоград"/>
        <s v="24.05.2020 Волгоград"/>
        <s v="16.05.2020 Казань"/>
        <s v="19.05.2020 Казань"/>
        <s v="17.05.2020 Казань"/>
        <s v="09.05.2020 Казань"/>
        <s v="04.05.2020 Казань"/>
        <s v="29.04.2020 Казань"/>
        <s v="02.05.2020 Казань"/>
        <s v="26.05.2020 Казань"/>
        <s v="01.05.2020 Казань"/>
        <s v="12.05.2020 Казань"/>
        <s v="21.05.2020 Казань"/>
        <s v="20.05.2020 Казань"/>
        <s v="05.05.2020 Казань"/>
        <s v="28.04.2020 Казань"/>
        <s v="13.05.2020 Казань"/>
        <s v="31.05.2020 Волгоград"/>
        <s v="03.05.2020 Казань"/>
        <s v="30.05.2020 Волгоград"/>
        <s v="06.05.2020 Казань"/>
        <s v="23.05.2020 Казань"/>
        <s v="28.05.2020 Волгоград"/>
        <s v="25.05.2020 Казань"/>
        <s v="30.04.2020 Казань"/>
        <s v="10.05.2020 Казань"/>
        <s v="08.05.2020 Казань"/>
        <s v="07.05.2020 Казань"/>
        <s v="24.05.2020 Казань"/>
        <s v="31.05.2020 Казань"/>
        <s v="30.05.2020 Казань"/>
        <s v="28.05.2020 Казань"/>
        <s v="16.05.2020 Пермь"/>
        <s v="19.05.2020 Пермь"/>
        <s v="17.05.2020 Пермь"/>
        <s v="09.05.2020 Пермь"/>
        <s v="04.05.2020 Пермь"/>
        <s v="29.04.2020 Пермь"/>
        <s v="02.05.2020 Пермь"/>
        <s v="26.05.2020 Пермь"/>
        <s v="01.05.2020 Пермь"/>
        <s v="12.05.2020 Пермь"/>
        <s v="21.05.2020 Пермь"/>
        <s v="20.05.2020 Пермь"/>
        <s v="05.05.2020 Пермь"/>
        <s v="28.04.2020 Пермь"/>
        <s v="13.05.2020 Пермь"/>
        <s v="03.05.2020 Пермь"/>
        <s v="06.05.2020 Пермь"/>
        <s v="23.05.2020 Пермь"/>
        <s v="25.05.2020 Пермь"/>
        <s v="30.04.2020 Пермь"/>
        <s v="10.05.2020 Пермь"/>
        <s v="08.05.2020 Пермь"/>
        <s v="07.05.2020 Пермь"/>
        <s v="24.05.2020 Пермь"/>
        <s v="16.05.2020 Ростов-на-Дону"/>
        <s v="19.05.2020 Ростов-на-Дону"/>
        <s v="17.05.2020 Ростов-на-Дону"/>
        <s v="09.05.2020 Ростов-на-Дону"/>
        <s v="04.05.2020 Ростов-на-Дону"/>
        <s v="29.04.2020 Краснодар"/>
        <s v="02.05.2020 Ростов-на-Дону"/>
        <s v="26.05.2020 Ростов-на-Дону"/>
        <s v="01.05.2020 Ростов-на-Дону"/>
        <s v="12.05.2020 Ростов-на-Дону"/>
        <s v="21.05.2020 Ростов-на-Дону"/>
        <s v="20.05.2020 Ростов-на-Дону"/>
        <s v="05.05.2020 Ростов-на-Дону"/>
        <s v="28.04.2020 Краснодар"/>
        <s v="13.05.2020 Ростов-на-Дону"/>
        <s v="31.05.2020 Пермь"/>
        <s v="03.05.2020 Ростов-на-Дону"/>
        <s v="30.05.2020 Пермь"/>
        <s v="06.05.2020 Ростов-на-Дону"/>
        <s v="23.05.2020 Ростов-на-Дону"/>
        <s v="28.05.2020 Пермь"/>
        <s v="25.05.2020 Ростов-на-Дону"/>
        <s v="30.04.2020 Ростов-на-Дону"/>
        <s v="10.05.2020 Ростов-на-Дону"/>
        <s v="08.05.2020 Ростов-на-Дону"/>
        <s v="07.05.2020 Ростов-на-Дону"/>
        <s v="24.05.2020 Ростов-на-Дону"/>
        <s v="16.05.2020 Краснодар"/>
        <s v="19.05.2020 Краснодар"/>
        <s v="17.05.2020 Краснодар"/>
        <s v="09.05.2020 Краснодар"/>
        <s v="04.05.2020 Краснодар"/>
        <s v="02.05.2020 Краснодар"/>
        <s v="26.05.2020 Краснодар"/>
        <s v="01.05.2020 Краснодар"/>
        <s v="12.05.2020 Краснодар"/>
        <s v="21.05.2020 Краснодар"/>
        <s v="20.05.2020 Краснодар"/>
        <s v="05.05.2020 Краснодар"/>
        <s v="13.05.2020 Краснодар"/>
        <s v="31.05.2020 Ростов-на-Дону"/>
        <s v="03.05.2020 Краснодар"/>
        <s v="30.05.2020 Ростов-на-Дону"/>
        <s v="06.05.2020 Краснодар"/>
        <s v="23.05.2020 Краснодар"/>
        <s v="28.05.2020 Ростов-на-Дону"/>
        <s v="25.05.2020 Краснодар"/>
        <s v="30.04.2020 Краснодар"/>
        <s v="10.05.2020 Краснодар"/>
        <s v="08.05.2020 Краснодар"/>
        <s v="07.05.2020 Краснодар"/>
        <s v="24.05.2020 Краснодар"/>
        <s v="29.04.2020 Москва Запад"/>
        <s v="28.04.2020 Москва Запад"/>
        <s v="31.05.2020 Краснодар"/>
        <s v="30.05.2020 Краснодар"/>
        <s v="28.05.2020 Краснодар"/>
        <s v="16.05.2020 Москва Запад"/>
        <s v="19.05.2020 Москва Запад"/>
        <s v="17.05.2020 Москва Запад"/>
        <s v="09.05.2020 Москва Запад"/>
        <s v="04.05.2020 Москва Запад"/>
        <s v="29.04.2020 Москва Восток"/>
        <s v="02.05.2020 Москва Запад"/>
        <s v="26.05.2020 Москва Запад"/>
        <s v="01.05.2020 Москва Запад"/>
        <s v="12.05.2020 Москва Запад"/>
        <s v="21.05.2020 Москва Запад"/>
        <s v="20.05.2020 Москва Запад"/>
        <s v="05.05.2020 Москва Запад"/>
        <s v="28.04.2020 Москва Восток"/>
        <s v="13.05.2020 Москва Запад"/>
        <s v="03.05.2020 Москва Запад"/>
        <s v="06.05.2020 Москва Запад"/>
        <s v="23.05.2020 Москва Запад"/>
        <s v="25.05.2020 Москва Запад"/>
        <s v="30.04.2020 Москва Запад"/>
        <s v="10.05.2020 Москва Запад"/>
        <s v="08.05.2020 Москва Запад"/>
        <s v="07.05.2020 Москва Запад"/>
        <s v="24.05.2020 Москва Запад"/>
        <s v="16.05.2020 Москва Восток"/>
        <s v="19.05.2020 Москва Восток"/>
        <s v="17.05.2020 Москва Восток"/>
        <s v="09.05.2020 Москва Восток"/>
        <s v="04.05.2020 Москва Восток"/>
        <s v="02.05.2020 Москва Восток"/>
        <s v="26.05.2020 Москва Восток"/>
        <s v="01.05.2020 Москва Восток"/>
        <s v="12.05.2020 Москва Восток"/>
        <s v="21.05.2020 Москва Восток"/>
        <s v="20.05.2020 Москва Восток"/>
        <s v="05.05.2020 Москва Восток"/>
        <s v="13.05.2020 Москва Восток"/>
        <s v="31.05.2020 Москва Запад"/>
        <s v="03.05.2020 Москва Восток"/>
        <s v="30.05.2020 Москва Запад"/>
        <s v="06.05.2020 Москва Восток"/>
        <s v="23.05.2020 Москва Восток"/>
        <s v="28.05.2020 Москва Запад"/>
        <s v="25.05.2020 Москва Восток"/>
        <s v="30.04.2020 Москва Восток"/>
        <s v="10.05.2020 Москва Восток"/>
        <s v="08.05.2020 Москва Восток"/>
        <s v="07.05.2020 Москва Восток"/>
        <s v="24.05.2020 Москва Восток"/>
        <s v="29.04.2020 Новосибирск"/>
        <s v="28.04.2020 Новосибирск"/>
        <s v="31.05.2020 Москва Восток"/>
        <s v="30.05.2020 Москва Восток"/>
        <s v="28.05.2020 Москва Восток"/>
        <s v="16.05.2020 Новосибирск"/>
        <s v="19.05.2020 Новосибирск"/>
        <s v="17.05.2020 Новосибирск"/>
        <s v="09.05.2020 Новосибирск"/>
        <s v="04.05.2020 Новосибирск"/>
        <s v="02.05.2020 Новосибирск"/>
        <s v="26.05.2020 Тюмень"/>
        <s v="01.05.2020 Новосибирск"/>
        <s v="12.05.2020 Новосибирск"/>
        <s v="21.05.2020 Новосибирск"/>
        <s v="20.05.2020 Новосибирск"/>
        <s v="05.05.2020 Новосибирск"/>
        <s v="13.05.2020 Новосибирск"/>
        <s v="03.05.2020 Новосибирск"/>
        <s v="06.05.2020 Новосибирск"/>
        <s v="23.05.2020 Новосибирск"/>
        <s v="25.05.2020 Новосибирск"/>
        <s v="30.04.2020 Новосибирск"/>
        <s v="10.05.2020 Новосибирск"/>
        <s v="08.05.2020 Новосибирск"/>
        <s v="07.05.2020 Новосибирск"/>
        <s v="24.05.2020 Новосибирск"/>
        <s v="26.05.2020 Новосибирск"/>
        <s v="01.06.2020 Самара"/>
        <s v="31.05.2020 Томск"/>
        <s v="30.05.2020 Тюмень"/>
        <s v="29.05.2020 Самара"/>
        <s v="28.05.2020 Тюмень"/>
        <s v="27.05.2020 Кемерово"/>
        <s v="22.05.2020 Кемерово"/>
        <s v="31.05.2020 Уфа"/>
        <s v="11.05.2020 Кемерово"/>
        <s v="30.05.2020 Новосибирск"/>
        <s v="28.05.2020 Новосибирск"/>
        <s v="18.05.2020 Кемерово"/>
        <s v="14.05.2020 Кемерово"/>
        <s v="15.05.2020 Кемерово"/>
        <s v="01.06.2020 Кемерово"/>
        <s v="31.05.2020 Тюмень"/>
        <s v="29.05.2020 Кемерово"/>
        <s v="27.05.2020 Екатеринбург"/>
        <s v="22.05.2020 Екатеринбург"/>
        <s v="01.06.2020 Екатеринбург"/>
        <s v="31.05.2020 Новосибирск"/>
        <s v="11.05.2020 Екатеринбург"/>
        <s v="18.05.2020 Екатеринбург"/>
        <s v="14.05.2020 Екатеринбург"/>
        <s v="15.05.2020 Екатеринбург"/>
        <s v="27.05.2020 Тольятти"/>
        <s v="22.05.2020 Тольятти"/>
        <s v="01.06.2020 Тольятти"/>
        <s v="11.05.2020 Тольятти"/>
        <s v="29.05.2020 Екатеринбург"/>
        <s v="18.05.2020 Тольятти"/>
        <s v="14.05.2020 Тольятти"/>
        <s v="15.05.2020 Тольятти"/>
        <s v="29.05.2020 Тольятти"/>
        <s v="27.05.2020 Нижний Новгород"/>
        <s v="22.05.2020 Нижний Новгород"/>
        <s v="01.06.2020 Нижний Новгород"/>
        <s v="11.05.2020 Нижний Новгород"/>
        <s v="18.05.2020 Нижний Новгород"/>
        <s v="14.05.2020 Нижний Новгород"/>
        <s v="15.05.2020 Нижний Новгород"/>
        <s v="29.05.2020 Нижний Новгород"/>
        <s v="27.05.2020 Санкт-Петербург Юг"/>
        <s v="22.05.2020 Санкт-Петербург Юг"/>
        <s v="01.06.2020 Санкт-Петербург Юг"/>
        <s v="11.05.2020 Санкт-Петербург Юг"/>
        <s v="18.05.2020 Санкт-Петербург Юг"/>
        <s v="14.05.2020 Санкт-Петербург Юг"/>
        <s v="15.05.2020 Санкт-Петербург Юг"/>
        <s v="27.05.2020 Санкт-Петербург Север"/>
        <s v="22.05.2020 Санкт-Петербург Север"/>
        <s v="01.06.2020 Санкт-Петербург Север"/>
        <s v="11.05.2020 Санкт-Петербург Север"/>
        <s v="29.05.2020 Санкт-Петербург Юг"/>
        <s v="18.05.2020 Санкт-Петербург Север"/>
        <s v="14.05.2020 Санкт-Петербург Север"/>
        <s v="15.05.2020 Санкт-Петербург Север"/>
        <s v="27.05.2020 Волгоград"/>
        <s v="22.05.2020 Волгоград"/>
        <s v="01.06.2020 Волгоград"/>
        <s v="11.05.2020 Волгоград"/>
        <s v="29.05.2020 Санкт-Петербург Север"/>
        <s v="18.05.2020 Волгоград"/>
        <s v="14.05.2020 Волгоград"/>
        <s v="15.05.2020 Волгоград"/>
        <s v="27.05.2020 Казань"/>
        <s v="22.05.2020 Казань"/>
        <s v="01.06.2020 Казань"/>
        <s v="11.05.2020 Казань"/>
        <s v="29.05.2020 Волгоград"/>
        <s v="18.05.2020 Казань"/>
        <s v="14.05.2020 Казань"/>
        <s v="15.05.2020 Казань"/>
        <s v="29.05.2020 Казань"/>
        <s v="27.05.2020 Пермь"/>
        <s v="22.05.2020 Пермь"/>
        <s v="01.06.2020 Пермь"/>
        <s v="11.05.2020 Пермь"/>
        <s v="18.05.2020 Пермь"/>
        <s v="14.05.2020 Пермь"/>
        <s v="15.05.2020 Пермь"/>
        <s v="27.05.2020 Ростов-на-Дону"/>
        <s v="22.05.2020 Ростов-на-Дону"/>
        <s v="01.06.2020 Ростов-на-Дону"/>
        <s v="11.05.2020 Ростов-на-Дону"/>
        <s v="29.05.2020 Пермь"/>
        <s v="18.05.2020 Ростов-на-Дону"/>
        <s v="14.05.2020 Ростов-на-Дону"/>
        <s v="15.05.2020 Ростов-на-Дону"/>
        <s v="27.05.2020 Краснодар"/>
        <s v="22.05.2020 Краснодар"/>
        <s v="01.06.2020 Краснодар"/>
        <s v="11.05.2020 Краснодар"/>
        <s v="29.05.2020 Ростов-на-Дону"/>
        <s v="18.05.2020 Краснодар"/>
        <s v="14.05.2020 Краснодар"/>
        <s v="15.05.2020 Краснодар"/>
        <s v="29.05.2020 Краснодар"/>
        <s v="27.05.2020 Москва Запад"/>
        <s v="22.05.2020 Москва Запад"/>
        <s v="01.06.2020 Москва Запад"/>
        <s v="11.05.2020 Москва Запад"/>
        <s v="18.05.2020 Москва Запад"/>
        <s v="14.05.2020 Москва Запад"/>
        <s v="15.05.2020 Москва Запад"/>
        <s v="27.05.2020 Москва Восток"/>
        <s v="22.05.2020 Москва Восток"/>
        <s v="01.06.2020 Москва Восток"/>
        <s v="11.05.2020 Москва Восток"/>
        <s v="29.05.2020 Москва Запад"/>
        <s v="18.05.2020 Москва Восток"/>
        <s v="14.05.2020 Москва Восток"/>
        <s v="15.05.2020 Москва Восток"/>
        <s v="29.05.2020 Москва Восток"/>
        <s v="27.05.2020 Тюмень"/>
        <s v="22.05.2020 Новосибирск"/>
        <s v="01.06.2020 Томск"/>
        <s v="11.05.2020 Новосибирск"/>
        <s v="18.05.2020 Новосибирск"/>
        <s v="14.05.2020 Новосибирск"/>
        <s v="15.05.2020 Новосибирск"/>
        <s v="27.05.2020 Новосибирск"/>
        <s v="01.06.2020 Уфа"/>
        <s v="29.05.2020 Тюмень"/>
        <s v="01.06.2020 Тюмень"/>
        <s v="29.05.2020 Новосибирск"/>
        <s v="01.06.2020 Новосибирск"/>
      </sharedItems>
    </cacheField>
    <cacheField name="Дни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9.669027199074" createdVersion="8" refreshedVersion="8" minRefreshableVersion="3" recordCount="1000" xr:uid="{69EF6798-A36E-4515-B5EE-A833176450F2}">
  <cacheSource type="worksheet">
    <worksheetSource ref="A1:P1048576" sheet="Лист1"/>
  </cacheSource>
  <cacheFields count="15">
    <cacheField name="Дата" numFmtId="0">
      <sharedItems containsNonDate="0" containsDate="1" containsString="0" containsBlank="1" minDate="2020-04-28T00:00:00" maxDate="2020-06-02T00:00:00"/>
    </cacheField>
    <cacheField name="Номер _x000a_недели" numFmtId="1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Общий_товарооборот" numFmtId="0">
      <sharedItems containsString="0" containsBlank="1" containsNumber="1" minValue="879727.5" maxValue="1380723900.7513499"/>
    </cacheField>
    <cacheField name="Доля в общем товарообороте " numFmtId="9">
      <sharedItems containsString="0" containsBlank="1" containsNumber="1" minValue="1.1623524537814605E-2" maxValue="0.55939477135731319"/>
    </cacheField>
    <cacheField name="Потери, руб" numFmtId="0">
      <sharedItems containsString="0" containsBlank="1" containsNumber="1" minValue="8642.376923076923" maxValue="1101833.4472307691"/>
    </cacheField>
    <cacheField name="Наценка" numFmtId="9">
      <sharedItems containsString="0" containsBlank="1" containsNumber="1" minValue="-2.987357371482195" maxValue="40.596135285592098"/>
    </cacheField>
    <cacheField name="Доходность" numFmtId="9">
      <sharedItems containsString="0" containsBlank="1" containsNumber="1" minValue="-3.0793485163798975" maxValue="28.874289611965086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Дата и территория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9.71223344907" createdVersion="8" refreshedVersion="8" minRefreshableVersion="3" recordCount="1000" xr:uid="{6293928F-1D2F-4DC7-AB59-FEEC89E4AC05}">
  <cacheSource type="worksheet">
    <worksheetSource ref="B1:P1048576" sheet="Лист1"/>
  </cacheSource>
  <cacheFields count="15">
    <cacheField name="Номер _x000a_недели" numFmtId="1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Общий товарооборот" numFmtId="0">
      <sharedItems containsString="0" containsBlank="1" containsNumber="1" minValue="879727.5" maxValue="1380723900.7513499"/>
    </cacheField>
    <cacheField name="Доля в общем товарообороте " numFmtId="9">
      <sharedItems containsString="0" containsBlank="1" containsNumber="1" minValue="1.1623524537814605E-2" maxValue="0.55939477135731319"/>
    </cacheField>
    <cacheField name="Товарооборот на склад" numFmtId="2">
      <sharedItems containsString="0" containsBlank="1" containsNumber="1" minValue="26979.4" maxValue="496419"/>
    </cacheField>
    <cacheField name="Потери, руб" numFmtId="0">
      <sharedItems containsString="0" containsBlank="1" containsNumber="1" minValue="8642.376923076923" maxValue="1101833.4472307691"/>
    </cacheField>
    <cacheField name="Наценка" numFmtId="9">
      <sharedItems containsString="0" containsBlank="1" containsNumber="1" minValue="-2.987357371482195" maxValue="40.596135285592098"/>
    </cacheField>
    <cacheField name="Доходность" numFmtId="9">
      <sharedItems containsString="0" containsBlank="1" containsNumber="1" minValue="-3.0793485163798975" maxValue="28.874289611965086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Дата и территория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n v="7944"/>
    <n v="623971.5"/>
    <n v="565363.01599999995"/>
    <n v="3342598.5"/>
    <n v="0.18667258421853536"/>
    <n v="64235.456923076919"/>
    <x v="0"/>
    <n v="441"/>
    <n v="368"/>
    <x v="0"/>
  </r>
  <r>
    <x v="1"/>
    <x v="0"/>
    <x v="0"/>
    <n v="10029"/>
    <n v="787101"/>
    <n v="707654.63099999994"/>
    <n v="3342598.5"/>
    <n v="0.23547578328656582"/>
    <n v="112379.26539999999"/>
    <x v="0"/>
    <n v="490"/>
    <n v="409"/>
    <x v="1"/>
  </r>
  <r>
    <x v="2"/>
    <x v="0"/>
    <x v="0"/>
    <n v="8536.5"/>
    <n v="643944"/>
    <n v="640961.69299999997"/>
    <n v="3342598.5"/>
    <n v="0.19264772601316013"/>
    <n v="61475.592307692306"/>
    <x v="0"/>
    <n v="464"/>
    <n v="390"/>
    <x v="2"/>
  </r>
  <r>
    <x v="3"/>
    <x v="1"/>
    <x v="1"/>
    <n v="38947.5"/>
    <n v="3395892"/>
    <n v="2740255.2110000001"/>
    <n v="101673535.5"/>
    <n v="3.339995981550184E-2"/>
    <n v="294361.0811230769"/>
    <x v="1"/>
    <n v="2145"/>
    <n v="1947"/>
    <x v="3"/>
  </r>
  <r>
    <x v="4"/>
    <x v="2"/>
    <x v="1"/>
    <n v="31842"/>
    <n v="2771116.5"/>
    <n v="2269371.4459999995"/>
    <n v="101673535.5"/>
    <n v="2.7255042193354239E-2"/>
    <n v="328803.84615384613"/>
    <x v="1"/>
    <n v="1860"/>
    <n v="1704"/>
    <x v="4"/>
  </r>
  <r>
    <x v="5"/>
    <x v="1"/>
    <x v="1"/>
    <n v="32023.5"/>
    <n v="2882458.5"/>
    <n v="2290967.0389999999"/>
    <n v="101673535.5"/>
    <n v="2.8350135419457308E-2"/>
    <n v="246817.75113846152"/>
    <x v="1"/>
    <n v="1874"/>
    <n v="1705"/>
    <x v="5"/>
  </r>
  <r>
    <x v="6"/>
    <x v="3"/>
    <x v="1"/>
    <n v="31147.5"/>
    <n v="2831019"/>
    <n v="2261296.2760000001"/>
    <n v="101673535.5"/>
    <n v="2.7844207306039828E-2"/>
    <n v="225845"/>
    <x v="1"/>
    <n v="1735"/>
    <n v="1568"/>
    <x v="6"/>
  </r>
  <r>
    <x v="7"/>
    <x v="3"/>
    <x v="1"/>
    <n v="25566"/>
    <n v="2372310"/>
    <n v="1875929.923"/>
    <n v="101673535.5"/>
    <n v="2.3332620315932653E-2"/>
    <n v="280340.16570000001"/>
    <x v="2"/>
    <n v="1519"/>
    <n v="1372"/>
    <x v="7"/>
  </r>
  <r>
    <x v="8"/>
    <x v="4"/>
    <x v="1"/>
    <n v="29319"/>
    <n v="2623480.5"/>
    <n v="2115481.9889999996"/>
    <n v="101673535.5"/>
    <n v="2.5802982920762108E-2"/>
    <n v="139204.6"/>
    <x v="3"/>
    <n v="1684"/>
    <n v="1528"/>
    <x v="8"/>
  </r>
  <r>
    <x v="9"/>
    <x v="4"/>
    <x v="1"/>
    <n v="29031"/>
    <n v="2711247"/>
    <n v="2165434.9249999998"/>
    <n v="101673535.5"/>
    <n v="2.6666201648904007E-2"/>
    <n v="185484.16923076924"/>
    <x v="3"/>
    <n v="1708"/>
    <n v="1534"/>
    <x v="9"/>
  </r>
  <r>
    <x v="10"/>
    <x v="0"/>
    <x v="1"/>
    <n v="33423"/>
    <n v="2970330"/>
    <n v="2395998.3769999999"/>
    <n v="101673535.5"/>
    <n v="2.9214386864711714E-2"/>
    <n v="259067.63954615386"/>
    <x v="2"/>
    <n v="2044"/>
    <n v="1863"/>
    <x v="10"/>
  </r>
  <r>
    <x v="11"/>
    <x v="4"/>
    <x v="1"/>
    <n v="32487"/>
    <n v="3031254"/>
    <n v="2397503.37"/>
    <n v="101673535.5"/>
    <n v="2.9813598839591844E-2"/>
    <n v="232079.84750769229"/>
    <x v="3"/>
    <n v="1826"/>
    <n v="1633"/>
    <x v="11"/>
  </r>
  <r>
    <x v="12"/>
    <x v="1"/>
    <x v="1"/>
    <n v="28219.5"/>
    <n v="2595778.5"/>
    <n v="2050101.9780000001"/>
    <n v="101673535.5"/>
    <n v="2.5530522640279388E-2"/>
    <n v="309760.33573076921"/>
    <x v="1"/>
    <n v="1656"/>
    <n v="1516"/>
    <x v="12"/>
  </r>
  <r>
    <x v="13"/>
    <x v="2"/>
    <x v="1"/>
    <n v="31272"/>
    <n v="2744382"/>
    <n v="2257728.2139999997"/>
    <n v="101673535.5"/>
    <n v="2.6992097663408193E-2"/>
    <n v="301623.79230769229"/>
    <x v="1"/>
    <n v="1787"/>
    <n v="1626"/>
    <x v="13"/>
  </r>
  <r>
    <x v="14"/>
    <x v="2"/>
    <x v="1"/>
    <n v="34077"/>
    <n v="2929330.5"/>
    <n v="2389543.5279999999"/>
    <n v="101673535.5"/>
    <n v="2.8811140338480704E-2"/>
    <n v="459604.90796153841"/>
    <x v="1"/>
    <n v="1921"/>
    <n v="1767"/>
    <x v="14"/>
  </r>
  <r>
    <x v="15"/>
    <x v="3"/>
    <x v="1"/>
    <n v="31566"/>
    <n v="2906763"/>
    <n v="2323003.267"/>
    <n v="101673535.5"/>
    <n v="2.8589179924799604E-2"/>
    <n v="287619.52953846153"/>
    <x v="2"/>
    <n v="1773"/>
    <n v="1604"/>
    <x v="15"/>
  </r>
  <r>
    <x v="16"/>
    <x v="4"/>
    <x v="1"/>
    <n v="26940"/>
    <n v="2411587.5"/>
    <n v="1931011.4870000002"/>
    <n v="101673535.5"/>
    <n v="2.3718930281518537E-2"/>
    <n v="149032.79178461537"/>
    <x v="3"/>
    <n v="1539"/>
    <n v="1404"/>
    <x v="16"/>
  </r>
  <r>
    <x v="17"/>
    <x v="1"/>
    <x v="1"/>
    <n v="29241"/>
    <n v="2629782"/>
    <n v="2071714.7239999999"/>
    <n v="101673535.5"/>
    <n v="2.5864960700614174E-2"/>
    <n v="361201.8010384615"/>
    <x v="1"/>
    <n v="1698"/>
    <n v="1554"/>
    <x v="17"/>
  </r>
  <r>
    <x v="18"/>
    <x v="4"/>
    <x v="1"/>
    <n v="26082"/>
    <n v="2434914"/>
    <n v="1925475.1139999998"/>
    <n v="101673535.5"/>
    <n v="2.3948355764612905E-2"/>
    <n v="247646.60936153846"/>
    <x v="2"/>
    <n v="1520"/>
    <n v="1373"/>
    <x v="18"/>
  </r>
  <r>
    <x v="19"/>
    <x v="3"/>
    <x v="1"/>
    <n v="32511"/>
    <n v="2938623"/>
    <n v="2406562.0579999997"/>
    <n v="101673535.5"/>
    <n v="2.890253580293763E-2"/>
    <n v="306098.4769230769"/>
    <x v="2"/>
    <n v="1784"/>
    <n v="1632"/>
    <x v="19"/>
  </r>
  <r>
    <x v="20"/>
    <x v="2"/>
    <x v="1"/>
    <n v="42703.5"/>
    <n v="3628726.5"/>
    <n v="3056063.7349999999"/>
    <n v="101673535.5"/>
    <n v="3.5689980506284254E-2"/>
    <n v="223670.01693846151"/>
    <x v="1"/>
    <n v="2340"/>
    <n v="2146"/>
    <x v="20"/>
  </r>
  <r>
    <x v="21"/>
    <x v="0"/>
    <x v="1"/>
    <n v="35592"/>
    <n v="3176580"/>
    <n v="2540760.0409999997"/>
    <n v="101673535.5"/>
    <n v="3.1242938335708802E-2"/>
    <n v="351098.05384615384"/>
    <x v="2"/>
    <n v="2087"/>
    <n v="1914"/>
    <x v="21"/>
  </r>
  <r>
    <x v="22"/>
    <x v="4"/>
    <x v="1"/>
    <n v="30445.5"/>
    <n v="2817196.5"/>
    <n v="2244503.1999999997"/>
    <n v="101673535.5"/>
    <n v="2.7708257474729006E-2"/>
    <n v="203231.46096923074"/>
    <x v="4"/>
    <n v="1712"/>
    <n v="1552"/>
    <x v="22"/>
  </r>
  <r>
    <x v="23"/>
    <x v="3"/>
    <x v="1"/>
    <n v="36619.5"/>
    <n v="3312967.5"/>
    <n v="2647972.3429999999"/>
    <n v="101673535.5"/>
    <n v="3.2584364099348152E-2"/>
    <n v="371661.65384615387"/>
    <x v="1"/>
    <n v="2016"/>
    <n v="1846"/>
    <x v="23"/>
  </r>
  <r>
    <x v="24"/>
    <x v="3"/>
    <x v="1"/>
    <n v="29409"/>
    <n v="2645160"/>
    <n v="2133443.3049999997"/>
    <n v="101673535.5"/>
    <n v="2.6016209498291715E-2"/>
    <n v="355537.44449230767"/>
    <x v="1"/>
    <n v="1646"/>
    <n v="1492"/>
    <x v="24"/>
  </r>
  <r>
    <x v="25"/>
    <x v="3"/>
    <x v="1"/>
    <n v="27018"/>
    <n v="2472213"/>
    <n v="2000889.9870000002"/>
    <n v="101673535.5"/>
    <n v="2.4315206389178824E-2"/>
    <n v="283287.86923076923"/>
    <x v="1"/>
    <n v="1542"/>
    <n v="1405"/>
    <x v="25"/>
  </r>
  <r>
    <x v="26"/>
    <x v="2"/>
    <x v="1"/>
    <n v="34303.5"/>
    <n v="2924746.5"/>
    <n v="2399312.9350000001"/>
    <n v="101673535.5"/>
    <n v="2.8766054859968946E-2"/>
    <n v="282325.24615384615"/>
    <x v="2"/>
    <n v="1999"/>
    <n v="1829"/>
    <x v="26"/>
  </r>
  <r>
    <x v="0"/>
    <x v="0"/>
    <x v="1"/>
    <n v="36999"/>
    <n v="3473895"/>
    <n v="2757933.63"/>
    <n v="101673535.5"/>
    <n v="3.4167150605282137E-2"/>
    <n v="112971.77692307692"/>
    <x v="1"/>
    <n v="2271"/>
    <n v="2085"/>
    <x v="27"/>
  </r>
  <r>
    <x v="1"/>
    <x v="0"/>
    <x v="1"/>
    <n v="44001"/>
    <n v="3921784.5"/>
    <n v="3132604.841"/>
    <n v="101673535.5"/>
    <n v="3.8572323473496206E-2"/>
    <n v="242715.26253846151"/>
    <x v="2"/>
    <n v="2597"/>
    <n v="2376"/>
    <x v="28"/>
  </r>
  <r>
    <x v="2"/>
    <x v="0"/>
    <x v="1"/>
    <n v="30982.5"/>
    <n v="2827773"/>
    <n v="2232253.034"/>
    <n v="101673535.5"/>
    <n v="2.7812281594161738E-2"/>
    <n v="343211.54262307688"/>
    <x v="2"/>
    <n v="1886"/>
    <n v="1736"/>
    <x v="29"/>
  </r>
  <r>
    <x v="3"/>
    <x v="1"/>
    <x v="2"/>
    <n v="88063.5"/>
    <n v="7583758.5"/>
    <n v="5779076.7979999995"/>
    <n v="243409003.5"/>
    <n v="3.1156442000716707E-2"/>
    <n v="152384.93586153846"/>
    <x v="5"/>
    <n v="5593"/>
    <n v="5177"/>
    <x v="30"/>
  </r>
  <r>
    <x v="4"/>
    <x v="2"/>
    <x v="2"/>
    <n v="84024"/>
    <n v="6815511"/>
    <n v="5426339.5819999995"/>
    <n v="243409003.5"/>
    <n v="2.8000241987761968E-2"/>
    <n v="195070.25003076921"/>
    <x v="5"/>
    <n v="5389"/>
    <n v="5024"/>
    <x v="31"/>
  </r>
  <r>
    <x v="5"/>
    <x v="1"/>
    <x v="2"/>
    <n v="78057"/>
    <n v="6774946.5"/>
    <n v="5115462.4009999996"/>
    <n v="243409003.5"/>
    <n v="2.7833590387300527E-2"/>
    <n v="61149.515384615377"/>
    <x v="5"/>
    <n v="5206"/>
    <n v="4843"/>
    <x v="32"/>
  </r>
  <r>
    <x v="6"/>
    <x v="3"/>
    <x v="2"/>
    <n v="69720"/>
    <n v="6264933"/>
    <n v="4726931.9569999995"/>
    <n v="243409003.5"/>
    <n v="2.5738296077449738E-2"/>
    <n v="294634.35530769231"/>
    <x v="5"/>
    <n v="4556"/>
    <n v="4220"/>
    <x v="33"/>
  </r>
  <r>
    <x v="7"/>
    <x v="3"/>
    <x v="2"/>
    <n v="72928.5"/>
    <n v="6642249"/>
    <n v="4993791.9560000002"/>
    <n v="243409003.5"/>
    <n v="2.7288427726544634E-2"/>
    <n v="215294.37692307692"/>
    <x v="5"/>
    <n v="4968"/>
    <n v="4596"/>
    <x v="34"/>
  </r>
  <r>
    <x v="8"/>
    <x v="4"/>
    <x v="2"/>
    <n v="79527"/>
    <n v="7180498.5"/>
    <n v="5432087.9790000003"/>
    <n v="243409003.5"/>
    <n v="2.9499724318948622E-2"/>
    <n v="172769.19230769231"/>
    <x v="5"/>
    <n v="5378"/>
    <n v="4985"/>
    <x v="35"/>
  </r>
  <r>
    <x v="9"/>
    <x v="4"/>
    <x v="2"/>
    <n v="60463.5"/>
    <n v="5554192.5"/>
    <n v="4218316.0290000001"/>
    <n v="243409003.5"/>
    <n v="2.2818352731968684E-2"/>
    <n v="244262.12107692307"/>
    <x v="5"/>
    <n v="4157"/>
    <n v="3823"/>
    <x v="36"/>
  </r>
  <r>
    <x v="10"/>
    <x v="0"/>
    <x v="2"/>
    <n v="79975.5"/>
    <n v="6676459.5"/>
    <n v="5083946.1689999998"/>
    <n v="243409003.5"/>
    <n v="2.7428975115951288E-2"/>
    <n v="141931.13193076922"/>
    <x v="5"/>
    <n v="5493"/>
    <n v="5119"/>
    <x v="37"/>
  </r>
  <r>
    <x v="11"/>
    <x v="4"/>
    <x v="2"/>
    <n v="97534.5"/>
    <n v="8893024.5"/>
    <n v="6855177.2400000002"/>
    <n v="243409003.5"/>
    <n v="3.6535314520524713E-2"/>
    <n v="185180.38007692309"/>
    <x v="5"/>
    <n v="6118"/>
    <n v="5564"/>
    <x v="38"/>
  </r>
  <r>
    <x v="12"/>
    <x v="1"/>
    <x v="2"/>
    <n v="71520"/>
    <n v="6398361"/>
    <n v="4793096.1439999994"/>
    <n v="243409003.5"/>
    <n v="2.6286459859731524E-2"/>
    <n v="181432.06769230767"/>
    <x v="5"/>
    <n v="4800"/>
    <n v="4470"/>
    <x v="39"/>
  </r>
  <r>
    <x v="13"/>
    <x v="2"/>
    <x v="2"/>
    <n v="79485"/>
    <n v="6633847.5"/>
    <n v="5212858.58"/>
    <n v="243409003.5"/>
    <n v="2.7253911747763267E-2"/>
    <n v="120955.33846153846"/>
    <x v="5"/>
    <n v="5207"/>
    <n v="4868"/>
    <x v="40"/>
  </r>
  <r>
    <x v="14"/>
    <x v="2"/>
    <x v="2"/>
    <n v="93313.5"/>
    <n v="7247575.5"/>
    <n v="5922822.6779999994"/>
    <n v="243409003.5"/>
    <n v="2.9775297527151662E-2"/>
    <n v="714758.2"/>
    <x v="5"/>
    <n v="5698"/>
    <n v="5258"/>
    <x v="41"/>
  </r>
  <r>
    <x v="15"/>
    <x v="3"/>
    <x v="2"/>
    <n v="76585.5"/>
    <n v="6921316.5"/>
    <n v="5290094.2719999999"/>
    <n v="243409003.5"/>
    <n v="2.8434923936574926E-2"/>
    <n v="386033.17544615385"/>
    <x v="5"/>
    <n v="5188"/>
    <n v="4800"/>
    <x v="42"/>
  </r>
  <r>
    <x v="16"/>
    <x v="4"/>
    <x v="2"/>
    <n v="81826.5"/>
    <n v="7163644.5"/>
    <n v="5366333.7130000005"/>
    <n v="243409003.5"/>
    <n v="2.9430482837501121E-2"/>
    <n v="145122.77781538462"/>
    <x v="5"/>
    <n v="5465"/>
    <n v="5096"/>
    <x v="43"/>
  </r>
  <r>
    <x v="17"/>
    <x v="1"/>
    <x v="2"/>
    <n v="78846"/>
    <n v="6993952.5"/>
    <n v="5288518.7799999993"/>
    <n v="243409003.5"/>
    <n v="2.8733335248217307E-2"/>
    <n v="227969.01538461537"/>
    <x v="5"/>
    <n v="5251"/>
    <n v="4853"/>
    <x v="44"/>
  </r>
  <r>
    <x v="18"/>
    <x v="4"/>
    <x v="2"/>
    <n v="77263.5"/>
    <n v="7013670"/>
    <n v="5282661.8549999995"/>
    <n v="243409003.5"/>
    <n v="2.881434087954762E-2"/>
    <n v="161473.07692307691"/>
    <x v="5"/>
    <n v="5155"/>
    <n v="4762"/>
    <x v="45"/>
  </r>
  <r>
    <x v="19"/>
    <x v="3"/>
    <x v="2"/>
    <n v="68994"/>
    <n v="6168657"/>
    <n v="4695811.3490000004"/>
    <n v="243409003.5"/>
    <n v="2.5342764282751767E-2"/>
    <n v="157384.1788307692"/>
    <x v="5"/>
    <n v="4709"/>
    <n v="4348"/>
    <x v="46"/>
  </r>
  <r>
    <x v="20"/>
    <x v="2"/>
    <x v="2"/>
    <n v="102889.5"/>
    <n v="8089143"/>
    <n v="6673236.3720000004"/>
    <n v="243409003.5"/>
    <n v="3.3232718936791507E-2"/>
    <n v="127223.84583076923"/>
    <x v="5"/>
    <n v="6276"/>
    <n v="5801"/>
    <x v="47"/>
  </r>
  <r>
    <x v="21"/>
    <x v="0"/>
    <x v="2"/>
    <n v="76999.5"/>
    <n v="6645603"/>
    <n v="5032216.1889999993"/>
    <n v="243409003.5"/>
    <n v="2.7302207003201507E-2"/>
    <n v="100883.95384615385"/>
    <x v="5"/>
    <n v="5210"/>
    <n v="4841"/>
    <x v="48"/>
  </r>
  <r>
    <x v="22"/>
    <x v="4"/>
    <x v="2"/>
    <n v="77565"/>
    <n v="7023727.5"/>
    <n v="5349682.4849999994"/>
    <n v="243409003.5"/>
    <n v="2.8855660222116639E-2"/>
    <n v="31578.207692307689"/>
    <x v="5"/>
    <n v="5120"/>
    <n v="4737"/>
    <x v="49"/>
  </r>
  <r>
    <x v="23"/>
    <x v="3"/>
    <x v="2"/>
    <n v="84132"/>
    <n v="7483194"/>
    <n v="5637882.125"/>
    <n v="243409003.5"/>
    <n v="3.0743291712296911E-2"/>
    <n v="126673.26923076922"/>
    <x v="5"/>
    <n v="5495"/>
    <n v="5093"/>
    <x v="50"/>
  </r>
  <r>
    <x v="24"/>
    <x v="3"/>
    <x v="2"/>
    <n v="69544.5"/>
    <n v="6293776.5"/>
    <n v="4773839.9380000001"/>
    <n v="243409003.5"/>
    <n v="2.5856794159218519E-2"/>
    <n v="201777.4038153846"/>
    <x v="5"/>
    <n v="4635"/>
    <n v="4266"/>
    <x v="51"/>
  </r>
  <r>
    <x v="25"/>
    <x v="3"/>
    <x v="2"/>
    <n v="73204.5"/>
    <n v="6591883.5"/>
    <n v="5001227.6710000001"/>
    <n v="243409003.5"/>
    <n v="2.7081510565405194E-2"/>
    <n v="184167.76355384616"/>
    <x v="5"/>
    <n v="4903"/>
    <n v="4527"/>
    <x v="52"/>
  </r>
  <r>
    <x v="26"/>
    <x v="2"/>
    <x v="2"/>
    <n v="76663.5"/>
    <n v="6451032"/>
    <n v="5048965.7960000001"/>
    <n v="243409003.5"/>
    <n v="2.6502848732955765E-2"/>
    <n v="94608.146153846144"/>
    <x v="5"/>
    <n v="5035"/>
    <n v="4683"/>
    <x v="53"/>
  </r>
  <r>
    <x v="3"/>
    <x v="1"/>
    <x v="3"/>
    <n v="14265"/>
    <n v="1130506.5"/>
    <n v="1024403.9859999999"/>
    <n v="33207564"/>
    <n v="3.4043644393789319E-2"/>
    <n v="72626.813907692311"/>
    <x v="6"/>
    <n v="760"/>
    <n v="672"/>
    <x v="54"/>
  </r>
  <r>
    <x v="4"/>
    <x v="2"/>
    <x v="3"/>
    <n v="11526"/>
    <n v="938764.5"/>
    <n v="820018.375"/>
    <n v="33207564"/>
    <n v="2.826959845654442E-2"/>
    <n v="77816.215384615381"/>
    <x v="6"/>
    <n v="649"/>
    <n v="568"/>
    <x v="55"/>
  </r>
  <r>
    <x v="5"/>
    <x v="1"/>
    <x v="3"/>
    <n v="10402.5"/>
    <n v="843727.5"/>
    <n v="729677.51899999997"/>
    <n v="33207564"/>
    <n v="2.5407690247920625E-2"/>
    <n v="140731.96461538461"/>
    <x v="6"/>
    <n v="591"/>
    <n v="513"/>
    <x v="56"/>
  </r>
  <r>
    <x v="6"/>
    <x v="3"/>
    <x v="3"/>
    <n v="13216.5"/>
    <n v="1046400"/>
    <n v="937716.15799999994"/>
    <n v="33207564"/>
    <n v="3.151089312061553E-2"/>
    <n v="61387.776923076919"/>
    <x v="6"/>
    <n v="644"/>
    <n v="559"/>
    <x v="57"/>
  </r>
  <r>
    <x v="7"/>
    <x v="3"/>
    <x v="3"/>
    <n v="9130.5"/>
    <n v="728890.5"/>
    <n v="644150.51899999997"/>
    <n v="33207564"/>
    <n v="2.1949532341487017E-2"/>
    <n v="98026.490369230756"/>
    <x v="6"/>
    <n v="462"/>
    <n v="396"/>
    <x v="58"/>
  </r>
  <r>
    <x v="8"/>
    <x v="4"/>
    <x v="3"/>
    <n v="10840.5"/>
    <n v="797919"/>
    <n v="783753.29499999993"/>
    <n v="33207564"/>
    <n v="2.4028230435692303E-2"/>
    <n v="58214.93076923077"/>
    <x v="6"/>
    <n v="502"/>
    <n v="433"/>
    <x v="59"/>
  </r>
  <r>
    <x v="9"/>
    <x v="4"/>
    <x v="3"/>
    <n v="7866"/>
    <n v="617881.5"/>
    <n v="575518.06799999997"/>
    <n v="33207564"/>
    <n v="1.8606649376629977E-2"/>
    <n v="119723.42363076922"/>
    <x v="6"/>
    <n v="416"/>
    <n v="341"/>
    <x v="60"/>
  </r>
  <r>
    <x v="10"/>
    <x v="0"/>
    <x v="3"/>
    <n v="11835"/>
    <n v="983109"/>
    <n v="825345.05300000007"/>
    <n v="33207564"/>
    <n v="2.9604971927480135E-2"/>
    <n v="109486.33076923077"/>
    <x v="6"/>
    <n v="692"/>
    <n v="601"/>
    <x v="61"/>
  </r>
  <r>
    <x v="11"/>
    <x v="4"/>
    <x v="3"/>
    <n v="11619"/>
    <n v="891139.5"/>
    <n v="829782.37600000005"/>
    <n v="33207564"/>
    <n v="2.6835437251585211E-2"/>
    <n v="121759.66210769229"/>
    <x v="6"/>
    <n v="554"/>
    <n v="472"/>
    <x v="62"/>
  </r>
  <r>
    <x v="12"/>
    <x v="1"/>
    <x v="3"/>
    <n v="9328.5"/>
    <n v="732964.5"/>
    <n v="634517.67299999995"/>
    <n v="33207564"/>
    <n v="2.2072215233854553E-2"/>
    <n v="136157.98361538461"/>
    <x v="6"/>
    <n v="526"/>
    <n v="448"/>
    <x v="63"/>
  </r>
  <r>
    <x v="13"/>
    <x v="2"/>
    <x v="3"/>
    <n v="11250"/>
    <n v="935523"/>
    <n v="808524.505"/>
    <n v="33207564"/>
    <n v="2.8171985153743889E-2"/>
    <n v="94344.953846153847"/>
    <x v="6"/>
    <n v="677"/>
    <n v="591"/>
    <x v="64"/>
  </r>
  <r>
    <x v="14"/>
    <x v="2"/>
    <x v="3"/>
    <n v="13063.5"/>
    <n v="1037247"/>
    <n v="910480.6449999999"/>
    <n v="33207564"/>
    <n v="3.123526314667345E-2"/>
    <n v="64430.964123076919"/>
    <x v="6"/>
    <n v="745"/>
    <n v="654"/>
    <x v="65"/>
  </r>
  <r>
    <x v="15"/>
    <x v="3"/>
    <x v="3"/>
    <n v="10147.5"/>
    <n v="793320"/>
    <n v="718019.27600000007"/>
    <n v="33207564"/>
    <n v="2.3889737892246476E-2"/>
    <n v="92027.36809230769"/>
    <x v="6"/>
    <n v="511"/>
    <n v="437"/>
    <x v="66"/>
  </r>
  <r>
    <x v="16"/>
    <x v="4"/>
    <x v="3"/>
    <n v="12331.5"/>
    <n v="869983.5"/>
    <n v="896773.32399999991"/>
    <n v="33207564"/>
    <n v="2.6198353483561757E-2"/>
    <n v="51681.038461538461"/>
    <x v="6"/>
    <n v="580"/>
    <n v="506"/>
    <x v="67"/>
  </r>
  <r>
    <x v="17"/>
    <x v="1"/>
    <x v="3"/>
    <n v="11202"/>
    <n v="865714.5"/>
    <n v="799644.75899999996"/>
    <n v="33207564"/>
    <n v="2.6069798435079429E-2"/>
    <n v="111860.49372307691"/>
    <x v="6"/>
    <n v="612"/>
    <n v="530"/>
    <x v="68"/>
  </r>
  <r>
    <x v="0"/>
    <x v="0"/>
    <x v="2"/>
    <n v="89149.5"/>
    <n v="7512646.5"/>
    <n v="5979210.0970000001"/>
    <n v="243409003.5"/>
    <n v="3.0864291755748469E-2"/>
    <n v="47580.146153846152"/>
    <x v="5"/>
    <n v="5760"/>
    <n v="5367"/>
    <x v="69"/>
  </r>
  <r>
    <x v="18"/>
    <x v="4"/>
    <x v="3"/>
    <n v="8185.5"/>
    <n v="637881"/>
    <n v="575840.67700000003"/>
    <n v="33207564"/>
    <n v="1.9208906741849538E-2"/>
    <n v="73920.584615384607"/>
    <x v="6"/>
    <n v="402"/>
    <n v="333"/>
    <x v="70"/>
  </r>
  <r>
    <x v="1"/>
    <x v="0"/>
    <x v="2"/>
    <n v="108123"/>
    <n v="9164707.5"/>
    <n v="7329868.665"/>
    <n v="243409003.5"/>
    <n v="3.7651472904534529E-2"/>
    <n v="137418.15930769229"/>
    <x v="5"/>
    <n v="6735"/>
    <n v="6264"/>
    <x v="71"/>
  </r>
  <r>
    <x v="19"/>
    <x v="3"/>
    <x v="3"/>
    <n v="9210"/>
    <n v="696832.5"/>
    <n v="616683.38099999994"/>
    <n v="33207564"/>
    <n v="2.0984149876214948E-2"/>
    <n v="99623.130769230775"/>
    <x v="6"/>
    <n v="465"/>
    <n v="390"/>
    <x v="72"/>
  </r>
  <r>
    <x v="20"/>
    <x v="2"/>
    <x v="3"/>
    <n v="14773.5"/>
    <n v="1241383.5"/>
    <n v="1069622.507"/>
    <n v="33207564"/>
    <n v="3.7382552360660966E-2"/>
    <n v="74049.523076923084"/>
    <x v="6"/>
    <n v="828"/>
    <n v="734"/>
    <x v="73"/>
  </r>
  <r>
    <x v="2"/>
    <x v="0"/>
    <x v="2"/>
    <n v="78141"/>
    <n v="6641569.5"/>
    <n v="5084073.5159999998"/>
    <n v="243409003.5"/>
    <n v="2.7285636128903508E-2"/>
    <n v="142499.01538461537"/>
    <x v="5"/>
    <n v="5355"/>
    <n v="4969"/>
    <x v="74"/>
  </r>
  <r>
    <x v="21"/>
    <x v="0"/>
    <x v="3"/>
    <n v="12280.5"/>
    <n v="1030440"/>
    <n v="871047.598"/>
    <n v="33207564"/>
    <n v="3.1030279727835501E-2"/>
    <n v="85172.084615384621"/>
    <x v="6"/>
    <n v="739"/>
    <n v="642"/>
    <x v="75"/>
  </r>
  <r>
    <x v="22"/>
    <x v="4"/>
    <x v="3"/>
    <n v="8934"/>
    <n v="716196"/>
    <n v="663415.49699999997"/>
    <n v="33207564"/>
    <n v="2.1567254978413955E-2"/>
    <n v="24274.438461538462"/>
    <x v="6"/>
    <n v="448"/>
    <n v="376"/>
    <x v="76"/>
  </r>
  <r>
    <x v="23"/>
    <x v="3"/>
    <x v="3"/>
    <n v="12918"/>
    <n v="1004788.5"/>
    <n v="896111.80299999996"/>
    <n v="33207564"/>
    <n v="3.0257820176150228E-2"/>
    <n v="99729.923076923063"/>
    <x v="6"/>
    <n v="642"/>
    <n v="556"/>
    <x v="77"/>
  </r>
  <r>
    <x v="24"/>
    <x v="3"/>
    <x v="3"/>
    <n v="12528"/>
    <n v="959703"/>
    <n v="861486.47499999998"/>
    <n v="33207564"/>
    <n v="2.8900132511978295E-2"/>
    <n v="87212.130769230775"/>
    <x v="6"/>
    <n v="638"/>
    <n v="547"/>
    <x v="78"/>
  </r>
  <r>
    <x v="25"/>
    <x v="3"/>
    <x v="3"/>
    <n v="11029.5"/>
    <n v="863754"/>
    <n v="758428.73499999999"/>
    <n v="33207564"/>
    <n v="2.6010760680909926E-2"/>
    <n v="86710.804507692301"/>
    <x v="6"/>
    <n v="563"/>
    <n v="486"/>
    <x v="79"/>
  </r>
  <r>
    <x v="26"/>
    <x v="2"/>
    <x v="3"/>
    <n v="9994.5"/>
    <n v="828984"/>
    <n v="702631.81099999999"/>
    <n v="33207564"/>
    <n v="2.4963710075210574E-2"/>
    <n v="82264.567169230766"/>
    <x v="6"/>
    <n v="639"/>
    <n v="557"/>
    <x v="80"/>
  </r>
  <r>
    <x v="0"/>
    <x v="0"/>
    <x v="3"/>
    <n v="12724.5"/>
    <n v="1045515"/>
    <n v="896490.07"/>
    <n v="33207564"/>
    <n v="3.14842425659407E-2"/>
    <n v="49463.982984615388"/>
    <x v="6"/>
    <n v="749"/>
    <n v="655"/>
    <x v="81"/>
  </r>
  <r>
    <x v="1"/>
    <x v="0"/>
    <x v="3"/>
    <n v="14728.5"/>
    <n v="1260483"/>
    <n v="1048221.1390000001"/>
    <n v="33207564"/>
    <n v="3.7957707466889173E-2"/>
    <n v="86278.176699999996"/>
    <x v="6"/>
    <n v="865"/>
    <n v="763"/>
    <x v="82"/>
  </r>
  <r>
    <x v="2"/>
    <x v="0"/>
    <x v="3"/>
    <n v="13038"/>
    <n v="1114552.5"/>
    <n v="939269.56700000004"/>
    <n v="33207564"/>
    <n v="3.3563211682735898E-2"/>
    <n v="74269.06047692307"/>
    <x v="6"/>
    <n v="791"/>
    <n v="697"/>
    <x v="83"/>
  </r>
  <r>
    <x v="3"/>
    <x v="1"/>
    <x v="4"/>
    <n v="35482.5"/>
    <n v="3222517.5"/>
    <n v="2633868.1740000001"/>
    <n v="95592298.5"/>
    <n v="3.3711057800331061E-2"/>
    <n v="150484.18215384614"/>
    <x v="4"/>
    <n v="2080"/>
    <n v="1844"/>
    <x v="84"/>
  </r>
  <r>
    <x v="4"/>
    <x v="2"/>
    <x v="4"/>
    <n v="32434.5"/>
    <n v="2865337.5"/>
    <n v="2368028.6850000001"/>
    <n v="95592298.5"/>
    <n v="2.997456432120418E-2"/>
    <n v="225452.89078461539"/>
    <x v="4"/>
    <n v="1999"/>
    <n v="1799"/>
    <x v="85"/>
  </r>
  <r>
    <x v="5"/>
    <x v="1"/>
    <x v="4"/>
    <n v="30486"/>
    <n v="2694289.5"/>
    <n v="2183502.7290000003"/>
    <n v="95592298.5"/>
    <n v="2.8185215150988339E-2"/>
    <n v="153558.02257692307"/>
    <x v="4"/>
    <n v="1871"/>
    <n v="1660"/>
    <x v="86"/>
  </r>
  <r>
    <x v="6"/>
    <x v="3"/>
    <x v="4"/>
    <n v="32079"/>
    <n v="2902167"/>
    <n v="2319890.3459999999"/>
    <n v="95592298.5"/>
    <n v="3.0359841174862009E-2"/>
    <n v="194963.39216923076"/>
    <x v="4"/>
    <n v="1851"/>
    <n v="1635"/>
    <x v="87"/>
  </r>
  <r>
    <x v="7"/>
    <x v="3"/>
    <x v="4"/>
    <n v="27072"/>
    <n v="2450968.5"/>
    <n v="1980824.9889999998"/>
    <n v="95592298.5"/>
    <n v="2.5639811349446734E-2"/>
    <n v="188174.3243923077"/>
    <x v="4"/>
    <n v="1582"/>
    <n v="1403"/>
    <x v="88"/>
  </r>
  <r>
    <x v="8"/>
    <x v="4"/>
    <x v="4"/>
    <n v="25917"/>
    <n v="2397588"/>
    <n v="1937222.0459999999"/>
    <n v="95592298.5"/>
    <n v="2.5081392932507007E-2"/>
    <n v="159472.57584615384"/>
    <x v="3"/>
    <n v="1534"/>
    <n v="1369"/>
    <x v="89"/>
  </r>
  <r>
    <x v="9"/>
    <x v="4"/>
    <x v="4"/>
    <n v="19461"/>
    <n v="1799230.5"/>
    <n v="1457108.1479999998"/>
    <n v="95592298.5"/>
    <n v="1.8821919006372673E-2"/>
    <n v="183829.81409230767"/>
    <x v="4"/>
    <n v="1217"/>
    <n v="1048"/>
    <x v="90"/>
  </r>
  <r>
    <x v="10"/>
    <x v="0"/>
    <x v="4"/>
    <n v="31407"/>
    <n v="2907411"/>
    <n v="2288433.4950000001"/>
    <n v="95592298.5"/>
    <n v="3.0414699150685242E-2"/>
    <n v="193538.8704076923"/>
    <x v="2"/>
    <n v="2036"/>
    <n v="1790"/>
    <x v="91"/>
  </r>
  <r>
    <x v="11"/>
    <x v="4"/>
    <x v="4"/>
    <n v="25792.5"/>
    <n v="2374356"/>
    <n v="1915101.034"/>
    <n v="95592298.5"/>
    <n v="2.4838360801628805E-2"/>
    <n v="277477.31932307692"/>
    <x v="4"/>
    <n v="1497"/>
    <n v="1291"/>
    <x v="92"/>
  </r>
  <r>
    <x v="12"/>
    <x v="1"/>
    <x v="4"/>
    <n v="26032.5"/>
    <n v="2370432"/>
    <n v="1847737.8370000001"/>
    <n v="95592298.5"/>
    <n v="2.4797311469605472E-2"/>
    <n v="141864.00329999998"/>
    <x v="4"/>
    <n v="1649"/>
    <n v="1460"/>
    <x v="93"/>
  </r>
  <r>
    <x v="13"/>
    <x v="2"/>
    <x v="4"/>
    <n v="31707"/>
    <n v="2853181.5"/>
    <n v="2349459.5"/>
    <n v="95592298.5"/>
    <n v="2.9847399265119669E-2"/>
    <n v="187617.05315384615"/>
    <x v="4"/>
    <n v="1949"/>
    <n v="1724"/>
    <x v="94"/>
  </r>
  <r>
    <x v="14"/>
    <x v="2"/>
    <x v="4"/>
    <n v="29955"/>
    <n v="2692230"/>
    <n v="2195766.1209999998"/>
    <n v="95592298.5"/>
    <n v="2.8163670528332362E-2"/>
    <n v="202002.14775384613"/>
    <x v="4"/>
    <n v="1889"/>
    <n v="1690"/>
    <x v="95"/>
  </r>
  <r>
    <x v="15"/>
    <x v="3"/>
    <x v="4"/>
    <n v="22848"/>
    <n v="2079900"/>
    <n v="1657688.8529999999"/>
    <n v="95592298.5"/>
    <n v="2.1758028969247979E-2"/>
    <n v="178454.88537692308"/>
    <x v="4"/>
    <n v="1417"/>
    <n v="1245"/>
    <x v="96"/>
  </r>
  <r>
    <x v="16"/>
    <x v="4"/>
    <x v="4"/>
    <n v="23314.5"/>
    <n v="2136817.5"/>
    <n v="1701780.4779999999"/>
    <n v="95592298.5"/>
    <n v="2.2353448274915158E-2"/>
    <n v="141999.40078461537"/>
    <x v="7"/>
    <n v="1439"/>
    <n v="1265"/>
    <x v="97"/>
  </r>
  <r>
    <x v="17"/>
    <x v="1"/>
    <x v="4"/>
    <n v="26464.5"/>
    <n v="2373337.5"/>
    <n v="1886244.7409999999"/>
    <n v="95592298.5"/>
    <n v="2.4827706177605928E-2"/>
    <n v="207105.15935384613"/>
    <x v="4"/>
    <n v="1625"/>
    <n v="1444"/>
    <x v="98"/>
  </r>
  <r>
    <x v="18"/>
    <x v="4"/>
    <x v="4"/>
    <n v="23539.5"/>
    <n v="2170309.5"/>
    <n v="1735984.6140000001"/>
    <n v="95592298.5"/>
    <n v="2.2703811228056203E-2"/>
    <n v="170377.85753846151"/>
    <x v="4"/>
    <n v="1402"/>
    <n v="1234"/>
    <x v="99"/>
  </r>
  <r>
    <x v="19"/>
    <x v="3"/>
    <x v="4"/>
    <n v="24678"/>
    <n v="2232519"/>
    <n v="1781999.058"/>
    <n v="95592298.5"/>
    <n v="2.335459064204843E-2"/>
    <n v="359577.90600769228"/>
    <x v="4"/>
    <n v="1499"/>
    <n v="1323"/>
    <x v="100"/>
  </r>
  <r>
    <x v="20"/>
    <x v="2"/>
    <x v="4"/>
    <n v="38176.5"/>
    <n v="3385372.5"/>
    <n v="2831498.2739999997"/>
    <n v="95592298.5"/>
    <n v="3.5414699229143441E-2"/>
    <n v="146460.30097692306"/>
    <x v="2"/>
    <n v="2266"/>
    <n v="1993"/>
    <x v="101"/>
  </r>
  <r>
    <x v="21"/>
    <x v="0"/>
    <x v="4"/>
    <n v="30603"/>
    <n v="2865727.5"/>
    <n v="2288224.429"/>
    <n v="95592298.5"/>
    <n v="2.9978644147781425E-2"/>
    <n v="167381.28187692308"/>
    <x v="2"/>
    <n v="2011"/>
    <n v="1791"/>
    <x v="102"/>
  </r>
  <r>
    <x v="22"/>
    <x v="4"/>
    <x v="4"/>
    <n v="24211.5"/>
    <n v="2267664"/>
    <n v="1801564.392"/>
    <n v="95592298.5"/>
    <n v="2.3722245783220706E-2"/>
    <n v="97090.63692307692"/>
    <x v="4"/>
    <n v="1499"/>
    <n v="1322"/>
    <x v="103"/>
  </r>
  <r>
    <x v="23"/>
    <x v="3"/>
    <x v="4"/>
    <n v="31399.5"/>
    <n v="2862298.5"/>
    <n v="2267667.5189999999"/>
    <n v="95592298.5"/>
    <n v="2.9942773057183052E-2"/>
    <n v="169650.86923076923"/>
    <x v="4"/>
    <n v="1848"/>
    <n v="1649"/>
    <x v="104"/>
  </r>
  <r>
    <x v="24"/>
    <x v="3"/>
    <x v="4"/>
    <n v="25294.5"/>
    <n v="2271454.5"/>
    <n v="1811009.8979999998"/>
    <n v="95592298.5"/>
    <n v="2.3761898559223366E-2"/>
    <n v="151659.17713846153"/>
    <x v="4"/>
    <n v="1522"/>
    <n v="1340"/>
    <x v="105"/>
  </r>
  <r>
    <x v="25"/>
    <x v="3"/>
    <x v="4"/>
    <n v="25468.5"/>
    <n v="2350672.5"/>
    <n v="1875294.65"/>
    <n v="95592298.5"/>
    <n v="2.4590605486905413E-2"/>
    <n v="221739.45623076922"/>
    <x v="4"/>
    <n v="1530"/>
    <n v="1338"/>
    <x v="106"/>
  </r>
  <r>
    <x v="26"/>
    <x v="2"/>
    <x v="4"/>
    <n v="31854"/>
    <n v="2915533.5"/>
    <n v="2431800.3939999999"/>
    <n v="95592298.5"/>
    <n v="3.0499669384976658E-2"/>
    <n v="155421.87692307692"/>
    <x v="2"/>
    <n v="2015"/>
    <n v="1803"/>
    <x v="107"/>
  </r>
  <r>
    <x v="0"/>
    <x v="0"/>
    <x v="4"/>
    <n v="32359.5"/>
    <n v="2991999"/>
    <n v="2374135.6799999997"/>
    <n v="95592298.5"/>
    <n v="3.1299582152007781E-2"/>
    <n v="106116.64615384616"/>
    <x v="2"/>
    <n v="2060"/>
    <n v="1826"/>
    <x v="108"/>
  </r>
  <r>
    <x v="1"/>
    <x v="0"/>
    <x v="4"/>
    <n v="39867"/>
    <n v="3654166.5"/>
    <n v="2919786.2949999999"/>
    <n v="95592298.5"/>
    <n v="3.8226578472741711E-2"/>
    <n v="182639.11723076922"/>
    <x v="2"/>
    <n v="2451"/>
    <n v="2178"/>
    <x v="109"/>
  </r>
  <r>
    <x v="2"/>
    <x v="0"/>
    <x v="4"/>
    <n v="31974"/>
    <n v="3004213.5"/>
    <n v="2389834.3129999996"/>
    <n v="95592298.5"/>
    <n v="3.1427359182078882E-2"/>
    <n v="174780.66518461538"/>
    <x v="2"/>
    <n v="2088"/>
    <n v="1848"/>
    <x v="110"/>
  </r>
  <r>
    <x v="3"/>
    <x v="1"/>
    <x v="5"/>
    <n v="321412.5"/>
    <n v="32235864"/>
    <n v="23691368.555"/>
    <n v="1035612381.8110501"/>
    <n v="3.1127345101481716E-2"/>
    <n v="595097.15929230768"/>
    <x v="8"/>
    <n v="17914"/>
    <n v="16631"/>
    <x v="111"/>
  </r>
  <r>
    <x v="4"/>
    <x v="2"/>
    <x v="5"/>
    <n v="276568.5"/>
    <n v="27093624"/>
    <n v="19768696.5"/>
    <n v="1035612381.8110501"/>
    <n v="2.6161935175610228E-2"/>
    <n v="759335.80469230772"/>
    <x v="8"/>
    <n v="16191"/>
    <n v="15102"/>
    <x v="112"/>
  </r>
  <r>
    <x v="5"/>
    <x v="1"/>
    <x v="5"/>
    <n v="269029.5"/>
    <n v="26659930.5"/>
    <n v="19515982.116"/>
    <n v="1035612381.8110501"/>
    <n v="2.5743155420156195E-2"/>
    <n v="551393.4769230769"/>
    <x v="8"/>
    <n v="15744"/>
    <n v="14685"/>
    <x v="113"/>
  </r>
  <r>
    <x v="6"/>
    <x v="3"/>
    <x v="5"/>
    <n v="285972"/>
    <n v="29768199"/>
    <n v="21483666.921"/>
    <n v="1035612381.8110501"/>
    <n v="2.8744537553657096E-2"/>
    <n v="549316.95015384618"/>
    <x v="8"/>
    <n v="16420"/>
    <n v="15169"/>
    <x v="114"/>
  </r>
  <r>
    <x v="7"/>
    <x v="3"/>
    <x v="5"/>
    <n v="283942.5"/>
    <n v="29357940"/>
    <n v="21174604.830000002"/>
    <n v="1035612381.8110501"/>
    <n v="2.8348386438427527E-2"/>
    <n v="988153.40803076921"/>
    <x v="8"/>
    <n v="16525"/>
    <n v="15310"/>
    <x v="115"/>
  </r>
  <r>
    <x v="8"/>
    <x v="4"/>
    <x v="5"/>
    <n v="298059"/>
    <n v="30869287.5"/>
    <n v="22717731.617999997"/>
    <n v="1035612381.8110501"/>
    <n v="2.9807762095328226E-2"/>
    <n v="661329.17833846144"/>
    <x v="9"/>
    <n v="17368"/>
    <n v="16077"/>
    <x v="116"/>
  </r>
  <r>
    <x v="9"/>
    <x v="4"/>
    <x v="5"/>
    <n v="232903.5"/>
    <n v="24342016.5"/>
    <n v="17790852.443999998"/>
    <n v="1035612381.8110501"/>
    <n v="2.3504949272073552E-2"/>
    <n v="634118.86923076923"/>
    <x v="8"/>
    <n v="14009"/>
    <n v="12920"/>
    <x v="117"/>
  </r>
  <r>
    <x v="10"/>
    <x v="0"/>
    <x v="5"/>
    <n v="276966"/>
    <n v="27872617.898850001"/>
    <n v="20223763.805"/>
    <n v="1035612381.8110501"/>
    <n v="2.6914141225414034E-2"/>
    <n v="645572.57826153841"/>
    <x v="8"/>
    <n v="16459"/>
    <n v="15355"/>
    <x v="118"/>
  </r>
  <r>
    <x v="11"/>
    <x v="4"/>
    <x v="5"/>
    <n v="296149.5"/>
    <n v="31053316.5"/>
    <n v="22737807.546999998"/>
    <n v="1035612381.8110501"/>
    <n v="2.9985462751705255E-2"/>
    <n v="896375.16923076916"/>
    <x v="8"/>
    <n v="17002"/>
    <n v="15570"/>
    <x v="119"/>
  </r>
  <r>
    <x v="12"/>
    <x v="1"/>
    <x v="5"/>
    <n v="281796"/>
    <n v="29042520"/>
    <n v="20980503.504999999"/>
    <n v="1035612381.8110501"/>
    <n v="2.8043813023180788E-2"/>
    <n v="776209.03169999993"/>
    <x v="8"/>
    <n v="16387"/>
    <n v="15322"/>
    <x v="120"/>
  </r>
  <r>
    <x v="13"/>
    <x v="2"/>
    <x v="5"/>
    <n v="288936"/>
    <n v="27852900"/>
    <n v="20824687.999000002"/>
    <n v="1035612381.8110501"/>
    <n v="2.6895101380780738E-2"/>
    <n v="822353.43936153851"/>
    <x v="8"/>
    <n v="16373"/>
    <n v="15223"/>
    <x v="121"/>
  </r>
  <r>
    <x v="14"/>
    <x v="2"/>
    <x v="5"/>
    <n v="300151.5"/>
    <n v="29368771.617449999"/>
    <n v="21545834.136"/>
    <n v="1035612381.8110501"/>
    <n v="2.8358845580902296E-2"/>
    <n v="1052145.9026769232"/>
    <x v="8"/>
    <n v="17095"/>
    <n v="15919"/>
    <x v="122"/>
  </r>
  <r>
    <x v="15"/>
    <x v="3"/>
    <x v="5"/>
    <n v="262734"/>
    <n v="27278441.145"/>
    <n v="19610637.316999998"/>
    <n v="1035612381.8110501"/>
    <n v="2.6340396874452412E-2"/>
    <n v="919330.0461538462"/>
    <x v="8"/>
    <n v="15665"/>
    <n v="14501"/>
    <x v="123"/>
  </r>
  <r>
    <x v="16"/>
    <x v="4"/>
    <x v="5"/>
    <n v="286002"/>
    <n v="29159032.5"/>
    <n v="21437602.310000002"/>
    <n v="1035612381.8110501"/>
    <n v="2.8156318920219452E-2"/>
    <n v="637711.59372307686"/>
    <x v="9"/>
    <n v="16450"/>
    <n v="15320"/>
    <x v="124"/>
  </r>
  <r>
    <x v="17"/>
    <x v="1"/>
    <x v="5"/>
    <n v="258459"/>
    <n v="26467453.5"/>
    <n v="19153152.526999999"/>
    <n v="1035612381.8110501"/>
    <n v="2.5557297271508531E-2"/>
    <n v="636197.23340769229"/>
    <x v="8"/>
    <n v="15304"/>
    <n v="14315"/>
    <x v="125"/>
  </r>
  <r>
    <x v="18"/>
    <x v="4"/>
    <x v="5"/>
    <n v="274083"/>
    <n v="28427001"/>
    <n v="20563887.598999999"/>
    <n v="1035612381.8110501"/>
    <n v="2.7449460337938075E-2"/>
    <n v="779849.36538461538"/>
    <x v="8"/>
    <n v="15778"/>
    <n v="14624"/>
    <x v="126"/>
  </r>
  <r>
    <x v="19"/>
    <x v="3"/>
    <x v="5"/>
    <n v="277512"/>
    <n v="28770810.105599999"/>
    <n v="20810852.736000001"/>
    <n v="1035612381.8110501"/>
    <n v="2.7781446621260367E-2"/>
    <n v="790162.57692307688"/>
    <x v="8"/>
    <n v="16376"/>
    <n v="15197"/>
    <x v="127"/>
  </r>
  <r>
    <x v="20"/>
    <x v="2"/>
    <x v="5"/>
    <n v="356982"/>
    <n v="35103926.711549997"/>
    <n v="26357141.036999997"/>
    <n v="1035612381.8110501"/>
    <n v="3.3896781583628063E-2"/>
    <n v="601482.07692307688"/>
    <x v="8"/>
    <n v="19856"/>
    <n v="18325"/>
    <x v="128"/>
  </r>
  <r>
    <x v="21"/>
    <x v="0"/>
    <x v="5"/>
    <n v="266983.5"/>
    <n v="27165913.5"/>
    <n v="19659432.722999997"/>
    <n v="1035612381.8110501"/>
    <n v="2.623173880220803E-2"/>
    <n v="698314.9846153846"/>
    <x v="8"/>
    <n v="15822"/>
    <n v="14753"/>
    <x v="129"/>
  </r>
  <r>
    <x v="22"/>
    <x v="4"/>
    <x v="5"/>
    <n v="311131.5"/>
    <n v="32418879"/>
    <n v="23595019.660999998"/>
    <n v="1035612381.8110501"/>
    <n v="3.1304066627039329E-2"/>
    <n v="265444.33165384614"/>
    <x v="8"/>
    <n v="18042"/>
    <n v="16631"/>
    <x v="130"/>
  </r>
  <r>
    <x v="23"/>
    <x v="3"/>
    <x v="5"/>
    <n v="287206.5"/>
    <n v="29536176.10605"/>
    <n v="21276357.105999999"/>
    <n v="1035612381.8110501"/>
    <n v="2.8520493405455385E-2"/>
    <n v="541588.89356153843"/>
    <x v="8"/>
    <n v="16437"/>
    <n v="15285"/>
    <x v="131"/>
  </r>
  <r>
    <x v="24"/>
    <x v="3"/>
    <x v="5"/>
    <n v="370092"/>
    <n v="38091556.5"/>
    <n v="28012065.349999998"/>
    <n v="1035612381.8110501"/>
    <n v="3.6781673499680013E-2"/>
    <n v="725212.99592307687"/>
    <x v="8"/>
    <n v="20452"/>
    <n v="18857"/>
    <x v="132"/>
  </r>
  <r>
    <x v="25"/>
    <x v="3"/>
    <x v="5"/>
    <n v="247813.5"/>
    <n v="25325271"/>
    <n v="18582990.427999999"/>
    <n v="1035612381.8110501"/>
    <n v="2.4454391860120359E-2"/>
    <n v="865201.87857692305"/>
    <x v="8"/>
    <n v="14582"/>
    <n v="13512"/>
    <x v="133"/>
  </r>
  <r>
    <x v="26"/>
    <x v="2"/>
    <x v="5"/>
    <n v="287740.5"/>
    <n v="28188534"/>
    <n v="21369401.386999998"/>
    <n v="1035612381.8110501"/>
    <n v="2.7219193682007429E-2"/>
    <n v="607679.34615384613"/>
    <x v="8"/>
    <n v="16432"/>
    <n v="15345"/>
    <x v="134"/>
  </r>
  <r>
    <x v="3"/>
    <x v="1"/>
    <x v="6"/>
    <n v="408810"/>
    <n v="42323631"/>
    <n v="31033323.692999996"/>
    <n v="1380723900.7513499"/>
    <n v="3.0653218197330186E-2"/>
    <n v="571764.09076923074"/>
    <x v="10"/>
    <n v="22291"/>
    <n v="20635"/>
    <x v="135"/>
  </r>
  <r>
    <x v="4"/>
    <x v="2"/>
    <x v="6"/>
    <n v="362536.5"/>
    <n v="37023243"/>
    <n v="26762183.377"/>
    <n v="1380723900.7513499"/>
    <n v="2.681437105554052E-2"/>
    <n v="650375.76849230775"/>
    <x v="10"/>
    <n v="20771"/>
    <n v="19338"/>
    <x v="136"/>
  </r>
  <r>
    <x v="5"/>
    <x v="1"/>
    <x v="6"/>
    <n v="357072"/>
    <n v="36834567"/>
    <n v="26914635.671"/>
    <n v="1380723900.7513499"/>
    <n v="2.6677720998351442E-2"/>
    <n v="566638.92575384618"/>
    <x v="10"/>
    <n v="20079"/>
    <n v="18721"/>
    <x v="137"/>
  </r>
  <r>
    <x v="6"/>
    <x v="3"/>
    <x v="6"/>
    <n v="359214"/>
    <n v="38693427"/>
    <n v="27863789.055"/>
    <n v="1380723900.7513499"/>
    <n v="2.8024014778728866E-2"/>
    <n v="582268.72615384613"/>
    <x v="10"/>
    <n v="20132"/>
    <n v="18617"/>
    <x v="138"/>
  </r>
  <r>
    <x v="7"/>
    <x v="3"/>
    <x v="6"/>
    <n v="360255"/>
    <n v="38406954"/>
    <n v="27588003.988000002"/>
    <n v="1380723900.7513499"/>
    <n v="2.7816534485352248E-2"/>
    <n v="1078421.345076923"/>
    <x v="10"/>
    <n v="20495"/>
    <n v="18964"/>
    <x v="139"/>
  </r>
  <r>
    <x v="8"/>
    <x v="4"/>
    <x v="6"/>
    <n v="387220.5"/>
    <n v="41559384"/>
    <n v="30476170.214999996"/>
    <n v="1380723900.7513499"/>
    <n v="3.009970637676699E-2"/>
    <n v="642893.56656923075"/>
    <x v="10"/>
    <n v="21863"/>
    <n v="20160"/>
    <x v="140"/>
  </r>
  <r>
    <x v="9"/>
    <x v="4"/>
    <x v="6"/>
    <n v="296580"/>
    <n v="31843737"/>
    <n v="23119777.98"/>
    <n v="1380723900.7513499"/>
    <n v="2.3063073640335739E-2"/>
    <n v="657754.31880000001"/>
    <x v="10"/>
    <n v="16932"/>
    <n v="15601"/>
    <x v="141"/>
  </r>
  <r>
    <x v="10"/>
    <x v="0"/>
    <x v="6"/>
    <n v="369861"/>
    <n v="38365960.5"/>
    <n v="27592063.502999999"/>
    <n v="1380723900.7513499"/>
    <n v="2.7786844624853931E-2"/>
    <n v="589339.03384615376"/>
    <x v="11"/>
    <n v="21153"/>
    <n v="19673"/>
    <x v="142"/>
  </r>
  <r>
    <x v="11"/>
    <x v="4"/>
    <x v="6"/>
    <n v="372504"/>
    <n v="40077193.5"/>
    <n v="29141359.438000001"/>
    <n v="1380723900.7513499"/>
    <n v="2.9026218404846295E-2"/>
    <n v="848425.41843846149"/>
    <x v="10"/>
    <n v="20602"/>
    <n v="18845"/>
    <x v="143"/>
  </r>
  <r>
    <x v="12"/>
    <x v="1"/>
    <x v="6"/>
    <n v="373392"/>
    <n v="39578577"/>
    <n v="28453665.594999999"/>
    <n v="1380723900.7513499"/>
    <n v="2.866509153528992E-2"/>
    <n v="535419.89796923078"/>
    <x v="10"/>
    <n v="21106"/>
    <n v="19651"/>
    <x v="144"/>
  </r>
  <r>
    <x v="13"/>
    <x v="2"/>
    <x v="6"/>
    <n v="378043.5"/>
    <n v="37902156.57"/>
    <n v="28083686.689999998"/>
    <n v="1380723900.7513499"/>
    <n v="2.7450931029277283E-2"/>
    <n v="713697.60769230768"/>
    <x v="10"/>
    <n v="20911"/>
    <n v="19358"/>
    <x v="145"/>
  </r>
  <r>
    <x v="14"/>
    <x v="2"/>
    <x v="6"/>
    <n v="388668"/>
    <n v="39639309"/>
    <n v="28736966.634"/>
    <n v="1380723900.7513499"/>
    <n v="2.8709077157590621E-2"/>
    <n v="997757.75384615385"/>
    <x v="10"/>
    <n v="21674"/>
    <n v="20155"/>
    <x v="146"/>
  </r>
  <r>
    <x v="15"/>
    <x v="3"/>
    <x v="6"/>
    <n v="333792"/>
    <n v="35671734"/>
    <n v="25644478.342"/>
    <n v="1380723900.7513499"/>
    <n v="2.5835530174127121E-2"/>
    <n v="919576.96055384621"/>
    <x v="10"/>
    <n v="18944"/>
    <n v="17541"/>
    <x v="147"/>
  </r>
  <r>
    <x v="16"/>
    <x v="4"/>
    <x v="6"/>
    <n v="376060.5"/>
    <n v="39918028.5"/>
    <n v="29154014.884"/>
    <n v="1380723900.7513499"/>
    <n v="2.8910941918422479E-2"/>
    <n v="611904.23352307687"/>
    <x v="10"/>
    <n v="20914"/>
    <n v="19479"/>
    <x v="148"/>
  </r>
  <r>
    <x v="17"/>
    <x v="1"/>
    <x v="6"/>
    <n v="350068.5"/>
    <n v="37197115.5"/>
    <n v="26793668.158999998"/>
    <n v="1380723900.7513499"/>
    <n v="2.694029956297447E-2"/>
    <n v="582815.36153846153"/>
    <x v="10"/>
    <n v="19965"/>
    <n v="18573"/>
    <x v="149"/>
  </r>
  <r>
    <x v="0"/>
    <x v="0"/>
    <x v="5"/>
    <n v="294337.5"/>
    <n v="29327766"/>
    <n v="22491044.692999996"/>
    <n v="1035612381.8110501"/>
    <n v="2.8319250054458039E-2"/>
    <n v="283716.73846153845"/>
    <x v="8"/>
    <n v="17235"/>
    <n v="16052"/>
    <x v="150"/>
  </r>
  <r>
    <x v="18"/>
    <x v="4"/>
    <x v="6"/>
    <n v="342666"/>
    <n v="36631999.5"/>
    <n v="26408496.047999997"/>
    <n v="1380723900.7513499"/>
    <n v="2.6531009914484659E-2"/>
    <n v="820373.56815384608"/>
    <x v="10"/>
    <n v="18861"/>
    <n v="17420"/>
    <x v="151"/>
  </r>
  <r>
    <x v="1"/>
    <x v="0"/>
    <x v="5"/>
    <n v="364882.5"/>
    <n v="35724493.5"/>
    <n v="27535617.434"/>
    <n v="1035612381.8110501"/>
    <n v="3.4496008475223133E-2"/>
    <n v="541116.6988461538"/>
    <x v="8"/>
    <n v="20243"/>
    <n v="18711"/>
    <x v="152"/>
  </r>
  <r>
    <x v="19"/>
    <x v="3"/>
    <x v="6"/>
    <n v="355278"/>
    <n v="38092344"/>
    <n v="27467616.702999998"/>
    <n v="1380723900.7513499"/>
    <n v="2.7588675751373068E-2"/>
    <n v="942702.9"/>
    <x v="10"/>
    <n v="20218"/>
    <n v="18647"/>
    <x v="153"/>
  </r>
  <r>
    <x v="20"/>
    <x v="2"/>
    <x v="6"/>
    <n v="456885"/>
    <n v="46408080"/>
    <n v="34793888.932999998"/>
    <n v="1380723900.7513499"/>
    <n v="3.3611412082275152E-2"/>
    <n v="595793.09065384604"/>
    <x v="10"/>
    <n v="24574"/>
    <n v="22609"/>
    <x v="154"/>
  </r>
  <r>
    <x v="2"/>
    <x v="0"/>
    <x v="5"/>
    <n v="278491.5"/>
    <n v="28151004.75"/>
    <n v="20806418.796"/>
    <n v="1035612381.8110501"/>
    <n v="2.7182954978551249E-2"/>
    <n v="591565.35384615383"/>
    <x v="8"/>
    <n v="16453"/>
    <n v="15289"/>
    <x v="155"/>
  </r>
  <r>
    <x v="21"/>
    <x v="0"/>
    <x v="6"/>
    <n v="349734"/>
    <n v="36883428"/>
    <n v="26438356.802999999"/>
    <n v="1380723900.7513499"/>
    <n v="2.67131089567792E-2"/>
    <n v="742420.26923076913"/>
    <x v="11"/>
    <n v="20358"/>
    <n v="18890"/>
    <x v="156"/>
  </r>
  <r>
    <x v="22"/>
    <x v="4"/>
    <x v="6"/>
    <n v="401580"/>
    <n v="43028734.5"/>
    <n v="31156525.939999998"/>
    <n v="1380723900.7513499"/>
    <n v="3.1163894879044977E-2"/>
    <n v="343786.08461538458"/>
    <x v="10"/>
    <n v="22368"/>
    <n v="20625"/>
    <x v="157"/>
  </r>
  <r>
    <x v="23"/>
    <x v="3"/>
    <x v="6"/>
    <n v="368649"/>
    <n v="39010875"/>
    <n v="28090230.958999999"/>
    <n v="1380723900.7513499"/>
    <n v="2.8253928956231883E-2"/>
    <n v="532663.16153846146"/>
    <x v="10"/>
    <n v="20368"/>
    <n v="18884"/>
    <x v="158"/>
  </r>
  <r>
    <x v="24"/>
    <x v="3"/>
    <x v="6"/>
    <n v="463530"/>
    <n v="49123180.5"/>
    <n v="36012087.989"/>
    <n v="1380723900.7513499"/>
    <n v="3.5577844689491205E-2"/>
    <n v="700442.11537692312"/>
    <x v="10"/>
    <n v="24620"/>
    <n v="22641"/>
    <x v="159"/>
  </r>
  <r>
    <x v="25"/>
    <x v="3"/>
    <x v="6"/>
    <n v="319110"/>
    <n v="33763989"/>
    <n v="24610757.489"/>
    <n v="1380723900.7513499"/>
    <n v="2.4453831053135689E-2"/>
    <n v="1101833.4472307691"/>
    <x v="10"/>
    <n v="18014"/>
    <n v="16675"/>
    <x v="160"/>
  </r>
  <r>
    <x v="26"/>
    <x v="2"/>
    <x v="6"/>
    <n v="375744"/>
    <n v="38191381.5"/>
    <n v="28822960.470999997"/>
    <n v="1380723900.7513499"/>
    <n v="2.7660404429312304E-2"/>
    <n v="574198.11538461538"/>
    <x v="10"/>
    <n v="21004"/>
    <n v="19556"/>
    <x v="161"/>
  </r>
  <r>
    <x v="3"/>
    <x v="1"/>
    <x v="7"/>
    <n v="81331.5"/>
    <n v="6652179"/>
    <n v="5305378.9040000001"/>
    <n v="218000127"/>
    <n v="3.0514564791973724E-2"/>
    <n v="156413.8362153846"/>
    <x v="12"/>
    <n v="5286"/>
    <n v="4867"/>
    <x v="162"/>
  </r>
  <r>
    <x v="4"/>
    <x v="2"/>
    <x v="7"/>
    <n v="75796.5"/>
    <n v="6173463"/>
    <n v="4915101.7949999999"/>
    <n v="218000127"/>
    <n v="2.8318621117133569E-2"/>
    <n v="253686.7171923077"/>
    <x v="12"/>
    <n v="5094"/>
    <n v="4716"/>
    <x v="163"/>
  </r>
  <r>
    <x v="5"/>
    <x v="1"/>
    <x v="7"/>
    <n v="72861"/>
    <n v="5952802.5"/>
    <n v="4711294.2009999994"/>
    <n v="218000127"/>
    <n v="2.7306417578371409E-2"/>
    <n v="125880.90000000001"/>
    <x v="12"/>
    <n v="4918"/>
    <n v="4554"/>
    <x v="164"/>
  </r>
  <r>
    <x v="6"/>
    <x v="3"/>
    <x v="7"/>
    <n v="83373"/>
    <n v="7253427"/>
    <n v="5531366.3810000001"/>
    <n v="218000127"/>
    <n v="3.3272581533863053E-2"/>
    <n v="221053.87967692307"/>
    <x v="12"/>
    <n v="5413"/>
    <n v="4959"/>
    <x v="165"/>
  </r>
  <r>
    <x v="7"/>
    <x v="3"/>
    <x v="7"/>
    <n v="64108.5"/>
    <n v="5561452.5"/>
    <n v="4257859.3720000004"/>
    <n v="218000127"/>
    <n v="2.5511235137950172E-2"/>
    <n v="337872.83273076924"/>
    <x v="12"/>
    <n v="4508"/>
    <n v="4149"/>
    <x v="166"/>
  </r>
  <r>
    <x v="8"/>
    <x v="4"/>
    <x v="7"/>
    <n v="74707.5"/>
    <n v="6454458"/>
    <n v="4968152.9469999997"/>
    <n v="218000127"/>
    <n v="2.9607588256129778E-2"/>
    <n v="118941.29398461539"/>
    <x v="12"/>
    <n v="4937"/>
    <n v="4561"/>
    <x v="167"/>
  </r>
  <r>
    <x v="9"/>
    <x v="4"/>
    <x v="7"/>
    <n v="46216.5"/>
    <n v="4118251.5"/>
    <n v="3133704.9279999998"/>
    <n v="218000127"/>
    <n v="1.8891050921268498E-2"/>
    <n v="179531.89196153847"/>
    <x v="12"/>
    <n v="3442"/>
    <n v="3147"/>
    <x v="168"/>
  </r>
  <r>
    <x v="10"/>
    <x v="0"/>
    <x v="7"/>
    <n v="67726.5"/>
    <n v="5864989.5"/>
    <n v="4506085.4840000002"/>
    <n v="218000127"/>
    <n v="2.6903605886431432E-2"/>
    <n v="167003.69436153845"/>
    <x v="12"/>
    <n v="4770"/>
    <n v="4424"/>
    <x v="169"/>
  </r>
  <r>
    <x v="11"/>
    <x v="4"/>
    <x v="7"/>
    <n v="82228.5"/>
    <n v="7032225"/>
    <n v="5546127.1919999998"/>
    <n v="218000127"/>
    <n v="3.2257894051593836E-2"/>
    <n v="196859.98644615384"/>
    <x v="12"/>
    <n v="5457"/>
    <n v="4916"/>
    <x v="170"/>
  </r>
  <r>
    <x v="12"/>
    <x v="1"/>
    <x v="7"/>
    <n v="64390.5"/>
    <n v="5523145.5"/>
    <n v="4230689.2069999995"/>
    <n v="218000127"/>
    <n v="2.5335515056832972E-2"/>
    <n v="183154.05167692306"/>
    <x v="12"/>
    <n v="4418"/>
    <n v="4088"/>
    <x v="171"/>
  </r>
  <r>
    <x v="13"/>
    <x v="2"/>
    <x v="7"/>
    <n v="73126.5"/>
    <n v="5864085"/>
    <n v="4847142.9859999996"/>
    <n v="218000127"/>
    <n v="2.689945680627975E-2"/>
    <n v="142998.2095"/>
    <x v="12"/>
    <n v="4816"/>
    <n v="4452"/>
    <x v="172"/>
  </r>
  <r>
    <x v="14"/>
    <x v="2"/>
    <x v="7"/>
    <n v="99631.5"/>
    <n v="7121946"/>
    <n v="6279205.8499999996"/>
    <n v="218000127"/>
    <n v="3.2669458032012981E-2"/>
    <n v="279127.27602307691"/>
    <x v="12"/>
    <n v="5914"/>
    <n v="5384"/>
    <x v="173"/>
  </r>
  <r>
    <x v="15"/>
    <x v="3"/>
    <x v="7"/>
    <n v="66396"/>
    <n v="5770539"/>
    <n v="4433831.2509999992"/>
    <n v="218000127"/>
    <n v="2.6470346964522641E-2"/>
    <n v="232587.42287692308"/>
    <x v="12"/>
    <n v="4575"/>
    <n v="4206"/>
    <x v="174"/>
  </r>
  <r>
    <x v="16"/>
    <x v="4"/>
    <x v="7"/>
    <n v="73147.5"/>
    <n v="6288246"/>
    <n v="4798265.1129999999"/>
    <n v="218000127"/>
    <n v="2.8845148333331017E-2"/>
    <n v="123081.63515384615"/>
    <x v="12"/>
    <n v="4923"/>
    <n v="4560"/>
    <x v="175"/>
  </r>
  <r>
    <x v="17"/>
    <x v="1"/>
    <x v="7"/>
    <n v="73062"/>
    <n v="6333828"/>
    <n v="4890619.2620000001"/>
    <n v="218000127"/>
    <n v="2.9054239954640026E-2"/>
    <n v="181964.68769230769"/>
    <x v="12"/>
    <n v="4967"/>
    <n v="4583"/>
    <x v="176"/>
  </r>
  <r>
    <x v="0"/>
    <x v="0"/>
    <x v="6"/>
    <n v="379663.5"/>
    <n v="39380178"/>
    <n v="29726473.223999996"/>
    <n v="1380723900.7513499"/>
    <n v="2.8521399519897097E-2"/>
    <n v="305744.98843076918"/>
    <x v="11"/>
    <n v="21392"/>
    <n v="19869"/>
    <x v="177"/>
  </r>
  <r>
    <x v="18"/>
    <x v="4"/>
    <x v="7"/>
    <n v="70581"/>
    <n v="6221320.5"/>
    <n v="4762185.0609999998"/>
    <n v="218000127"/>
    <n v="2.8538150805756182E-2"/>
    <n v="172821.83076923076"/>
    <x v="12"/>
    <n v="4751"/>
    <n v="4370"/>
    <x v="178"/>
  </r>
  <r>
    <x v="1"/>
    <x v="0"/>
    <x v="6"/>
    <n v="453123"/>
    <n v="46370904"/>
    <n v="35190775.285000004"/>
    <n v="1380723900.7513499"/>
    <n v="3.3584487075776916E-2"/>
    <n v="552625.80000000005"/>
    <x v="11"/>
    <n v="24325"/>
    <n v="22469"/>
    <x v="179"/>
  </r>
  <r>
    <x v="19"/>
    <x v="3"/>
    <x v="7"/>
    <n v="63012"/>
    <n v="5454121.5"/>
    <n v="4155234.554"/>
    <n v="218000127"/>
    <n v="2.5018891388077034E-2"/>
    <n v="234787.55649230769"/>
    <x v="12"/>
    <n v="4384"/>
    <n v="4025"/>
    <x v="180"/>
  </r>
  <r>
    <x v="20"/>
    <x v="2"/>
    <x v="7"/>
    <n v="89556"/>
    <n v="7173117"/>
    <n v="6068194.523"/>
    <n v="218000127"/>
    <n v="3.2904187253065223E-2"/>
    <n v="139983.69019999998"/>
    <x v="12"/>
    <n v="5651"/>
    <n v="5212"/>
    <x v="181"/>
  </r>
  <r>
    <x v="2"/>
    <x v="0"/>
    <x v="6"/>
    <n v="364638"/>
    <n v="37947688.5"/>
    <n v="27829971.363000002"/>
    <n v="1380723900.7513499"/>
    <n v="2.7483907882922841E-2"/>
    <n v="628647.33076923073"/>
    <x v="11"/>
    <n v="20868"/>
    <n v="19342"/>
    <x v="182"/>
  </r>
  <r>
    <x v="21"/>
    <x v="0"/>
    <x v="7"/>
    <n v="66316.5"/>
    <n v="5704650"/>
    <n v="4375924.2359999996"/>
    <n v="218000127"/>
    <n v="2.6168104021333898E-2"/>
    <n v="135246.95929230767"/>
    <x v="12"/>
    <n v="4641"/>
    <n v="4274"/>
    <x v="183"/>
  </r>
  <r>
    <x v="22"/>
    <x v="4"/>
    <x v="7"/>
    <n v="78235.5"/>
    <n v="6819594"/>
    <n v="5260171.5349999992"/>
    <n v="218000127"/>
    <n v="3.1282523060181519E-2"/>
    <n v="70931.816676923074"/>
    <x v="12"/>
    <n v="5143"/>
    <n v="4715"/>
    <x v="184"/>
  </r>
  <r>
    <x v="23"/>
    <x v="3"/>
    <x v="7"/>
    <n v="88311"/>
    <n v="7726069.5"/>
    <n v="5922893.7209999999"/>
    <n v="218000127"/>
    <n v="3.5440665133190496E-2"/>
    <n v="161614.12454615385"/>
    <x v="12"/>
    <n v="5746"/>
    <n v="5277"/>
    <x v="185"/>
  </r>
  <r>
    <x v="24"/>
    <x v="3"/>
    <x v="7"/>
    <n v="61804.5"/>
    <n v="5365708.5"/>
    <n v="4091691.3249999997"/>
    <n v="218000127"/>
    <n v="2.4613327404162475E-2"/>
    <n v="232169.67161538458"/>
    <x v="12"/>
    <n v="4199"/>
    <n v="3867"/>
    <x v="186"/>
  </r>
  <r>
    <x v="25"/>
    <x v="3"/>
    <x v="7"/>
    <n v="71067"/>
    <n v="6175837.5"/>
    <n v="4747959.6140000001"/>
    <n v="218000127"/>
    <n v="2.8329513312622977E-2"/>
    <n v="157793.27424615383"/>
    <x v="12"/>
    <n v="4826"/>
    <n v="4426"/>
    <x v="187"/>
  </r>
  <r>
    <x v="26"/>
    <x v="2"/>
    <x v="7"/>
    <n v="74649"/>
    <n v="6098236.5"/>
    <n v="5042435.841"/>
    <n v="218000127"/>
    <n v="2.7973545630090389E-2"/>
    <n v="156805.83461538461"/>
    <x v="12"/>
    <n v="4915"/>
    <n v="4562"/>
    <x v="188"/>
  </r>
  <r>
    <x v="3"/>
    <x v="1"/>
    <x v="8"/>
    <n v="44560.5"/>
    <n v="4025148"/>
    <n v="3259483.304"/>
    <n v="120582837"/>
    <n v="3.3380770432528468E-2"/>
    <n v="145385.33866923075"/>
    <x v="1"/>
    <n v="2427"/>
    <n v="2213"/>
    <x v="189"/>
  </r>
  <r>
    <x v="4"/>
    <x v="2"/>
    <x v="8"/>
    <n v="38250"/>
    <n v="3552937.5"/>
    <n v="2795344.17"/>
    <n v="120582837"/>
    <n v="2.9464703173304838E-2"/>
    <n v="245048.26007692309"/>
    <x v="1"/>
    <n v="2245"/>
    <n v="2053"/>
    <x v="190"/>
  </r>
  <r>
    <x v="5"/>
    <x v="1"/>
    <x v="8"/>
    <n v="34830"/>
    <n v="3191155.5"/>
    <n v="2528990.5839999998"/>
    <n v="120582837"/>
    <n v="2.6464425447213519E-2"/>
    <n v="292821.22307692311"/>
    <x v="1"/>
    <n v="2054"/>
    <n v="1883"/>
    <x v="191"/>
  </r>
  <r>
    <x v="6"/>
    <x v="3"/>
    <x v="8"/>
    <n v="32239.5"/>
    <n v="3084892.5"/>
    <n v="2384575.3629999999"/>
    <n v="120582837"/>
    <n v="2.5583180631253519E-2"/>
    <n v="184346.05176923078"/>
    <x v="1"/>
    <n v="1891"/>
    <n v="1709"/>
    <x v="192"/>
  </r>
  <r>
    <x v="7"/>
    <x v="3"/>
    <x v="8"/>
    <n v="30780"/>
    <n v="2817853.5"/>
    <n v="2169377.2250000001"/>
    <n v="120582837"/>
    <n v="2.3368611737008643E-2"/>
    <n v="215836.18461538458"/>
    <x v="2"/>
    <n v="1804"/>
    <n v="1638"/>
    <x v="193"/>
  </r>
  <r>
    <x v="8"/>
    <x v="4"/>
    <x v="8"/>
    <n v="29142"/>
    <n v="2627595"/>
    <n v="2033299.2799999998"/>
    <n v="120582837"/>
    <n v="2.1790787688964391E-2"/>
    <n v="202681.39594615382"/>
    <x v="4"/>
    <n v="1676"/>
    <n v="1516"/>
    <x v="194"/>
  </r>
  <r>
    <x v="9"/>
    <x v="4"/>
    <x v="8"/>
    <n v="26428.5"/>
    <n v="2470465.5"/>
    <n v="1911613.1440000001"/>
    <n v="120582837"/>
    <n v="2.0487704232734216E-2"/>
    <n v="187667.93086153845"/>
    <x v="2"/>
    <n v="1613"/>
    <n v="1457"/>
    <x v="195"/>
  </r>
  <r>
    <x v="10"/>
    <x v="0"/>
    <x v="8"/>
    <n v="40744.5"/>
    <n v="3700311"/>
    <n v="2861069.8419999997"/>
    <n v="120582837"/>
    <n v="3.0686879592988842E-2"/>
    <n v="170303.62015384613"/>
    <x v="1"/>
    <n v="2418"/>
    <n v="2215"/>
    <x v="196"/>
  </r>
  <r>
    <x v="11"/>
    <x v="4"/>
    <x v="8"/>
    <n v="46620"/>
    <n v="4293241.5"/>
    <n v="3389723.9589999998"/>
    <n v="120582837"/>
    <n v="3.560408435240249E-2"/>
    <n v="329717.03827692306"/>
    <x v="2"/>
    <n v="2468"/>
    <n v="2221"/>
    <x v="197"/>
  </r>
  <r>
    <x v="12"/>
    <x v="1"/>
    <x v="8"/>
    <n v="32419.5"/>
    <n v="3080614.5"/>
    <n v="2363955.7909999997"/>
    <n v="120582837"/>
    <n v="2.5547702945486347E-2"/>
    <n v="200042.36143846155"/>
    <x v="1"/>
    <n v="1926"/>
    <n v="1745"/>
    <x v="198"/>
  </r>
  <r>
    <x v="13"/>
    <x v="2"/>
    <x v="8"/>
    <n v="40819.5"/>
    <n v="3810394.5"/>
    <n v="3046897.7940000002"/>
    <n v="120582837"/>
    <n v="3.1599808022430259E-2"/>
    <n v="144594.40769230769"/>
    <x v="1"/>
    <n v="2335"/>
    <n v="2126"/>
    <x v="199"/>
  </r>
  <r>
    <x v="14"/>
    <x v="2"/>
    <x v="8"/>
    <n v="41391"/>
    <n v="3918987"/>
    <n v="3141103.9569999999"/>
    <n v="120582837"/>
    <n v="3.2500371508094469E-2"/>
    <n v="205451.17950769232"/>
    <x v="1"/>
    <n v="2410"/>
    <n v="2202"/>
    <x v="200"/>
  </r>
  <r>
    <x v="15"/>
    <x v="3"/>
    <x v="8"/>
    <n v="29482.5"/>
    <n v="2648688"/>
    <n v="2021918.12"/>
    <n v="120582837"/>
    <n v="2.1965713080709819E-2"/>
    <n v="219587.1531846154"/>
    <x v="2"/>
    <n v="1757"/>
    <n v="1596"/>
    <x v="201"/>
  </r>
  <r>
    <x v="16"/>
    <x v="4"/>
    <x v="8"/>
    <n v="32181"/>
    <n v="2863600.5"/>
    <n v="2246478.6170000001"/>
    <n v="120582837"/>
    <n v="2.37479940864221E-2"/>
    <n v="140503.93076923076"/>
    <x v="4"/>
    <n v="1846"/>
    <n v="1681"/>
    <x v="202"/>
  </r>
  <r>
    <x v="17"/>
    <x v="1"/>
    <x v="8"/>
    <n v="35535"/>
    <n v="3288069"/>
    <n v="2580984.0299999998"/>
    <n v="120582837"/>
    <n v="2.7268134353150109E-2"/>
    <n v="208081.82515384615"/>
    <x v="1"/>
    <n v="2061"/>
    <n v="1876"/>
    <x v="203"/>
  </r>
  <r>
    <x v="0"/>
    <x v="0"/>
    <x v="7"/>
    <n v="76234.5"/>
    <n v="6500848.5"/>
    <n v="5172874.4439999992"/>
    <n v="218000127"/>
    <n v="2.9820388590874537E-2"/>
    <n v="60556.251538461533"/>
    <x v="13"/>
    <n v="5215"/>
    <n v="4848"/>
    <x v="204"/>
  </r>
  <r>
    <x v="18"/>
    <x v="4"/>
    <x v="8"/>
    <n v="29935.5"/>
    <n v="2720002.5"/>
    <n v="2102974.0010000002"/>
    <n v="120582837"/>
    <n v="2.2557128092781563E-2"/>
    <n v="175338.6411076923"/>
    <x v="2"/>
    <n v="1716"/>
    <n v="1561"/>
    <x v="205"/>
  </r>
  <r>
    <x v="1"/>
    <x v="0"/>
    <x v="7"/>
    <n v="106926"/>
    <n v="9098386.5"/>
    <n v="7354572.0109999999"/>
    <n v="218000127"/>
    <n v="4.1735693575995027E-2"/>
    <n v="193869.59292307691"/>
    <x v="13"/>
    <n v="6645"/>
    <n v="6122"/>
    <x v="206"/>
  </r>
  <r>
    <x v="19"/>
    <x v="3"/>
    <x v="8"/>
    <n v="30342"/>
    <n v="2738127"/>
    <n v="2094375.01"/>
    <n v="120582837"/>
    <n v="2.2707435553203977E-2"/>
    <n v="174068.47879999998"/>
    <x v="2"/>
    <n v="1747"/>
    <n v="1570"/>
    <x v="207"/>
  </r>
  <r>
    <x v="20"/>
    <x v="2"/>
    <x v="8"/>
    <n v="42999"/>
    <n v="3883215"/>
    <n v="3151914.3419999997"/>
    <n v="120582837"/>
    <n v="3.2203712374091843E-2"/>
    <n v="162279.9956153846"/>
    <x v="1"/>
    <n v="2460"/>
    <n v="2226"/>
    <x v="208"/>
  </r>
  <r>
    <x v="2"/>
    <x v="0"/>
    <x v="7"/>
    <n v="69945"/>
    <n v="6101931"/>
    <n v="4743581.9779999992"/>
    <n v="218000127"/>
    <n v="2.7990492867923881E-2"/>
    <n v="226018.55243846151"/>
    <x v="13"/>
    <n v="4840"/>
    <n v="4475"/>
    <x v="209"/>
  </r>
  <r>
    <x v="21"/>
    <x v="0"/>
    <x v="8"/>
    <n v="38740.5"/>
    <n v="3561655.5"/>
    <n v="2769041.2770000002"/>
    <n v="120582837"/>
    <n v="2.9537002019615777E-2"/>
    <n v="180495.52483076922"/>
    <x v="1"/>
    <n v="2330"/>
    <n v="2142"/>
    <x v="210"/>
  </r>
  <r>
    <x v="22"/>
    <x v="4"/>
    <x v="8"/>
    <n v="31231.5"/>
    <n v="2853310.5"/>
    <n v="2211817.6569999997"/>
    <n v="120582837"/>
    <n v="2.3662658558945664E-2"/>
    <n v="63441.684615384613"/>
    <x v="2"/>
    <n v="1756"/>
    <n v="1586"/>
    <x v="211"/>
  </r>
  <r>
    <x v="23"/>
    <x v="3"/>
    <x v="8"/>
    <n v="37489.5"/>
    <n v="3549097.5"/>
    <n v="2745646.9479999999"/>
    <n v="120582837"/>
    <n v="2.9432857845266985E-2"/>
    <n v="258287.05384615384"/>
    <x v="1"/>
    <n v="2120"/>
    <n v="1921"/>
    <x v="212"/>
  </r>
  <r>
    <x v="24"/>
    <x v="3"/>
    <x v="8"/>
    <n v="34399.5"/>
    <n v="3201358.5"/>
    <n v="2481896.3339999998"/>
    <n v="120582837"/>
    <n v="2.6549039478976598E-2"/>
    <n v="156377.12456923077"/>
    <x v="1"/>
    <n v="1957"/>
    <n v="1755"/>
    <x v="213"/>
  </r>
  <r>
    <x v="25"/>
    <x v="3"/>
    <x v="8"/>
    <n v="32851.5"/>
    <n v="2934504"/>
    <n v="2253872.1379999998"/>
    <n v="120582837"/>
    <n v="2.4336000653227292E-2"/>
    <n v="160756.50769230767"/>
    <x v="1"/>
    <n v="1879"/>
    <n v="1695"/>
    <x v="214"/>
  </r>
  <r>
    <x v="26"/>
    <x v="2"/>
    <x v="8"/>
    <n v="38194.5"/>
    <n v="3449302.5"/>
    <n v="2798056.2479999997"/>
    <n v="120582837"/>
    <n v="2.860525250372074E-2"/>
    <n v="174707.83838461537"/>
    <x v="1"/>
    <n v="2254"/>
    <n v="2061"/>
    <x v="215"/>
  </r>
  <r>
    <x v="0"/>
    <x v="0"/>
    <x v="8"/>
    <n v="42423"/>
    <n v="3994153.5"/>
    <n v="3105853.9129999997"/>
    <n v="120582837"/>
    <n v="3.3123731364854185E-2"/>
    <n v="53605.712153846151"/>
    <x v="14"/>
    <n v="2522"/>
    <n v="2295"/>
    <x v="216"/>
  </r>
  <r>
    <x v="1"/>
    <x v="0"/>
    <x v="8"/>
    <n v="48286.5"/>
    <n v="4456441.5"/>
    <n v="3473157.5449999999"/>
    <n v="120582837"/>
    <n v="3.6957510794011258E-2"/>
    <n v="205639.55141538463"/>
    <x v="15"/>
    <n v="2793"/>
    <n v="2539"/>
    <x v="217"/>
  </r>
  <r>
    <x v="2"/>
    <x v="0"/>
    <x v="8"/>
    <n v="41442"/>
    <n v="3893680.5"/>
    <n v="3004872.3489999999"/>
    <n v="120582837"/>
    <n v="3.2290503332576263E-2"/>
    <n v="190911.88401538462"/>
    <x v="15"/>
    <n v="2454"/>
    <n v="2239"/>
    <x v="218"/>
  </r>
  <r>
    <x v="3"/>
    <x v="1"/>
    <x v="9"/>
    <n v="18600"/>
    <n v="1601425.5"/>
    <n v="1268422.666"/>
    <n v="48803040"/>
    <n v="3.2814052157406591E-2"/>
    <n v="189642.93076923076"/>
    <x v="0"/>
    <n v="1111"/>
    <n v="992"/>
    <x v="219"/>
  </r>
  <r>
    <x v="4"/>
    <x v="2"/>
    <x v="9"/>
    <n v="16638"/>
    <n v="1364847"/>
    <n v="1137103.412"/>
    <n v="48803040"/>
    <n v="2.7966434058206209E-2"/>
    <n v="258642.5153846154"/>
    <x v="16"/>
    <n v="1012"/>
    <n v="900"/>
    <x v="220"/>
  </r>
  <r>
    <x v="5"/>
    <x v="1"/>
    <x v="9"/>
    <n v="15609"/>
    <n v="1377577.5"/>
    <n v="1086345.0159999998"/>
    <n v="48803040"/>
    <n v="2.8227288709883648E-2"/>
    <n v="224718.40769230769"/>
    <x v="0"/>
    <n v="971"/>
    <n v="856"/>
    <x v="221"/>
  </r>
  <r>
    <x v="6"/>
    <x v="3"/>
    <x v="9"/>
    <n v="13948.5"/>
    <n v="1222932"/>
    <n v="974409.1449999999"/>
    <n v="48803040"/>
    <n v="2.5058520944596895E-2"/>
    <n v="299208.26923076925"/>
    <x v="0"/>
    <n v="849"/>
    <n v="740"/>
    <x v="222"/>
  </r>
  <r>
    <x v="7"/>
    <x v="3"/>
    <x v="9"/>
    <n v="12301.5"/>
    <n v="1085211"/>
    <n v="874153.34499999997"/>
    <n v="48803040"/>
    <n v="2.223654510046915E-2"/>
    <n v="243709.48269230771"/>
    <x v="0"/>
    <n v="750"/>
    <n v="647"/>
    <x v="223"/>
  </r>
  <r>
    <x v="8"/>
    <x v="4"/>
    <x v="9"/>
    <n v="13014"/>
    <n v="1115992.5"/>
    <n v="928035.23599999992"/>
    <n v="48803040"/>
    <n v="2.2867274251767922E-2"/>
    <n v="185811.06153846154"/>
    <x v="0"/>
    <n v="786"/>
    <n v="695"/>
    <x v="224"/>
  </r>
  <r>
    <x v="9"/>
    <x v="4"/>
    <x v="9"/>
    <n v="12313.5"/>
    <n v="1053220.5"/>
    <n v="843395.10900000005"/>
    <n v="48803040"/>
    <n v="2.1581042902245433E-2"/>
    <n v="137019.67692307691"/>
    <x v="0"/>
    <n v="751"/>
    <n v="651"/>
    <x v="225"/>
  </r>
  <r>
    <x v="10"/>
    <x v="0"/>
    <x v="9"/>
    <n v="17391"/>
    <n v="1489132.5"/>
    <n v="1209901.0159999998"/>
    <n v="48803040"/>
    <n v="3.0513109429248671E-2"/>
    <n v="272121.81538461539"/>
    <x v="7"/>
    <n v="1140"/>
    <n v="1016"/>
    <x v="226"/>
  </r>
  <r>
    <x v="11"/>
    <x v="4"/>
    <x v="9"/>
    <n v="17113.5"/>
    <n v="1465842"/>
    <n v="1193019.642"/>
    <n v="48803040"/>
    <n v="3.0035874814355826E-2"/>
    <n v="272484.63076923077"/>
    <x v="0"/>
    <n v="996"/>
    <n v="888"/>
    <x v="227"/>
  </r>
  <r>
    <x v="12"/>
    <x v="1"/>
    <x v="9"/>
    <n v="12802.5"/>
    <n v="1123830"/>
    <n v="914932.571"/>
    <n v="48803040"/>
    <n v="2.3027868755716857E-2"/>
    <n v="284287.79007692303"/>
    <x v="0"/>
    <n v="845"/>
    <n v="743"/>
    <x v="228"/>
  </r>
  <r>
    <x v="13"/>
    <x v="2"/>
    <x v="9"/>
    <n v="16554"/>
    <n v="1380751.5"/>
    <n v="1137748.7319999998"/>
    <n v="48803040"/>
    <n v="2.8292325642009186E-2"/>
    <n v="227139.51416923077"/>
    <x v="7"/>
    <n v="1045"/>
    <n v="930"/>
    <x v="229"/>
  </r>
  <r>
    <x v="14"/>
    <x v="2"/>
    <x v="9"/>
    <n v="17329.5"/>
    <n v="1430254.5"/>
    <n v="1175778.8370000001"/>
    <n v="48803040"/>
    <n v="2.9306668191161862E-2"/>
    <n v="286968.87692307692"/>
    <x v="16"/>
    <n v="1050"/>
    <n v="938"/>
    <x v="230"/>
  </r>
  <r>
    <x v="15"/>
    <x v="3"/>
    <x v="9"/>
    <n v="15987"/>
    <n v="1384179"/>
    <n v="1116620.7919999999"/>
    <n v="48803040"/>
    <n v="2.8362556922683507E-2"/>
    <n v="220298.15353846154"/>
    <x v="0"/>
    <n v="922"/>
    <n v="823"/>
    <x v="231"/>
  </r>
  <r>
    <x v="16"/>
    <x v="4"/>
    <x v="9"/>
    <n v="13303.5"/>
    <n v="1102887"/>
    <n v="914116.79200000002"/>
    <n v="48803040"/>
    <n v="2.259873565253312E-2"/>
    <n v="173095.92049999998"/>
    <x v="0"/>
    <n v="780"/>
    <n v="690"/>
    <x v="232"/>
  </r>
  <r>
    <x v="17"/>
    <x v="1"/>
    <x v="9"/>
    <n v="14305.5"/>
    <n v="1243507.5"/>
    <n v="987216.74099999992"/>
    <n v="48803040"/>
    <n v="2.5480123779174413E-2"/>
    <n v="233030.6"/>
    <x v="0"/>
    <n v="898"/>
    <n v="795"/>
    <x v="233"/>
  </r>
  <r>
    <x v="18"/>
    <x v="4"/>
    <x v="9"/>
    <n v="12924"/>
    <n v="1120009.5"/>
    <n v="902752.71699999995"/>
    <n v="48803040"/>
    <n v="2.2949584698002418E-2"/>
    <n v="193184.6"/>
    <x v="0"/>
    <n v="784"/>
    <n v="696"/>
    <x v="234"/>
  </r>
  <r>
    <x v="19"/>
    <x v="3"/>
    <x v="9"/>
    <n v="14061"/>
    <n v="1221057"/>
    <n v="983096.41700000002"/>
    <n v="48803040"/>
    <n v="2.5020101206810069E-2"/>
    <n v="373408.83343076921"/>
    <x v="0"/>
    <n v="839"/>
    <n v="733"/>
    <x v="235"/>
  </r>
  <r>
    <x v="20"/>
    <x v="2"/>
    <x v="9"/>
    <n v="21958.5"/>
    <n v="1854001.5"/>
    <n v="1515956.368"/>
    <n v="48803040"/>
    <n v="3.7989467459404166E-2"/>
    <n v="206787.93638461537"/>
    <x v="7"/>
    <n v="1294"/>
    <n v="1155"/>
    <x v="236"/>
  </r>
  <r>
    <x v="21"/>
    <x v="0"/>
    <x v="9"/>
    <n v="17211"/>
    <n v="1507867.5"/>
    <n v="1217527.6069999998"/>
    <n v="48803040"/>
    <n v="3.0896999449214639E-2"/>
    <n v="246242.8615384615"/>
    <x v="7"/>
    <n v="1142"/>
    <n v="1020"/>
    <x v="237"/>
  </r>
  <r>
    <x v="22"/>
    <x v="4"/>
    <x v="9"/>
    <n v="12753"/>
    <n v="1103068.5"/>
    <n v="904501.45600000001"/>
    <n v="48803040"/>
    <n v="2.2602454683150884E-2"/>
    <n v="58978.558669230762"/>
    <x v="0"/>
    <n v="791"/>
    <n v="691"/>
    <x v="238"/>
  </r>
  <r>
    <x v="23"/>
    <x v="3"/>
    <x v="9"/>
    <n v="16435.5"/>
    <n v="1471537.5"/>
    <n v="1176721.1640000001"/>
    <n v="48803040"/>
    <n v="3.0152578609857091E-2"/>
    <n v="252262.82307692306"/>
    <x v="0"/>
    <n v="950"/>
    <n v="848"/>
    <x v="239"/>
  </r>
  <r>
    <x v="24"/>
    <x v="3"/>
    <x v="9"/>
    <n v="14494.5"/>
    <n v="1269786"/>
    <n v="1018857.6680000001"/>
    <n v="48803040"/>
    <n v="2.6018584088204341E-2"/>
    <n v="197493.53076923077"/>
    <x v="0"/>
    <n v="879"/>
    <n v="768"/>
    <x v="240"/>
  </r>
  <r>
    <x v="25"/>
    <x v="3"/>
    <x v="9"/>
    <n v="12705"/>
    <n v="1123894.5"/>
    <n v="898508.49699999997"/>
    <n v="48803040"/>
    <n v="2.3029190394696725E-2"/>
    <n v="273904.81530769228"/>
    <x v="0"/>
    <n v="805"/>
    <n v="703"/>
    <x v="241"/>
  </r>
  <r>
    <x v="26"/>
    <x v="2"/>
    <x v="9"/>
    <n v="18075"/>
    <n v="1548099"/>
    <n v="1256993.4810000001"/>
    <n v="48803040"/>
    <n v="3.1721364078959015E-2"/>
    <n v="213288.93846153846"/>
    <x v="7"/>
    <n v="1128"/>
    <n v="1001"/>
    <x v="242"/>
  </r>
  <r>
    <x v="3"/>
    <x v="1"/>
    <x v="10"/>
    <n v="13120.5"/>
    <n v="1215033"/>
    <n v="985281.03599999985"/>
    <n v="34816548"/>
    <n v="3.4898146708858095E-2"/>
    <n v="143418.86295384614"/>
    <x v="0"/>
    <n v="747"/>
    <n v="647"/>
    <x v="243"/>
  </r>
  <r>
    <x v="4"/>
    <x v="2"/>
    <x v="10"/>
    <n v="16237.5"/>
    <n v="1403047.5"/>
    <n v="1195875.8800000001"/>
    <n v="34816548"/>
    <n v="4.0298294362784044E-2"/>
    <n v="173178.52204615384"/>
    <x v="0"/>
    <n v="930"/>
    <n v="827"/>
    <x v="244"/>
  </r>
  <r>
    <x v="5"/>
    <x v="1"/>
    <x v="10"/>
    <n v="11967"/>
    <n v="1060489.5"/>
    <n v="851805.179"/>
    <n v="34816548"/>
    <n v="3.0459352259735801E-2"/>
    <n v="171981.49101538458"/>
    <x v="0"/>
    <n v="692"/>
    <n v="591"/>
    <x v="245"/>
  </r>
  <r>
    <x v="6"/>
    <x v="3"/>
    <x v="10"/>
    <n v="12037.5"/>
    <n v="1081216.5"/>
    <n v="910141.15500000003"/>
    <n v="34816548"/>
    <n v="3.1054672622914829E-2"/>
    <n v="143296.04318461538"/>
    <x v="0"/>
    <n v="623"/>
    <n v="535"/>
    <x v="246"/>
  </r>
  <r>
    <x v="7"/>
    <x v="3"/>
    <x v="10"/>
    <n v="7087.5"/>
    <n v="610855.5"/>
    <n v="541946.12800000003"/>
    <n v="34816548"/>
    <n v="1.7544976026916854E-2"/>
    <n v="150795.58461538461"/>
    <x v="0"/>
    <n v="390"/>
    <n v="315"/>
    <x v="247"/>
  </r>
  <r>
    <x v="8"/>
    <x v="4"/>
    <x v="11"/>
    <n v="25816.5"/>
    <n v="2360914.5"/>
    <n v="1868643.6719999998"/>
    <n v="85862581.5"/>
    <n v="2.7496430444500439E-2"/>
    <n v="137636.84266153845"/>
    <x v="3"/>
    <n v="1599"/>
    <n v="1450"/>
    <x v="248"/>
  </r>
  <r>
    <x v="9"/>
    <x v="4"/>
    <x v="10"/>
    <n v="4624.5"/>
    <n v="433243.5"/>
    <n v="377401.46199999994"/>
    <n v="34816548"/>
    <n v="1.2443608711581631E-2"/>
    <n v="65936.343369230759"/>
    <x v="0"/>
    <n v="274"/>
    <n v="203"/>
    <x v="249"/>
  </r>
  <r>
    <x v="10"/>
    <x v="0"/>
    <x v="10"/>
    <n v="12259.5"/>
    <n v="1152054"/>
    <n v="906579.62099999993"/>
    <n v="34816548"/>
    <n v="3.3089265483757895E-2"/>
    <n v="217611.18753846153"/>
    <x v="0"/>
    <n v="812"/>
    <n v="711"/>
    <x v="250"/>
  </r>
  <r>
    <x v="11"/>
    <x v="4"/>
    <x v="10"/>
    <n v="5446.5"/>
    <n v="505572"/>
    <n v="422390.908"/>
    <n v="34816548"/>
    <n v="1.4521026036240009E-2"/>
    <n v="42729.218369230766"/>
    <x v="0"/>
    <n v="294"/>
    <n v="225"/>
    <x v="251"/>
  </r>
  <r>
    <x v="12"/>
    <x v="1"/>
    <x v="10"/>
    <n v="11296.5"/>
    <n v="989632.5"/>
    <n v="829947.41200000001"/>
    <n v="34816548"/>
    <n v="2.842419932039213E-2"/>
    <n v="196319.5046923077"/>
    <x v="0"/>
    <n v="624"/>
    <n v="538"/>
    <x v="252"/>
  </r>
  <r>
    <x v="13"/>
    <x v="2"/>
    <x v="10"/>
    <n v="12135"/>
    <n v="1103623.5"/>
    <n v="899589.3060000001"/>
    <n v="34816548"/>
    <n v="3.1698245903068849E-2"/>
    <n v="184440.53076923077"/>
    <x v="0"/>
    <n v="749"/>
    <n v="652"/>
    <x v="253"/>
  </r>
  <r>
    <x v="14"/>
    <x v="2"/>
    <x v="10"/>
    <n v="12630"/>
    <n v="1104858"/>
    <n v="915994.11899999983"/>
    <n v="34816548"/>
    <n v="3.1733703180453154E-2"/>
    <n v="161654.46923076923"/>
    <x v="0"/>
    <n v="760"/>
    <n v="664"/>
    <x v="254"/>
  </r>
  <r>
    <x v="15"/>
    <x v="3"/>
    <x v="10"/>
    <n v="8223"/>
    <n v="694593"/>
    <n v="622755.04999999993"/>
    <n v="34816548"/>
    <n v="1.9950082357389366E-2"/>
    <n v="172368.62218461538"/>
    <x v="0"/>
    <n v="455"/>
    <n v="381"/>
    <x v="255"/>
  </r>
  <r>
    <x v="16"/>
    <x v="4"/>
    <x v="11"/>
    <n v="25149"/>
    <n v="2277072"/>
    <n v="1804070.1239999998"/>
    <n v="85862581.5"/>
    <n v="2.6519957357676229E-2"/>
    <n v="125553.02143076922"/>
    <x v="3"/>
    <n v="1505"/>
    <n v="1368"/>
    <x v="256"/>
  </r>
  <r>
    <x v="17"/>
    <x v="1"/>
    <x v="10"/>
    <n v="10401"/>
    <n v="949912.5"/>
    <n v="785961.28899999999"/>
    <n v="34816548"/>
    <n v="2.728336249762613E-2"/>
    <n v="253438.94004615385"/>
    <x v="0"/>
    <n v="599"/>
    <n v="515"/>
    <x v="257"/>
  </r>
  <r>
    <x v="0"/>
    <x v="0"/>
    <x v="9"/>
    <n v="17689.5"/>
    <n v="1592119.5"/>
    <n v="1279369.1529999999"/>
    <n v="48803040"/>
    <n v="3.2623367314823008E-2"/>
    <n v="119890.85384615383"/>
    <x v="7"/>
    <n v="1186"/>
    <n v="1054"/>
    <x v="258"/>
  </r>
  <r>
    <x v="18"/>
    <x v="4"/>
    <x v="10"/>
    <n v="8127"/>
    <n v="665302.5"/>
    <n v="644221.49399999995"/>
    <n v="34816548"/>
    <n v="1.9108801366522609E-2"/>
    <n v="95245.727138461531"/>
    <x v="0"/>
    <n v="455"/>
    <n v="384"/>
    <x v="259"/>
  </r>
  <r>
    <x v="1"/>
    <x v="0"/>
    <x v="9"/>
    <n v="27250.5"/>
    <n v="2457252"/>
    <n v="1983435.05"/>
    <n v="48803040"/>
    <n v="5.0350388008615854E-2"/>
    <n v="175066.50692307693"/>
    <x v="7"/>
    <n v="1697"/>
    <n v="1499"/>
    <x v="260"/>
  </r>
  <r>
    <x v="19"/>
    <x v="3"/>
    <x v="10"/>
    <n v="8464.5"/>
    <n v="739291.5"/>
    <n v="651727.3679999999"/>
    <n v="34816548"/>
    <n v="2.123391152965538E-2"/>
    <n v="154318.62433846152"/>
    <x v="0"/>
    <n v="467"/>
    <n v="389"/>
    <x v="261"/>
  </r>
  <r>
    <x v="20"/>
    <x v="2"/>
    <x v="10"/>
    <n v="14167.5"/>
    <n v="1315075.5"/>
    <n v="1074904.135"/>
    <n v="34816548"/>
    <n v="3.7771564831757587E-2"/>
    <n v="269233.34436923079"/>
    <x v="0"/>
    <n v="840"/>
    <n v="725"/>
    <x v="262"/>
  </r>
  <r>
    <x v="2"/>
    <x v="0"/>
    <x v="9"/>
    <n v="16500"/>
    <n v="1487928"/>
    <n v="1187884.8939999999"/>
    <n v="48803040"/>
    <n v="3.0488428589694413E-2"/>
    <n v="279400.0153846154"/>
    <x v="7"/>
    <n v="1097"/>
    <n v="968"/>
    <x v="263"/>
  </r>
  <r>
    <x v="21"/>
    <x v="0"/>
    <x v="10"/>
    <n v="13260"/>
    <n v="1230687"/>
    <n v="985675.48699999996"/>
    <n v="34816548"/>
    <n v="3.5347760495957267E-2"/>
    <n v="224353.45695384615"/>
    <x v="0"/>
    <n v="835"/>
    <n v="736"/>
    <x v="264"/>
  </r>
  <r>
    <x v="22"/>
    <x v="4"/>
    <x v="10"/>
    <n v="4285.5"/>
    <n v="404691"/>
    <n v="333054.54800000001"/>
    <n v="34816548"/>
    <n v="1.1623524537814605E-2"/>
    <n v="11494.630769230769"/>
    <x v="0"/>
    <n v="262"/>
    <n v="195"/>
    <x v="265"/>
  </r>
  <r>
    <x v="23"/>
    <x v="3"/>
    <x v="10"/>
    <n v="13440"/>
    <n v="1198285.5"/>
    <n v="1018063.802"/>
    <n v="34816548"/>
    <n v="3.4417125442763596E-2"/>
    <n v="178012.59307692308"/>
    <x v="0"/>
    <n v="706"/>
    <n v="608"/>
    <x v="266"/>
  </r>
  <r>
    <x v="24"/>
    <x v="3"/>
    <x v="10"/>
    <n v="9058.5"/>
    <n v="798759"/>
    <n v="669115.93699999992"/>
    <n v="34816548"/>
    <n v="2.2941935541685523E-2"/>
    <n v="171987.47030000002"/>
    <x v="0"/>
    <n v="492"/>
    <n v="412"/>
    <x v="267"/>
  </r>
  <r>
    <x v="25"/>
    <x v="3"/>
    <x v="10"/>
    <n v="8719.5"/>
    <n v="769276.5"/>
    <n v="654599.97699999996"/>
    <n v="34816548"/>
    <n v="2.209513993173591E-2"/>
    <n v="184385.1884923077"/>
    <x v="0"/>
    <n v="480"/>
    <n v="398"/>
    <x v="268"/>
  </r>
  <r>
    <x v="26"/>
    <x v="2"/>
    <x v="10"/>
    <n v="12666"/>
    <n v="1184865"/>
    <n v="953822.62099999993"/>
    <n v="34816548"/>
    <n v="3.4031662185464225E-2"/>
    <n v="340158.78723076923"/>
    <x v="0"/>
    <n v="779"/>
    <n v="673"/>
    <x v="269"/>
  </r>
  <r>
    <x v="3"/>
    <x v="1"/>
    <x v="11"/>
    <n v="34563"/>
    <n v="2922883.5"/>
    <n v="2340316.3049999997"/>
    <n v="85862581.5"/>
    <n v="3.4041411857620427E-2"/>
    <n v="109812.45384615385"/>
    <x v="4"/>
    <n v="2039"/>
    <n v="1868"/>
    <x v="270"/>
  </r>
  <r>
    <x v="4"/>
    <x v="2"/>
    <x v="11"/>
    <n v="28882.5"/>
    <n v="2446530"/>
    <n v="1956748.2629999998"/>
    <n v="85862581.5"/>
    <n v="2.8493552805653764E-2"/>
    <n v="108543.03143076923"/>
    <x v="4"/>
    <n v="1831"/>
    <n v="1667"/>
    <x v="271"/>
  </r>
  <r>
    <x v="5"/>
    <x v="1"/>
    <x v="11"/>
    <n v="28275"/>
    <n v="2435632.5"/>
    <n v="1954139.7149999999"/>
    <n v="85862581.5"/>
    <n v="2.8366634888563187E-2"/>
    <n v="79541.984615384616"/>
    <x v="4"/>
    <n v="1790"/>
    <n v="1633"/>
    <x v="272"/>
  </r>
  <r>
    <x v="6"/>
    <x v="3"/>
    <x v="11"/>
    <n v="26271"/>
    <n v="2384937"/>
    <n v="1880070.5110000002"/>
    <n v="85862581.5"/>
    <n v="2.7776208894907266E-2"/>
    <n v="141472.14615384614"/>
    <x v="4"/>
    <n v="1542"/>
    <n v="1412"/>
    <x v="273"/>
  </r>
  <r>
    <x v="7"/>
    <x v="3"/>
    <x v="11"/>
    <n v="23587.5"/>
    <n v="2155668"/>
    <n v="1685753.1839999999"/>
    <n v="85862581.5"/>
    <n v="2.5106023629163771E-2"/>
    <n v="135489.15811538461"/>
    <x v="4"/>
    <n v="1479"/>
    <n v="1346"/>
    <x v="274"/>
  </r>
  <r>
    <x v="9"/>
    <x v="4"/>
    <x v="11"/>
    <n v="18427.5"/>
    <n v="1682851.5"/>
    <n v="1337535.2989999999"/>
    <n v="85862581.5"/>
    <n v="1.9599358307203937E-2"/>
    <n v="121636.08074615385"/>
    <x v="4"/>
    <n v="1206"/>
    <n v="1080"/>
    <x v="275"/>
  </r>
  <r>
    <x v="10"/>
    <x v="0"/>
    <x v="11"/>
    <n v="27156"/>
    <n v="2410803"/>
    <n v="1897998.2520000001"/>
    <n v="85862581.5"/>
    <n v="2.8077457699079312E-2"/>
    <n v="96303.4"/>
    <x v="2"/>
    <n v="1814"/>
    <n v="1655"/>
    <x v="276"/>
  </r>
  <r>
    <x v="11"/>
    <x v="4"/>
    <x v="11"/>
    <n v="35190"/>
    <n v="3168510"/>
    <n v="2533138.7200000002"/>
    <n v="85862581.5"/>
    <n v="3.6902105022314058E-2"/>
    <n v="102615.49999999999"/>
    <x v="4"/>
    <n v="1987"/>
    <n v="1791"/>
    <x v="277"/>
  </r>
  <r>
    <x v="12"/>
    <x v="1"/>
    <x v="11"/>
    <n v="25483.5"/>
    <n v="2243160"/>
    <n v="1757185.7729999998"/>
    <n v="85862581.5"/>
    <n v="2.6125000679137513E-2"/>
    <n v="114933.59230769231"/>
    <x v="4"/>
    <n v="1598"/>
    <n v="1454"/>
    <x v="278"/>
  </r>
  <r>
    <x v="13"/>
    <x v="2"/>
    <x v="11"/>
    <n v="25362"/>
    <n v="2198935.5"/>
    <n v="1755958.3049999999"/>
    <n v="85862581.5"/>
    <n v="2.5609939295850311E-2"/>
    <n v="102833.37792307691"/>
    <x v="4"/>
    <n v="1650"/>
    <n v="1505"/>
    <x v="279"/>
  </r>
  <r>
    <x v="14"/>
    <x v="2"/>
    <x v="11"/>
    <n v="28849.5"/>
    <n v="2520759"/>
    <n v="2010739.0729999999"/>
    <n v="85862581.5"/>
    <n v="2.9358062102989531E-2"/>
    <n v="106300.0107076923"/>
    <x v="4"/>
    <n v="1823"/>
    <n v="1678"/>
    <x v="280"/>
  </r>
  <r>
    <x v="15"/>
    <x v="3"/>
    <x v="11"/>
    <n v="26367"/>
    <n v="2380333.5"/>
    <n v="1873451.2719999999"/>
    <n v="85862581.5"/>
    <n v="2.7722594154707542E-2"/>
    <n v="149632.49369999999"/>
    <x v="4"/>
    <n v="1622"/>
    <n v="1482"/>
    <x v="281"/>
  </r>
  <r>
    <x v="17"/>
    <x v="1"/>
    <x v="11"/>
    <n v="25539"/>
    <n v="2263651.5"/>
    <n v="1783039.3049999997"/>
    <n v="85862581.5"/>
    <n v="2.6363655278638459E-2"/>
    <n v="139331.31929230769"/>
    <x v="4"/>
    <n v="1605"/>
    <n v="1447"/>
    <x v="282"/>
  </r>
  <r>
    <x v="0"/>
    <x v="0"/>
    <x v="10"/>
    <n v="14808"/>
    <n v="1336789.5"/>
    <n v="1084824.9949999999"/>
    <n v="34816548"/>
    <n v="3.8395233783659423E-2"/>
    <n v="167974.06755384614"/>
    <x v="16"/>
    <n v="917"/>
    <n v="802"/>
    <x v="283"/>
  </r>
  <r>
    <x v="18"/>
    <x v="4"/>
    <x v="11"/>
    <n v="21343.5"/>
    <n v="1906557"/>
    <n v="1485927.8739999998"/>
    <n v="85862581.5"/>
    <n v="2.2204748176596577E-2"/>
    <n v="100092.68052307691"/>
    <x v="4"/>
    <n v="1314"/>
    <n v="1192"/>
    <x v="284"/>
  </r>
  <r>
    <x v="1"/>
    <x v="0"/>
    <x v="10"/>
    <n v="17946"/>
    <n v="1609090.5"/>
    <n v="1298844.2"/>
    <n v="34816548"/>
    <n v="4.6216256131997924E-2"/>
    <n v="137945.5276"/>
    <x v="16"/>
    <n v="1048"/>
    <n v="918"/>
    <x v="285"/>
  </r>
  <r>
    <x v="19"/>
    <x v="3"/>
    <x v="11"/>
    <n v="24337.5"/>
    <n v="2159350.5"/>
    <n v="1715939.5399999998"/>
    <n v="85862581.5"/>
    <n v="2.5148911927368501E-2"/>
    <n v="115138.50836153845"/>
    <x v="4"/>
    <n v="1509"/>
    <n v="1374"/>
    <x v="286"/>
  </r>
  <r>
    <x v="20"/>
    <x v="2"/>
    <x v="11"/>
    <n v="36997.5"/>
    <n v="3089140.5"/>
    <n v="2533823.1740000001"/>
    <n v="85862581.5"/>
    <n v="3.5977726805244026E-2"/>
    <n v="109891.53846153845"/>
    <x v="4"/>
    <n v="2195"/>
    <n v="1999"/>
    <x v="287"/>
  </r>
  <r>
    <x v="2"/>
    <x v="0"/>
    <x v="10"/>
    <n v="13864.5"/>
    <n v="1239747"/>
    <n v="995597.5199999999"/>
    <n v="34816548"/>
    <n v="3.5607981583929575E-2"/>
    <n v="216733.44615384613"/>
    <x v="16"/>
    <n v="876"/>
    <n v="762"/>
    <x v="288"/>
  </r>
  <r>
    <x v="21"/>
    <x v="0"/>
    <x v="11"/>
    <n v="28494"/>
    <n v="2512803"/>
    <n v="1972327.267"/>
    <n v="85862581.5"/>
    <n v="2.9265402415137028E-2"/>
    <n v="174025.3846153846"/>
    <x v="2"/>
    <n v="1899"/>
    <n v="1738"/>
    <x v="289"/>
  </r>
  <r>
    <x v="22"/>
    <x v="4"/>
    <x v="11"/>
    <n v="27883.5"/>
    <n v="2560080"/>
    <n v="2016381.645"/>
    <n v="85862581.5"/>
    <n v="2.9816014791029782E-2"/>
    <n v="41912.707692307689"/>
    <x v="4"/>
    <n v="1662"/>
    <n v="1506"/>
    <x v="290"/>
  </r>
  <r>
    <x v="23"/>
    <x v="3"/>
    <x v="11"/>
    <n v="31224"/>
    <n v="2767270.5"/>
    <n v="2174380.5969999996"/>
    <n v="85862581.5"/>
    <n v="3.2229062435072488E-2"/>
    <n v="80170.980907692297"/>
    <x v="4"/>
    <n v="1836"/>
    <n v="1680"/>
    <x v="291"/>
  </r>
  <r>
    <x v="24"/>
    <x v="3"/>
    <x v="11"/>
    <n v="25020"/>
    <n v="2235960"/>
    <n v="1780335.608"/>
    <n v="85862581.5"/>
    <n v="2.6041145758004026E-2"/>
    <n v="140320.89928461539"/>
    <x v="4"/>
    <n v="1520"/>
    <n v="1380"/>
    <x v="292"/>
  </r>
  <r>
    <x v="25"/>
    <x v="3"/>
    <x v="11"/>
    <n v="26184"/>
    <n v="2308336.5"/>
    <n v="1837113.1940000001"/>
    <n v="85862581.5"/>
    <n v="2.6884079882923156E-2"/>
    <n v="115064.43612307693"/>
    <x v="4"/>
    <n v="1580"/>
    <n v="1435"/>
    <x v="293"/>
  </r>
  <r>
    <x v="26"/>
    <x v="2"/>
    <x v="11"/>
    <n v="29824.5"/>
    <n v="2526909"/>
    <n v="2092407.26"/>
    <n v="85862581.5"/>
    <n v="2.9429688181457716E-2"/>
    <n v="62346.415384615379"/>
    <x v="4"/>
    <n v="1868"/>
    <n v="1706"/>
    <x v="294"/>
  </r>
  <r>
    <x v="8"/>
    <x v="4"/>
    <x v="12"/>
    <n v="208351.5"/>
    <n v="21615333"/>
    <n v="15729720.814999998"/>
    <n v="774146953.5"/>
    <n v="2.7921485581354807E-2"/>
    <n v="273156.71999999997"/>
    <x v="17"/>
    <n v="13186"/>
    <n v="12251"/>
    <x v="295"/>
  </r>
  <r>
    <x v="16"/>
    <x v="4"/>
    <x v="12"/>
    <n v="204637.5"/>
    <n v="21114898.5"/>
    <n v="15426373.358999999"/>
    <n v="774146953.5"/>
    <n v="2.7275052113216125E-2"/>
    <n v="255889.23846153845"/>
    <x v="17"/>
    <n v="12943"/>
    <n v="12072"/>
    <x v="296"/>
  </r>
  <r>
    <x v="0"/>
    <x v="0"/>
    <x v="11"/>
    <n v="31372.5"/>
    <n v="2794324.5"/>
    <n v="2251714.5490000001"/>
    <n v="85862581.5"/>
    <n v="3.2544147301231563E-2"/>
    <n v="37852.04366923077"/>
    <x v="1"/>
    <n v="2056"/>
    <n v="1879"/>
    <x v="297"/>
  </r>
  <r>
    <x v="1"/>
    <x v="0"/>
    <x v="11"/>
    <n v="34681.5"/>
    <n v="3005334"/>
    <n v="2408136.8190000001"/>
    <n v="85862581.5"/>
    <n v="3.5001672993025486E-2"/>
    <n v="113231.09230769232"/>
    <x v="2"/>
    <n v="2174"/>
    <n v="1957"/>
    <x v="298"/>
  </r>
  <r>
    <x v="2"/>
    <x v="0"/>
    <x v="11"/>
    <n v="28197"/>
    <n v="2559211.5"/>
    <n v="2038847.0090000001"/>
    <n v="85862581.5"/>
    <n v="2.9805899791168055E-2"/>
    <n v="74270.530769230769"/>
    <x v="2"/>
    <n v="1875"/>
    <n v="1701"/>
    <x v="299"/>
  </r>
  <r>
    <x v="3"/>
    <x v="1"/>
    <x v="12"/>
    <n v="236551.5"/>
    <n v="23689383"/>
    <n v="17329462.175999999"/>
    <n v="774146953.5"/>
    <n v="3.0600628075713277E-2"/>
    <n v="258177.63846153844"/>
    <x v="18"/>
    <n v="14049"/>
    <n v="13118"/>
    <x v="300"/>
  </r>
  <r>
    <x v="4"/>
    <x v="2"/>
    <x v="12"/>
    <n v="223597.5"/>
    <n v="21945858"/>
    <n v="15975681.728"/>
    <n v="774146953.5"/>
    <n v="2.8348439402597223E-2"/>
    <n v="296759.42307692306"/>
    <x v="18"/>
    <n v="13867"/>
    <n v="12987"/>
    <x v="301"/>
  </r>
  <r>
    <x v="5"/>
    <x v="1"/>
    <x v="12"/>
    <n v="193363.5"/>
    <n v="19546386"/>
    <n v="14278298.844000001"/>
    <n v="774146953.5"/>
    <n v="2.5248934858722531E-2"/>
    <n v="264289.06153846154"/>
    <x v="18"/>
    <n v="11698"/>
    <n v="10989"/>
    <x v="302"/>
  </r>
  <r>
    <x v="6"/>
    <x v="3"/>
    <x v="12"/>
    <n v="188319"/>
    <n v="19218631.5"/>
    <n v="13973128.512"/>
    <n v="774146953.5"/>
    <n v="2.4825559815369085E-2"/>
    <n v="403874.8839461538"/>
    <x v="17"/>
    <n v="12016"/>
    <n v="11137"/>
    <x v="303"/>
  </r>
  <r>
    <x v="7"/>
    <x v="3"/>
    <x v="12"/>
    <n v="237544.5"/>
    <n v="24292218"/>
    <n v="17650186.028999999"/>
    <n v="774146953.5"/>
    <n v="3.1379336817347558E-2"/>
    <n v="347608.63846153842"/>
    <x v="17"/>
    <n v="14423"/>
    <n v="13432"/>
    <x v="304"/>
  </r>
  <r>
    <x v="8"/>
    <x v="4"/>
    <x v="13"/>
    <n v="203209.5"/>
    <n v="20871391.5"/>
    <n v="15206983.089"/>
    <n v="738124428"/>
    <n v="2.8276250870808466E-2"/>
    <n v="284467.66153846157"/>
    <x v="19"/>
    <n v="12747"/>
    <n v="11884"/>
    <x v="305"/>
  </r>
  <r>
    <x v="9"/>
    <x v="4"/>
    <x v="12"/>
    <n v="185979"/>
    <n v="19625364"/>
    <n v="14386025.838000001"/>
    <n v="774146953.5"/>
    <n v="2.5350954248765895E-2"/>
    <n v="361439.69230769225"/>
    <x v="17"/>
    <n v="12429"/>
    <n v="11477"/>
    <x v="306"/>
  </r>
  <r>
    <x v="10"/>
    <x v="0"/>
    <x v="12"/>
    <n v="244905"/>
    <n v="25163431.5"/>
    <n v="18210825.697000001"/>
    <n v="774146953.5"/>
    <n v="3.2504721986224283E-2"/>
    <n v="272401.2"/>
    <x v="17"/>
    <n v="15369"/>
    <n v="14299"/>
    <x v="307"/>
  </r>
  <r>
    <x v="11"/>
    <x v="4"/>
    <x v="12"/>
    <n v="239409"/>
    <n v="25413351"/>
    <n v="18463277.771000002"/>
    <n v="774146953.5"/>
    <n v="3.2827554103395433E-2"/>
    <n v="369443.39999999997"/>
    <x v="17"/>
    <n v="15222"/>
    <n v="13873"/>
    <x v="308"/>
  </r>
  <r>
    <x v="12"/>
    <x v="1"/>
    <x v="12"/>
    <n v="192886.5"/>
    <n v="19205179.5"/>
    <n v="13834210.461999999"/>
    <n v="774146953.5"/>
    <n v="2.480818326956059E-2"/>
    <n v="383344.65076923074"/>
    <x v="18"/>
    <n v="12000"/>
    <n v="11194"/>
    <x v="309"/>
  </r>
  <r>
    <x v="13"/>
    <x v="2"/>
    <x v="12"/>
    <n v="224233.5"/>
    <n v="22253295"/>
    <n v="16496134.313999999"/>
    <n v="774146953.5"/>
    <n v="2.8745569428892677E-2"/>
    <n v="334550.50769230764"/>
    <x v="18"/>
    <n v="14005"/>
    <n v="13002"/>
    <x v="310"/>
  </r>
  <r>
    <x v="14"/>
    <x v="2"/>
    <x v="12"/>
    <n v="219622.5"/>
    <n v="21959286"/>
    <n v="15958453.927999999"/>
    <n v="774146953.5"/>
    <n v="2.8365784946539869E-2"/>
    <n v="417117.17692307686"/>
    <x v="18"/>
    <n v="13792"/>
    <n v="12834"/>
    <x v="311"/>
  </r>
  <r>
    <x v="15"/>
    <x v="3"/>
    <x v="12"/>
    <n v="213582"/>
    <n v="21919435.5"/>
    <n v="15790923.194999998"/>
    <n v="774146953.5"/>
    <n v="2.8314308285913831E-2"/>
    <n v="365011.08061538462"/>
    <x v="17"/>
    <n v="13469"/>
    <n v="12486"/>
    <x v="312"/>
  </r>
  <r>
    <x v="16"/>
    <x v="4"/>
    <x v="13"/>
    <n v="195705"/>
    <n v="20003263.5"/>
    <n v="14633542.982000001"/>
    <n v="738124428"/>
    <n v="2.7100123964465244E-2"/>
    <n v="268185.43076923076"/>
    <x v="19"/>
    <n v="12306"/>
    <n v="11532"/>
    <x v="313"/>
  </r>
  <r>
    <x v="17"/>
    <x v="1"/>
    <x v="12"/>
    <n v="193722"/>
    <n v="19437273"/>
    <n v="13979092.230999999"/>
    <n v="774146953.5"/>
    <n v="2.510798875087222E-2"/>
    <n v="418713.96153846156"/>
    <x v="18"/>
    <n v="12007"/>
    <n v="11245"/>
    <x v="314"/>
  </r>
  <r>
    <x v="18"/>
    <x v="4"/>
    <x v="12"/>
    <n v="257215.5"/>
    <n v="26492278.5"/>
    <n v="19179229.932"/>
    <n v="774146953.5"/>
    <n v="3.4221252670730819E-2"/>
    <n v="254778.07384615383"/>
    <x v="17"/>
    <n v="15277"/>
    <n v="14163"/>
    <x v="315"/>
  </r>
  <r>
    <x v="19"/>
    <x v="3"/>
    <x v="12"/>
    <n v="224779.5"/>
    <n v="23032992"/>
    <n v="16792969.817999996"/>
    <n v="774146953.5"/>
    <n v="2.9752738670436426E-2"/>
    <n v="443086.25303076918"/>
    <x v="17"/>
    <n v="14103"/>
    <n v="13118"/>
    <x v="316"/>
  </r>
  <r>
    <x v="20"/>
    <x v="2"/>
    <x v="12"/>
    <n v="292018.5"/>
    <n v="28590910.5"/>
    <n v="21740920.338999998"/>
    <n v="774146953.5"/>
    <n v="3.6932148826185361E-2"/>
    <n v="206427.73076923075"/>
    <x v="18"/>
    <n v="17295"/>
    <n v="16010"/>
    <x v="317"/>
  </r>
  <r>
    <x v="21"/>
    <x v="0"/>
    <x v="12"/>
    <n v="198751.5"/>
    <n v="20582743.5"/>
    <n v="14894008.652000001"/>
    <n v="774146953.5"/>
    <n v="2.6587643866507832E-2"/>
    <n v="316452.66153846157"/>
    <x v="17"/>
    <n v="12983"/>
    <n v="12056"/>
    <x v="318"/>
  </r>
  <r>
    <x v="22"/>
    <x v="4"/>
    <x v="12"/>
    <n v="214386"/>
    <n v="22530000"/>
    <n v="16370527.077"/>
    <n v="774146953.5"/>
    <n v="2.9103001565968185E-2"/>
    <n v="115618.05384615384"/>
    <x v="17"/>
    <n v="13251"/>
    <n v="12255"/>
    <x v="319"/>
  </r>
  <r>
    <x v="23"/>
    <x v="3"/>
    <x v="12"/>
    <n v="243825"/>
    <n v="24890404.5"/>
    <n v="18159589.107999999"/>
    <n v="774146953.5"/>
    <n v="3.2152040885090175E-2"/>
    <n v="258558.49999999997"/>
    <x v="17"/>
    <n v="14569"/>
    <n v="13566"/>
    <x v="320"/>
  </r>
  <r>
    <x v="24"/>
    <x v="3"/>
    <x v="12"/>
    <n v="232701"/>
    <n v="23881948.5"/>
    <n v="17462223.403999999"/>
    <n v="774146953.5"/>
    <n v="3.084937348397122E-2"/>
    <n v="512464.9846153846"/>
    <x v="17"/>
    <n v="14098"/>
    <n v="13106"/>
    <x v="321"/>
  </r>
  <r>
    <x v="25"/>
    <x v="3"/>
    <x v="12"/>
    <n v="219411"/>
    <n v="22460130"/>
    <n v="16627687.641000001"/>
    <n v="774146953.5"/>
    <n v="2.9012747384014603E-2"/>
    <n v="518998.75384615385"/>
    <x v="17"/>
    <n v="13495"/>
    <n v="12517"/>
    <x v="322"/>
  </r>
  <r>
    <x v="26"/>
    <x v="2"/>
    <x v="12"/>
    <n v="200029.5"/>
    <n v="19959801"/>
    <n v="15125624.641999999"/>
    <n v="774146953.5"/>
    <n v="2.5782961374141738E-2"/>
    <n v="318671.85465384612"/>
    <x v="18"/>
    <n v="12822"/>
    <n v="11916"/>
    <x v="323"/>
  </r>
  <r>
    <x v="3"/>
    <x v="1"/>
    <x v="13"/>
    <n v="225480"/>
    <n v="22355338.5"/>
    <n v="16443448.491999999"/>
    <n v="738124428"/>
    <n v="3.0286680201837189E-2"/>
    <n v="291468.59999999998"/>
    <x v="19"/>
    <n v="13170"/>
    <n v="12299"/>
    <x v="324"/>
  </r>
  <r>
    <x v="4"/>
    <x v="2"/>
    <x v="13"/>
    <n v="211453.5"/>
    <n v="20590072.5"/>
    <n v="15078027.685000001"/>
    <n v="738124428"/>
    <n v="2.7895124072495808E-2"/>
    <n v="293452.29237692308"/>
    <x v="19"/>
    <n v="13070"/>
    <n v="12244"/>
    <x v="325"/>
  </r>
  <r>
    <x v="5"/>
    <x v="1"/>
    <x v="13"/>
    <n v="184801.5"/>
    <n v="18449091"/>
    <n v="13533023.127999999"/>
    <n v="738124428"/>
    <n v="2.4994554170208277E-2"/>
    <n v="246229.69714615386"/>
    <x v="19"/>
    <n v="11128"/>
    <n v="10467"/>
    <x v="326"/>
  </r>
  <r>
    <x v="6"/>
    <x v="3"/>
    <x v="13"/>
    <n v="177976.5"/>
    <n v="18085798.5"/>
    <n v="13150397.668"/>
    <n v="738124428"/>
    <n v="2.4502370892946521E-2"/>
    <n v="444057.73347692302"/>
    <x v="19"/>
    <n v="11288"/>
    <n v="10492"/>
    <x v="327"/>
  </r>
  <r>
    <x v="7"/>
    <x v="3"/>
    <x v="13"/>
    <n v="223617"/>
    <n v="22796827.5"/>
    <n v="16597666.014999999"/>
    <n v="738124428"/>
    <n v="3.0884802934607658E-2"/>
    <n v="404297.74615384609"/>
    <x v="19"/>
    <n v="13606"/>
    <n v="12697"/>
    <x v="328"/>
  </r>
  <r>
    <x v="9"/>
    <x v="4"/>
    <x v="13"/>
    <n v="176397"/>
    <n v="18625921.5"/>
    <n v="13628439.163999999"/>
    <n v="738124428"/>
    <n v="2.5234121502343776E-2"/>
    <n v="370802.93846153846"/>
    <x v="19"/>
    <n v="11622"/>
    <n v="10754"/>
    <x v="329"/>
  </r>
  <r>
    <x v="10"/>
    <x v="0"/>
    <x v="13"/>
    <n v="232369.5"/>
    <n v="23856345"/>
    <n v="17297352.185000002"/>
    <n v="738124428"/>
    <n v="3.2320221489810931E-2"/>
    <n v="279472.16153846151"/>
    <x v="19"/>
    <n v="14482"/>
    <n v="13510"/>
    <x v="330"/>
  </r>
  <r>
    <x v="11"/>
    <x v="4"/>
    <x v="13"/>
    <n v="226540.5"/>
    <n v="23953536"/>
    <n v="17342946.796999998"/>
    <n v="738124428"/>
    <n v="3.2451894411493452E-2"/>
    <n v="380499.56092307693"/>
    <x v="19"/>
    <n v="14205"/>
    <n v="13026"/>
    <x v="331"/>
  </r>
  <r>
    <x v="12"/>
    <x v="1"/>
    <x v="13"/>
    <n v="189679.5"/>
    <n v="18718036.5"/>
    <n v="13500671.991999999"/>
    <n v="738124428"/>
    <n v="2.5358917534700532E-2"/>
    <n v="344959.87384615385"/>
    <x v="19"/>
    <n v="11614"/>
    <n v="10862"/>
    <x v="332"/>
  </r>
  <r>
    <x v="13"/>
    <x v="2"/>
    <x v="13"/>
    <n v="213640.5"/>
    <n v="21042673.5"/>
    <n v="15681371.557000002"/>
    <n v="738124428"/>
    <n v="2.8508301177643722E-2"/>
    <n v="296732.59615384613"/>
    <x v="19"/>
    <n v="13240"/>
    <n v="12360"/>
    <x v="333"/>
  </r>
  <r>
    <x v="14"/>
    <x v="2"/>
    <x v="13"/>
    <n v="214885.5"/>
    <n v="21411349.5"/>
    <n v="15600701.422999999"/>
    <n v="738124428"/>
    <n v="2.9007777940659077E-2"/>
    <n v="410370.5153846154"/>
    <x v="19"/>
    <n v="13298"/>
    <n v="12428"/>
    <x v="334"/>
  </r>
  <r>
    <x v="15"/>
    <x v="3"/>
    <x v="13"/>
    <n v="203832"/>
    <n v="20880142.5"/>
    <n v="15015521.489999998"/>
    <n v="738124428"/>
    <n v="2.828810659549124E-2"/>
    <n v="398269.43076923076"/>
    <x v="19"/>
    <n v="12775"/>
    <n v="11887"/>
    <x v="335"/>
  </r>
  <r>
    <x v="17"/>
    <x v="1"/>
    <x v="13"/>
    <n v="188662.5"/>
    <n v="18784000.5"/>
    <n v="13568684.673999999"/>
    <n v="738124428"/>
    <n v="2.5448284581092336E-2"/>
    <n v="349844.36153846153"/>
    <x v="19"/>
    <n v="11522"/>
    <n v="10803"/>
    <x v="336"/>
  </r>
  <r>
    <x v="0"/>
    <x v="0"/>
    <x v="12"/>
    <n v="215277"/>
    <n v="21585316.5"/>
    <n v="16285354.714"/>
    <n v="774146953.5"/>
    <n v="2.7882711935260492E-2"/>
    <n v="183249.26153846155"/>
    <x v="17"/>
    <n v="13684"/>
    <n v="12690"/>
    <x v="337"/>
  </r>
  <r>
    <x v="18"/>
    <x v="4"/>
    <x v="13"/>
    <n v="248148"/>
    <n v="25519072.5"/>
    <n v="18491870.614999998"/>
    <n v="738124428"/>
    <n v="3.4572859983980915E-2"/>
    <n v="270910.05384615384"/>
    <x v="19"/>
    <n v="14823"/>
    <n v="13751"/>
    <x v="338"/>
  </r>
  <r>
    <x v="1"/>
    <x v="0"/>
    <x v="12"/>
    <n v="246414"/>
    <n v="24527245.5"/>
    <n v="18595804.535"/>
    <n v="774146953.5"/>
    <n v="3.1682932276759258E-2"/>
    <n v="282204.5230769231"/>
    <x v="17"/>
    <n v="15030"/>
    <n v="13956"/>
    <x v="339"/>
  </r>
  <r>
    <x v="19"/>
    <x v="3"/>
    <x v="13"/>
    <n v="216498"/>
    <n v="22126444.5"/>
    <n v="16128268.832"/>
    <n v="738124428"/>
    <n v="2.9976578014025569E-2"/>
    <n v="389877.53846153844"/>
    <x v="19"/>
    <n v="13406"/>
    <n v="12518"/>
    <x v="340"/>
  </r>
  <r>
    <x v="20"/>
    <x v="2"/>
    <x v="13"/>
    <n v="275793"/>
    <n v="26806626"/>
    <n v="20508194.544999998"/>
    <n v="738124428"/>
    <n v="3.6317218321353269E-2"/>
    <n v="239346.81538461536"/>
    <x v="19"/>
    <n v="16221"/>
    <n v="15065"/>
    <x v="341"/>
  </r>
  <r>
    <x v="2"/>
    <x v="0"/>
    <x v="12"/>
    <n v="199753.5"/>
    <n v="20535733.5"/>
    <n v="15173462.744000001"/>
    <n v="774146953.5"/>
    <n v="2.6526918961775645E-2"/>
    <n v="257491.36923076925"/>
    <x v="18"/>
    <n v="12854"/>
    <n v="11954"/>
    <x v="342"/>
  </r>
  <r>
    <x v="21"/>
    <x v="0"/>
    <x v="13"/>
    <n v="192948"/>
    <n v="19806927"/>
    <n v="14358653.389999999"/>
    <n v="738124428"/>
    <n v="2.6834130193561349E-2"/>
    <n v="319377.7946153846"/>
    <x v="19"/>
    <n v="12336"/>
    <n v="11519"/>
    <x v="343"/>
  </r>
  <r>
    <x v="22"/>
    <x v="4"/>
    <x v="13"/>
    <n v="206038.5"/>
    <n v="21740460"/>
    <n v="15789926.042999998"/>
    <n v="738124428"/>
    <n v="2.9453651952567543E-2"/>
    <n v="115102.03846153845"/>
    <x v="19"/>
    <n v="12817"/>
    <n v="11865"/>
    <x v="344"/>
  </r>
  <r>
    <x v="23"/>
    <x v="3"/>
    <x v="13"/>
    <n v="231559.5"/>
    <n v="23443725"/>
    <n v="17121204.866"/>
    <n v="738124428"/>
    <n v="3.1761210048991906E-2"/>
    <n v="269535.72538461542"/>
    <x v="19"/>
    <n v="13832"/>
    <n v="12864"/>
    <x v="345"/>
  </r>
  <r>
    <x v="24"/>
    <x v="3"/>
    <x v="13"/>
    <n v="225076.5"/>
    <n v="22846078.5"/>
    <n v="16722171.227"/>
    <n v="738124428"/>
    <n v="3.0951527457102394E-2"/>
    <n v="479024.68461538455"/>
    <x v="19"/>
    <n v="13563"/>
    <n v="12604"/>
    <x v="346"/>
  </r>
  <r>
    <x v="25"/>
    <x v="3"/>
    <x v="13"/>
    <n v="209415"/>
    <n v="21463023"/>
    <n v="15847839.739"/>
    <n v="738124428"/>
    <n v="2.9077784430134049E-2"/>
    <n v="521163.87692307692"/>
    <x v="19"/>
    <n v="12743"/>
    <n v="11858"/>
    <x v="347"/>
  </r>
  <r>
    <x v="26"/>
    <x v="2"/>
    <x v="13"/>
    <n v="193719"/>
    <n v="19071117"/>
    <n v="14541424.877999999"/>
    <n v="738124428"/>
    <n v="2.5837265746202889E-2"/>
    <n v="304806.9854230769"/>
    <x v="19"/>
    <n v="12211"/>
    <n v="11427"/>
    <x v="348"/>
  </r>
  <r>
    <x v="8"/>
    <x v="4"/>
    <x v="14"/>
    <n v="12250.5"/>
    <n v="981519"/>
    <n v="867080.68200000003"/>
    <n v="41034630"/>
    <n v="2.3919284760213509E-2"/>
    <n v="102160.21538461538"/>
    <x v="0"/>
    <n v="659"/>
    <n v="575"/>
    <x v="349"/>
  </r>
  <r>
    <x v="16"/>
    <x v="4"/>
    <x v="14"/>
    <n v="12541.5"/>
    <n v="992541"/>
    <n v="874678.696"/>
    <n v="41034630"/>
    <n v="2.4187887157749444E-2"/>
    <n v="83886.676923076913"/>
    <x v="0"/>
    <n v="636"/>
    <n v="547"/>
    <x v="350"/>
  </r>
  <r>
    <x v="0"/>
    <x v="0"/>
    <x v="13"/>
    <n v="206758.5"/>
    <n v="20717248.5"/>
    <n v="15667372.685999999"/>
    <n v="738124428"/>
    <n v="2.8067420226336147E-2"/>
    <n v="180007.08753846152"/>
    <x v="19"/>
    <n v="13106"/>
    <n v="12164"/>
    <x v="351"/>
  </r>
  <r>
    <x v="1"/>
    <x v="0"/>
    <x v="13"/>
    <n v="244734"/>
    <n v="24151980"/>
    <n v="18429449.488000002"/>
    <n v="738124428"/>
    <n v="3.2720743392061262E-2"/>
    <n v="303444.36538461538"/>
    <x v="19"/>
    <n v="14590"/>
    <n v="13551"/>
    <x v="352"/>
  </r>
  <r>
    <x v="2"/>
    <x v="0"/>
    <x v="13"/>
    <n v="191641.5"/>
    <n v="19549036.5"/>
    <n v="14481164.23"/>
    <n v="738124428"/>
    <n v="2.6484743978694065E-2"/>
    <n v="266079.27846153843"/>
    <x v="19"/>
    <n v="12409"/>
    <n v="11582"/>
    <x v="353"/>
  </r>
  <r>
    <x v="3"/>
    <x v="1"/>
    <x v="14"/>
    <n v="16368"/>
    <n v="1316350.5"/>
    <n v="1092945.2830000001"/>
    <n v="41034630"/>
    <n v="3.2079014724879937E-2"/>
    <n v="175846.6446153846"/>
    <x v="16"/>
    <n v="920"/>
    <n v="818"/>
    <x v="354"/>
  </r>
  <r>
    <x v="4"/>
    <x v="2"/>
    <x v="14"/>
    <n v="14427"/>
    <n v="1126810.5"/>
    <n v="963035.41399999999"/>
    <n v="41034630"/>
    <n v="2.7459989282223332E-2"/>
    <n v="202056.34519230769"/>
    <x v="7"/>
    <n v="857"/>
    <n v="757"/>
    <x v="355"/>
  </r>
  <r>
    <x v="5"/>
    <x v="1"/>
    <x v="14"/>
    <n v="13440"/>
    <n v="1157529"/>
    <n v="935379.42299999984"/>
    <n v="41034630"/>
    <n v="2.8208588696912826E-2"/>
    <n v="111375.6648"/>
    <x v="16"/>
    <n v="859"/>
    <n v="746"/>
    <x v="356"/>
  </r>
  <r>
    <x v="6"/>
    <x v="3"/>
    <x v="14"/>
    <n v="11745"/>
    <n v="955801.5"/>
    <n v="795942.652"/>
    <n v="41034630"/>
    <n v="2.3292558017459886E-2"/>
    <n v="165952.05877692305"/>
    <x v="0"/>
    <n v="654"/>
    <n v="570"/>
    <x v="357"/>
  </r>
  <r>
    <x v="7"/>
    <x v="3"/>
    <x v="14"/>
    <n v="11062.5"/>
    <n v="906343.5"/>
    <n v="762082.74899999995"/>
    <n v="41034630"/>
    <n v="2.2087283350672348E-2"/>
    <n v="125305.56399230768"/>
    <x v="0"/>
    <n v="622"/>
    <n v="538"/>
    <x v="358"/>
  </r>
  <r>
    <x v="9"/>
    <x v="4"/>
    <x v="14"/>
    <n v="10018.5"/>
    <n v="816859.5"/>
    <n v="697541.2969999999"/>
    <n v="41034630"/>
    <n v="1.9906588654509619E-2"/>
    <n v="106508.82307692307"/>
    <x v="0"/>
    <n v="567"/>
    <n v="493"/>
    <x v="359"/>
  </r>
  <r>
    <x v="10"/>
    <x v="0"/>
    <x v="15"/>
    <n v="10437"/>
    <n v="833815.5"/>
    <n v="737888.36599999992"/>
    <n v="5664156"/>
    <n v="0.14720913407045993"/>
    <n v="39424.853846153841"/>
    <x v="20"/>
    <n v="577"/>
    <n v="389"/>
    <x v="360"/>
  </r>
  <r>
    <x v="11"/>
    <x v="4"/>
    <x v="14"/>
    <n v="13644"/>
    <n v="1134444"/>
    <n v="971710.87099999993"/>
    <n v="41034630"/>
    <n v="2.7646015085307216E-2"/>
    <n v="291527.8831384615"/>
    <x v="0"/>
    <n v="721"/>
    <n v="625"/>
    <x v="361"/>
  </r>
  <r>
    <x v="12"/>
    <x v="1"/>
    <x v="14"/>
    <n v="13443"/>
    <n v="1092277.5"/>
    <n v="921493.48300000001"/>
    <n v="41034630"/>
    <n v="2.661843179772792E-2"/>
    <n v="218151.6"/>
    <x v="0"/>
    <n v="750"/>
    <n v="659"/>
    <x v="362"/>
  </r>
  <r>
    <x v="13"/>
    <x v="2"/>
    <x v="14"/>
    <n v="14182.5"/>
    <n v="1172574"/>
    <n v="968784.86499999987"/>
    <n v="41034630"/>
    <n v="2.8575230238459565E-2"/>
    <n v="94547"/>
    <x v="3"/>
    <n v="888"/>
    <n v="786"/>
    <x v="363"/>
  </r>
  <r>
    <x v="14"/>
    <x v="2"/>
    <x v="14"/>
    <n v="14928"/>
    <n v="1217749.5"/>
    <n v="1025585.5199999999"/>
    <n v="41034630"/>
    <n v="2.9676141834348208E-2"/>
    <n v="84618.754369230766"/>
    <x v="7"/>
    <n v="890"/>
    <n v="794"/>
    <x v="364"/>
  </r>
  <r>
    <x v="15"/>
    <x v="3"/>
    <x v="14"/>
    <n v="13941"/>
    <n v="1145575.5"/>
    <n v="974448.12600000005"/>
    <n v="41034630"/>
    <n v="2.7917285960662983E-2"/>
    <n v="152152.96544615386"/>
    <x v="0"/>
    <n v="750"/>
    <n v="658"/>
    <x v="365"/>
  </r>
  <r>
    <x v="17"/>
    <x v="1"/>
    <x v="14"/>
    <n v="14643"/>
    <n v="1172691"/>
    <n v="971555.08299999998"/>
    <n v="41034630"/>
    <n v="2.8578081488732809E-2"/>
    <n v="124018.33614615384"/>
    <x v="0"/>
    <n v="854"/>
    <n v="756"/>
    <x v="366"/>
  </r>
  <r>
    <x v="18"/>
    <x v="4"/>
    <x v="14"/>
    <n v="10032"/>
    <n v="816150"/>
    <n v="698626.03299999994"/>
    <n v="41034630"/>
    <n v="1.9889298380416736E-2"/>
    <n v="97812.892307692295"/>
    <x v="0"/>
    <n v="585"/>
    <n v="502"/>
    <x v="367"/>
  </r>
  <r>
    <x v="19"/>
    <x v="3"/>
    <x v="14"/>
    <n v="12468"/>
    <n v="1016566.5"/>
    <n v="858367.60399999993"/>
    <n v="41034630"/>
    <n v="2.4773380435013061E-2"/>
    <n v="88833.638169230762"/>
    <x v="0"/>
    <n v="701"/>
    <n v="611"/>
    <x v="368"/>
  </r>
  <r>
    <x v="20"/>
    <x v="2"/>
    <x v="14"/>
    <n v="17943"/>
    <n v="1457391"/>
    <n v="1194154.7659999998"/>
    <n v="41034630"/>
    <n v="3.5516123820295196E-2"/>
    <n v="124621.03076923077"/>
    <x v="3"/>
    <n v="1031"/>
    <n v="918"/>
    <x v="369"/>
  </r>
  <r>
    <x v="21"/>
    <x v="0"/>
    <x v="14"/>
    <n v="15807"/>
    <n v="1326705"/>
    <n v="1070563.6439999999"/>
    <n v="41034630"/>
    <n v="3.2331350374062102E-2"/>
    <n v="123343.24153846155"/>
    <x v="3"/>
    <n v="989"/>
    <n v="887"/>
    <x v="370"/>
  </r>
  <r>
    <x v="22"/>
    <x v="4"/>
    <x v="14"/>
    <n v="11976"/>
    <n v="1004511"/>
    <n v="861334.61399999994"/>
    <n v="41034630"/>
    <n v="2.4479591993396797E-2"/>
    <n v="20847.353846153845"/>
    <x v="0"/>
    <n v="644"/>
    <n v="550"/>
    <x v="371"/>
  </r>
  <r>
    <x v="23"/>
    <x v="3"/>
    <x v="14"/>
    <n v="14566.5"/>
    <n v="1216557"/>
    <n v="1013050.3829999999"/>
    <n v="41034630"/>
    <n v="2.9647081014255519E-2"/>
    <n v="102510.40189230769"/>
    <x v="0"/>
    <n v="792"/>
    <n v="695"/>
    <x v="372"/>
  </r>
  <r>
    <x v="24"/>
    <x v="3"/>
    <x v="14"/>
    <n v="12976.5"/>
    <n v="1046848.5"/>
    <n v="892743.74599999993"/>
    <n v="41034630"/>
    <n v="2.551134249291391E-2"/>
    <n v="396844.24095384614"/>
    <x v="0"/>
    <n v="703"/>
    <n v="609"/>
    <x v="373"/>
  </r>
  <r>
    <x v="25"/>
    <x v="3"/>
    <x v="14"/>
    <n v="11719.5"/>
    <n v="965880"/>
    <n v="809986.38600000006"/>
    <n v="41034630"/>
    <n v="2.3538167640356451E-2"/>
    <n v="106745.03623846154"/>
    <x v="0"/>
    <n v="676"/>
    <n v="591"/>
    <x v="374"/>
  </r>
  <r>
    <x v="26"/>
    <x v="2"/>
    <x v="14"/>
    <n v="17197.5"/>
    <n v="1386262.5"/>
    <n v="1130117.3810000001"/>
    <n v="41034630"/>
    <n v="3.3782746426615766E-2"/>
    <n v="121581.84923076924"/>
    <x v="3"/>
    <n v="1006"/>
    <n v="904"/>
    <x v="375"/>
  </r>
  <r>
    <x v="10"/>
    <x v="0"/>
    <x v="14"/>
    <n v="14419.5"/>
    <n v="1210456.5"/>
    <n v="970917.12399999995"/>
    <n v="41034630"/>
    <n v="2.9498413900649282E-2"/>
    <n v="88147.13846153846"/>
    <x v="3"/>
    <n v="914"/>
    <n v="804"/>
    <x v="376"/>
  </r>
  <r>
    <x v="27"/>
    <x v="5"/>
    <x v="0"/>
    <n v="7816.5"/>
    <n v="636345"/>
    <n v="550528.66300000006"/>
    <n v="3342598.5"/>
    <n v="0.19037434498938477"/>
    <n v="190344.3008"/>
    <x v="0"/>
    <n v="453"/>
    <n v="370"/>
    <x v="377"/>
  </r>
  <r>
    <x v="0"/>
    <x v="0"/>
    <x v="16"/>
    <n v="6409.5"/>
    <n v="493893"/>
    <n v="459762.61999999994"/>
    <n v="882906"/>
    <n v="0.55939477135731319"/>
    <n v="28040.97692307692"/>
    <x v="21"/>
    <n v="345"/>
    <n v="255"/>
    <x v="378"/>
  </r>
  <r>
    <x v="1"/>
    <x v="0"/>
    <x v="15"/>
    <n v="11220"/>
    <n v="928675.5"/>
    <n v="802403.80799999996"/>
    <n v="5664156"/>
    <n v="0.16395655416270313"/>
    <n v="136423.60523076923"/>
    <x v="20"/>
    <n v="532"/>
    <n v="449"/>
    <x v="379"/>
  </r>
  <r>
    <x v="28"/>
    <x v="0"/>
    <x v="0"/>
    <n v="8350.5"/>
    <n v="651237"/>
    <n v="601485.12600000005"/>
    <n v="3342598.5"/>
    <n v="0.19482956149235392"/>
    <n v="83014.635053846156"/>
    <x v="0"/>
    <n v="400"/>
    <n v="329"/>
    <x v="380"/>
  </r>
  <r>
    <x v="2"/>
    <x v="0"/>
    <x v="15"/>
    <n v="8428.5"/>
    <n v="694669.5"/>
    <n v="594994.696"/>
    <n v="5664156"/>
    <n v="0.12264307338992782"/>
    <n v="42699.38461538461"/>
    <x v="20"/>
    <n v="420"/>
    <n v="347"/>
    <x v="381"/>
  </r>
  <r>
    <x v="29"/>
    <x v="0"/>
    <x v="1"/>
    <n v="32817"/>
    <n v="3015751.5"/>
    <n v="2415980.7719999999"/>
    <n v="101673535.5"/>
    <n v="2.9661125534480897E-2"/>
    <n v="346048.63569230767"/>
    <x v="2"/>
    <n v="2079"/>
    <n v="1893"/>
    <x v="382"/>
  </r>
  <r>
    <x v="30"/>
    <x v="2"/>
    <x v="1"/>
    <n v="36031.5"/>
    <n v="3091069.5"/>
    <n v="2549333.4129999997"/>
    <n v="101673535.5"/>
    <n v="3.0401908272384214E-2"/>
    <n v="289900.09384615382"/>
    <x v="1"/>
    <n v="2046"/>
    <n v="1853"/>
    <x v="383"/>
  </r>
  <r>
    <x v="0"/>
    <x v="0"/>
    <x v="17"/>
    <n v="5127"/>
    <n v="468835.5"/>
    <n v="412625.88699999999"/>
    <n v="879727.5"/>
    <n v="0.53293264107351423"/>
    <n v="8642.376923076923"/>
    <x v="22"/>
    <n v="261"/>
    <n v="188"/>
    <x v="384"/>
  </r>
  <r>
    <x v="31"/>
    <x v="1"/>
    <x v="1"/>
    <n v="27187.5"/>
    <n v="2479396.5"/>
    <n v="1950422.9030000002"/>
    <n v="101673535.5"/>
    <n v="2.4385858992775952E-2"/>
    <n v="381635.95355384616"/>
    <x v="1"/>
    <n v="1597"/>
    <n v="1457"/>
    <x v="385"/>
  </r>
  <r>
    <x v="1"/>
    <x v="0"/>
    <x v="14"/>
    <n v="20688"/>
    <n v="1773154.5"/>
    <n v="1458979.4909999999"/>
    <n v="41034630"/>
    <n v="4.3211173099404088E-2"/>
    <n v="98432.213407692296"/>
    <x v="3"/>
    <n v="1216"/>
    <n v="1101"/>
    <x v="386"/>
  </r>
  <r>
    <x v="2"/>
    <x v="0"/>
    <x v="14"/>
    <n v="15678"/>
    <n v="1387443"/>
    <n v="1121336.507"/>
    <n v="41034630"/>
    <n v="3.381151481078299E-2"/>
    <n v="101620.2923076923"/>
    <x v="3"/>
    <n v="1020"/>
    <n v="911"/>
    <x v="387"/>
  </r>
  <r>
    <x v="32"/>
    <x v="2"/>
    <x v="1"/>
    <n v="31329"/>
    <n v="2826379.5"/>
    <n v="2229453.5079999999"/>
    <n v="101673535.5"/>
    <n v="2.77985759627686E-2"/>
    <n v="331756.18072307692"/>
    <x v="1"/>
    <n v="1834"/>
    <n v="1660"/>
    <x v="388"/>
  </r>
  <r>
    <x v="33"/>
    <x v="1"/>
    <x v="1"/>
    <n v="29658"/>
    <n v="2703132"/>
    <n v="2160539.9959999998"/>
    <n v="101673535.5"/>
    <n v="2.6586387369208774E-2"/>
    <n v="312856.16153846151"/>
    <x v="1"/>
    <n v="1706"/>
    <n v="1548"/>
    <x v="389"/>
  </r>
  <r>
    <x v="34"/>
    <x v="1"/>
    <x v="1"/>
    <n v="34150.5"/>
    <n v="3038293.5"/>
    <n v="2442084.5610000002"/>
    <n v="101673535.5"/>
    <n v="2.9882835145434675E-2"/>
    <n v="277257.14947692305"/>
    <x v="1"/>
    <n v="1926"/>
    <n v="1742"/>
    <x v="390"/>
  </r>
  <r>
    <x v="27"/>
    <x v="5"/>
    <x v="1"/>
    <n v="31947"/>
    <n v="2945035.5"/>
    <n v="2320195.4450000003"/>
    <n v="101673535.5"/>
    <n v="2.8965605312308629E-2"/>
    <n v="383761.6669230769"/>
    <x v="1"/>
    <n v="2025"/>
    <n v="1849"/>
    <x v="391"/>
  </r>
  <r>
    <x v="0"/>
    <x v="0"/>
    <x v="15"/>
    <n v="10416"/>
    <n v="866023.5"/>
    <n v="744833.00199999998"/>
    <n v="5664156"/>
    <n v="0.15289541813467003"/>
    <n v="19998.63846153846"/>
    <x v="20"/>
    <n v="530"/>
    <n v="447"/>
    <x v="392"/>
  </r>
  <r>
    <x v="28"/>
    <x v="0"/>
    <x v="1"/>
    <n v="35431.5"/>
    <n v="3193167"/>
    <n v="2545757.0549999997"/>
    <n v="101673535.5"/>
    <n v="3.1406078133281792E-2"/>
    <n v="202281.06923076924"/>
    <x v="2"/>
    <n v="2111"/>
    <n v="1917"/>
    <x v="393"/>
  </r>
  <r>
    <x v="29"/>
    <x v="0"/>
    <x v="2"/>
    <n v="78544.5"/>
    <n v="6701083.5"/>
    <n v="5109499.6169999996"/>
    <n v="243409003.5"/>
    <n v="2.7530138177489397E-2"/>
    <n v="76226.26923076922"/>
    <x v="5"/>
    <n v="5330"/>
    <n v="4977"/>
    <x v="394"/>
  </r>
  <r>
    <x v="30"/>
    <x v="2"/>
    <x v="2"/>
    <n v="97963.5"/>
    <n v="7728465"/>
    <n v="6415904.9240000006"/>
    <n v="243409003.5"/>
    <n v="3.1750941373867463E-2"/>
    <n v="150138.82307692309"/>
    <x v="5"/>
    <n v="5965"/>
    <n v="5533"/>
    <x v="395"/>
  </r>
  <r>
    <x v="27"/>
    <x v="5"/>
    <x v="2"/>
    <n v="77269.5"/>
    <n v="6829921.5"/>
    <n v="5152925.182"/>
    <n v="243409003.5"/>
    <n v="2.8059444810142366E-2"/>
    <n v="219200.11557692307"/>
    <x v="5"/>
    <n v="5468"/>
    <n v="5081"/>
    <x v="396"/>
  </r>
  <r>
    <x v="0"/>
    <x v="0"/>
    <x v="14"/>
    <n v="16143"/>
    <n v="1423410"/>
    <n v="1183524.9380000001"/>
    <n v="41034630"/>
    <n v="3.4688018388370996E-2"/>
    <n v="41938.950392307692"/>
    <x v="3"/>
    <n v="1029"/>
    <n v="925"/>
    <x v="397"/>
  </r>
  <r>
    <x v="31"/>
    <x v="1"/>
    <x v="2"/>
    <n v="72220.5"/>
    <n v="6398719.5"/>
    <n v="4782829.6060000006"/>
    <n v="243409003.5"/>
    <n v="2.6287932689392075E-2"/>
    <n v="186502.14615384614"/>
    <x v="5"/>
    <n v="4826"/>
    <n v="4483"/>
    <x v="398"/>
  </r>
  <r>
    <x v="32"/>
    <x v="2"/>
    <x v="2"/>
    <n v="78058.5"/>
    <n v="6609714"/>
    <n v="5024858.7929999996"/>
    <n v="243409003.5"/>
    <n v="2.7154763812999218E-2"/>
    <n v="140406.07692307691"/>
    <x v="5"/>
    <n v="5165"/>
    <n v="4813"/>
    <x v="399"/>
  </r>
  <r>
    <x v="33"/>
    <x v="1"/>
    <x v="2"/>
    <n v="70498.5"/>
    <n v="6053649"/>
    <n v="4580254.1549999993"/>
    <n v="243409003.5"/>
    <n v="2.4870275597673196E-2"/>
    <n v="131801.93944615382"/>
    <x v="5"/>
    <n v="4695"/>
    <n v="4372"/>
    <x v="400"/>
  </r>
  <r>
    <x v="34"/>
    <x v="1"/>
    <x v="2"/>
    <n v="78961.5"/>
    <n v="6876454.5"/>
    <n v="5258162.2879999997"/>
    <n v="243409003.5"/>
    <n v="2.8250616867588466E-2"/>
    <n v="162133.18461538461"/>
    <x v="5"/>
    <n v="5184"/>
    <n v="4778"/>
    <x v="401"/>
  </r>
  <r>
    <x v="29"/>
    <x v="0"/>
    <x v="3"/>
    <n v="12490.5"/>
    <n v="1054798.5"/>
    <n v="878389.06499999994"/>
    <n v="33207564"/>
    <n v="3.1763802367436526E-2"/>
    <n v="67454.765369230765"/>
    <x v="6"/>
    <n v="757"/>
    <n v="660"/>
    <x v="402"/>
  </r>
  <r>
    <x v="30"/>
    <x v="2"/>
    <x v="3"/>
    <n v="18036"/>
    <n v="1455049.5"/>
    <n v="1301439.284"/>
    <n v="33207564"/>
    <n v="4.3816809326935276E-2"/>
    <n v="69189.123076923075"/>
    <x v="6"/>
    <n v="965"/>
    <n v="861"/>
    <x v="403"/>
  </r>
  <r>
    <x v="27"/>
    <x v="5"/>
    <x v="3"/>
    <n v="11416.5"/>
    <n v="1007742"/>
    <n v="815296.88"/>
    <n v="33207564"/>
    <n v="3.0346760756073527E-2"/>
    <n v="145147.84546153847"/>
    <x v="6"/>
    <n v="719"/>
    <n v="627"/>
    <x v="404"/>
  </r>
  <r>
    <x v="31"/>
    <x v="1"/>
    <x v="3"/>
    <n v="9007.5"/>
    <n v="734335.5"/>
    <n v="622482.40399999998"/>
    <n v="33207564"/>
    <n v="2.2113501008384717E-2"/>
    <n v="113093.66153846154"/>
    <x v="6"/>
    <n v="494"/>
    <n v="421"/>
    <x v="405"/>
  </r>
  <r>
    <x v="28"/>
    <x v="0"/>
    <x v="2"/>
    <n v="87552"/>
    <n v="7387116"/>
    <n v="5815890.3319999995"/>
    <n v="243409003.5"/>
    <n v="3.0348573363269203E-2"/>
    <n v="161811.89230769229"/>
    <x v="5"/>
    <n v="5751"/>
    <n v="5319"/>
    <x v="406"/>
  </r>
  <r>
    <x v="32"/>
    <x v="2"/>
    <x v="3"/>
    <n v="11680.5"/>
    <n v="936427.5"/>
    <n v="813406.68400000001"/>
    <n v="33207564"/>
    <n v="2.8199222924030199E-2"/>
    <n v="117272.7846153846"/>
    <x v="6"/>
    <n v="645"/>
    <n v="565"/>
    <x v="407"/>
  </r>
  <r>
    <x v="33"/>
    <x v="1"/>
    <x v="3"/>
    <n v="12037.5"/>
    <n v="981564"/>
    <n v="877726.201"/>
    <n v="33207564"/>
    <n v="2.9558446382878311E-2"/>
    <n v="69249.011815384612"/>
    <x v="6"/>
    <n v="627"/>
    <n v="545"/>
    <x v="408"/>
  </r>
  <r>
    <x v="34"/>
    <x v="1"/>
    <x v="3"/>
    <n v="14421"/>
    <n v="1150579.5"/>
    <n v="1038033.7869999999"/>
    <n v="33207564"/>
    <n v="3.464811511015984E-2"/>
    <n v="68487.358569230768"/>
    <x v="6"/>
    <n v="743"/>
    <n v="652"/>
    <x v="409"/>
  </r>
  <r>
    <x v="28"/>
    <x v="0"/>
    <x v="3"/>
    <n v="14823"/>
    <n v="1273464"/>
    <n v="1068326.9369999999"/>
    <n v="33207564"/>
    <n v="3.8348612382407818E-2"/>
    <n v="76299.023384615386"/>
    <x v="6"/>
    <n v="873"/>
    <n v="770"/>
    <x v="410"/>
  </r>
  <r>
    <x v="29"/>
    <x v="0"/>
    <x v="4"/>
    <n v="31257"/>
    <n v="2924133"/>
    <n v="2311405.017"/>
    <n v="95592298.5"/>
    <n v="3.0589629561004854E-2"/>
    <n v="148582.33846153846"/>
    <x v="2"/>
    <n v="2079"/>
    <n v="1856"/>
    <x v="411"/>
  </r>
  <r>
    <x v="30"/>
    <x v="2"/>
    <x v="4"/>
    <n v="38074.5"/>
    <n v="3414180"/>
    <n v="2805831.5209999997"/>
    <n v="95592298.5"/>
    <n v="3.5716057188435534E-2"/>
    <n v="124540.74078461538"/>
    <x v="2"/>
    <n v="2306"/>
    <n v="2054"/>
    <x v="412"/>
  </r>
  <r>
    <x v="27"/>
    <x v="5"/>
    <x v="4"/>
    <n v="32170.5"/>
    <n v="3013512"/>
    <n v="2355616.679"/>
    <n v="95592298.5"/>
    <n v="3.1524631662664747E-2"/>
    <n v="219429.2774153846"/>
    <x v="2"/>
    <n v="2136"/>
    <n v="1899"/>
    <x v="413"/>
  </r>
  <r>
    <x v="31"/>
    <x v="1"/>
    <x v="4"/>
    <n v="42397.5"/>
    <n v="3911979"/>
    <n v="3086459.8370000003"/>
    <n v="95592298.5"/>
    <n v="4.0923579214909245E-2"/>
    <n v="164514.63076923075"/>
    <x v="4"/>
    <n v="2530"/>
    <n v="2270"/>
    <x v="414"/>
  </r>
  <r>
    <x v="32"/>
    <x v="2"/>
    <x v="4"/>
    <n v="28668"/>
    <n v="2588148"/>
    <n v="2042294.1669999999"/>
    <n v="95592298.5"/>
    <n v="2.7074858964710426E-2"/>
    <n v="160977.42935384615"/>
    <x v="4"/>
    <n v="1858"/>
    <n v="1648"/>
    <x v="415"/>
  </r>
  <r>
    <x v="33"/>
    <x v="1"/>
    <x v="4"/>
    <n v="27411"/>
    <n v="2441520"/>
    <n v="1933378.3459999997"/>
    <n v="95592298.5"/>
    <n v="2.5540969704792693E-2"/>
    <n v="141658.27661538462"/>
    <x v="4"/>
    <n v="1675"/>
    <n v="1475"/>
    <x v="416"/>
  </r>
  <r>
    <x v="34"/>
    <x v="1"/>
    <x v="4"/>
    <n v="32854.5"/>
    <n v="2949078"/>
    <n v="2391958.463"/>
    <n v="95592298.5"/>
    <n v="3.0850581545541558E-2"/>
    <n v="129383.86666153846"/>
    <x v="4"/>
    <n v="1940"/>
    <n v="1715"/>
    <x v="417"/>
  </r>
  <r>
    <x v="28"/>
    <x v="0"/>
    <x v="4"/>
    <n v="35346"/>
    <n v="3258054"/>
    <n v="2595610.66"/>
    <n v="95592298.5"/>
    <n v="3.408280845972126E-2"/>
    <n v="195198.78461538462"/>
    <x v="2"/>
    <n v="2249"/>
    <n v="2000"/>
    <x v="418"/>
  </r>
  <r>
    <x v="29"/>
    <x v="0"/>
    <x v="5"/>
    <n v="286558.5"/>
    <n v="29256993"/>
    <n v="21169527.457000002"/>
    <n v="1035612381.8110501"/>
    <n v="2.8250910778834244E-2"/>
    <n v="646741.28130000003"/>
    <x v="8"/>
    <n v="17115"/>
    <n v="15962"/>
    <x v="419"/>
  </r>
  <r>
    <x v="30"/>
    <x v="2"/>
    <x v="5"/>
    <n v="304092"/>
    <n v="29465769"/>
    <n v="22276452.264999997"/>
    <n v="1035612381.8110501"/>
    <n v="2.8452507441511163E-2"/>
    <n v="570447.6369538462"/>
    <x v="8"/>
    <n v="17088"/>
    <n v="15804"/>
    <x v="420"/>
  </r>
  <r>
    <x v="27"/>
    <x v="5"/>
    <x v="5"/>
    <n v="272926.5"/>
    <n v="27770092.5"/>
    <n v="20952913.508000001"/>
    <n v="1035612381.8110501"/>
    <n v="2.681514144455905E-2"/>
    <n v="872904.40428461542"/>
    <x v="9"/>
    <n v="16285"/>
    <n v="15130"/>
    <x v="421"/>
  </r>
  <r>
    <x v="31"/>
    <x v="1"/>
    <x v="5"/>
    <n v="237099"/>
    <n v="24628233.223949999"/>
    <n v="17679930.469999999"/>
    <n v="1035612381.8110501"/>
    <n v="2.3781323646286299E-2"/>
    <n v="622499.33031538466"/>
    <x v="8"/>
    <n v="14043"/>
    <n v="13167"/>
    <x v="422"/>
  </r>
  <r>
    <x v="32"/>
    <x v="2"/>
    <x v="5"/>
    <n v="273900"/>
    <n v="27535284.147600003"/>
    <n v="19680985.969000001"/>
    <n v="1035612381.8110501"/>
    <n v="2.6588407623561884E-2"/>
    <n v="764540.58792307694"/>
    <x v="8"/>
    <n v="16110"/>
    <n v="14992"/>
    <x v="423"/>
  </r>
  <r>
    <x v="33"/>
    <x v="1"/>
    <x v="5"/>
    <n v="274059"/>
    <n v="28181292"/>
    <n v="20493717.226"/>
    <n v="1035612381.8110501"/>
    <n v="2.7212200718107815E-2"/>
    <n v="806120.19333076919"/>
    <x v="8"/>
    <n v="15804"/>
    <n v="14738"/>
    <x v="424"/>
  </r>
  <r>
    <x v="34"/>
    <x v="1"/>
    <x v="5"/>
    <n v="318816"/>
    <n v="32354331"/>
    <n v="23895072.432"/>
    <n v="1035612381.8110501"/>
    <n v="3.1241738287658988E-2"/>
    <n v="616932.92353846144"/>
    <x v="8"/>
    <n v="17808"/>
    <n v="16486"/>
    <x v="425"/>
  </r>
  <r>
    <x v="29"/>
    <x v="0"/>
    <x v="6"/>
    <n v="370012.5"/>
    <n v="39034861.5"/>
    <n v="28040467.216000002"/>
    <n v="1380723900.7513499"/>
    <n v="2.8271301365000171E-2"/>
    <n v="681486.56664615381"/>
    <x v="11"/>
    <n v="21384"/>
    <n v="19897"/>
    <x v="426"/>
  </r>
  <r>
    <x v="30"/>
    <x v="2"/>
    <x v="6"/>
    <n v="393018"/>
    <n v="39498373.5"/>
    <n v="29683782.432999995"/>
    <n v="1380723900.7513499"/>
    <n v="2.8607003528008844E-2"/>
    <n v="636230.32011538453"/>
    <x v="10"/>
    <n v="21427"/>
    <n v="19799"/>
    <x v="427"/>
  </r>
  <r>
    <x v="27"/>
    <x v="5"/>
    <x v="6"/>
    <n v="349699.5"/>
    <n v="37257840.18135"/>
    <n v="27640203.134"/>
    <n v="1380723900.7513499"/>
    <n v="2.6984279884686116E-2"/>
    <n v="744856.58547692304"/>
    <x v="23"/>
    <n v="20325"/>
    <n v="18935"/>
    <x v="428"/>
  </r>
  <r>
    <x v="31"/>
    <x v="1"/>
    <x v="6"/>
    <n v="318565.5"/>
    <n v="33781581"/>
    <n v="24232690.171"/>
    <n v="1380723900.7513499"/>
    <n v="2.4466572195655512E-2"/>
    <n v="605833.76570769225"/>
    <x v="10"/>
    <n v="18066"/>
    <n v="16883"/>
    <x v="429"/>
  </r>
  <r>
    <x v="28"/>
    <x v="0"/>
    <x v="5"/>
    <n v="422965.5"/>
    <n v="41767140.105000004"/>
    <n v="32361318.846999999"/>
    <n v="1035612381.8110501"/>
    <n v="4.0330862047012993E-2"/>
    <n v="525087.91538461542"/>
    <x v="8"/>
    <n v="22403"/>
    <n v="20676"/>
    <x v="430"/>
  </r>
  <r>
    <x v="32"/>
    <x v="2"/>
    <x v="6"/>
    <n v="355081.5"/>
    <n v="36876888"/>
    <n v="26228948.559"/>
    <n v="1380723900.7513499"/>
    <n v="2.6708372311026605E-2"/>
    <n v="898617.75030769221"/>
    <x v="10"/>
    <n v="20449"/>
    <n v="19060"/>
    <x v="431"/>
  </r>
  <r>
    <x v="33"/>
    <x v="1"/>
    <x v="6"/>
    <n v="358387.5"/>
    <n v="37963150.5"/>
    <n v="27483828.208999999"/>
    <n v="1380723900.7513499"/>
    <n v="2.7495106356413151E-2"/>
    <n v="506964.83088461537"/>
    <x v="10"/>
    <n v="20247"/>
    <n v="18812"/>
    <x v="432"/>
  </r>
  <r>
    <x v="34"/>
    <x v="1"/>
    <x v="6"/>
    <n v="403261.5"/>
    <n v="42271377"/>
    <n v="31105053.390999999"/>
    <n v="1380723900.7513499"/>
    <n v="3.0615372832321613E-2"/>
    <n v="571050.76427692303"/>
    <x v="10"/>
    <n v="21862"/>
    <n v="20235"/>
    <x v="433"/>
  </r>
  <r>
    <x v="29"/>
    <x v="0"/>
    <x v="7"/>
    <n v="69010.5"/>
    <n v="5985894"/>
    <n v="4624968.49"/>
    <n v="218000127"/>
    <n v="2.7458213361499555E-2"/>
    <n v="168769.33384615384"/>
    <x v="12"/>
    <n v="4951"/>
    <n v="4584"/>
    <x v="434"/>
  </r>
  <r>
    <x v="30"/>
    <x v="2"/>
    <x v="7"/>
    <n v="75820.5"/>
    <n v="5943489"/>
    <n v="5046963.6720000003"/>
    <n v="218000127"/>
    <n v="2.7263695126195957E-2"/>
    <n v="196334.07284615384"/>
    <x v="12"/>
    <n v="4857"/>
    <n v="4456"/>
    <x v="435"/>
  </r>
  <r>
    <x v="27"/>
    <x v="5"/>
    <x v="7"/>
    <n v="64740"/>
    <n v="5800290"/>
    <n v="4332158.4330000002"/>
    <n v="218000127"/>
    <n v="2.6606819362082298E-2"/>
    <n v="205428.24997692305"/>
    <x v="13"/>
    <n v="4722"/>
    <n v="4352"/>
    <x v="436"/>
  </r>
  <r>
    <x v="31"/>
    <x v="1"/>
    <x v="7"/>
    <n v="59574"/>
    <n v="5178169.5"/>
    <n v="3929032.2650000001"/>
    <n v="218000127"/>
    <n v="2.3753057263127191E-2"/>
    <n v="208822.33076923079"/>
    <x v="12"/>
    <n v="4150"/>
    <n v="3838"/>
    <x v="437"/>
  </r>
  <r>
    <x v="28"/>
    <x v="0"/>
    <x v="6"/>
    <n v="524481"/>
    <n v="54172029"/>
    <n v="41382275.210999995"/>
    <n v="1380723900.7513499"/>
    <n v="3.9234512396374939E-2"/>
    <n v="512623.0388076923"/>
    <x v="11"/>
    <n v="25828"/>
    <n v="23974"/>
    <x v="438"/>
  </r>
  <r>
    <x v="32"/>
    <x v="2"/>
    <x v="7"/>
    <n v="70278"/>
    <n v="5798476.5"/>
    <n v="4485664.5060000001"/>
    <n v="218000127"/>
    <n v="2.6598500559589122E-2"/>
    <n v="182019.63597692308"/>
    <x v="12"/>
    <n v="4885"/>
    <n v="4502"/>
    <x v="439"/>
  </r>
  <r>
    <x v="33"/>
    <x v="1"/>
    <x v="7"/>
    <n v="63645"/>
    <n v="5366602.5"/>
    <n v="4245727.3389999997"/>
    <n v="218000127"/>
    <n v="2.4617428319204604E-2"/>
    <n v="137701.4149"/>
    <x v="12"/>
    <n v="4285"/>
    <n v="3950"/>
    <x v="440"/>
  </r>
  <r>
    <x v="34"/>
    <x v="1"/>
    <x v="7"/>
    <n v="75642"/>
    <n v="6293952"/>
    <n v="5100877.9309999999"/>
    <n v="218000127"/>
    <n v="2.8871322630009293E-2"/>
    <n v="159537.61835384613"/>
    <x v="12"/>
    <n v="4862"/>
    <n v="4476"/>
    <x v="441"/>
  </r>
  <r>
    <x v="29"/>
    <x v="0"/>
    <x v="8"/>
    <n v="40420.5"/>
    <n v="3780852"/>
    <n v="2893288.4459999995"/>
    <n v="120582837"/>
    <n v="3.1354810469420284E-2"/>
    <n v="291528.45785384614"/>
    <x v="1"/>
    <n v="2430"/>
    <n v="2216"/>
    <x v="442"/>
  </r>
  <r>
    <x v="30"/>
    <x v="2"/>
    <x v="8"/>
    <n v="53838"/>
    <n v="4840833"/>
    <n v="4017247.747"/>
    <n v="120582837"/>
    <n v="4.0145290328506701E-2"/>
    <n v="147709.19777692307"/>
    <x v="1"/>
    <n v="2861"/>
    <n v="2612"/>
    <x v="443"/>
  </r>
  <r>
    <x v="27"/>
    <x v="5"/>
    <x v="8"/>
    <n v="40528.5"/>
    <n v="3865251"/>
    <n v="2972895.4169999999"/>
    <n v="120582837"/>
    <n v="3.2054735948864765E-2"/>
    <n v="336001.08039230772"/>
    <x v="14"/>
    <n v="2531"/>
    <n v="2296"/>
    <x v="444"/>
  </r>
  <r>
    <x v="31"/>
    <x v="1"/>
    <x v="8"/>
    <n v="32733"/>
    <n v="3079630.5"/>
    <n v="2364369.4010000001"/>
    <n v="120582837"/>
    <n v="2.5539542580176648E-2"/>
    <n v="281373.57021538459"/>
    <x v="1"/>
    <n v="1916"/>
    <n v="1733"/>
    <x v="445"/>
  </r>
  <r>
    <x v="28"/>
    <x v="0"/>
    <x v="7"/>
    <n v="84433.5"/>
    <n v="7228395"/>
    <n v="5795765.9359999998"/>
    <n v="218000127"/>
    <n v="3.3157755912683481E-2"/>
    <n v="264121.66047692305"/>
    <x v="13"/>
    <n v="5672"/>
    <n v="5198"/>
    <x v="446"/>
  </r>
  <r>
    <x v="32"/>
    <x v="2"/>
    <x v="8"/>
    <n v="36655.5"/>
    <n v="3360135"/>
    <n v="2596293.8219999997"/>
    <n v="120582837"/>
    <n v="2.7865781595435509E-2"/>
    <n v="202175.53846153847"/>
    <x v="1"/>
    <n v="2136"/>
    <n v="1947"/>
    <x v="447"/>
  </r>
  <r>
    <x v="33"/>
    <x v="1"/>
    <x v="8"/>
    <n v="33886.5"/>
    <n v="3166479"/>
    <n v="2522496.074"/>
    <n v="120582837"/>
    <n v="2.6259781895826517E-2"/>
    <n v="156584.58769230769"/>
    <x v="1"/>
    <n v="1993"/>
    <n v="1796"/>
    <x v="448"/>
  </r>
  <r>
    <x v="34"/>
    <x v="1"/>
    <x v="8"/>
    <n v="41697"/>
    <n v="3772258.5"/>
    <n v="3092823.6680000001"/>
    <n v="120582837"/>
    <n v="3.1283544108354329E-2"/>
    <n v="167669.98904615385"/>
    <x v="1"/>
    <n v="2255"/>
    <n v="2045"/>
    <x v="449"/>
  </r>
  <r>
    <x v="28"/>
    <x v="0"/>
    <x v="8"/>
    <n v="44569.5"/>
    <n v="4108596"/>
    <n v="3229427.0830000001"/>
    <n v="120582837"/>
    <n v="3.4072809217451074E-2"/>
    <n v="121448.35925384614"/>
    <x v="15"/>
    <n v="2597"/>
    <n v="2379"/>
    <x v="450"/>
  </r>
  <r>
    <x v="29"/>
    <x v="0"/>
    <x v="9"/>
    <n v="18069"/>
    <n v="1603084.5"/>
    <n v="1312709.0090000001"/>
    <n v="48803040"/>
    <n v="3.2848045941400374E-2"/>
    <n v="241760.20769230771"/>
    <x v="7"/>
    <n v="1203"/>
    <n v="1077"/>
    <x v="451"/>
  </r>
  <r>
    <x v="30"/>
    <x v="2"/>
    <x v="9"/>
    <n v="21483"/>
    <n v="1774329"/>
    <n v="1460215.51"/>
    <n v="48803040"/>
    <n v="3.6356935961366341E-2"/>
    <n v="181509.9923076923"/>
    <x v="7"/>
    <n v="1268"/>
    <n v="1129"/>
    <x v="452"/>
  </r>
  <r>
    <x v="27"/>
    <x v="5"/>
    <x v="9"/>
    <n v="16687.5"/>
    <n v="1526608.5"/>
    <n v="1202670.0489999999"/>
    <n v="48803040"/>
    <n v="3.1281012412341526E-2"/>
    <n v="340349.53369230771"/>
    <x v="7"/>
    <n v="1185"/>
    <n v="1042"/>
    <x v="453"/>
  </r>
  <r>
    <x v="31"/>
    <x v="1"/>
    <x v="9"/>
    <n v="12238.5"/>
    <n v="1096002"/>
    <n v="872395.08600000001"/>
    <n v="48803040"/>
    <n v="2.2457658375379896E-2"/>
    <n v="218895.40769230769"/>
    <x v="0"/>
    <n v="812"/>
    <n v="714"/>
    <x v="454"/>
  </r>
  <r>
    <x v="32"/>
    <x v="2"/>
    <x v="9"/>
    <n v="14290.5"/>
    <n v="1246162.5"/>
    <n v="983143.48999999987"/>
    <n v="48803040"/>
    <n v="2.5534526127880559E-2"/>
    <n v="263823.34615384613"/>
    <x v="16"/>
    <n v="925"/>
    <n v="816"/>
    <x v="455"/>
  </r>
  <r>
    <x v="33"/>
    <x v="1"/>
    <x v="9"/>
    <n v="14385"/>
    <n v="1223491.5"/>
    <n v="977925.73100000003"/>
    <n v="48803040"/>
    <n v="2.5069985394352484E-2"/>
    <n v="285708.40769230766"/>
    <x v="0"/>
    <n v="890"/>
    <n v="777"/>
    <x v="456"/>
  </r>
  <r>
    <x v="34"/>
    <x v="1"/>
    <x v="9"/>
    <n v="16498.5"/>
    <n v="1370482.5"/>
    <n v="1095453.1229999999"/>
    <n v="48803040"/>
    <n v="2.8081908422098296E-2"/>
    <n v="250663.81538461539"/>
    <x v="0"/>
    <n v="980"/>
    <n v="867"/>
    <x v="457"/>
  </r>
  <r>
    <x v="29"/>
    <x v="0"/>
    <x v="10"/>
    <n v="13203"/>
    <n v="1211457"/>
    <n v="964554.21099999989"/>
    <n v="34816548"/>
    <n v="3.4795436928439893E-2"/>
    <n v="156117.80846153846"/>
    <x v="0"/>
    <n v="809"/>
    <n v="702"/>
    <x v="458"/>
  </r>
  <r>
    <x v="30"/>
    <x v="2"/>
    <x v="10"/>
    <n v="15802.5"/>
    <n v="1411909.5"/>
    <n v="1158841.584"/>
    <n v="34816548"/>
    <n v="4.0552828499827151E-2"/>
    <n v="186035.59738461539"/>
    <x v="0"/>
    <n v="903"/>
    <n v="792"/>
    <x v="459"/>
  </r>
  <r>
    <x v="27"/>
    <x v="5"/>
    <x v="10"/>
    <n v="16476"/>
    <n v="1565632.5"/>
    <n v="1234060.9909999999"/>
    <n v="34816548"/>
    <n v="4.496805656896255E-2"/>
    <n v="194827.87672307692"/>
    <x v="16"/>
    <n v="1019"/>
    <n v="895"/>
    <x v="460"/>
  </r>
  <r>
    <x v="31"/>
    <x v="1"/>
    <x v="10"/>
    <n v="12654"/>
    <n v="1081158"/>
    <n v="927698.82299999986"/>
    <n v="34816548"/>
    <n v="3.105299238741302E-2"/>
    <n v="197299.08136923076"/>
    <x v="0"/>
    <n v="684"/>
    <n v="585"/>
    <x v="461"/>
  </r>
  <r>
    <x v="28"/>
    <x v="0"/>
    <x v="9"/>
    <n v="19647"/>
    <n v="1764669"/>
    <n v="1409485.402"/>
    <n v="48803040"/>
    <n v="3.6158997472288609E-2"/>
    <n v="182377.32307692306"/>
    <x v="7"/>
    <n v="1296"/>
    <n v="1153"/>
    <x v="462"/>
  </r>
  <r>
    <x v="32"/>
    <x v="2"/>
    <x v="10"/>
    <n v="12450"/>
    <n v="1115146.5"/>
    <n v="897555.51099999994"/>
    <n v="34816548"/>
    <n v="3.2029209213963426E-2"/>
    <n v="150809.61403846153"/>
    <x v="0"/>
    <n v="729"/>
    <n v="636"/>
    <x v="463"/>
  </r>
  <r>
    <x v="33"/>
    <x v="1"/>
    <x v="10"/>
    <n v="11161.5"/>
    <n v="963502.5"/>
    <n v="812962.67800000007"/>
    <n v="34816548"/>
    <n v="2.7673694129584588E-2"/>
    <n v="193118.32307692309"/>
    <x v="0"/>
    <n v="638"/>
    <n v="548"/>
    <x v="464"/>
  </r>
  <r>
    <x v="34"/>
    <x v="1"/>
    <x v="10"/>
    <n v="12229.5"/>
    <n v="1122730.5"/>
    <n v="921566.44700000004"/>
    <n v="34816548"/>
    <n v="3.2247036667736276E-2"/>
    <n v="147588"/>
    <x v="0"/>
    <n v="688"/>
    <n v="598"/>
    <x v="465"/>
  </r>
  <r>
    <x v="29"/>
    <x v="0"/>
    <x v="11"/>
    <n v="28050"/>
    <n v="2458555.5"/>
    <n v="1979227.4479999999"/>
    <n v="85862581.5"/>
    <n v="2.8633607993721923E-2"/>
    <n v="122940.53466153846"/>
    <x v="2"/>
    <n v="1873"/>
    <n v="1715"/>
    <x v="466"/>
  </r>
  <r>
    <x v="30"/>
    <x v="2"/>
    <x v="11"/>
    <n v="30781.5"/>
    <n v="2540715"/>
    <n v="2108065.5690000001"/>
    <n v="85862581.5"/>
    <n v="2.9590479992731174E-2"/>
    <n v="90381.169230769228"/>
    <x v="4"/>
    <n v="1859"/>
    <n v="1697"/>
    <x v="467"/>
  </r>
  <r>
    <x v="27"/>
    <x v="5"/>
    <x v="11"/>
    <n v="27960"/>
    <n v="2538967.5"/>
    <n v="1983277.5959999997"/>
    <n v="85862581.5"/>
    <n v="2.9570127704581069E-2"/>
    <n v="134168.53587692307"/>
    <x v="1"/>
    <n v="1879"/>
    <n v="1720"/>
    <x v="468"/>
  </r>
  <r>
    <x v="31"/>
    <x v="1"/>
    <x v="11"/>
    <n v="23629.5"/>
    <n v="2164365"/>
    <n v="1678039.8589999999"/>
    <n v="85862581.5"/>
    <n v="2.5207313385982928E-2"/>
    <n v="151098.71538461538"/>
    <x v="4"/>
    <n v="1527"/>
    <n v="1389"/>
    <x v="469"/>
  </r>
  <r>
    <x v="28"/>
    <x v="0"/>
    <x v="10"/>
    <n v="17052"/>
    <n v="1549020"/>
    <n v="1246591.997"/>
    <n v="34816548"/>
    <n v="4.4490912769410682E-2"/>
    <n v="104864.4846153846"/>
    <x v="16"/>
    <n v="981"/>
    <n v="859"/>
    <x v="470"/>
  </r>
  <r>
    <x v="32"/>
    <x v="2"/>
    <x v="11"/>
    <n v="27181.5"/>
    <n v="2324490"/>
    <n v="1796459.4790000001"/>
    <n v="85862581.5"/>
    <n v="2.7072211892441179E-2"/>
    <n v="129793.76153846155"/>
    <x v="4"/>
    <n v="1741"/>
    <n v="1597"/>
    <x v="471"/>
  </r>
  <r>
    <x v="33"/>
    <x v="1"/>
    <x v="11"/>
    <n v="25656"/>
    <n v="2225341.5"/>
    <n v="1766450.28"/>
    <n v="85862581.5"/>
    <n v="2.5917477219107372E-2"/>
    <n v="91828.489107692309"/>
    <x v="4"/>
    <n v="1635"/>
    <n v="1487"/>
    <x v="472"/>
  </r>
  <r>
    <x v="34"/>
    <x v="1"/>
    <x v="11"/>
    <n v="29283"/>
    <n v="2477487"/>
    <n v="2005719.3469999998"/>
    <n v="85862581.5"/>
    <n v="2.8854094026977282E-2"/>
    <n v="77264.32873846154"/>
    <x v="4"/>
    <n v="1780"/>
    <n v="1615"/>
    <x v="473"/>
  </r>
  <r>
    <x v="28"/>
    <x v="0"/>
    <x v="11"/>
    <n v="32782.5"/>
    <n v="2854741.5"/>
    <n v="2293738.9569999999"/>
    <n v="85862581.5"/>
    <n v="3.3247794908192928E-2"/>
    <n v="58400.799200000001"/>
    <x v="2"/>
    <n v="2064"/>
    <n v="1896"/>
    <x v="474"/>
  </r>
  <r>
    <x v="29"/>
    <x v="0"/>
    <x v="12"/>
    <n v="215592"/>
    <n v="22342300.5"/>
    <n v="16240834.603999998"/>
    <n v="774146953.5"/>
    <n v="2.8860541786011176E-2"/>
    <n v="285591.72307692305"/>
    <x v="17"/>
    <n v="13942"/>
    <n v="12986"/>
    <x v="475"/>
  </r>
  <r>
    <x v="30"/>
    <x v="2"/>
    <x v="12"/>
    <n v="228334.5"/>
    <n v="22380772.5"/>
    <n v="17031004.072999999"/>
    <n v="774146953.5"/>
    <n v="2.8910237776967496E-2"/>
    <n v="275436.23846153845"/>
    <x v="18"/>
    <n v="14050"/>
    <n v="13027"/>
    <x v="476"/>
  </r>
  <r>
    <x v="27"/>
    <x v="5"/>
    <x v="12"/>
    <n v="188776.5"/>
    <n v="19465372.5"/>
    <n v="14354207.141999999"/>
    <n v="774146953.5"/>
    <n v="2.5144286122931826E-2"/>
    <n v="467483.70729230763"/>
    <x v="17"/>
    <n v="12299"/>
    <n v="11448"/>
    <x v="477"/>
  </r>
  <r>
    <x v="31"/>
    <x v="1"/>
    <x v="12"/>
    <n v="175293"/>
    <n v="17919144"/>
    <n v="12903628.608999999"/>
    <n v="774146953.5"/>
    <n v="2.3146954100879247E-2"/>
    <n v="355401.60769230768"/>
    <x v="18"/>
    <n v="11100"/>
    <n v="10407"/>
    <x v="478"/>
  </r>
  <r>
    <x v="32"/>
    <x v="2"/>
    <x v="12"/>
    <n v="201999"/>
    <n v="20422435.5"/>
    <n v="14541626.939999998"/>
    <n v="774146953.5"/>
    <n v="2.6380566903567878E-2"/>
    <n v="279597.86153846153"/>
    <x v="18"/>
    <n v="12460"/>
    <n v="11665"/>
    <x v="479"/>
  </r>
  <r>
    <x v="33"/>
    <x v="1"/>
    <x v="12"/>
    <n v="197946"/>
    <n v="19942435.5"/>
    <n v="14561721.772999998"/>
    <n v="774146953.5"/>
    <n v="2.5760529586583203E-2"/>
    <n v="363750.55692307692"/>
    <x v="18"/>
    <n v="11935"/>
    <n v="11178"/>
    <x v="480"/>
  </r>
  <r>
    <x v="34"/>
    <x v="1"/>
    <x v="12"/>
    <n v="230896.5"/>
    <n v="23085222"/>
    <n v="17099721.813000001"/>
    <n v="774146953.5"/>
    <n v="2.9820206480990822E-2"/>
    <n v="329754.63076923077"/>
    <x v="18"/>
    <n v="13544"/>
    <n v="12643"/>
    <x v="481"/>
  </r>
  <r>
    <x v="29"/>
    <x v="0"/>
    <x v="13"/>
    <n v="203532"/>
    <n v="20953324.5"/>
    <n v="15301120.521000002"/>
    <n v="738124428"/>
    <n v="2.8387252480959756E-2"/>
    <n v="356339.00384615385"/>
    <x v="19"/>
    <n v="13091"/>
    <n v="12216"/>
    <x v="482"/>
  </r>
  <r>
    <x v="30"/>
    <x v="2"/>
    <x v="13"/>
    <n v="214428"/>
    <n v="20812585.5"/>
    <n v="15857489.721000001"/>
    <n v="738124428"/>
    <n v="2.8196581376385501E-2"/>
    <n v="256649.16153846151"/>
    <x v="19"/>
    <n v="13014"/>
    <n v="12095"/>
    <x v="483"/>
  </r>
  <r>
    <x v="27"/>
    <x v="5"/>
    <x v="13"/>
    <n v="183228"/>
    <n v="18914194.5"/>
    <n v="13959979.012"/>
    <n v="738124428"/>
    <n v="2.5624669476458514E-2"/>
    <n v="464232.54846153839"/>
    <x v="19"/>
    <n v="11864"/>
    <n v="11071"/>
    <x v="484"/>
  </r>
  <r>
    <x v="31"/>
    <x v="1"/>
    <x v="13"/>
    <n v="166948.5"/>
    <n v="16971231"/>
    <n v="12200989.641000001"/>
    <n v="738124428"/>
    <n v="2.299237141627292E-2"/>
    <n v="416475.07692307688"/>
    <x v="19"/>
    <n v="10570"/>
    <n v="9926"/>
    <x v="485"/>
  </r>
  <r>
    <x v="28"/>
    <x v="0"/>
    <x v="12"/>
    <n v="232102.5"/>
    <n v="23120443.5"/>
    <n v="17632080.519000001"/>
    <n v="774146953.5"/>
    <n v="2.9865703656741186E-2"/>
    <n v="331721.66923076921"/>
    <x v="17"/>
    <n v="14507"/>
    <n v="13386"/>
    <x v="486"/>
  </r>
  <r>
    <x v="32"/>
    <x v="2"/>
    <x v="13"/>
    <n v="196560"/>
    <n v="19855122"/>
    <n v="14172342.450999999"/>
    <n v="738124428"/>
    <n v="2.6899424062957582E-2"/>
    <n v="269626.30769230769"/>
    <x v="19"/>
    <n v="12012"/>
    <n v="11308"/>
    <x v="487"/>
  </r>
  <r>
    <x v="33"/>
    <x v="1"/>
    <x v="13"/>
    <n v="186496.5"/>
    <n v="18640998"/>
    <n v="13641908.620999999"/>
    <n v="738124428"/>
    <n v="2.52545469203737E-2"/>
    <n v="364896.93846153846"/>
    <x v="19"/>
    <n v="11194"/>
    <n v="10554"/>
    <x v="488"/>
  </r>
  <r>
    <x v="34"/>
    <x v="1"/>
    <x v="13"/>
    <n v="219772.5"/>
    <n v="21895294.5"/>
    <n v="16241999.308"/>
    <n v="738124428"/>
    <n v="2.9663419430958054E-2"/>
    <n v="317179.04615384614"/>
    <x v="19"/>
    <n v="12791"/>
    <n v="11950"/>
    <x v="489"/>
  </r>
  <r>
    <x v="28"/>
    <x v="0"/>
    <x v="13"/>
    <n v="226476"/>
    <n v="22416151.5"/>
    <n v="17175270.221000001"/>
    <n v="738124428"/>
    <n v="3.036906875001839E-2"/>
    <n v="306548.18846153846"/>
    <x v="19"/>
    <n v="14031"/>
    <n v="12943"/>
    <x v="490"/>
  </r>
  <r>
    <x v="29"/>
    <x v="0"/>
    <x v="15"/>
    <n v="8362.5"/>
    <n v="687684"/>
    <n v="597300.38899999997"/>
    <n v="5664156"/>
    <n v="0.12140979167946646"/>
    <n v="48380.499253846152"/>
    <x v="20"/>
    <n v="409"/>
    <n v="329"/>
    <x v="491"/>
  </r>
  <r>
    <x v="30"/>
    <x v="2"/>
    <x v="14"/>
    <n v="17008.5"/>
    <n v="1398771"/>
    <n v="1144986.3970000001"/>
    <n v="41034630"/>
    <n v="3.4087574324418182E-2"/>
    <n v="158820.4117"/>
    <x v="3"/>
    <n v="985"/>
    <n v="861"/>
    <x v="492"/>
  </r>
  <r>
    <x v="27"/>
    <x v="5"/>
    <x v="16"/>
    <n v="5166"/>
    <n v="389013"/>
    <n v="357353.07299999997"/>
    <n v="882906"/>
    <n v="0.44060522864268675"/>
    <n v="141592.70844615385"/>
    <x v="21"/>
    <n v="294"/>
    <n v="224"/>
    <x v="493"/>
  </r>
  <r>
    <x v="31"/>
    <x v="1"/>
    <x v="14"/>
    <n v="10941"/>
    <n v="880356"/>
    <n v="723289.05500000005"/>
    <n v="41034630"/>
    <n v="2.1453976799595854E-2"/>
    <n v="166333.57363076921"/>
    <x v="0"/>
    <n v="654"/>
    <n v="564"/>
    <x v="494"/>
  </r>
  <r>
    <x v="32"/>
    <x v="2"/>
    <x v="14"/>
    <n v="14497.5"/>
    <n v="1230711"/>
    <n v="1005560.455"/>
    <n v="41034630"/>
    <n v="2.9992009188336777E-2"/>
    <n v="171097.83406153845"/>
    <x v="16"/>
    <n v="864"/>
    <n v="765"/>
    <x v="495"/>
  </r>
  <r>
    <x v="33"/>
    <x v="1"/>
    <x v="14"/>
    <n v="13810.5"/>
    <n v="1131676.5"/>
    <n v="966968.63599999994"/>
    <n v="41034630"/>
    <n v="2.7578572049997769E-2"/>
    <n v="195740.02307692307"/>
    <x v="16"/>
    <n v="834"/>
    <n v="735"/>
    <x v="496"/>
  </r>
  <r>
    <x v="34"/>
    <x v="1"/>
    <x v="14"/>
    <n v="13752"/>
    <n v="1091040"/>
    <n v="898790.64599999995"/>
    <n v="41034630"/>
    <n v="2.6588274342914754E-2"/>
    <n v="149313.46028461537"/>
    <x v="16"/>
    <n v="817"/>
    <n v="718"/>
    <x v="497"/>
  </r>
  <r>
    <x v="29"/>
    <x v="0"/>
    <x v="14"/>
    <n v="15276"/>
    <n v="1350199.5"/>
    <n v="1100106.21"/>
    <n v="41034630"/>
    <n v="3.2903903361624069E-2"/>
    <n v="107692.85196923077"/>
    <x v="3"/>
    <n v="962"/>
    <n v="859"/>
    <x v="498"/>
  </r>
  <r>
    <x v="27"/>
    <x v="5"/>
    <x v="17"/>
    <n v="4408.5"/>
    <n v="410892"/>
    <n v="346029.05"/>
    <n v="879727.5"/>
    <n v="0.46706735892648577"/>
    <n v="36168.753846153842"/>
    <x v="22"/>
    <n v="237"/>
    <n v="175"/>
    <x v="499"/>
  </r>
  <r>
    <x v="28"/>
    <x v="0"/>
    <x v="15"/>
    <n v="9927"/>
    <n v="850840.5"/>
    <n v="733232.38899999997"/>
    <n v="5664156"/>
    <n v="0.1502148775563385"/>
    <n v="51066.353846153841"/>
    <x v="20"/>
    <n v="491"/>
    <n v="411"/>
    <x v="500"/>
  </r>
  <r>
    <x v="27"/>
    <x v="5"/>
    <x v="15"/>
    <n v="9474"/>
    <n v="802447.5"/>
    <n v="682814.14599999995"/>
    <n v="5664156"/>
    <n v="0.14167115100643415"/>
    <n v="81560.983369230773"/>
    <x v="20"/>
    <n v="500"/>
    <n v="418"/>
    <x v="501"/>
  </r>
  <r>
    <x v="28"/>
    <x v="0"/>
    <x v="14"/>
    <n v="16878"/>
    <n v="1438255.5"/>
    <n v="1180692.7039999999"/>
    <n v="41034630"/>
    <n v="3.5049798182656938E-2"/>
    <n v="102040.10621538461"/>
    <x v="3"/>
    <n v="1014"/>
    <n v="893"/>
    <x v="502"/>
  </r>
  <r>
    <x v="27"/>
    <x v="5"/>
    <x v="14"/>
    <n v="14238"/>
    <n v="1293219"/>
    <n v="1006008.1159999999"/>
    <n v="41034630"/>
    <n v="3.1515307924063166E-2"/>
    <n v="129348.2923076923"/>
    <x v="3"/>
    <n v="923"/>
    <n v="824"/>
    <x v="5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0-05-31T00:00:00"/>
    <x v="0"/>
    <x v="0"/>
    <n v="7944"/>
    <n v="623971.5"/>
    <n v="565363.01599999995"/>
    <n v="3342598.5"/>
    <n v="0.18667258421853536"/>
    <n v="64235.456923076919"/>
    <n v="10.366522453955508"/>
    <n v="9.3928142551382638"/>
    <n v="15"/>
    <n v="441"/>
    <n v="368"/>
    <s v="31.05.2020 Самара"/>
  </r>
  <r>
    <d v="2020-05-30T00:00:00"/>
    <x v="0"/>
    <x v="0"/>
    <n v="10029"/>
    <n v="787101"/>
    <n v="707654.63099999994"/>
    <n v="3342598.5"/>
    <n v="0.23547578328656582"/>
    <n v="112379.26539999999"/>
    <n v="11.226715055581975"/>
    <n v="10.093541870738324"/>
    <n v="15"/>
    <n v="490"/>
    <n v="409"/>
    <s v="30.05.2020 Самара"/>
  </r>
  <r>
    <d v="2020-05-28T00:00:00"/>
    <x v="0"/>
    <x v="0"/>
    <n v="8536.5"/>
    <n v="643944"/>
    <n v="640961.69299999997"/>
    <n v="3342598.5"/>
    <n v="0.19264772601316013"/>
    <n v="61475.592307692306"/>
    <n v="0.46528630845962737"/>
    <n v="0.46313142136583768"/>
    <n v="15"/>
    <n v="464"/>
    <n v="390"/>
    <s v="28.05.2020 Самара"/>
  </r>
  <r>
    <d v="2020-05-16T00:00:00"/>
    <x v="1"/>
    <x v="1"/>
    <n v="38947.5"/>
    <n v="3395892"/>
    <n v="2740255.2110000001"/>
    <n v="101673535.5"/>
    <n v="3.339995981550184E-2"/>
    <n v="294361.0811230769"/>
    <n v="23.926121419936599"/>
    <n v="19.306762081950776"/>
    <n v="21"/>
    <n v="2145"/>
    <n v="1947"/>
    <s v="16.05.2020 Кемерово"/>
  </r>
  <r>
    <d v="2020-05-19T00:00:00"/>
    <x v="2"/>
    <x v="1"/>
    <n v="31842"/>
    <n v="2771116.5"/>
    <n v="2269371.4459999995"/>
    <n v="101673535.5"/>
    <n v="2.7255042193354239E-2"/>
    <n v="328803.84615384613"/>
    <n v="22.109428356665795"/>
    <n v="18.106241798206625"/>
    <n v="21"/>
    <n v="1860"/>
    <n v="1704"/>
    <s v="19.05.2020 Кемерово"/>
  </r>
  <r>
    <d v="2020-05-17T00:00:00"/>
    <x v="1"/>
    <x v="1"/>
    <n v="32023.5"/>
    <n v="2882458.5"/>
    <n v="2290967.0389999999"/>
    <n v="101673535.5"/>
    <n v="2.8350135419457308E-2"/>
    <n v="246817.75113846152"/>
    <n v="25.818418638540706"/>
    <n v="20.520380813808771"/>
    <n v="21"/>
    <n v="1874"/>
    <n v="1705"/>
    <s v="17.05.2020 Кемерово"/>
  </r>
  <r>
    <d v="2020-05-09T00:00:00"/>
    <x v="3"/>
    <x v="1"/>
    <n v="31147.5"/>
    <n v="2831019"/>
    <n v="2261296.2760000001"/>
    <n v="101673535.5"/>
    <n v="2.7844207306039828E-2"/>
    <n v="225845"/>
    <n v="25.194519181174289"/>
    <n v="20.124298847870676"/>
    <n v="21"/>
    <n v="1735"/>
    <n v="1568"/>
    <s v="09.05.2020 Кемерово"/>
  </r>
  <r>
    <d v="2020-05-04T00:00:00"/>
    <x v="3"/>
    <x v="1"/>
    <n v="25566"/>
    <n v="2372310"/>
    <n v="1875929.923"/>
    <n v="101673535.5"/>
    <n v="2.3332620315932653E-2"/>
    <n v="280340.16570000001"/>
    <n v="26.460480794836176"/>
    <n v="20.923912852873361"/>
    <n v="20"/>
    <n v="1519"/>
    <n v="1372"/>
    <s v="04.05.2020 Кемерово"/>
  </r>
  <r>
    <d v="2020-04-29T00:00:00"/>
    <x v="4"/>
    <x v="1"/>
    <n v="29319"/>
    <n v="2623480.5"/>
    <n v="2115481.9889999996"/>
    <n v="101673535.5"/>
    <n v="2.5802982920762108E-2"/>
    <n v="139204.6"/>
    <n v="24.013369702104352"/>
    <n v="19.363532947929301"/>
    <n v="18"/>
    <n v="1684"/>
    <n v="1528"/>
    <s v="29.04.2020 Кемерово"/>
  </r>
  <r>
    <d v="2020-05-02T00:00:00"/>
    <x v="4"/>
    <x v="1"/>
    <n v="29031"/>
    <n v="2711247"/>
    <n v="2165434.9249999998"/>
    <n v="101673535.5"/>
    <n v="2.6666201648904007E-2"/>
    <n v="185484.16923076924"/>
    <n v="25.205655856871349"/>
    <n v="20.131403557108598"/>
    <n v="18"/>
    <n v="1708"/>
    <n v="1534"/>
    <s v="02.05.2020 Кемерово"/>
  </r>
  <r>
    <d v="2020-05-26T00:00:00"/>
    <x v="0"/>
    <x v="1"/>
    <n v="33423"/>
    <n v="2970330"/>
    <n v="2395998.3769999999"/>
    <n v="101673535.5"/>
    <n v="2.9214386864711714E-2"/>
    <n v="259067.63954615386"/>
    <n v="23.970451253773959"/>
    <n v="19.335616682321497"/>
    <n v="20"/>
    <n v="2044"/>
    <n v="1863"/>
    <s v="26.05.2020 Кемерово"/>
  </r>
  <r>
    <d v="2020-05-01T00:00:00"/>
    <x v="4"/>
    <x v="1"/>
    <n v="32487"/>
    <n v="3031254"/>
    <n v="2397503.37"/>
    <n v="101673535.5"/>
    <n v="2.9813598839591844E-2"/>
    <n v="232079.84750769229"/>
    <n v="26.433774314152469"/>
    <n v="20.907209689455254"/>
    <n v="18"/>
    <n v="1826"/>
    <n v="1633"/>
    <s v="01.05.2020 Кемерово"/>
  </r>
  <r>
    <d v="2020-05-12T00:00:00"/>
    <x v="1"/>
    <x v="1"/>
    <n v="28219.5"/>
    <n v="2595778.5"/>
    <n v="2050101.9780000001"/>
    <n v="101673535.5"/>
    <n v="2.5530522640279388E-2"/>
    <n v="309760.33573076921"/>
    <n v="26.617042852294631"/>
    <n v="21.021690487073528"/>
    <n v="21"/>
    <n v="1656"/>
    <n v="1516"/>
    <s v="12.05.2020 Кемерово"/>
  </r>
  <r>
    <d v="2020-05-21T00:00:00"/>
    <x v="2"/>
    <x v="1"/>
    <n v="31272"/>
    <n v="2744382"/>
    <n v="2257728.2139999997"/>
    <n v="101673535.5"/>
    <n v="2.6992097663408193E-2"/>
    <n v="301623.79230769229"/>
    <n v="21.555020794013092"/>
    <n v="17.732727659633401"/>
    <n v="21"/>
    <n v="1787"/>
    <n v="1626"/>
    <s v="21.05.2020 Кемерово"/>
  </r>
  <r>
    <d v="2020-05-20T00:00:00"/>
    <x v="2"/>
    <x v="1"/>
    <n v="34077"/>
    <n v="2929330.5"/>
    <n v="2389543.5279999999"/>
    <n v="101673535.5"/>
    <n v="2.8811140338480704E-2"/>
    <n v="459604.90796153841"/>
    <n v="22.589543386631295"/>
    <n v="18.426974081620358"/>
    <n v="21"/>
    <n v="1921"/>
    <n v="1767"/>
    <s v="20.05.2020 Кемерово"/>
  </r>
  <r>
    <d v="2020-05-05T00:00:00"/>
    <x v="3"/>
    <x v="1"/>
    <n v="31566"/>
    <n v="2906763"/>
    <n v="2323003.267"/>
    <n v="101673535.5"/>
    <n v="2.8589179924799604E-2"/>
    <n v="287619.52953846153"/>
    <n v="25.12952699175003"/>
    <n v="20.082811464161338"/>
    <n v="20"/>
    <n v="1773"/>
    <n v="1604"/>
    <s v="05.05.2020 Кемерово"/>
  </r>
  <r>
    <d v="2020-04-28T00:00:00"/>
    <x v="4"/>
    <x v="1"/>
    <n v="26940"/>
    <n v="2411587.5"/>
    <n v="1931011.4870000002"/>
    <n v="101673535.5"/>
    <n v="2.3718930281518537E-2"/>
    <n v="149032.79178461537"/>
    <n v="24.887268472266719"/>
    <n v="19.927786696522514"/>
    <n v="18"/>
    <n v="1539"/>
    <n v="1404"/>
    <s v="28.04.2020 Кемерово"/>
  </r>
  <r>
    <d v="2020-05-13T00:00:00"/>
    <x v="1"/>
    <x v="1"/>
    <n v="29241"/>
    <n v="2629782"/>
    <n v="2071714.7239999999"/>
    <n v="101673535.5"/>
    <n v="2.5864960700614174E-2"/>
    <n v="361201.8010384615"/>
    <n v="26.937457630387534"/>
    <n v="21.221047067779768"/>
    <n v="21"/>
    <n v="1698"/>
    <n v="1554"/>
    <s v="13.05.2020 Кемерово"/>
  </r>
  <r>
    <d v="2020-05-03T00:00:00"/>
    <x v="4"/>
    <x v="1"/>
    <n v="26082"/>
    <n v="2434914"/>
    <n v="1925475.1139999998"/>
    <n v="101673535.5"/>
    <n v="2.3948355764612905E-2"/>
    <n v="247646.60936153846"/>
    <n v="26.457827592572052"/>
    <n v="20.922253763377277"/>
    <n v="20"/>
    <n v="1520"/>
    <n v="1373"/>
    <s v="03.05.2020 Кемерово"/>
  </r>
  <r>
    <d v="2020-05-06T00:00:00"/>
    <x v="3"/>
    <x v="1"/>
    <n v="32511"/>
    <n v="2938623"/>
    <n v="2406562.0579999997"/>
    <n v="101673535.5"/>
    <n v="2.890253580293763E-2"/>
    <n v="306098.4769230769"/>
    <n v="22.108756357697064"/>
    <n v="18.105791113729129"/>
    <n v="20"/>
    <n v="1784"/>
    <n v="1632"/>
    <s v="06.05.2020 Кемерово"/>
  </r>
  <r>
    <d v="2020-05-23T00:00:00"/>
    <x v="2"/>
    <x v="1"/>
    <n v="42703.5"/>
    <n v="3628726.5"/>
    <n v="3056063.7349999999"/>
    <n v="101673535.5"/>
    <n v="3.5689980506284254E-2"/>
    <n v="223670.01693846151"/>
    <n v="18.738574017338031"/>
    <n v="15.781370268605258"/>
    <n v="21"/>
    <n v="2340"/>
    <n v="2146"/>
    <s v="23.05.2020 Кемерово"/>
  </r>
  <r>
    <d v="2020-05-25T00:00:00"/>
    <x v="0"/>
    <x v="1"/>
    <n v="35592"/>
    <n v="3176580"/>
    <n v="2540760.0409999997"/>
    <n v="101673535.5"/>
    <n v="3.1242938335708802E-2"/>
    <n v="351098.05384615384"/>
    <n v="25.024793712898301"/>
    <n v="20.015864829470697"/>
    <n v="20"/>
    <n v="2087"/>
    <n v="1914"/>
    <s v="25.05.2020 Кемерово"/>
  </r>
  <r>
    <d v="2020-04-30T00:00:00"/>
    <x v="4"/>
    <x v="1"/>
    <n v="30445.5"/>
    <n v="2817196.5"/>
    <n v="2244503.1999999997"/>
    <n v="101673535.5"/>
    <n v="2.7708257474729006E-2"/>
    <n v="203231.46096923074"/>
    <n v="25.515370171893732"/>
    <n v="20.328482588985196"/>
    <n v="19"/>
    <n v="1712"/>
    <n v="1552"/>
    <s v="30.04.2020 Кемерово"/>
  </r>
  <r>
    <d v="2020-05-10T00:00:00"/>
    <x v="3"/>
    <x v="1"/>
    <n v="36619.5"/>
    <n v="3312967.5"/>
    <n v="2647972.3429999999"/>
    <n v="101673535.5"/>
    <n v="3.2584364099348152E-2"/>
    <n v="371661.65384615387"/>
    <n v="25.113372454887461"/>
    <n v="20.072492621796023"/>
    <n v="21"/>
    <n v="2016"/>
    <n v="1846"/>
    <s v="10.05.2020 Кемерово"/>
  </r>
  <r>
    <d v="2020-05-08T00:00:00"/>
    <x v="3"/>
    <x v="1"/>
    <n v="29409"/>
    <n v="2645160"/>
    <n v="2133443.3049999997"/>
    <n v="101673535.5"/>
    <n v="2.6016209498291715E-2"/>
    <n v="355537.44449230767"/>
    <n v="23.98548364518177"/>
    <n v="19.345396686778884"/>
    <n v="21"/>
    <n v="1646"/>
    <n v="1492"/>
    <s v="08.05.2020 Кемерово"/>
  </r>
  <r>
    <d v="2020-05-07T00:00:00"/>
    <x v="3"/>
    <x v="1"/>
    <n v="27018"/>
    <n v="2472213"/>
    <n v="2000889.9870000002"/>
    <n v="101673535.5"/>
    <n v="2.4315206389178824E-2"/>
    <n v="283287.86923076923"/>
    <n v="23.555668530615709"/>
    <n v="19.064822205853613"/>
    <n v="21"/>
    <n v="1542"/>
    <n v="1405"/>
    <s v="07.05.2020 Кемерово"/>
  </r>
  <r>
    <d v="2020-05-24T00:00:00"/>
    <x v="2"/>
    <x v="1"/>
    <n v="34303.5"/>
    <n v="2924746.5"/>
    <n v="2399312.9350000001"/>
    <n v="101673535.5"/>
    <n v="2.8766054859968946E-2"/>
    <n v="282325.24615384615"/>
    <n v="21.899334485936905"/>
    <n v="17.965097658891118"/>
    <n v="20"/>
    <n v="1999"/>
    <n v="1829"/>
    <s v="24.05.2020 Кемерово"/>
  </r>
  <r>
    <d v="2020-05-31T00:00:00"/>
    <x v="0"/>
    <x v="1"/>
    <n v="36999"/>
    <n v="3473895"/>
    <n v="2757933.63"/>
    <n v="101673535.5"/>
    <n v="3.4167150605282137E-2"/>
    <n v="112971.77692307692"/>
    <n v="25.960065253637023"/>
    <n v="20.609758498745649"/>
    <n v="21"/>
    <n v="2271"/>
    <n v="2085"/>
    <s v="31.05.2020 Кемерово"/>
  </r>
  <r>
    <d v="2020-05-30T00:00:00"/>
    <x v="0"/>
    <x v="1"/>
    <n v="44001"/>
    <n v="3921784.5"/>
    <n v="3132604.841"/>
    <n v="101673535.5"/>
    <n v="3.8572323473496206E-2"/>
    <n v="242715.26253846151"/>
    <n v="25.192442042836007"/>
    <n v="20.122973585111573"/>
    <n v="20"/>
    <n v="2597"/>
    <n v="2376"/>
    <s v="30.05.2020 Кемерово"/>
  </r>
  <r>
    <d v="2020-05-28T00:00:00"/>
    <x v="0"/>
    <x v="1"/>
    <n v="30982.5"/>
    <n v="2827773"/>
    <n v="2232253.034"/>
    <n v="101673535.5"/>
    <n v="2.7812281594161738E-2"/>
    <n v="343211.54262307688"/>
    <n v="26.677977672310782"/>
    <n v="21.059680745236623"/>
    <n v="20"/>
    <n v="1886"/>
    <n v="1736"/>
    <s v="28.05.2020 Кемерово"/>
  </r>
  <r>
    <d v="2020-05-16T00:00:00"/>
    <x v="1"/>
    <x v="2"/>
    <n v="88063.5"/>
    <n v="7583758.5"/>
    <n v="5779076.7979999995"/>
    <n v="243409003.5"/>
    <n v="3.1156442000716707E-2"/>
    <n v="152384.93586153846"/>
    <n v="31.227854639768026"/>
    <n v="23.796666283611227"/>
    <n v="31"/>
    <n v="5593"/>
    <n v="5177"/>
    <s v="16.05.2020 Екатеринбург"/>
  </r>
  <r>
    <d v="2020-05-19T00:00:00"/>
    <x v="2"/>
    <x v="2"/>
    <n v="84024"/>
    <n v="6815511"/>
    <n v="5426339.5819999995"/>
    <n v="243409003.5"/>
    <n v="2.8000241987761968E-2"/>
    <n v="195070.25003076921"/>
    <n v="25.600524939649837"/>
    <n v="20.3824983629254"/>
    <n v="31"/>
    <n v="5389"/>
    <n v="5024"/>
    <s v="19.05.2020 Екатеринбург"/>
  </r>
  <r>
    <d v="2020-05-17T00:00:00"/>
    <x v="1"/>
    <x v="2"/>
    <n v="78057"/>
    <n v="6774946.5"/>
    <n v="5115462.4009999996"/>
    <n v="243409003.5"/>
    <n v="2.7833590387300527E-2"/>
    <n v="61149.515384615377"/>
    <n v="32.440549239020797"/>
    <n v="24.494423668142627"/>
    <n v="31"/>
    <n v="5206"/>
    <n v="4843"/>
    <s v="17.05.2020 Екатеринбург"/>
  </r>
  <r>
    <d v="2020-05-09T00:00:00"/>
    <x v="3"/>
    <x v="2"/>
    <n v="69720"/>
    <n v="6264933"/>
    <n v="4726931.9569999995"/>
    <n v="243409003.5"/>
    <n v="2.5738296077449738E-2"/>
    <n v="294634.35530769231"/>
    <n v="32.536982909652671"/>
    <n v="24.549361389818543"/>
    <n v="31"/>
    <n v="4556"/>
    <n v="4220"/>
    <s v="09.05.2020 Екатеринбург"/>
  </r>
  <r>
    <d v="2020-05-04T00:00:00"/>
    <x v="3"/>
    <x v="2"/>
    <n v="72928.5"/>
    <n v="6642249"/>
    <n v="4993791.9560000002"/>
    <n v="243409003.5"/>
    <n v="2.7288427726544634E-2"/>
    <n v="215294.37692307692"/>
    <n v="33.010126543605651"/>
    <n v="24.817754408183131"/>
    <n v="31"/>
    <n v="4968"/>
    <n v="4596"/>
    <s v="04.05.2020 Екатеринбург"/>
  </r>
  <r>
    <d v="2020-04-29T00:00:00"/>
    <x v="4"/>
    <x v="2"/>
    <n v="79527"/>
    <n v="7180498.5"/>
    <n v="5432087.9790000003"/>
    <n v="243409003.5"/>
    <n v="2.9499724318948622E-2"/>
    <n v="172769.19230769231"/>
    <n v="32.186712140142227"/>
    <n v="24.349430906503216"/>
    <n v="31"/>
    <n v="5378"/>
    <n v="4985"/>
    <s v="29.04.2020 Екатеринбург"/>
  </r>
  <r>
    <d v="2020-05-02T00:00:00"/>
    <x v="4"/>
    <x v="2"/>
    <n v="60463.5"/>
    <n v="5554192.5"/>
    <n v="4218316.0290000001"/>
    <n v="243409003.5"/>
    <n v="2.2818352731968684E-2"/>
    <n v="244262.12107692307"/>
    <n v="31.66847770096269"/>
    <n v="24.051677557088631"/>
    <n v="31"/>
    <n v="4157"/>
    <n v="3823"/>
    <s v="02.05.2020 Екатеринбург"/>
  </r>
  <r>
    <d v="2020-05-26T00:00:00"/>
    <x v="0"/>
    <x v="2"/>
    <n v="79975.5"/>
    <n v="6676459.5"/>
    <n v="5083946.1689999998"/>
    <n v="243409003.5"/>
    <n v="2.7428975115951288E-2"/>
    <n v="141931.13193076922"/>
    <n v="31.324354705219935"/>
    <n v="23.852662193187875"/>
    <n v="31"/>
    <n v="5493"/>
    <n v="5119"/>
    <s v="26.05.2020 Екатеринбург"/>
  </r>
  <r>
    <d v="2020-05-01T00:00:00"/>
    <x v="4"/>
    <x v="2"/>
    <n v="97534.5"/>
    <n v="8893024.5"/>
    <n v="6855177.2400000002"/>
    <n v="243409003.5"/>
    <n v="3.6535314520524713E-2"/>
    <n v="185180.38007692309"/>
    <n v="29.72712723033839"/>
    <n v="22.915120272073914"/>
    <n v="31"/>
    <n v="6118"/>
    <n v="5564"/>
    <s v="01.05.2020 Екатеринбург"/>
  </r>
  <r>
    <d v="2020-05-12T00:00:00"/>
    <x v="1"/>
    <x v="2"/>
    <n v="71520"/>
    <n v="6398361"/>
    <n v="4793096.1439999994"/>
    <n v="243409003.5"/>
    <n v="2.6286459859731524E-2"/>
    <n v="181432.06769230767"/>
    <n v="33.491188321132931"/>
    <n v="25.088688431302963"/>
    <n v="31"/>
    <n v="4800"/>
    <n v="4470"/>
    <s v="12.05.2020 Екатеринбург"/>
  </r>
  <r>
    <d v="2020-05-21T00:00:00"/>
    <x v="2"/>
    <x v="2"/>
    <n v="79485"/>
    <n v="6633847.5"/>
    <n v="5212858.58"/>
    <n v="243409003.5"/>
    <n v="2.7253911747763267E-2"/>
    <n v="120955.33846153846"/>
    <n v="27.2593030904744"/>
    <n v="21.420283176542721"/>
    <n v="31"/>
    <n v="5207"/>
    <n v="4868"/>
    <s v="21.05.2020 Екатеринбург"/>
  </r>
  <r>
    <d v="2020-05-20T00:00:00"/>
    <x v="2"/>
    <x v="2"/>
    <n v="93313.5"/>
    <n v="7247575.5"/>
    <n v="5922822.6779999994"/>
    <n v="243409003.5"/>
    <n v="2.9775297527151662E-2"/>
    <n v="714758.2"/>
    <n v="22.366916823640903"/>
    <n v="18.278565321603075"/>
    <n v="31"/>
    <n v="5698"/>
    <n v="5258"/>
    <s v="20.05.2020 Екатеринбург"/>
  </r>
  <r>
    <d v="2020-05-05T00:00:00"/>
    <x v="3"/>
    <x v="2"/>
    <n v="76585.5"/>
    <n v="6921316.5"/>
    <n v="5290094.2719999999"/>
    <n v="243409003.5"/>
    <n v="2.8434923936574926E-2"/>
    <n v="386033.17544615385"/>
    <n v="30.835409429921029"/>
    <n v="23.568091821837651"/>
    <n v="31"/>
    <n v="5188"/>
    <n v="4800"/>
    <s v="05.05.2020 Екатеринбург"/>
  </r>
  <r>
    <d v="2020-04-28T00:00:00"/>
    <x v="4"/>
    <x v="2"/>
    <n v="81826.5"/>
    <n v="7163644.5"/>
    <n v="5366333.7130000005"/>
    <n v="243409003.5"/>
    <n v="2.9430482837501121E-2"/>
    <n v="145122.77781538462"/>
    <n v="33.4923410120022"/>
    <n v="25.089335281782894"/>
    <n v="31"/>
    <n v="5465"/>
    <n v="5096"/>
    <s v="28.04.2020 Екатеринбург"/>
  </r>
  <r>
    <d v="2020-05-13T00:00:00"/>
    <x v="1"/>
    <x v="2"/>
    <n v="78846"/>
    <n v="6993952.5"/>
    <n v="5288518.7799999993"/>
    <n v="243409003.5"/>
    <n v="2.8733335248217307E-2"/>
    <n v="227969.01538461537"/>
    <n v="32.24785220484744"/>
    <n v="24.384405241528313"/>
    <n v="31"/>
    <n v="5251"/>
    <n v="4853"/>
    <s v="13.05.2020 Екатеринбург"/>
  </r>
  <r>
    <d v="2020-05-03T00:00:00"/>
    <x v="4"/>
    <x v="2"/>
    <n v="77263.5"/>
    <n v="7013670"/>
    <n v="5282661.8549999995"/>
    <n v="243409003.5"/>
    <n v="2.881434087954762E-2"/>
    <n v="161473.07692307691"/>
    <n v="32.767725675297847"/>
    <n v="24.680490313915545"/>
    <n v="31"/>
    <n v="5155"/>
    <n v="4762"/>
    <s v="03.05.2020 Екатеринбург"/>
  </r>
  <r>
    <d v="2020-05-06T00:00:00"/>
    <x v="3"/>
    <x v="2"/>
    <n v="68994"/>
    <n v="6168657"/>
    <n v="4695811.3490000004"/>
    <n v="243409003.5"/>
    <n v="2.5342764282751767E-2"/>
    <n v="157384.1788307692"/>
    <n v="31.365094155957745"/>
    <n v="23.876277299904981"/>
    <n v="31"/>
    <n v="4709"/>
    <n v="4348"/>
    <s v="06.05.2020 Екатеринбург"/>
  </r>
  <r>
    <d v="2020-05-23T00:00:00"/>
    <x v="2"/>
    <x v="2"/>
    <n v="102889.5"/>
    <n v="8089143"/>
    <n v="6673236.3720000004"/>
    <n v="243409003.5"/>
    <n v="3.3232718936791507E-2"/>
    <n v="127223.84583076923"/>
    <n v="21.217690324007595"/>
    <n v="17.503790302631558"/>
    <n v="31"/>
    <n v="6276"/>
    <n v="5801"/>
    <s v="23.05.2020 Екатеринбург"/>
  </r>
  <r>
    <d v="2020-05-25T00:00:00"/>
    <x v="0"/>
    <x v="2"/>
    <n v="76999.5"/>
    <n v="6645603"/>
    <n v="5032216.1889999993"/>
    <n v="243409003.5"/>
    <n v="2.7302207003201507E-2"/>
    <n v="100883.95384615385"/>
    <n v="32.06115855131042"/>
    <n v="24.27750816592566"/>
    <n v="31"/>
    <n v="5210"/>
    <n v="4841"/>
    <s v="25.05.2020 Екатеринбург"/>
  </r>
  <r>
    <d v="2020-04-30T00:00:00"/>
    <x v="4"/>
    <x v="2"/>
    <n v="77565"/>
    <n v="7023727.5"/>
    <n v="5349682.4849999994"/>
    <n v="243409003.5"/>
    <n v="2.8855660222116639E-2"/>
    <n v="31578.207692307689"/>
    <n v="31.292418189189053"/>
    <n v="23.834139564782383"/>
    <n v="31"/>
    <n v="5120"/>
    <n v="4737"/>
    <s v="30.04.2020 Екатеринбург"/>
  </r>
  <r>
    <d v="2020-05-10T00:00:00"/>
    <x v="3"/>
    <x v="2"/>
    <n v="84132"/>
    <n v="7483194"/>
    <n v="5637882.125"/>
    <n v="243409003.5"/>
    <n v="3.0743291712296911E-2"/>
    <n v="126673.26923076922"/>
    <n v="32.730586310369162"/>
    <n v="24.659415150803255"/>
    <n v="31"/>
    <n v="5495"/>
    <n v="5093"/>
    <s v="10.05.2020 Екатеринбург"/>
  </r>
  <r>
    <d v="2020-05-08T00:00:00"/>
    <x v="3"/>
    <x v="2"/>
    <n v="69544.5"/>
    <n v="6293776.5"/>
    <n v="4773839.9380000001"/>
    <n v="243409003.5"/>
    <n v="2.5856794159218519E-2"/>
    <n v="201777.4038153846"/>
    <n v="31.838867279592481"/>
    <n v="24.14983376038218"/>
    <n v="31"/>
    <n v="4635"/>
    <n v="4266"/>
    <s v="08.05.2020 Екатеринбург"/>
  </r>
  <r>
    <d v="2020-05-07T00:00:00"/>
    <x v="3"/>
    <x v="2"/>
    <n v="73204.5"/>
    <n v="6591883.5"/>
    <n v="5001227.6710000001"/>
    <n v="243409003.5"/>
    <n v="2.7081510565405194E-2"/>
    <n v="184167.76355384616"/>
    <n v="31.805307289318961"/>
    <n v="24.1305209504992"/>
    <n v="31"/>
    <n v="4903"/>
    <n v="4527"/>
    <s v="07.05.2020 Екатеринбург"/>
  </r>
  <r>
    <d v="2020-05-24T00:00:00"/>
    <x v="2"/>
    <x v="2"/>
    <n v="76663.5"/>
    <n v="6451032"/>
    <n v="5048965.7960000001"/>
    <n v="243409003.5"/>
    <n v="2.6502848732955765E-2"/>
    <n v="94608.146153846144"/>
    <n v="27.769374177792507"/>
    <n v="21.733983089837409"/>
    <n v="31"/>
    <n v="5035"/>
    <n v="4683"/>
    <s v="24.05.2020 Екатеринбург"/>
  </r>
  <r>
    <d v="2020-05-16T00:00:00"/>
    <x v="1"/>
    <x v="3"/>
    <n v="14265"/>
    <n v="1130506.5"/>
    <n v="1024403.9859999999"/>
    <n v="33207564"/>
    <n v="3.4043644393789319E-2"/>
    <n v="72626.813907692311"/>
    <n v="10.357487421959338"/>
    <n v="9.3853961918839097"/>
    <n v="10"/>
    <n v="760"/>
    <n v="672"/>
    <s v="16.05.2020 Тольятти"/>
  </r>
  <r>
    <d v="2020-05-19T00:00:00"/>
    <x v="2"/>
    <x v="3"/>
    <n v="11526"/>
    <n v="938764.5"/>
    <n v="820018.375"/>
    <n v="33207564"/>
    <n v="2.826959845654442E-2"/>
    <n v="77816.215384615381"/>
    <n v="14.480910260090207"/>
    <n v="12.649192103024772"/>
    <n v="10"/>
    <n v="649"/>
    <n v="568"/>
    <s v="19.05.2020 Тольятти"/>
  </r>
  <r>
    <d v="2020-05-17T00:00:00"/>
    <x v="1"/>
    <x v="3"/>
    <n v="10402.5"/>
    <n v="843727.5"/>
    <n v="729677.51899999997"/>
    <n v="33207564"/>
    <n v="2.5407690247920625E-2"/>
    <n v="140731.96461538461"/>
    <n v="15.630189779767633"/>
    <n v="13.517395249058497"/>
    <n v="10"/>
    <n v="591"/>
    <n v="513"/>
    <s v="17.05.2020 Тольятти"/>
  </r>
  <r>
    <d v="2020-05-09T00:00:00"/>
    <x v="3"/>
    <x v="3"/>
    <n v="13216.5"/>
    <n v="1046400"/>
    <n v="937716.15799999994"/>
    <n v="33207564"/>
    <n v="3.151089312061553E-2"/>
    <n v="61387.776923076919"/>
    <n v="11.590270794928552"/>
    <n v="10.386452790519883"/>
    <n v="10"/>
    <n v="644"/>
    <n v="559"/>
    <s v="09.05.2020 Тольятти"/>
  </r>
  <r>
    <d v="2020-05-04T00:00:00"/>
    <x v="3"/>
    <x v="3"/>
    <n v="9130.5"/>
    <n v="728890.5"/>
    <n v="644150.51899999997"/>
    <n v="33207564"/>
    <n v="2.1949532341487017E-2"/>
    <n v="98026.490369230756"/>
    <n v="13.155307416588455"/>
    <n v="11.625886329976867"/>
    <n v="10"/>
    <n v="462"/>
    <n v="396"/>
    <s v="04.05.2020 Тольятти"/>
  </r>
  <r>
    <d v="2020-04-29T00:00:00"/>
    <x v="4"/>
    <x v="3"/>
    <n v="10840.5"/>
    <n v="797919"/>
    <n v="783753.29499999993"/>
    <n v="33207564"/>
    <n v="2.4028230435692303E-2"/>
    <n v="58214.93076923077"/>
    <n v="1.8074188766249559"/>
    <n v="1.7753312052977903"/>
    <n v="10"/>
    <n v="502"/>
    <n v="433"/>
    <s v="29.04.2020 Тольятти"/>
  </r>
  <r>
    <d v="2020-05-02T00:00:00"/>
    <x v="4"/>
    <x v="3"/>
    <n v="7866"/>
    <n v="617881.5"/>
    <n v="575518.06799999997"/>
    <n v="33207564"/>
    <n v="1.8606649376629977E-2"/>
    <n v="119723.42363076922"/>
    <n v="7.3609212908325281"/>
    <n v="6.8562389390198657"/>
    <n v="10"/>
    <n v="416"/>
    <n v="341"/>
    <s v="02.05.2020 Тольятти"/>
  </r>
  <r>
    <d v="2020-05-26T00:00:00"/>
    <x v="0"/>
    <x v="3"/>
    <n v="11835"/>
    <n v="983109"/>
    <n v="825345.05300000007"/>
    <n v="33207564"/>
    <n v="2.9604971927480135E-2"/>
    <n v="109486.33076923077"/>
    <n v="19.114907931725362"/>
    <n v="16.047452215369802"/>
    <n v="10"/>
    <n v="692"/>
    <n v="601"/>
    <s v="26.05.2020 Тольятти"/>
  </r>
  <r>
    <d v="2020-05-01T00:00:00"/>
    <x v="4"/>
    <x v="3"/>
    <n v="11619"/>
    <n v="891139.5"/>
    <n v="829782.37600000005"/>
    <n v="33207564"/>
    <n v="2.6835437251585211E-2"/>
    <n v="121759.66210769229"/>
    <n v="7.3943633625691705"/>
    <n v="6.8852434439276857"/>
    <n v="10"/>
    <n v="554"/>
    <n v="472"/>
    <s v="01.05.2020 Тольятти"/>
  </r>
  <r>
    <d v="2020-05-12T00:00:00"/>
    <x v="1"/>
    <x v="3"/>
    <n v="9328.5"/>
    <n v="732964.5"/>
    <n v="634517.67299999995"/>
    <n v="33207564"/>
    <n v="2.2072215233854553E-2"/>
    <n v="136157.98361538461"/>
    <n v="15.515222221399034"/>
    <n v="13.431322662966631"/>
    <n v="10"/>
    <n v="526"/>
    <n v="448"/>
    <s v="12.05.2020 Тольятти"/>
  </r>
  <r>
    <d v="2020-05-21T00:00:00"/>
    <x v="2"/>
    <x v="3"/>
    <n v="11250"/>
    <n v="935523"/>
    <n v="808524.505"/>
    <n v="33207564"/>
    <n v="2.8171985153743889E-2"/>
    <n v="94344.953846153847"/>
    <n v="15.70743919505569"/>
    <n v="13.575133374593676"/>
    <n v="10"/>
    <n v="677"/>
    <n v="591"/>
    <s v="21.05.2020 Тольятти"/>
  </r>
  <r>
    <d v="2020-05-20T00:00:00"/>
    <x v="2"/>
    <x v="3"/>
    <n v="13063.5"/>
    <n v="1037247"/>
    <n v="910480.6449999999"/>
    <n v="33207564"/>
    <n v="3.123526314667345E-2"/>
    <n v="64430.964123076919"/>
    <n v="13.923014804998971"/>
    <n v="12.221424115953104"/>
    <n v="10"/>
    <n v="745"/>
    <n v="654"/>
    <s v="20.05.2020 Тольятти"/>
  </r>
  <r>
    <d v="2020-05-05T00:00:00"/>
    <x v="3"/>
    <x v="3"/>
    <n v="10147.5"/>
    <n v="793320"/>
    <n v="718019.27600000007"/>
    <n v="33207564"/>
    <n v="2.3889737892246476E-2"/>
    <n v="92027.36809230769"/>
    <n v="10.487284466719515"/>
    <n v="9.4918474260071513"/>
    <n v="10"/>
    <n v="511"/>
    <n v="437"/>
    <s v="05.05.2020 Тольятти"/>
  </r>
  <r>
    <d v="2020-04-28T00:00:00"/>
    <x v="4"/>
    <x v="3"/>
    <n v="12331.5"/>
    <n v="869983.5"/>
    <n v="896773.32399999991"/>
    <n v="33207564"/>
    <n v="2.6198353483561757E-2"/>
    <n v="51681.038461538461"/>
    <n v="-2.987357371482195"/>
    <n v="-3.0793485163798975"/>
    <n v="10"/>
    <n v="580"/>
    <n v="506"/>
    <s v="28.04.2020 Тольятти"/>
  </r>
  <r>
    <d v="2020-05-13T00:00:00"/>
    <x v="1"/>
    <x v="3"/>
    <n v="11202"/>
    <n v="865714.5"/>
    <n v="799644.75899999996"/>
    <n v="33207564"/>
    <n v="2.6069798435079429E-2"/>
    <n v="111860.49372307691"/>
    <n v="8.2623865480746606"/>
    <n v="7.6318163782632773"/>
    <n v="10"/>
    <n v="612"/>
    <n v="530"/>
    <s v="13.05.2020 Тольятти"/>
  </r>
  <r>
    <d v="2020-05-31T00:00:00"/>
    <x v="0"/>
    <x v="2"/>
    <n v="89149.5"/>
    <n v="7512646.5"/>
    <n v="5979210.0970000001"/>
    <n v="243409003.5"/>
    <n v="3.0864291755748469E-2"/>
    <n v="47580.146153846152"/>
    <n v="25.646136832846601"/>
    <n v="20.411401002296593"/>
    <n v="31"/>
    <n v="5760"/>
    <n v="5367"/>
    <s v="31.05.2020 Екатеринбург"/>
  </r>
  <r>
    <d v="2020-05-03T00:00:00"/>
    <x v="4"/>
    <x v="3"/>
    <n v="8185.5"/>
    <n v="637881"/>
    <n v="575840.67700000003"/>
    <n v="33207564"/>
    <n v="1.9208906741849538E-2"/>
    <n v="73920.584615384607"/>
    <n v="10.773869488209144"/>
    <n v="9.7260026556677452"/>
    <n v="10"/>
    <n v="402"/>
    <n v="333"/>
    <s v="03.05.2020 Тольятти"/>
  </r>
  <r>
    <d v="2020-05-30T00:00:00"/>
    <x v="0"/>
    <x v="2"/>
    <n v="108123"/>
    <n v="9164707.5"/>
    <n v="7329868.665"/>
    <n v="243409003.5"/>
    <n v="3.7651472904534529E-2"/>
    <n v="137418.15930769229"/>
    <n v="25.032356224352618"/>
    <n v="20.020702624715518"/>
    <n v="31"/>
    <n v="6735"/>
    <n v="6264"/>
    <s v="30.05.2020 Екатеринбург"/>
  </r>
  <r>
    <d v="2020-05-06T00:00:00"/>
    <x v="3"/>
    <x v="3"/>
    <n v="9210"/>
    <n v="696832.5"/>
    <n v="616683.38099999994"/>
    <n v="33207564"/>
    <n v="2.0984149876214948E-2"/>
    <n v="99623.130769230775"/>
    <n v="12.996802162891441"/>
    <n v="11.501920332361086"/>
    <n v="10"/>
    <n v="465"/>
    <n v="390"/>
    <s v="06.05.2020 Тольятти"/>
  </r>
  <r>
    <d v="2020-05-23T00:00:00"/>
    <x v="2"/>
    <x v="3"/>
    <n v="14773.5"/>
    <n v="1241383.5"/>
    <n v="1069622.507"/>
    <n v="33207564"/>
    <n v="3.7382552360660966E-2"/>
    <n v="74049.523076923084"/>
    <n v="16.058094503054431"/>
    <n v="13.836255516526522"/>
    <n v="10"/>
    <n v="828"/>
    <n v="734"/>
    <s v="23.05.2020 Тольятти"/>
  </r>
  <r>
    <d v="2020-05-28T00:00:00"/>
    <x v="0"/>
    <x v="2"/>
    <n v="78141"/>
    <n v="6641569.5"/>
    <n v="5084073.5159999998"/>
    <n v="243409003.5"/>
    <n v="2.7285636128903508E-2"/>
    <n v="142499.01538461537"/>
    <n v="30.634804534167959"/>
    <n v="23.450721760872941"/>
    <n v="31"/>
    <n v="5355"/>
    <n v="4969"/>
    <s v="28.05.2020 Екатеринбург"/>
  </r>
  <r>
    <d v="2020-05-25T00:00:00"/>
    <x v="0"/>
    <x v="3"/>
    <n v="12280.5"/>
    <n v="1030440"/>
    <n v="871047.598"/>
    <n v="33207564"/>
    <n v="3.1030279727835501E-2"/>
    <n v="85172.084615384621"/>
    <n v="18.29893135185478"/>
    <n v="15.468382632661775"/>
    <n v="10"/>
    <n v="739"/>
    <n v="642"/>
    <s v="25.05.2020 Тольятти"/>
  </r>
  <r>
    <d v="2020-04-30T00:00:00"/>
    <x v="4"/>
    <x v="3"/>
    <n v="8934"/>
    <n v="716196"/>
    <n v="663415.49699999997"/>
    <n v="33207564"/>
    <n v="2.1567254978413955E-2"/>
    <n v="24274.438461538462"/>
    <n v="7.9558742957733521"/>
    <n v="7.3695612653519467"/>
    <n v="10"/>
    <n v="448"/>
    <n v="376"/>
    <s v="30.04.2020 Тольятти"/>
  </r>
  <r>
    <d v="2020-05-10T00:00:00"/>
    <x v="3"/>
    <x v="3"/>
    <n v="12918"/>
    <n v="1004788.5"/>
    <n v="896111.80299999996"/>
    <n v="33207564"/>
    <n v="3.0257820176150228E-2"/>
    <n v="99729.923076923063"/>
    <n v="12.127582365969579"/>
    <n v="10.815877868825135"/>
    <n v="10"/>
    <n v="642"/>
    <n v="556"/>
    <s v="10.05.2020 Тольятти"/>
  </r>
  <r>
    <d v="2020-05-08T00:00:00"/>
    <x v="3"/>
    <x v="3"/>
    <n v="12528"/>
    <n v="959703"/>
    <n v="861486.47499999998"/>
    <n v="33207564"/>
    <n v="2.8900132511978295E-2"/>
    <n v="87212.130769230775"/>
    <n v="11.400820308873685"/>
    <n v="10.234054181345689"/>
    <n v="10"/>
    <n v="638"/>
    <n v="547"/>
    <s v="08.05.2020 Тольятти"/>
  </r>
  <r>
    <d v="2020-05-07T00:00:00"/>
    <x v="3"/>
    <x v="3"/>
    <n v="11029.5"/>
    <n v="863754"/>
    <n v="758428.73499999999"/>
    <n v="33207564"/>
    <n v="2.6010760680909926E-2"/>
    <n v="86710.804507692301"/>
    <n v="13.887298850827431"/>
    <n v="12.193896062999421"/>
    <n v="10"/>
    <n v="563"/>
    <n v="486"/>
    <s v="07.05.2020 Тольятти"/>
  </r>
  <r>
    <d v="2020-05-24T00:00:00"/>
    <x v="2"/>
    <x v="3"/>
    <n v="9994.5"/>
    <n v="828984"/>
    <n v="702631.81099999999"/>
    <n v="33207564"/>
    <n v="2.4963710075210574E-2"/>
    <n v="82264.567169230766"/>
    <n v="17.982702607810054"/>
    <n v="15.241812749100106"/>
    <n v="10"/>
    <n v="639"/>
    <n v="557"/>
    <s v="24.05.2020 Тольятти"/>
  </r>
  <r>
    <d v="2020-05-31T00:00:00"/>
    <x v="0"/>
    <x v="3"/>
    <n v="12724.5"/>
    <n v="1045515"/>
    <n v="896490.07"/>
    <n v="33207564"/>
    <n v="3.14842425659407E-2"/>
    <n v="49463.982984615388"/>
    <n v="16.623154565448793"/>
    <n v="14.25373428406097"/>
    <n v="10"/>
    <n v="749"/>
    <n v="655"/>
    <s v="31.05.2020 Тольятти"/>
  </r>
  <r>
    <d v="2020-05-30T00:00:00"/>
    <x v="0"/>
    <x v="3"/>
    <n v="14728.5"/>
    <n v="1260483"/>
    <n v="1048221.1390000001"/>
    <n v="33207564"/>
    <n v="3.7957707466889173E-2"/>
    <n v="86278.176699999996"/>
    <n v="20.24972146645479"/>
    <n v="16.839724216827985"/>
    <n v="10"/>
    <n v="865"/>
    <n v="763"/>
    <s v="30.05.2020 Тольятти"/>
  </r>
  <r>
    <d v="2020-05-28T00:00:00"/>
    <x v="0"/>
    <x v="3"/>
    <n v="13038"/>
    <n v="1114552.5"/>
    <n v="939269.56700000004"/>
    <n v="33207564"/>
    <n v="3.3563211682735898E-2"/>
    <n v="74269.06047692307"/>
    <n v="18.661621664145748"/>
    <n v="15.726754280305322"/>
    <n v="10"/>
    <n v="791"/>
    <n v="697"/>
    <s v="28.05.2020 Тольятти"/>
  </r>
  <r>
    <d v="2020-05-16T00:00:00"/>
    <x v="1"/>
    <x v="4"/>
    <n v="35482.5"/>
    <n v="3222517.5"/>
    <n v="2633868.1740000001"/>
    <n v="95592298.5"/>
    <n v="3.3711057800331061E-2"/>
    <n v="150484.18215384614"/>
    <n v="22.349232653737204"/>
    <n v="18.266753431129541"/>
    <n v="19"/>
    <n v="2080"/>
    <n v="1844"/>
    <s v="16.05.2020 Нижний Новгород"/>
  </r>
  <r>
    <d v="2020-05-19T00:00:00"/>
    <x v="2"/>
    <x v="4"/>
    <n v="32434.5"/>
    <n v="2865337.5"/>
    <n v="2368028.6850000001"/>
    <n v="95592298.5"/>
    <n v="2.997456432120418E-2"/>
    <n v="225452.89078461539"/>
    <n v="21.000962452445965"/>
    <n v="17.356029263568427"/>
    <n v="19"/>
    <n v="1999"/>
    <n v="1799"/>
    <s v="19.05.2020 Нижний Новгород"/>
  </r>
  <r>
    <d v="2020-05-17T00:00:00"/>
    <x v="1"/>
    <x v="4"/>
    <n v="30486"/>
    <n v="2694289.5"/>
    <n v="2183502.7290000003"/>
    <n v="95592298.5"/>
    <n v="2.8185215150988339E-2"/>
    <n v="153558.02257692307"/>
    <n v="23.392998974355741"/>
    <n v="18.958124989909201"/>
    <n v="19"/>
    <n v="1871"/>
    <n v="1660"/>
    <s v="17.05.2020 Нижний Новгород"/>
  </r>
  <r>
    <d v="2020-05-09T00:00:00"/>
    <x v="3"/>
    <x v="4"/>
    <n v="32079"/>
    <n v="2902167"/>
    <n v="2319890.3459999999"/>
    <n v="95592298.5"/>
    <n v="3.0359841174862009E-2"/>
    <n v="194963.39216923076"/>
    <n v="25.099317948538939"/>
    <n v="20.063513023199565"/>
    <n v="19"/>
    <n v="1851"/>
    <n v="1635"/>
    <s v="09.05.2020 Нижний Новгород"/>
  </r>
  <r>
    <d v="2020-05-04T00:00:00"/>
    <x v="3"/>
    <x v="4"/>
    <n v="27072"/>
    <n v="2450968.5"/>
    <n v="1980824.9889999998"/>
    <n v="95592298.5"/>
    <n v="2.5639811349446734E-2"/>
    <n v="188174.3243923077"/>
    <n v="23.734732427691533"/>
    <n v="19.181948319613255"/>
    <n v="19"/>
    <n v="1582"/>
    <n v="1403"/>
    <s v="04.05.2020 Нижний Новгород"/>
  </r>
  <r>
    <d v="2020-04-29T00:00:00"/>
    <x v="4"/>
    <x v="4"/>
    <n v="25917"/>
    <n v="2397588"/>
    <n v="1937222.0459999999"/>
    <n v="95592298.5"/>
    <n v="2.5081392932507007E-2"/>
    <n v="159472.57584615384"/>
    <n v="23.764232652140702"/>
    <n v="19.201211968027874"/>
    <n v="18"/>
    <n v="1534"/>
    <n v="1369"/>
    <s v="29.04.2020 Нижний Новгород"/>
  </r>
  <r>
    <d v="2020-05-02T00:00:00"/>
    <x v="4"/>
    <x v="4"/>
    <n v="19461"/>
    <n v="1799230.5"/>
    <n v="1457108.1479999998"/>
    <n v="95592298.5"/>
    <n v="1.8821919006372673E-2"/>
    <n v="183829.81409230767"/>
    <n v="23.479544223919902"/>
    <n v="19.014926214289954"/>
    <n v="19"/>
    <n v="1217"/>
    <n v="1048"/>
    <s v="02.05.2020 Нижний Новгород"/>
  </r>
  <r>
    <d v="2020-05-26T00:00:00"/>
    <x v="0"/>
    <x v="4"/>
    <n v="31407"/>
    <n v="2907411"/>
    <n v="2288433.4950000001"/>
    <n v="95592298.5"/>
    <n v="3.0414699150685242E-2"/>
    <n v="193538.8704076923"/>
    <n v="27.048087976006478"/>
    <n v="21.289645839545901"/>
    <n v="20"/>
    <n v="2036"/>
    <n v="1790"/>
    <s v="26.05.2020 Нижний Новгород"/>
  </r>
  <r>
    <d v="2020-05-01T00:00:00"/>
    <x v="4"/>
    <x v="4"/>
    <n v="25792.5"/>
    <n v="2374356"/>
    <n v="1915101.034"/>
    <n v="95592298.5"/>
    <n v="2.4838360801628805E-2"/>
    <n v="277477.31932307692"/>
    <n v="23.980717353630755"/>
    <n v="19.342296016267149"/>
    <n v="19"/>
    <n v="1497"/>
    <n v="1291"/>
    <s v="01.05.2020 Нижний Новгород"/>
  </r>
  <r>
    <d v="2020-05-12T00:00:00"/>
    <x v="1"/>
    <x v="4"/>
    <n v="26032.5"/>
    <n v="2370432"/>
    <n v="1847737.8370000001"/>
    <n v="95592298.5"/>
    <n v="2.4797311469605472E-2"/>
    <n v="141864.00329999998"/>
    <n v="28.288329249600135"/>
    <n v="22.050586686308655"/>
    <n v="19"/>
    <n v="1649"/>
    <n v="1460"/>
    <s v="12.05.2020 Нижний Новгород"/>
  </r>
  <r>
    <d v="2020-05-21T00:00:00"/>
    <x v="2"/>
    <x v="4"/>
    <n v="31707"/>
    <n v="2853181.5"/>
    <n v="2349459.5"/>
    <n v="95592298.5"/>
    <n v="2.9847399265119669E-2"/>
    <n v="187617.05315384615"/>
    <n v="21.439909902681872"/>
    <n v="17.654747866548274"/>
    <n v="19"/>
    <n v="1949"/>
    <n v="1724"/>
    <s v="21.05.2020 Нижний Новгород"/>
  </r>
  <r>
    <d v="2020-05-20T00:00:00"/>
    <x v="2"/>
    <x v="4"/>
    <n v="29955"/>
    <n v="2692230"/>
    <n v="2195766.1209999998"/>
    <n v="95592298.5"/>
    <n v="2.8163670528332362E-2"/>
    <n v="202002.14775384613"/>
    <n v="22.610052785307559"/>
    <n v="18.440619077864824"/>
    <n v="19"/>
    <n v="1889"/>
    <n v="1690"/>
    <s v="20.05.2020 Нижний Новгород"/>
  </r>
  <r>
    <d v="2020-05-05T00:00:00"/>
    <x v="3"/>
    <x v="4"/>
    <n v="22848"/>
    <n v="2079900"/>
    <n v="1657688.8529999999"/>
    <n v="95592298.5"/>
    <n v="2.1758028969247979E-2"/>
    <n v="178454.88537692308"/>
    <n v="25.469867052306235"/>
    <n v="20.299588778306653"/>
    <n v="19"/>
    <n v="1417"/>
    <n v="1245"/>
    <s v="05.05.2020 Нижний Новгород"/>
  </r>
  <r>
    <d v="2020-04-28T00:00:00"/>
    <x v="4"/>
    <x v="4"/>
    <n v="23314.5"/>
    <n v="2136817.5"/>
    <n v="1701780.4779999999"/>
    <n v="95592298.5"/>
    <n v="2.2353448274915158E-2"/>
    <n v="141999.40078461537"/>
    <n v="25.563639236905157"/>
    <n v="20.359109844429867"/>
    <n v="17"/>
    <n v="1439"/>
    <n v="1265"/>
    <s v="28.04.2020 Нижний Новгород"/>
  </r>
  <r>
    <d v="2020-05-13T00:00:00"/>
    <x v="1"/>
    <x v="4"/>
    <n v="26464.5"/>
    <n v="2373337.5"/>
    <n v="1886244.7409999999"/>
    <n v="95592298.5"/>
    <n v="2.4827706177605928E-2"/>
    <n v="207105.15935384613"/>
    <n v="25.823412434897815"/>
    <n v="20.523535274692286"/>
    <n v="19"/>
    <n v="1625"/>
    <n v="1444"/>
    <s v="13.05.2020 Нижний Новгород"/>
  </r>
  <r>
    <d v="2020-05-03T00:00:00"/>
    <x v="4"/>
    <x v="4"/>
    <n v="23539.5"/>
    <n v="2170309.5"/>
    <n v="1735984.6140000001"/>
    <n v="95592298.5"/>
    <n v="2.2703811228056203E-2"/>
    <n v="170377.85753846151"/>
    <n v="25.018936371748278"/>
    <n v="20.012117442235773"/>
    <n v="19"/>
    <n v="1402"/>
    <n v="1234"/>
    <s v="03.05.2020 Нижний Новгород"/>
  </r>
  <r>
    <d v="2020-05-06T00:00:00"/>
    <x v="3"/>
    <x v="4"/>
    <n v="24678"/>
    <n v="2232519"/>
    <n v="1781999.058"/>
    <n v="95592298.5"/>
    <n v="2.335459064204843E-2"/>
    <n v="359577.90600769228"/>
    <n v="25.281716058011522"/>
    <n v="20.179892847496482"/>
    <n v="19"/>
    <n v="1499"/>
    <n v="1323"/>
    <s v="06.05.2020 Нижний Новгород"/>
  </r>
  <r>
    <d v="2020-05-23T00:00:00"/>
    <x v="2"/>
    <x v="4"/>
    <n v="38176.5"/>
    <n v="3385372.5"/>
    <n v="2831498.2739999997"/>
    <n v="95592298.5"/>
    <n v="3.5414699229143441E-2"/>
    <n v="146460.30097692306"/>
    <n v="19.561171238771529"/>
    <n v="16.360805967437862"/>
    <n v="20"/>
    <n v="2266"/>
    <n v="1993"/>
    <s v="23.05.2020 Нижний Новгород"/>
  </r>
  <r>
    <d v="2020-05-25T00:00:00"/>
    <x v="0"/>
    <x v="4"/>
    <n v="30603"/>
    <n v="2865727.5"/>
    <n v="2288224.429"/>
    <n v="95592298.5"/>
    <n v="2.9978644147781425E-2"/>
    <n v="167381.28187692308"/>
    <n v="25.238043247898567"/>
    <n v="20.152058107409026"/>
    <n v="20"/>
    <n v="2011"/>
    <n v="1791"/>
    <s v="25.05.2020 Нижний Новгород"/>
  </r>
  <r>
    <d v="2020-04-30T00:00:00"/>
    <x v="4"/>
    <x v="4"/>
    <n v="24211.5"/>
    <n v="2267664"/>
    <n v="1801564.392"/>
    <n v="95592298.5"/>
    <n v="2.3722245783220706E-2"/>
    <n v="97090.63692307692"/>
    <n v="25.871937193572155"/>
    <n v="20.554174163368121"/>
    <n v="19"/>
    <n v="1499"/>
    <n v="1322"/>
    <s v="30.04.2020 Нижний Новгород"/>
  </r>
  <r>
    <d v="2020-05-10T00:00:00"/>
    <x v="3"/>
    <x v="4"/>
    <n v="31399.5"/>
    <n v="2862298.5"/>
    <n v="2267667.5189999999"/>
    <n v="95592298.5"/>
    <n v="2.9942773057183052E-2"/>
    <n v="169650.86923076923"/>
    <n v="26.222141297954543"/>
    <n v="20.774597093908973"/>
    <n v="19"/>
    <n v="1848"/>
    <n v="1649"/>
    <s v="10.05.2020 Нижний Новгород"/>
  </r>
  <r>
    <d v="2020-05-08T00:00:00"/>
    <x v="3"/>
    <x v="4"/>
    <n v="25294.5"/>
    <n v="2271454.5"/>
    <n v="1811009.8979999998"/>
    <n v="95592298.5"/>
    <n v="2.3761898559223366E-2"/>
    <n v="151659.17713846153"/>
    <n v="25.424742432854458"/>
    <n v="20.270914605597433"/>
    <n v="19"/>
    <n v="1522"/>
    <n v="1340"/>
    <s v="08.05.2020 Нижний Новгород"/>
  </r>
  <r>
    <d v="2020-05-07T00:00:00"/>
    <x v="3"/>
    <x v="4"/>
    <n v="25468.5"/>
    <n v="2350672.5"/>
    <n v="1875294.65"/>
    <n v="95592298.5"/>
    <n v="2.4590605486905413E-2"/>
    <n v="221739.45623076922"/>
    <n v="25.349501743632668"/>
    <n v="20.223057444199483"/>
    <n v="19"/>
    <n v="1530"/>
    <n v="1338"/>
    <s v="07.05.2020 Нижний Новгород"/>
  </r>
  <r>
    <d v="2020-05-24T00:00:00"/>
    <x v="2"/>
    <x v="4"/>
    <n v="31854"/>
    <n v="2915533.5"/>
    <n v="2431800.3939999999"/>
    <n v="95592298.5"/>
    <n v="3.0499669384976658E-2"/>
    <n v="155421.87692307692"/>
    <n v="19.891974160112756"/>
    <n v="16.591581129148409"/>
    <n v="20"/>
    <n v="2015"/>
    <n v="1803"/>
    <s v="24.05.2020 Нижний Новгород"/>
  </r>
  <r>
    <d v="2020-05-31T00:00:00"/>
    <x v="0"/>
    <x v="4"/>
    <n v="32359.5"/>
    <n v="2991999"/>
    <n v="2374135.6799999997"/>
    <n v="95592298.5"/>
    <n v="3.1299582152007781E-2"/>
    <n v="106116.64615384616"/>
    <n v="26.024768727623872"/>
    <n v="20.650518933996981"/>
    <n v="20"/>
    <n v="2060"/>
    <n v="1826"/>
    <s v="31.05.2020 Нижний Новгород"/>
  </r>
  <r>
    <d v="2020-05-30T00:00:00"/>
    <x v="0"/>
    <x v="4"/>
    <n v="39867"/>
    <n v="3654166.5"/>
    <n v="2919786.2949999999"/>
    <n v="95592298.5"/>
    <n v="3.8226578472741711E-2"/>
    <n v="182639.11723076922"/>
    <n v="25.151847799874687"/>
    <n v="20.097064679455631"/>
    <n v="20"/>
    <n v="2451"/>
    <n v="2178"/>
    <s v="30.05.2020 Нижний Новгород"/>
  </r>
  <r>
    <d v="2020-05-28T00:00:00"/>
    <x v="0"/>
    <x v="4"/>
    <n v="31974"/>
    <n v="3004213.5"/>
    <n v="2389834.3129999996"/>
    <n v="95592298.5"/>
    <n v="3.1427359182078882E-2"/>
    <n v="174780.66518461538"/>
    <n v="25.708024345368102"/>
    <n v="20.450583388963548"/>
    <n v="20"/>
    <n v="2088"/>
    <n v="1848"/>
    <s v="28.05.2020 Нижний Новгород"/>
  </r>
  <r>
    <d v="2020-05-16T00:00:00"/>
    <x v="1"/>
    <x v="5"/>
    <n v="321412.5"/>
    <n v="32235864"/>
    <n v="23691368.555"/>
    <n v="1035612381.8110501"/>
    <n v="3.1127345101481716E-2"/>
    <n v="595097.15929230768"/>
    <n v="36.065858437699703"/>
    <n v="26.506177855198793"/>
    <n v="129"/>
    <n v="17914"/>
    <n v="16631"/>
    <s v="16.05.2020 Санкт-Петербург Юг"/>
  </r>
  <r>
    <d v="2020-05-19T00:00:00"/>
    <x v="2"/>
    <x v="5"/>
    <n v="276568.5"/>
    <n v="27093624"/>
    <n v="19768696.5"/>
    <n v="1035612381.8110501"/>
    <n v="2.6161935175610228E-2"/>
    <n v="759335.80469230772"/>
    <n v="37.053163823927385"/>
    <n v="27.035613618909011"/>
    <n v="129"/>
    <n v="16191"/>
    <n v="15102"/>
    <s v="19.05.2020 Санкт-Петербург Юг"/>
  </r>
  <r>
    <d v="2020-05-17T00:00:00"/>
    <x v="1"/>
    <x v="5"/>
    <n v="269029.5"/>
    <n v="26659930.5"/>
    <n v="19515982.116"/>
    <n v="1035612381.8110501"/>
    <n v="2.5743155420156195E-2"/>
    <n v="551393.4769230769"/>
    <n v="36.605630921044444"/>
    <n v="26.796575422430301"/>
    <n v="129"/>
    <n v="15744"/>
    <n v="14685"/>
    <s v="17.05.2020 Санкт-Петербург Юг"/>
  </r>
  <r>
    <d v="2020-05-09T00:00:00"/>
    <x v="3"/>
    <x v="5"/>
    <n v="285972"/>
    <n v="29768199"/>
    <n v="21483666.921"/>
    <n v="1035612381.8110501"/>
    <n v="2.8744537553657096E-2"/>
    <n v="549316.95015384618"/>
    <n v="38.562002052368349"/>
    <n v="27.830142088878134"/>
    <n v="129"/>
    <n v="16420"/>
    <n v="15169"/>
    <s v="09.05.2020 Санкт-Петербург Юг"/>
  </r>
  <r>
    <d v="2020-05-04T00:00:00"/>
    <x v="3"/>
    <x v="5"/>
    <n v="283942.5"/>
    <n v="29357940"/>
    <n v="21174604.830000002"/>
    <n v="1035612381.8110501"/>
    <n v="2.8348386438427527E-2"/>
    <n v="988153.40803076921"/>
    <n v="38.646932189288925"/>
    <n v="27.87435075485541"/>
    <n v="129"/>
    <n v="16525"/>
    <n v="15310"/>
    <s v="04.05.2020 Санкт-Петербург Юг"/>
  </r>
  <r>
    <d v="2020-04-29T00:00:00"/>
    <x v="4"/>
    <x v="5"/>
    <n v="298059"/>
    <n v="30869287.5"/>
    <n v="22717731.617999997"/>
    <n v="1035612381.8110501"/>
    <n v="2.9807762095328226E-2"/>
    <n v="661329.17833846144"/>
    <n v="35.881909422423405"/>
    <n v="26.406686199025497"/>
    <n v="128"/>
    <n v="17368"/>
    <n v="16077"/>
    <s v="29.04.2020 Санкт-Петербург Юг"/>
  </r>
  <r>
    <d v="2020-05-02T00:00:00"/>
    <x v="4"/>
    <x v="5"/>
    <n v="232903.5"/>
    <n v="24342016.5"/>
    <n v="17790852.443999998"/>
    <n v="1035612381.8110501"/>
    <n v="2.3504949272073552E-2"/>
    <n v="634118.86923076923"/>
    <n v="36.823216181579852"/>
    <n v="26.912988313848203"/>
    <n v="129"/>
    <n v="14009"/>
    <n v="12920"/>
    <s v="02.05.2020 Санкт-Петербург Юг"/>
  </r>
  <r>
    <d v="2020-05-26T00:00:00"/>
    <x v="0"/>
    <x v="5"/>
    <n v="276966"/>
    <n v="27872617.898850001"/>
    <n v="20223763.805"/>
    <n v="1035612381.8110501"/>
    <n v="2.6914141225414034E-2"/>
    <n v="645572.57826153841"/>
    <n v="37.821120576768926"/>
    <n v="27.442180428145523"/>
    <n v="129"/>
    <n v="16459"/>
    <n v="15355"/>
    <s v="26.05.2020 Санкт-Петербург Юг"/>
  </r>
  <r>
    <d v="2020-05-01T00:00:00"/>
    <x v="4"/>
    <x v="5"/>
    <n v="296149.5"/>
    <n v="31053316.5"/>
    <n v="22737807.546999998"/>
    <n v="1035612381.8110501"/>
    <n v="2.9985462751705255E-2"/>
    <n v="896375.16923076916"/>
    <n v="36.571287428708757"/>
    <n v="26.778167005124885"/>
    <n v="129"/>
    <n v="17002"/>
    <n v="15570"/>
    <s v="01.05.2020 Санкт-Петербург Юг"/>
  </r>
  <r>
    <d v="2020-05-12T00:00:00"/>
    <x v="1"/>
    <x v="5"/>
    <n v="281796"/>
    <n v="29042520"/>
    <n v="20980503.504999999"/>
    <n v="1035612381.8110501"/>
    <n v="2.8043813023180788E-2"/>
    <n v="776209.03169999993"/>
    <n v="38.426229823696509"/>
    <n v="27.759355920216294"/>
    <n v="129"/>
    <n v="16387"/>
    <n v="15322"/>
    <s v="12.05.2020 Санкт-Петербург Юг"/>
  </r>
  <r>
    <d v="2020-05-21T00:00:00"/>
    <x v="2"/>
    <x v="5"/>
    <n v="288936"/>
    <n v="27852900"/>
    <n v="20824687.999000002"/>
    <n v="1035612381.8110501"/>
    <n v="2.6895101380780738E-2"/>
    <n v="822353.43936153851"/>
    <n v="33.749422806898679"/>
    <n v="25.233322207023317"/>
    <n v="129"/>
    <n v="16373"/>
    <n v="15223"/>
    <s v="21.05.2020 Санкт-Петербург Юг"/>
  </r>
  <r>
    <d v="2020-05-20T00:00:00"/>
    <x v="2"/>
    <x v="5"/>
    <n v="300151.5"/>
    <n v="29368771.617449999"/>
    <n v="21545834.136"/>
    <n v="1035612381.8110501"/>
    <n v="2.8358845580902296E-2"/>
    <n v="1052145.9026769232"/>
    <n v="36.308352844780288"/>
    <n v="26.636924360846798"/>
    <n v="129"/>
    <n v="17095"/>
    <n v="15919"/>
    <s v="20.05.2020 Санкт-Петербург Юг"/>
  </r>
  <r>
    <d v="2020-05-05T00:00:00"/>
    <x v="3"/>
    <x v="5"/>
    <n v="262734"/>
    <n v="27278441.145"/>
    <n v="19610637.316999998"/>
    <n v="1035612381.8110501"/>
    <n v="2.6340396874452412E-2"/>
    <n v="919330.0461538462"/>
    <n v="39.100227616534234"/>
    <n v="28.109391541992391"/>
    <n v="129"/>
    <n v="15665"/>
    <n v="14501"/>
    <s v="05.05.2020 Санкт-Петербург Юг"/>
  </r>
  <r>
    <d v="2020-04-28T00:00:00"/>
    <x v="4"/>
    <x v="5"/>
    <n v="286002"/>
    <n v="29159032.5"/>
    <n v="21437602.310000002"/>
    <n v="1035612381.8110501"/>
    <n v="2.8156318920219452E-2"/>
    <n v="637711.59372307686"/>
    <n v="36.018161351925912"/>
    <n v="26.480405994266093"/>
    <n v="128"/>
    <n v="16450"/>
    <n v="15320"/>
    <s v="28.04.2020 Санкт-Петербург Юг"/>
  </r>
  <r>
    <d v="2020-05-13T00:00:00"/>
    <x v="1"/>
    <x v="5"/>
    <n v="258459"/>
    <n v="26467453.5"/>
    <n v="19153152.526999999"/>
    <n v="1035612381.8110501"/>
    <n v="2.5557297271508531E-2"/>
    <n v="636197.23340769229"/>
    <n v="38.188496450853755"/>
    <n v="27.635076313631764"/>
    <n v="129"/>
    <n v="15304"/>
    <n v="14315"/>
    <s v="13.05.2020 Санкт-Петербург Юг"/>
  </r>
  <r>
    <d v="2020-05-03T00:00:00"/>
    <x v="4"/>
    <x v="5"/>
    <n v="274083"/>
    <n v="28427001"/>
    <n v="20563887.598999999"/>
    <n v="1035612381.8110501"/>
    <n v="2.7449460337938075E-2"/>
    <n v="779849.36538461538"/>
    <n v="38.237484829387881"/>
    <n v="27.660720879420243"/>
    <n v="129"/>
    <n v="15778"/>
    <n v="14624"/>
    <s v="03.05.2020 Санкт-Петербург Юг"/>
  </r>
  <r>
    <d v="2020-05-06T00:00:00"/>
    <x v="3"/>
    <x v="5"/>
    <n v="277512"/>
    <n v="28770810.105599999"/>
    <n v="20810852.736000001"/>
    <n v="1035612381.8110501"/>
    <n v="2.7781446621260367E-2"/>
    <n v="790162.57692307688"/>
    <n v="38.249068745896857"/>
    <n v="27.666782201765873"/>
    <n v="129"/>
    <n v="16376"/>
    <n v="15197"/>
    <s v="06.05.2020 Санкт-Петербург Юг"/>
  </r>
  <r>
    <d v="2020-05-23T00:00:00"/>
    <x v="2"/>
    <x v="5"/>
    <n v="356982"/>
    <n v="35103926.711549997"/>
    <n v="26357141.036999997"/>
    <n v="1035612381.8110501"/>
    <n v="3.3896781583628063E-2"/>
    <n v="601482.07692307688"/>
    <n v="33.185638997307464"/>
    <n v="24.916829807738026"/>
    <n v="129"/>
    <n v="19856"/>
    <n v="18325"/>
    <s v="23.05.2020 Санкт-Петербург Юг"/>
  </r>
  <r>
    <d v="2020-05-25T00:00:00"/>
    <x v="0"/>
    <x v="5"/>
    <n v="266983.5"/>
    <n v="27165913.5"/>
    <n v="19659432.722999997"/>
    <n v="1035612381.8110501"/>
    <n v="2.623173880220803E-2"/>
    <n v="698314.9846153846"/>
    <n v="38.1825909361973"/>
    <n v="27.631983651129577"/>
    <n v="129"/>
    <n v="15822"/>
    <n v="14753"/>
    <s v="25.05.2020 Санкт-Петербург Юг"/>
  </r>
  <r>
    <d v="2020-04-30T00:00:00"/>
    <x v="4"/>
    <x v="5"/>
    <n v="311131.5"/>
    <n v="32418879"/>
    <n v="23595019.660999998"/>
    <n v="1035612381.8110501"/>
    <n v="3.1304066627039329E-2"/>
    <n v="265444.33165384614"/>
    <n v="37.39712645200666"/>
    <n v="27.218274077274547"/>
    <n v="129"/>
    <n v="18042"/>
    <n v="16631"/>
    <s v="30.04.2020 Санкт-Петербург Юг"/>
  </r>
  <r>
    <d v="2020-05-10T00:00:00"/>
    <x v="3"/>
    <x v="5"/>
    <n v="287206.5"/>
    <n v="29536176.10605"/>
    <n v="21276357.105999999"/>
    <n v="1035612381.8110501"/>
    <n v="2.8520493405455385E-2"/>
    <n v="541588.89356153843"/>
    <n v="38.821584723828053"/>
    <n v="27.965092605058356"/>
    <n v="129"/>
    <n v="16437"/>
    <n v="15285"/>
    <s v="10.05.2020 Санкт-Петербург Юг"/>
  </r>
  <r>
    <d v="2020-05-08T00:00:00"/>
    <x v="3"/>
    <x v="5"/>
    <n v="370092"/>
    <n v="38091556.5"/>
    <n v="28012065.349999998"/>
    <n v="1035612381.8110501"/>
    <n v="3.6781673499680013E-2"/>
    <n v="725212.99592307687"/>
    <n v="35.982677550050781"/>
    <n v="26.461221530813532"/>
    <n v="129"/>
    <n v="20452"/>
    <n v="18857"/>
    <s v="08.05.2020 Санкт-Петербург Юг"/>
  </r>
  <r>
    <d v="2020-05-07T00:00:00"/>
    <x v="3"/>
    <x v="5"/>
    <n v="247813.5"/>
    <n v="25325271"/>
    <n v="18582990.427999999"/>
    <n v="1035612381.8110501"/>
    <n v="2.4454391860120359E-2"/>
    <n v="865201.87857692305"/>
    <n v="36.281999918813071"/>
    <n v="26.622738102190496"/>
    <n v="129"/>
    <n v="14582"/>
    <n v="13512"/>
    <s v="07.05.2020 Санкт-Петербург Юг"/>
  </r>
  <r>
    <d v="2020-05-24T00:00:00"/>
    <x v="2"/>
    <x v="5"/>
    <n v="287740.5"/>
    <n v="28188534"/>
    <n v="21369401.386999998"/>
    <n v="1035612381.8110501"/>
    <n v="2.7219193682007429E-2"/>
    <n v="607679.34615384613"/>
    <n v="31.91073296582092"/>
    <n v="24.191157344330154"/>
    <n v="129"/>
    <n v="16432"/>
    <n v="15345"/>
    <s v="24.05.2020 Санкт-Петербург Юг"/>
  </r>
  <r>
    <d v="2020-05-16T00:00:00"/>
    <x v="1"/>
    <x v="6"/>
    <n v="408810"/>
    <n v="42323631"/>
    <n v="31033323.692999996"/>
    <n v="1380723900.7513499"/>
    <n v="3.0653218197330186E-2"/>
    <n v="571764.09076923074"/>
    <n v="36.38123785479894"/>
    <n v="26.676131135818672"/>
    <n v="125"/>
    <n v="22291"/>
    <n v="20635"/>
    <s v="16.05.2020 Санкт-Петербург Север"/>
  </r>
  <r>
    <d v="2020-05-19T00:00:00"/>
    <x v="2"/>
    <x v="6"/>
    <n v="362536.5"/>
    <n v="37023243"/>
    <n v="26762183.377"/>
    <n v="1380723900.7513499"/>
    <n v="2.681437105554052E-2"/>
    <n v="650375.76849230775"/>
    <n v="38.341638566824024"/>
    <n v="27.715183197214788"/>
    <n v="125"/>
    <n v="20771"/>
    <n v="19338"/>
    <s v="19.05.2020 Санкт-Петербург Север"/>
  </r>
  <r>
    <d v="2020-05-17T00:00:00"/>
    <x v="1"/>
    <x v="6"/>
    <n v="357072"/>
    <n v="36834567"/>
    <n v="26914635.671"/>
    <n v="1380723900.7513499"/>
    <n v="2.6677720998351442E-2"/>
    <n v="566638.92575384618"/>
    <n v="36.857015083761787"/>
    <n v="26.931038252736894"/>
    <n v="125"/>
    <n v="20079"/>
    <n v="18721"/>
    <s v="17.05.2020 Санкт-Петербург Север"/>
  </r>
  <r>
    <d v="2020-05-09T00:00:00"/>
    <x v="3"/>
    <x v="6"/>
    <n v="359214"/>
    <n v="38693427"/>
    <n v="27863789.055"/>
    <n v="1380723900.7513499"/>
    <n v="2.8024014778728866E-2"/>
    <n v="582268.72615384613"/>
    <n v="38.866350601576507"/>
    <n v="27.988314255545266"/>
    <n v="125"/>
    <n v="20132"/>
    <n v="18617"/>
    <s v="09.05.2020 Санкт-Петербург Север"/>
  </r>
  <r>
    <d v="2020-05-04T00:00:00"/>
    <x v="3"/>
    <x v="6"/>
    <n v="360255"/>
    <n v="38406954"/>
    <n v="27588003.988000002"/>
    <n v="1380723900.7513499"/>
    <n v="2.7816534485352248E-2"/>
    <n v="1078421.345076923"/>
    <n v="39.216139075178958"/>
    <n v="28.169247714879965"/>
    <n v="125"/>
    <n v="20495"/>
    <n v="18964"/>
    <s v="04.05.2020 Санкт-Петербург Север"/>
  </r>
  <r>
    <d v="2020-04-29T00:00:00"/>
    <x v="4"/>
    <x v="6"/>
    <n v="387220.5"/>
    <n v="41559384"/>
    <n v="30476170.214999996"/>
    <n v="1380723900.7513499"/>
    <n v="3.009970637676699E-2"/>
    <n v="642893.56656923075"/>
    <n v="36.366819409431514"/>
    <n v="26.668378398005139"/>
    <n v="125"/>
    <n v="21863"/>
    <n v="20160"/>
    <s v="29.04.2020 Санкт-Петербург Север"/>
  </r>
  <r>
    <d v="2020-05-02T00:00:00"/>
    <x v="4"/>
    <x v="6"/>
    <n v="296580"/>
    <n v="31843737"/>
    <n v="23119777.98"/>
    <n v="1380723900.7513499"/>
    <n v="2.3063073640335739E-2"/>
    <n v="657754.31880000001"/>
    <n v="37.733749119679047"/>
    <n v="27.396153347202933"/>
    <n v="125"/>
    <n v="16932"/>
    <n v="15601"/>
    <s v="02.05.2020 Санкт-Петербург Север"/>
  </r>
  <r>
    <d v="2020-05-26T00:00:00"/>
    <x v="0"/>
    <x v="6"/>
    <n v="369861"/>
    <n v="38365960.5"/>
    <n v="27592063.502999999"/>
    <n v="1380723900.7513499"/>
    <n v="2.7786844624853931E-2"/>
    <n v="589339.03384615376"/>
    <n v="39.04708684012919"/>
    <n v="28.081916512946421"/>
    <n v="124"/>
    <n v="21153"/>
    <n v="19673"/>
    <s v="26.05.2020 Санкт-Петербург Север"/>
  </r>
  <r>
    <d v="2020-05-01T00:00:00"/>
    <x v="4"/>
    <x v="6"/>
    <n v="372504"/>
    <n v="40077193.5"/>
    <n v="29141359.438000001"/>
    <n v="1380723900.7513499"/>
    <n v="2.9026218404846295E-2"/>
    <n v="848425.41843846149"/>
    <n v="37.526849374568968"/>
    <n v="27.286925822288428"/>
    <n v="125"/>
    <n v="20602"/>
    <n v="18845"/>
    <s v="01.05.2020 Санкт-Петербург Север"/>
  </r>
  <r>
    <d v="2020-05-12T00:00:00"/>
    <x v="1"/>
    <x v="6"/>
    <n v="373392"/>
    <n v="39578577"/>
    <n v="28453665.594999999"/>
    <n v="1380723900.7513499"/>
    <n v="2.866509153528992E-2"/>
    <n v="535419.89796923078"/>
    <n v="39.098341715785537"/>
    <n v="28.108416846315627"/>
    <n v="125"/>
    <n v="21106"/>
    <n v="19651"/>
    <s v="12.05.2020 Санкт-Петербург Север"/>
  </r>
  <r>
    <d v="2020-05-21T00:00:00"/>
    <x v="2"/>
    <x v="6"/>
    <n v="378043.5"/>
    <n v="37902156.57"/>
    <n v="28083686.689999998"/>
    <n v="1380723900.7513499"/>
    <n v="2.7450931029277283E-2"/>
    <n v="713697.60769230768"/>
    <n v="34.961470651558542"/>
    <n v="25.904778958597401"/>
    <n v="125"/>
    <n v="20911"/>
    <n v="19358"/>
    <s v="21.05.2020 Санкт-Петербург Север"/>
  </r>
  <r>
    <d v="2020-05-20T00:00:00"/>
    <x v="2"/>
    <x v="6"/>
    <n v="388668"/>
    <n v="39639309"/>
    <n v="28736966.634"/>
    <n v="1380723900.7513499"/>
    <n v="2.8709077157590621E-2"/>
    <n v="997757.75384615385"/>
    <n v="37.938389617994503"/>
    <n v="27.503865836813656"/>
    <n v="125"/>
    <n v="21674"/>
    <n v="20155"/>
    <s v="20.05.2020 Санкт-Петербург Север"/>
  </r>
  <r>
    <d v="2020-05-05T00:00:00"/>
    <x v="3"/>
    <x v="6"/>
    <n v="333792"/>
    <n v="35671734"/>
    <n v="25644478.342"/>
    <n v="1380723900.7513499"/>
    <n v="2.5835530174127121E-2"/>
    <n v="919576.96055384621"/>
    <n v="39.101031903532878"/>
    <n v="28.109807215987875"/>
    <n v="125"/>
    <n v="18944"/>
    <n v="17541"/>
    <s v="05.05.2020 Санкт-Петербург Север"/>
  </r>
  <r>
    <d v="2020-04-28T00:00:00"/>
    <x v="4"/>
    <x v="6"/>
    <n v="376060.5"/>
    <n v="39918028.5"/>
    <n v="29154014.884"/>
    <n v="1380723900.7513499"/>
    <n v="2.8910941918422479E-2"/>
    <n v="611904.23352307687"/>
    <n v="36.921205051272004"/>
    <n v="26.965293679270758"/>
    <n v="125"/>
    <n v="20914"/>
    <n v="19479"/>
    <s v="28.04.2020 Санкт-Петербург Север"/>
  </r>
  <r>
    <d v="2020-05-13T00:00:00"/>
    <x v="1"/>
    <x v="6"/>
    <n v="350068.5"/>
    <n v="37197115.5"/>
    <n v="26793668.158999998"/>
    <n v="1380723900.7513499"/>
    <n v="2.694029956297447E-2"/>
    <n v="582815.36153846153"/>
    <n v="38.828006972630519"/>
    <n v="27.968424973705293"/>
    <n v="125"/>
    <n v="19965"/>
    <n v="18573"/>
    <s v="13.05.2020 Санкт-Петербург Север"/>
  </r>
  <r>
    <d v="2020-05-31T00:00:00"/>
    <x v="0"/>
    <x v="5"/>
    <n v="294337.5"/>
    <n v="29327766"/>
    <n v="22491044.692999996"/>
    <n v="1035612381.8110501"/>
    <n v="2.8319250054458039E-2"/>
    <n v="283716.73846153845"/>
    <n v="30.397526661479766"/>
    <n v="23.311428858918212"/>
    <n v="129"/>
    <n v="17235"/>
    <n v="16052"/>
    <s v="31.05.2020 Санкт-Петербург Юг"/>
  </r>
  <r>
    <d v="2020-05-03T00:00:00"/>
    <x v="4"/>
    <x v="6"/>
    <n v="342666"/>
    <n v="36631999.5"/>
    <n v="26408496.047999997"/>
    <n v="1380723900.7513499"/>
    <n v="2.6531009914484659E-2"/>
    <n v="820373.56815384608"/>
    <n v="38.71293326745225"/>
    <n v="27.908668900260285"/>
    <n v="125"/>
    <n v="18861"/>
    <n v="17420"/>
    <s v="03.05.2020 Санкт-Петербург Север"/>
  </r>
  <r>
    <d v="2020-05-30T00:00:00"/>
    <x v="0"/>
    <x v="5"/>
    <n v="364882.5"/>
    <n v="35724493.5"/>
    <n v="27535617.434"/>
    <n v="1035612381.8110501"/>
    <n v="3.4496008475223133E-2"/>
    <n v="541116.6988461538"/>
    <n v="29.739213531811593"/>
    <n v="22.92230137846461"/>
    <n v="129"/>
    <n v="20243"/>
    <n v="18711"/>
    <s v="30.05.2020 Санкт-Петербург Юг"/>
  </r>
  <r>
    <d v="2020-05-06T00:00:00"/>
    <x v="3"/>
    <x v="6"/>
    <n v="355278"/>
    <n v="38092344"/>
    <n v="27467616.702999998"/>
    <n v="1380723900.7513499"/>
    <n v="2.7588675751373068E-2"/>
    <n v="942702.9"/>
    <n v="38.680921653605189"/>
    <n v="27.892028112000673"/>
    <n v="125"/>
    <n v="20218"/>
    <n v="18647"/>
    <s v="06.05.2020 Санкт-Петербург Север"/>
  </r>
  <r>
    <d v="2020-05-23T00:00:00"/>
    <x v="2"/>
    <x v="6"/>
    <n v="456885"/>
    <n v="46408080"/>
    <n v="34793888.932999998"/>
    <n v="1380723900.7513499"/>
    <n v="3.3611412082275152E-2"/>
    <n v="595793.09065384604"/>
    <n v="33.379973964291786"/>
    <n v="25.026226180871959"/>
    <n v="125"/>
    <n v="24574"/>
    <n v="22609"/>
    <s v="23.05.2020 Санкт-Петербург Север"/>
  </r>
  <r>
    <d v="2020-05-28T00:00:00"/>
    <x v="0"/>
    <x v="5"/>
    <n v="278491.5"/>
    <n v="28151004.75"/>
    <n v="20806418.796"/>
    <n v="1035612381.8110501"/>
    <n v="2.7182954978551249E-2"/>
    <n v="591565.35384615383"/>
    <n v="35.29961607526608"/>
    <n v="26.089960266871117"/>
    <n v="129"/>
    <n v="16453"/>
    <n v="15289"/>
    <s v="28.05.2020 Санкт-Петербург Юг"/>
  </r>
  <r>
    <d v="2020-05-25T00:00:00"/>
    <x v="0"/>
    <x v="6"/>
    <n v="349734"/>
    <n v="36883428"/>
    <n v="26438356.802999999"/>
    <n v="1380723900.7513499"/>
    <n v="2.67131089567792E-2"/>
    <n v="742420.26923076913"/>
    <n v="39.507263158710316"/>
    <n v="28.319144296999728"/>
    <n v="124"/>
    <n v="20358"/>
    <n v="18890"/>
    <s v="25.05.2020 Санкт-Петербург Север"/>
  </r>
  <r>
    <d v="2020-04-30T00:00:00"/>
    <x v="4"/>
    <x v="6"/>
    <n v="401580"/>
    <n v="43028734.5"/>
    <n v="31156525.939999998"/>
    <n v="1380723900.7513499"/>
    <n v="3.1163894879044977E-2"/>
    <n v="343786.08461538458"/>
    <n v="38.105046059573624"/>
    <n v="27.591349589888598"/>
    <n v="125"/>
    <n v="22368"/>
    <n v="20625"/>
    <s v="30.04.2020 Санкт-Петербург Север"/>
  </r>
  <r>
    <d v="2020-05-10T00:00:00"/>
    <x v="3"/>
    <x v="6"/>
    <n v="368649"/>
    <n v="39010875"/>
    <n v="28090230.958999999"/>
    <n v="1380723900.7513499"/>
    <n v="2.8253928956231883E-2"/>
    <n v="532663.16153846146"/>
    <n v="38.877017625592252"/>
    <n v="27.993845411055251"/>
    <n v="125"/>
    <n v="20368"/>
    <n v="18884"/>
    <s v="10.05.2020 Санкт-Петербург Север"/>
  </r>
  <r>
    <d v="2020-05-08T00:00:00"/>
    <x v="3"/>
    <x v="6"/>
    <n v="463530"/>
    <n v="49123180.5"/>
    <n v="36012087.989"/>
    <n v="1380723900.7513499"/>
    <n v="3.5577844689491205E-2"/>
    <n v="700442.11537692312"/>
    <n v="36.407476608978691"/>
    <n v="26.690235399151323"/>
    <n v="125"/>
    <n v="24620"/>
    <n v="22641"/>
    <s v="08.05.2020 Санкт-Петербург Север"/>
  </r>
  <r>
    <d v="2020-05-07T00:00:00"/>
    <x v="3"/>
    <x v="6"/>
    <n v="319110"/>
    <n v="33763989"/>
    <n v="24610757.489"/>
    <n v="1380723900.7513499"/>
    <n v="2.4453831053135689E-2"/>
    <n v="1101833.4472307691"/>
    <n v="37.19199425328992"/>
    <n v="27.109449392961238"/>
    <n v="125"/>
    <n v="18014"/>
    <n v="16675"/>
    <s v="07.05.2020 Санкт-Петербург Север"/>
  </r>
  <r>
    <d v="2020-05-24T00:00:00"/>
    <x v="2"/>
    <x v="6"/>
    <n v="375744"/>
    <n v="38191381.5"/>
    <n v="28822960.470999997"/>
    <n v="1380723900.7513499"/>
    <n v="2.7660404429312304E-2"/>
    <n v="574198.11538461538"/>
    <n v="32.503326778059346"/>
    <n v="24.530196764419227"/>
    <n v="125"/>
    <n v="21004"/>
    <n v="19556"/>
    <s v="24.05.2020 Санкт-Петербург Север"/>
  </r>
  <r>
    <d v="2020-05-16T00:00:00"/>
    <x v="1"/>
    <x v="7"/>
    <n v="81331.5"/>
    <n v="6652179"/>
    <n v="5305378.9040000001"/>
    <n v="218000127"/>
    <n v="3.0514564791973724E-2"/>
    <n v="156413.8362153846"/>
    <n v="25.385559078251273"/>
    <n v="20.245999032798125"/>
    <n v="36"/>
    <n v="5286"/>
    <n v="4867"/>
    <s v="16.05.2020 Волгоград"/>
  </r>
  <r>
    <d v="2020-05-19T00:00:00"/>
    <x v="2"/>
    <x v="7"/>
    <n v="75796.5"/>
    <n v="6173463"/>
    <n v="4915101.7949999999"/>
    <n v="218000127"/>
    <n v="2.8318621117133569E-2"/>
    <n v="253686.7171923077"/>
    <n v="25.601935778422675"/>
    <n v="20.383392676039367"/>
    <n v="36"/>
    <n v="5094"/>
    <n v="4716"/>
    <s v="19.05.2020 Волгоград"/>
  </r>
  <r>
    <d v="2020-05-17T00:00:00"/>
    <x v="1"/>
    <x v="7"/>
    <n v="72861"/>
    <n v="5952802.5"/>
    <n v="4711294.2009999994"/>
    <n v="218000127"/>
    <n v="2.7306417578371409E-2"/>
    <n v="125880.90000000001"/>
    <n v="26.351746378659254"/>
    <n v="20.855862411024063"/>
    <n v="36"/>
    <n v="4918"/>
    <n v="4554"/>
    <s v="17.05.2020 Волгоград"/>
  </r>
  <r>
    <d v="2020-05-09T00:00:00"/>
    <x v="3"/>
    <x v="7"/>
    <n v="83373"/>
    <n v="7253427"/>
    <n v="5531366.3810000001"/>
    <n v="218000127"/>
    <n v="3.3272581533863053E-2"/>
    <n v="221053.87967692307"/>
    <n v="31.13264427601835"/>
    <n v="23.741337977207184"/>
    <n v="36"/>
    <n v="5413"/>
    <n v="4959"/>
    <s v="09.05.2020 Волгоград"/>
  </r>
  <r>
    <d v="2020-05-04T00:00:00"/>
    <x v="3"/>
    <x v="7"/>
    <n v="64108.5"/>
    <n v="5561452.5"/>
    <n v="4257859.3720000004"/>
    <n v="218000127"/>
    <n v="2.5511235137950172E-2"/>
    <n v="337872.83273076924"/>
    <n v="30.616162115933765"/>
    <n v="23.439796132395259"/>
    <n v="36"/>
    <n v="4508"/>
    <n v="4149"/>
    <s v="04.05.2020 Волгоград"/>
  </r>
  <r>
    <d v="2020-04-29T00:00:00"/>
    <x v="4"/>
    <x v="7"/>
    <n v="74707.5"/>
    <n v="6454458"/>
    <n v="4968152.9469999997"/>
    <n v="218000127"/>
    <n v="2.9607588256129778E-2"/>
    <n v="118941.29398461539"/>
    <n v="29.916652503572784"/>
    <n v="23.027573391909904"/>
    <n v="36"/>
    <n v="4937"/>
    <n v="4561"/>
    <s v="29.04.2020 Волгоград"/>
  </r>
  <r>
    <d v="2020-05-02T00:00:00"/>
    <x v="4"/>
    <x v="7"/>
    <n v="46216.5"/>
    <n v="4118251.5"/>
    <n v="3133704.9279999998"/>
    <n v="218000127"/>
    <n v="1.8891050921268498E-2"/>
    <n v="179531.89196153847"/>
    <n v="31.417973121941628"/>
    <n v="23.906907385330889"/>
    <n v="36"/>
    <n v="3442"/>
    <n v="3147"/>
    <s v="02.05.2020 Волгоград"/>
  </r>
  <r>
    <d v="2020-05-26T00:00:00"/>
    <x v="0"/>
    <x v="7"/>
    <n v="67726.5"/>
    <n v="5864989.5"/>
    <n v="4506085.4840000002"/>
    <n v="218000127"/>
    <n v="2.6903605886431432E-2"/>
    <n v="167003.69436153845"/>
    <n v="30.157084698573371"/>
    <n v="23.169760423271001"/>
    <n v="36"/>
    <n v="4770"/>
    <n v="4424"/>
    <s v="26.05.2020 Волгоград"/>
  </r>
  <r>
    <d v="2020-05-01T00:00:00"/>
    <x v="4"/>
    <x v="7"/>
    <n v="82228.5"/>
    <n v="7032225"/>
    <n v="5546127.1919999998"/>
    <n v="218000127"/>
    <n v="3.2257894051593836E-2"/>
    <n v="196859.98644615384"/>
    <n v="26.795234882885826"/>
    <n v="21.132682870641943"/>
    <n v="36"/>
    <n v="5457"/>
    <n v="4916"/>
    <s v="01.05.2020 Волгоград"/>
  </r>
  <r>
    <d v="2020-05-12T00:00:00"/>
    <x v="1"/>
    <x v="7"/>
    <n v="64390.5"/>
    <n v="5523145.5"/>
    <n v="4230689.2069999995"/>
    <n v="218000127"/>
    <n v="2.5335515056832972E-2"/>
    <n v="183154.05167692306"/>
    <n v="30.549544761206583"/>
    <n v="23.400728678974701"/>
    <n v="36"/>
    <n v="4418"/>
    <n v="4088"/>
    <s v="12.05.2020 Волгоград"/>
  </r>
  <r>
    <d v="2020-05-21T00:00:00"/>
    <x v="2"/>
    <x v="7"/>
    <n v="73126.5"/>
    <n v="5864085"/>
    <n v="4847142.9859999996"/>
    <n v="218000127"/>
    <n v="2.689945680627975E-2"/>
    <n v="142998.2095"/>
    <n v="20.980235510634483"/>
    <n v="17.341870283258178"/>
    <n v="36"/>
    <n v="4816"/>
    <n v="4452"/>
    <s v="21.05.2020 Волгоград"/>
  </r>
  <r>
    <d v="2020-05-20T00:00:00"/>
    <x v="2"/>
    <x v="7"/>
    <n v="99631.5"/>
    <n v="7121946"/>
    <n v="6279205.8499999996"/>
    <n v="218000127"/>
    <n v="3.2669458032012981E-2"/>
    <n v="279127.27602307691"/>
    <n v="13.421126335585901"/>
    <n v="11.833003928982338"/>
    <n v="36"/>
    <n v="5914"/>
    <n v="5384"/>
    <s v="20.05.2020 Волгоград"/>
  </r>
  <r>
    <d v="2020-05-05T00:00:00"/>
    <x v="3"/>
    <x v="7"/>
    <n v="66396"/>
    <n v="5770539"/>
    <n v="4433831.2509999992"/>
    <n v="218000127"/>
    <n v="2.6470346964522641E-2"/>
    <n v="232587.42287692308"/>
    <n v="30.147916628503214"/>
    <n v="23.164348235060896"/>
    <n v="36"/>
    <n v="4575"/>
    <n v="4206"/>
    <s v="05.05.2020 Волгоград"/>
  </r>
  <r>
    <d v="2020-04-28T00:00:00"/>
    <x v="4"/>
    <x v="7"/>
    <n v="73147.5"/>
    <n v="6288246"/>
    <n v="4798265.1129999999"/>
    <n v="218000127"/>
    <n v="2.8845148333331017E-2"/>
    <n v="123081.63515384615"/>
    <n v="31.052491930118165"/>
    <n v="23.69469780603367"/>
    <n v="36"/>
    <n v="4923"/>
    <n v="4560"/>
    <s v="28.04.2020 Волгоград"/>
  </r>
  <r>
    <d v="2020-05-13T00:00:00"/>
    <x v="1"/>
    <x v="7"/>
    <n v="73062"/>
    <n v="6333828"/>
    <n v="4890619.2620000001"/>
    <n v="218000127"/>
    <n v="2.9054239954640026E-2"/>
    <n v="181964.68769230769"/>
    <n v="29.509734057887083"/>
    <n v="22.7857267042932"/>
    <n v="36"/>
    <n v="4967"/>
    <n v="4583"/>
    <s v="13.05.2020 Волгоград"/>
  </r>
  <r>
    <d v="2020-05-31T00:00:00"/>
    <x v="0"/>
    <x v="6"/>
    <n v="379663.5"/>
    <n v="39380178"/>
    <n v="29726473.223999996"/>
    <n v="1380723900.7513499"/>
    <n v="2.8521399519897097E-2"/>
    <n v="305744.98843076918"/>
    <n v="32.475109654804186"/>
    <n v="24.514121739114547"/>
    <n v="124"/>
    <n v="21392"/>
    <n v="19869"/>
    <s v="31.05.2020 Санкт-Петербург Север"/>
  </r>
  <r>
    <d v="2020-05-03T00:00:00"/>
    <x v="4"/>
    <x v="7"/>
    <n v="70581"/>
    <n v="6221320.5"/>
    <n v="4762185.0609999998"/>
    <n v="218000127"/>
    <n v="2.8538150805756182E-2"/>
    <n v="172821.83076923076"/>
    <n v="30.640040660108237"/>
    <n v="23.453789898784354"/>
    <n v="36"/>
    <n v="4751"/>
    <n v="4370"/>
    <s v="03.05.2020 Волгоград"/>
  </r>
  <r>
    <d v="2020-05-30T00:00:00"/>
    <x v="0"/>
    <x v="6"/>
    <n v="453123"/>
    <n v="46370904"/>
    <n v="35190775.285000004"/>
    <n v="1380723900.7513499"/>
    <n v="3.3584487075776916E-2"/>
    <n v="552625.80000000005"/>
    <n v="31.770055147848659"/>
    <n v="24.110223762297142"/>
    <n v="124"/>
    <n v="24325"/>
    <n v="22469"/>
    <s v="30.05.2020 Санкт-Петербург Север"/>
  </r>
  <r>
    <d v="2020-05-06T00:00:00"/>
    <x v="3"/>
    <x v="7"/>
    <n v="63012"/>
    <n v="5454121.5"/>
    <n v="4155234.554"/>
    <n v="218000127"/>
    <n v="2.5018891388077034E-2"/>
    <n v="234787.55649230769"/>
    <n v="31.259052386095458"/>
    <n v="23.814778346980354"/>
    <n v="36"/>
    <n v="4384"/>
    <n v="4025"/>
    <s v="06.05.2020 Волгоград"/>
  </r>
  <r>
    <d v="2020-05-23T00:00:00"/>
    <x v="2"/>
    <x v="7"/>
    <n v="89556"/>
    <n v="7173117"/>
    <n v="6068194.523"/>
    <n v="218000127"/>
    <n v="3.2904187253065223E-2"/>
    <n v="139983.69019999998"/>
    <n v="18.208422172559942"/>
    <n v="15.403658925401606"/>
    <n v="36"/>
    <n v="5651"/>
    <n v="5212"/>
    <s v="23.05.2020 Волгоград"/>
  </r>
  <r>
    <d v="2020-05-28T00:00:00"/>
    <x v="0"/>
    <x v="6"/>
    <n v="364638"/>
    <n v="37947688.5"/>
    <n v="27829971.363000002"/>
    <n v="1380723900.7513499"/>
    <n v="2.7483907882922841E-2"/>
    <n v="628647.33076923073"/>
    <n v="36.355470887948961"/>
    <n v="26.662275192334832"/>
    <n v="124"/>
    <n v="20868"/>
    <n v="19342"/>
    <s v="28.05.2020 Санкт-Петербург Север"/>
  </r>
  <r>
    <d v="2020-05-25T00:00:00"/>
    <x v="0"/>
    <x v="7"/>
    <n v="66316.5"/>
    <n v="5704650"/>
    <n v="4375924.2359999996"/>
    <n v="218000127"/>
    <n v="2.6168104021333898E-2"/>
    <n v="135246.95929230767"/>
    <n v="30.364459993817878"/>
    <n v="23.291976966159194"/>
    <n v="36"/>
    <n v="4641"/>
    <n v="4274"/>
    <s v="25.05.2020 Волгоград"/>
  </r>
  <r>
    <d v="2020-04-30T00:00:00"/>
    <x v="4"/>
    <x v="7"/>
    <n v="78235.5"/>
    <n v="6819594"/>
    <n v="5260171.5349999992"/>
    <n v="218000127"/>
    <n v="3.1282523060181519E-2"/>
    <n v="70931.816676923074"/>
    <n v="29.645848136775658"/>
    <n v="22.866793316434979"/>
    <n v="36"/>
    <n v="5143"/>
    <n v="4715"/>
    <s v="30.04.2020 Волгоград"/>
  </r>
  <r>
    <d v="2020-05-10T00:00:00"/>
    <x v="3"/>
    <x v="7"/>
    <n v="88311"/>
    <n v="7726069.5"/>
    <n v="5922893.7209999999"/>
    <n v="218000127"/>
    <n v="3.5440665133190496E-2"/>
    <n v="161614.12454615385"/>
    <n v="30.444169082533502"/>
    <n v="23.338850097064235"/>
    <n v="36"/>
    <n v="5746"/>
    <n v="5277"/>
    <s v="10.05.2020 Волгоград"/>
  </r>
  <r>
    <d v="2020-05-08T00:00:00"/>
    <x v="3"/>
    <x v="7"/>
    <n v="61804.5"/>
    <n v="5365708.5"/>
    <n v="4091691.3249999997"/>
    <n v="218000127"/>
    <n v="2.4613327404162475E-2"/>
    <n v="232169.67161538458"/>
    <n v="31.136688322890542"/>
    <n v="23.743689673041317"/>
    <n v="36"/>
    <n v="4199"/>
    <n v="3867"/>
    <s v="08.05.2020 Волгоград"/>
  </r>
  <r>
    <d v="2020-05-07T00:00:00"/>
    <x v="3"/>
    <x v="7"/>
    <n v="71067"/>
    <n v="6175837.5"/>
    <n v="4747959.6140000001"/>
    <n v="218000127"/>
    <n v="2.8329513312622977E-2"/>
    <n v="157793.27424615383"/>
    <n v="30.073505296669101"/>
    <n v="23.120392756448009"/>
    <n v="36"/>
    <n v="4826"/>
    <n v="4426"/>
    <s v="07.05.2020 Волгоград"/>
  </r>
  <r>
    <d v="2020-05-24T00:00:00"/>
    <x v="2"/>
    <x v="7"/>
    <n v="74649"/>
    <n v="6098236.5"/>
    <n v="5042435.841"/>
    <n v="218000127"/>
    <n v="2.7973545630090389E-2"/>
    <n v="156805.83461538461"/>
    <n v="20.938306253007614"/>
    <n v="17.31321274601272"/>
    <n v="36"/>
    <n v="4915"/>
    <n v="4562"/>
    <s v="24.05.2020 Волгоград"/>
  </r>
  <r>
    <d v="2020-05-16T00:00:00"/>
    <x v="1"/>
    <x v="8"/>
    <n v="44560.5"/>
    <n v="4025148"/>
    <n v="3259483.304"/>
    <n v="120582837"/>
    <n v="3.3380770432528468E-2"/>
    <n v="145385.33866923075"/>
    <n v="23.490370239368467"/>
    <n v="19.02202592302196"/>
    <n v="21"/>
    <n v="2427"/>
    <n v="2213"/>
    <s v="16.05.2020 Казань"/>
  </r>
  <r>
    <d v="2020-05-19T00:00:00"/>
    <x v="2"/>
    <x v="8"/>
    <n v="38250"/>
    <n v="3552937.5"/>
    <n v="2795344.17"/>
    <n v="120582837"/>
    <n v="2.9464703173304838E-2"/>
    <n v="245048.26007692309"/>
    <n v="27.101969701283689"/>
    <n v="21.323013140535121"/>
    <n v="21"/>
    <n v="2245"/>
    <n v="2053"/>
    <s v="19.05.2020 Казань"/>
  </r>
  <r>
    <d v="2020-05-17T00:00:00"/>
    <x v="1"/>
    <x v="8"/>
    <n v="34830"/>
    <n v="3191155.5"/>
    <n v="2528990.5839999998"/>
    <n v="120582837"/>
    <n v="2.6464425447213519E-2"/>
    <n v="292821.22307692311"/>
    <n v="26.182972771400408"/>
    <n v="20.750004692657573"/>
    <n v="21"/>
    <n v="2054"/>
    <n v="1883"/>
    <s v="17.05.2020 Казань"/>
  </r>
  <r>
    <d v="2020-05-09T00:00:00"/>
    <x v="3"/>
    <x v="8"/>
    <n v="32239.5"/>
    <n v="3084892.5"/>
    <n v="2384575.3629999999"/>
    <n v="120582837"/>
    <n v="2.5583180631253519E-2"/>
    <n v="184346.05176923078"/>
    <n v="29.368630904537284"/>
    <n v="22.701508626313561"/>
    <n v="21"/>
    <n v="1891"/>
    <n v="1709"/>
    <s v="09.05.2020 Казань"/>
  </r>
  <r>
    <d v="2020-05-04T00:00:00"/>
    <x v="3"/>
    <x v="8"/>
    <n v="30780"/>
    <n v="2817853.5"/>
    <n v="2169377.2250000001"/>
    <n v="120582837"/>
    <n v="2.3368611737008643E-2"/>
    <n v="215836.18461538458"/>
    <n v="29.892278185966475"/>
    <n v="23.013129497328372"/>
    <n v="20"/>
    <n v="1804"/>
    <n v="1638"/>
    <s v="04.05.2020 Казань"/>
  </r>
  <r>
    <d v="2020-04-29T00:00:00"/>
    <x v="4"/>
    <x v="8"/>
    <n v="29142"/>
    <n v="2627595"/>
    <n v="2033299.2799999998"/>
    <n v="120582837"/>
    <n v="2.1790787688964391E-2"/>
    <n v="202681.39594615382"/>
    <n v="29.228147860259917"/>
    <n v="22.617477959883477"/>
    <n v="19"/>
    <n v="1676"/>
    <n v="1516"/>
    <s v="29.04.2020 Казань"/>
  </r>
  <r>
    <d v="2020-05-02T00:00:00"/>
    <x v="4"/>
    <x v="8"/>
    <n v="26428.5"/>
    <n v="2470465.5"/>
    <n v="1911613.1440000001"/>
    <n v="120582837"/>
    <n v="2.0487704232734216E-2"/>
    <n v="187667.93086153845"/>
    <n v="29.234594758572129"/>
    <n v="22.62133820528965"/>
    <n v="20"/>
    <n v="1613"/>
    <n v="1457"/>
    <s v="02.05.2020 Казань"/>
  </r>
  <r>
    <d v="2020-05-26T00:00:00"/>
    <x v="0"/>
    <x v="8"/>
    <n v="40744.5"/>
    <n v="3700311"/>
    <n v="2861069.8419999997"/>
    <n v="120582837"/>
    <n v="3.0686879592988842E-2"/>
    <n v="170303.62015384613"/>
    <n v="29.333123773495089"/>
    <n v="22.680287089382496"/>
    <n v="21"/>
    <n v="2418"/>
    <n v="2215"/>
    <s v="26.05.2020 Казань"/>
  </r>
  <r>
    <d v="2020-05-01T00:00:00"/>
    <x v="4"/>
    <x v="8"/>
    <n v="46620"/>
    <n v="4293241.5"/>
    <n v="3389723.9589999998"/>
    <n v="120582837"/>
    <n v="3.560408435240249E-2"/>
    <n v="329717.03827692306"/>
    <n v="26.65460526958503"/>
    <n v="21.045113371796116"/>
    <n v="20"/>
    <n v="2468"/>
    <n v="2221"/>
    <s v="01.05.2020 Казань"/>
  </r>
  <r>
    <d v="2020-05-12T00:00:00"/>
    <x v="1"/>
    <x v="8"/>
    <n v="32419.5"/>
    <n v="3080614.5"/>
    <n v="2363955.7909999997"/>
    <n v="120582837"/>
    <n v="2.5547702945486347E-2"/>
    <n v="200042.36143846155"/>
    <n v="30.316079163935616"/>
    <n v="23.263498532516817"/>
    <n v="21"/>
    <n v="1926"/>
    <n v="1745"/>
    <s v="12.05.2020 Казань"/>
  </r>
  <r>
    <d v="2020-05-21T00:00:00"/>
    <x v="2"/>
    <x v="8"/>
    <n v="40819.5"/>
    <n v="3810394.5"/>
    <n v="3046897.7940000002"/>
    <n v="120582837"/>
    <n v="3.1599808022430259E-2"/>
    <n v="144594.40769230769"/>
    <n v="25.058165964854144"/>
    <n v="20.037208903172619"/>
    <n v="21"/>
    <n v="2335"/>
    <n v="2126"/>
    <s v="21.05.2020 Казань"/>
  </r>
  <r>
    <d v="2020-05-20T00:00:00"/>
    <x v="2"/>
    <x v="8"/>
    <n v="41391"/>
    <n v="3918987"/>
    <n v="3141103.9569999999"/>
    <n v="120582837"/>
    <n v="3.2500371508094469E-2"/>
    <n v="205451.17950769232"/>
    <n v="24.764638599957042"/>
    <n v="19.849084546593293"/>
    <n v="21"/>
    <n v="2410"/>
    <n v="2202"/>
    <s v="20.05.2020 Казань"/>
  </r>
  <r>
    <d v="2020-05-05T00:00:00"/>
    <x v="3"/>
    <x v="8"/>
    <n v="29482.5"/>
    <n v="2648688"/>
    <n v="2021918.12"/>
    <n v="120582837"/>
    <n v="2.1965713080709819E-2"/>
    <n v="219587.1531846154"/>
    <n v="30.998776547885125"/>
    <n v="23.663409204859157"/>
    <n v="20"/>
    <n v="1757"/>
    <n v="1596"/>
    <s v="05.05.2020 Казань"/>
  </r>
  <r>
    <d v="2020-04-28T00:00:00"/>
    <x v="4"/>
    <x v="8"/>
    <n v="32181"/>
    <n v="2863600.5"/>
    <n v="2246478.6170000001"/>
    <n v="120582837"/>
    <n v="2.37479940864221E-2"/>
    <n v="140503.93076923076"/>
    <n v="27.470632407982539"/>
    <n v="21.550557872859706"/>
    <n v="19"/>
    <n v="1846"/>
    <n v="1681"/>
    <s v="28.04.2020 Казань"/>
  </r>
  <r>
    <d v="2020-05-13T00:00:00"/>
    <x v="1"/>
    <x v="8"/>
    <n v="35535"/>
    <n v="3288069"/>
    <n v="2580984.0299999998"/>
    <n v="120582837"/>
    <n v="2.7268134353150109E-2"/>
    <n v="208081.82515384615"/>
    <n v="27.39594518141983"/>
    <n v="21.504566053814571"/>
    <n v="21"/>
    <n v="2061"/>
    <n v="1876"/>
    <s v="13.05.2020 Казань"/>
  </r>
  <r>
    <d v="2020-05-31T00:00:00"/>
    <x v="0"/>
    <x v="7"/>
    <n v="76234.5"/>
    <n v="6500848.5"/>
    <n v="5172874.4439999992"/>
    <n v="218000127"/>
    <n v="2.9820388590874537E-2"/>
    <n v="60556.251538461533"/>
    <n v="25.67187876636584"/>
    <n v="20.427703491321182"/>
    <n v="37"/>
    <n v="5215"/>
    <n v="4848"/>
    <s v="31.05.2020 Волгоград"/>
  </r>
  <r>
    <d v="2020-05-03T00:00:00"/>
    <x v="4"/>
    <x v="8"/>
    <n v="29935.5"/>
    <n v="2720002.5"/>
    <n v="2102974.0010000002"/>
    <n v="120582837"/>
    <n v="2.2557128092781563E-2"/>
    <n v="175338.6411076923"/>
    <n v="29.340757361079699"/>
    <n v="22.684850436718342"/>
    <n v="20"/>
    <n v="1716"/>
    <n v="1561"/>
    <s v="03.05.2020 Казань"/>
  </r>
  <r>
    <d v="2020-05-30T00:00:00"/>
    <x v="0"/>
    <x v="7"/>
    <n v="106926"/>
    <n v="9098386.5"/>
    <n v="7354572.0109999999"/>
    <n v="218000127"/>
    <n v="4.1735693575995027E-2"/>
    <n v="193869.59292307691"/>
    <n v="23.710618189499431"/>
    <n v="19.166194896204949"/>
    <n v="37"/>
    <n v="6645"/>
    <n v="6122"/>
    <s v="30.05.2020 Волгоград"/>
  </r>
  <r>
    <d v="2020-05-06T00:00:00"/>
    <x v="3"/>
    <x v="8"/>
    <n v="30342"/>
    <n v="2738127"/>
    <n v="2094375.01"/>
    <n v="120582837"/>
    <n v="2.2707435553203977E-2"/>
    <n v="174068.47879999998"/>
    <n v="30.73718827460608"/>
    <n v="23.510669519711833"/>
    <n v="20"/>
    <n v="1747"/>
    <n v="1570"/>
    <s v="06.05.2020 Казань"/>
  </r>
  <r>
    <d v="2020-05-23T00:00:00"/>
    <x v="2"/>
    <x v="8"/>
    <n v="42999"/>
    <n v="3883215"/>
    <n v="3151914.3419999997"/>
    <n v="120582837"/>
    <n v="3.2203712374091843E-2"/>
    <n v="162279.9956153846"/>
    <n v="23.201793534019853"/>
    <n v="18.832350462181473"/>
    <n v="21"/>
    <n v="2460"/>
    <n v="2226"/>
    <s v="23.05.2020 Казань"/>
  </r>
  <r>
    <d v="2020-05-28T00:00:00"/>
    <x v="0"/>
    <x v="7"/>
    <n v="69945"/>
    <n v="6101931"/>
    <n v="4743581.9779999992"/>
    <n v="218000127"/>
    <n v="2.7990492867923881E-2"/>
    <n v="226018.55243846151"/>
    <n v="28.635512747535802"/>
    <n v="22.260969879862632"/>
    <n v="37"/>
    <n v="4840"/>
    <n v="4475"/>
    <s v="28.05.2020 Волгоград"/>
  </r>
  <r>
    <d v="2020-05-25T00:00:00"/>
    <x v="0"/>
    <x v="8"/>
    <n v="38740.5"/>
    <n v="3561655.5"/>
    <n v="2769041.2770000002"/>
    <n v="120582837"/>
    <n v="2.9537002019615777E-2"/>
    <n v="180495.52483076922"/>
    <n v="28.624138960424737"/>
    <n v="22.254095686682774"/>
    <n v="21"/>
    <n v="2330"/>
    <n v="2142"/>
    <s v="25.05.2020 Казань"/>
  </r>
  <r>
    <d v="2020-04-30T00:00:00"/>
    <x v="4"/>
    <x v="8"/>
    <n v="31231.5"/>
    <n v="2853310.5"/>
    <n v="2211817.6569999997"/>
    <n v="120582837"/>
    <n v="2.3662658558945664E-2"/>
    <n v="63441.684615384613"/>
    <n v="29.002971423516421"/>
    <n v="22.482405717849506"/>
    <n v="20"/>
    <n v="1756"/>
    <n v="1586"/>
    <s v="30.04.2020 Казань"/>
  </r>
  <r>
    <d v="2020-05-10T00:00:00"/>
    <x v="3"/>
    <x v="8"/>
    <n v="37489.5"/>
    <n v="3549097.5"/>
    <n v="2745646.9479999999"/>
    <n v="120582837"/>
    <n v="2.9432857845266985E-2"/>
    <n v="258287.05384615384"/>
    <n v="29.262704463341667"/>
    <n v="22.63816511098949"/>
    <n v="21"/>
    <n v="2120"/>
    <n v="1921"/>
    <s v="10.05.2020 Казань"/>
  </r>
  <r>
    <d v="2020-05-08T00:00:00"/>
    <x v="3"/>
    <x v="8"/>
    <n v="34399.5"/>
    <n v="3201358.5"/>
    <n v="2481896.3339999998"/>
    <n v="120582837"/>
    <n v="2.6549039478976598E-2"/>
    <n v="156377.12456923077"/>
    <n v="28.988405202261774"/>
    <n v="22.473651919958364"/>
    <n v="21"/>
    <n v="1957"/>
    <n v="1755"/>
    <s v="08.05.2020 Казань"/>
  </r>
  <r>
    <d v="2020-05-07T00:00:00"/>
    <x v="3"/>
    <x v="8"/>
    <n v="32851.5"/>
    <n v="2934504"/>
    <n v="2253872.1379999998"/>
    <n v="120582837"/>
    <n v="2.4336000653227292E-2"/>
    <n v="160756.50769230767"/>
    <n v="30.198335146197202"/>
    <n v="23.194102376415238"/>
    <n v="21"/>
    <n v="1879"/>
    <n v="1695"/>
    <s v="07.05.2020 Казань"/>
  </r>
  <r>
    <d v="2020-05-24T00:00:00"/>
    <x v="2"/>
    <x v="8"/>
    <n v="38194.5"/>
    <n v="3449302.5"/>
    <n v="2798056.2479999997"/>
    <n v="120582837"/>
    <n v="2.860525250372074E-2"/>
    <n v="174707.83838461537"/>
    <n v="23.274952119547255"/>
    <n v="18.880520105151703"/>
    <n v="21"/>
    <n v="2254"/>
    <n v="2061"/>
    <s v="24.05.2020 Казань"/>
  </r>
  <r>
    <d v="2020-05-31T00:00:00"/>
    <x v="0"/>
    <x v="8"/>
    <n v="42423"/>
    <n v="3994153.5"/>
    <n v="3105853.9129999997"/>
    <n v="120582837"/>
    <n v="3.3123731364854185E-2"/>
    <n v="53605.712153846151"/>
    <n v="28.6008167764071"/>
    <n v="22.239996209459658"/>
    <n v="23"/>
    <n v="2522"/>
    <n v="2295"/>
    <s v="31.05.2020 Казань"/>
  </r>
  <r>
    <d v="2020-05-30T00:00:00"/>
    <x v="0"/>
    <x v="8"/>
    <n v="48286.5"/>
    <n v="4456441.5"/>
    <n v="3473157.5449999999"/>
    <n v="120582837"/>
    <n v="3.6957510794011258E-2"/>
    <n v="205639.55141538463"/>
    <n v="28.310951699140389"/>
    <n v="22.064329914349827"/>
    <n v="22"/>
    <n v="2793"/>
    <n v="2539"/>
    <s v="30.05.2020 Казань"/>
  </r>
  <r>
    <d v="2020-05-28T00:00:00"/>
    <x v="0"/>
    <x v="8"/>
    <n v="41442"/>
    <n v="3893680.5"/>
    <n v="3004872.3489999999"/>
    <n v="120582837"/>
    <n v="3.2290503332576263E-2"/>
    <n v="190911.88401538462"/>
    <n v="29.578898794013298"/>
    <n v="22.826941013778608"/>
    <n v="22"/>
    <n v="2454"/>
    <n v="2239"/>
    <s v="28.05.2020 Казань"/>
  </r>
  <r>
    <d v="2020-05-16T00:00:00"/>
    <x v="1"/>
    <x v="9"/>
    <n v="18600"/>
    <n v="1601425.5"/>
    <n v="1268422.666"/>
    <n v="48803040"/>
    <n v="3.2814052157406591E-2"/>
    <n v="189642.93076923076"/>
    <n v="26.253302067687905"/>
    <n v="20.794150836239339"/>
    <n v="15"/>
    <n v="1111"/>
    <n v="992"/>
    <s v="16.05.2020 Пермь"/>
  </r>
  <r>
    <d v="2020-05-19T00:00:00"/>
    <x v="2"/>
    <x v="9"/>
    <n v="16638"/>
    <n v="1364847"/>
    <n v="1137103.412"/>
    <n v="48803040"/>
    <n v="2.7966434058206209E-2"/>
    <n v="258642.5153846154"/>
    <n v="20.028397206146099"/>
    <n v="16.686382283142358"/>
    <n v="16"/>
    <n v="1012"/>
    <n v="900"/>
    <s v="19.05.2020 Пермь"/>
  </r>
  <r>
    <d v="2020-05-17T00:00:00"/>
    <x v="1"/>
    <x v="9"/>
    <n v="15609"/>
    <n v="1377577.5"/>
    <n v="1086345.0159999998"/>
    <n v="48803040"/>
    <n v="2.8227288709883648E-2"/>
    <n v="224718.40769230769"/>
    <n v="26.808470578927036"/>
    <n v="21.14091468538069"/>
    <n v="15"/>
    <n v="971"/>
    <n v="856"/>
    <s v="17.05.2020 Пермь"/>
  </r>
  <r>
    <d v="2020-05-09T00:00:00"/>
    <x v="3"/>
    <x v="9"/>
    <n v="13948.5"/>
    <n v="1222932"/>
    <n v="974409.1449999999"/>
    <n v="48803040"/>
    <n v="2.5058520944596895E-2"/>
    <n v="299208.26923076925"/>
    <n v="25.504979738259753"/>
    <n v="20.321886662545431"/>
    <n v="15"/>
    <n v="849"/>
    <n v="740"/>
    <s v="09.05.2020 Пермь"/>
  </r>
  <r>
    <d v="2020-05-04T00:00:00"/>
    <x v="3"/>
    <x v="9"/>
    <n v="12301.5"/>
    <n v="1085211"/>
    <n v="874153.34499999997"/>
    <n v="48803040"/>
    <n v="2.223654510046915E-2"/>
    <n v="243709.48269230771"/>
    <n v="24.144236958791257"/>
    <n v="19.448536275433998"/>
    <n v="15"/>
    <n v="750"/>
    <n v="647"/>
    <s v="04.05.2020 Пермь"/>
  </r>
  <r>
    <d v="2020-04-29T00:00:00"/>
    <x v="4"/>
    <x v="9"/>
    <n v="13014"/>
    <n v="1115992.5"/>
    <n v="928035.23599999992"/>
    <n v="48803040"/>
    <n v="2.2867274251767922E-2"/>
    <n v="185811.06153846154"/>
    <n v="20.253246504963535"/>
    <n v="16.842161932091845"/>
    <n v="15"/>
    <n v="786"/>
    <n v="695"/>
    <s v="29.04.2020 Пермь"/>
  </r>
  <r>
    <d v="2020-05-02T00:00:00"/>
    <x v="4"/>
    <x v="9"/>
    <n v="12313.5"/>
    <n v="1053220.5"/>
    <n v="843395.10900000005"/>
    <n v="48803040"/>
    <n v="2.1581042902245433E-2"/>
    <n v="137019.67692307691"/>
    <n v="24.87865874024175"/>
    <n v="19.922266135154029"/>
    <n v="15"/>
    <n v="751"/>
    <n v="651"/>
    <s v="02.05.2020 Пермь"/>
  </r>
  <r>
    <d v="2020-05-26T00:00:00"/>
    <x v="0"/>
    <x v="9"/>
    <n v="17391"/>
    <n v="1489132.5"/>
    <n v="1209901.0159999998"/>
    <n v="48803040"/>
    <n v="3.0513109429248671E-2"/>
    <n v="272121.81538461539"/>
    <n v="23.078870114776414"/>
    <n v="18.751285328874374"/>
    <n v="17"/>
    <n v="1140"/>
    <n v="1016"/>
    <s v="26.05.2020 Пермь"/>
  </r>
  <r>
    <d v="2020-05-01T00:00:00"/>
    <x v="4"/>
    <x v="9"/>
    <n v="17113.5"/>
    <n v="1465842"/>
    <n v="1193019.642"/>
    <n v="48803040"/>
    <n v="3.0035874814355826E-2"/>
    <n v="272484.63076923077"/>
    <n v="22.868220136144245"/>
    <n v="18.611989423143832"/>
    <n v="15"/>
    <n v="996"/>
    <n v="888"/>
    <s v="01.05.2020 Пермь"/>
  </r>
  <r>
    <d v="2020-05-12T00:00:00"/>
    <x v="1"/>
    <x v="9"/>
    <n v="12802.5"/>
    <n v="1123830"/>
    <n v="914932.571"/>
    <n v="48803040"/>
    <n v="2.3027868755716857E-2"/>
    <n v="284287.79007692303"/>
    <n v="22.832002665691526"/>
    <n v="18.587991867097337"/>
    <n v="15"/>
    <n v="845"/>
    <n v="743"/>
    <s v="12.05.2020 Пермь"/>
  </r>
  <r>
    <d v="2020-05-21T00:00:00"/>
    <x v="2"/>
    <x v="9"/>
    <n v="16554"/>
    <n v="1380751.5"/>
    <n v="1137748.7319999998"/>
    <n v="48803040"/>
    <n v="2.8292325642009186E-2"/>
    <n v="227139.51416923077"/>
    <n v="21.358210399657924"/>
    <n v="17.599312258578038"/>
    <n v="17"/>
    <n v="1045"/>
    <n v="930"/>
    <s v="21.05.2020 Пермь"/>
  </r>
  <r>
    <d v="2020-05-20T00:00:00"/>
    <x v="2"/>
    <x v="9"/>
    <n v="17329.5"/>
    <n v="1430254.5"/>
    <n v="1175778.8370000001"/>
    <n v="48803040"/>
    <n v="2.9306668191161862E-2"/>
    <n v="286968.87692307692"/>
    <n v="21.643157283668639"/>
    <n v="17.792334371260495"/>
    <n v="16"/>
    <n v="1050"/>
    <n v="938"/>
    <s v="20.05.2020 Пермь"/>
  </r>
  <r>
    <d v="2020-05-05T00:00:00"/>
    <x v="3"/>
    <x v="9"/>
    <n v="15987"/>
    <n v="1384179"/>
    <n v="1116620.7919999999"/>
    <n v="48803040"/>
    <n v="2.8362556922683507E-2"/>
    <n v="220298.15353846154"/>
    <n v="23.961420915400627"/>
    <n v="19.329740445419276"/>
    <n v="15"/>
    <n v="922"/>
    <n v="823"/>
    <s v="05.05.2020 Пермь"/>
  </r>
  <r>
    <d v="2020-04-28T00:00:00"/>
    <x v="4"/>
    <x v="9"/>
    <n v="13303.5"/>
    <n v="1102887"/>
    <n v="914116.79200000002"/>
    <n v="48803040"/>
    <n v="2.259873565253312E-2"/>
    <n v="173095.92049999998"/>
    <n v="20.650556871074301"/>
    <n v="17.116006263560998"/>
    <n v="15"/>
    <n v="780"/>
    <n v="690"/>
    <s v="28.04.2020 Пермь"/>
  </r>
  <r>
    <d v="2020-05-13T00:00:00"/>
    <x v="1"/>
    <x v="9"/>
    <n v="14305.5"/>
    <n v="1243507.5"/>
    <n v="987216.74099999992"/>
    <n v="48803040"/>
    <n v="2.5480123779174413E-2"/>
    <n v="233030.6"/>
    <n v="25.960941336994619"/>
    <n v="20.610310673638889"/>
    <n v="15"/>
    <n v="898"/>
    <n v="795"/>
    <s v="13.05.2020 Пермь"/>
  </r>
  <r>
    <d v="2020-05-03T00:00:00"/>
    <x v="4"/>
    <x v="9"/>
    <n v="12924"/>
    <n v="1120009.5"/>
    <n v="902752.71699999995"/>
    <n v="48803040"/>
    <n v="2.2949584698002418E-2"/>
    <n v="193184.6"/>
    <n v="24.066034796547729"/>
    <n v="19.397762518978638"/>
    <n v="15"/>
    <n v="784"/>
    <n v="696"/>
    <s v="03.05.2020 Пермь"/>
  </r>
  <r>
    <d v="2020-05-06T00:00:00"/>
    <x v="3"/>
    <x v="9"/>
    <n v="14061"/>
    <n v="1221057"/>
    <n v="983096.41700000002"/>
    <n v="48803040"/>
    <n v="2.5020101206810069E-2"/>
    <n v="373408.83343076921"/>
    <n v="24.205213129161468"/>
    <n v="19.488081473674036"/>
    <n v="15"/>
    <n v="839"/>
    <n v="733"/>
    <s v="06.05.2020 Пермь"/>
  </r>
  <r>
    <d v="2020-05-23T00:00:00"/>
    <x v="2"/>
    <x v="9"/>
    <n v="21958.5"/>
    <n v="1854001.5"/>
    <n v="1515956.368"/>
    <n v="48803040"/>
    <n v="3.7989467459404166E-2"/>
    <n v="206787.93638461537"/>
    <n v="22.299133348143961"/>
    <n v="18.233271763803856"/>
    <n v="17"/>
    <n v="1294"/>
    <n v="1155"/>
    <s v="23.05.2020 Пермь"/>
  </r>
  <r>
    <d v="2020-05-25T00:00:00"/>
    <x v="0"/>
    <x v="9"/>
    <n v="17211"/>
    <n v="1507867.5"/>
    <n v="1217527.6069999998"/>
    <n v="48803040"/>
    <n v="3.0896999449214639E-2"/>
    <n v="246242.8615384615"/>
    <n v="23.846678410471576"/>
    <n v="19.255000389623103"/>
    <n v="17"/>
    <n v="1142"/>
    <n v="1020"/>
    <s v="25.05.2020 Пермь"/>
  </r>
  <r>
    <d v="2020-04-30T00:00:00"/>
    <x v="4"/>
    <x v="9"/>
    <n v="12753"/>
    <n v="1103068.5"/>
    <n v="904501.45600000001"/>
    <n v="48803040"/>
    <n v="2.2602454683150884E-2"/>
    <n v="58978.558669230762"/>
    <n v="21.953203356700843"/>
    <n v="18.001333915346144"/>
    <n v="15"/>
    <n v="791"/>
    <n v="691"/>
    <s v="30.04.2020 Пермь"/>
  </r>
  <r>
    <d v="2020-05-10T00:00:00"/>
    <x v="3"/>
    <x v="9"/>
    <n v="16435.5"/>
    <n v="1471537.5"/>
    <n v="1176721.1640000001"/>
    <n v="48803040"/>
    <n v="3.0152578609857091E-2"/>
    <n v="252262.82307692306"/>
    <n v="25.054052312430397"/>
    <n v="20.034578527560456"/>
    <n v="15"/>
    <n v="950"/>
    <n v="848"/>
    <s v="10.05.2020 Пермь"/>
  </r>
  <r>
    <d v="2020-05-08T00:00:00"/>
    <x v="3"/>
    <x v="9"/>
    <n v="14494.5"/>
    <n v="1269786"/>
    <n v="1018857.6680000001"/>
    <n v="48803040"/>
    <n v="2.6018584088204341E-2"/>
    <n v="197493.53076923077"/>
    <n v="24.628399027762914"/>
    <n v="19.761466262819084"/>
    <n v="15"/>
    <n v="879"/>
    <n v="768"/>
    <s v="08.05.2020 Пермь"/>
  </r>
  <r>
    <d v="2020-05-07T00:00:00"/>
    <x v="3"/>
    <x v="9"/>
    <n v="12705"/>
    <n v="1123894.5"/>
    <n v="898508.49699999997"/>
    <n v="48803040"/>
    <n v="2.3029190394696725E-2"/>
    <n v="273904.81530769228"/>
    <n v="25.084459830099977"/>
    <n v="20.054017792595307"/>
    <n v="15"/>
    <n v="805"/>
    <n v="703"/>
    <s v="07.05.2020 Пермь"/>
  </r>
  <r>
    <d v="2020-05-24T00:00:00"/>
    <x v="2"/>
    <x v="9"/>
    <n v="18075"/>
    <n v="1548099"/>
    <n v="1256993.4810000001"/>
    <n v="48803040"/>
    <n v="3.1721364078959015E-2"/>
    <n v="213288.93846153846"/>
    <n v="23.158872611527872"/>
    <n v="18.804063499814923"/>
    <n v="17"/>
    <n v="1128"/>
    <n v="1001"/>
    <s v="24.05.2020 Пермь"/>
  </r>
  <r>
    <d v="2020-05-16T00:00:00"/>
    <x v="1"/>
    <x v="10"/>
    <n v="13120.5"/>
    <n v="1215033"/>
    <n v="985281.03599999985"/>
    <n v="34816548"/>
    <n v="3.4898146708858095E-2"/>
    <n v="143418.86295384614"/>
    <n v="23.318419375322293"/>
    <n v="18.909113085817435"/>
    <n v="15"/>
    <n v="747"/>
    <n v="647"/>
    <s v="16.05.2020 Ростов-на-Дону"/>
  </r>
  <r>
    <d v="2020-05-19T00:00:00"/>
    <x v="2"/>
    <x v="10"/>
    <n v="16237.5"/>
    <n v="1403047.5"/>
    <n v="1195875.8800000001"/>
    <n v="34816548"/>
    <n v="4.0298294362784044E-2"/>
    <n v="173178.52204615384"/>
    <n v="17.323839661353471"/>
    <n v="14.765830807581345"/>
    <n v="15"/>
    <n v="930"/>
    <n v="827"/>
    <s v="19.05.2020 Ростов-на-Дону"/>
  </r>
  <r>
    <d v="2020-05-17T00:00:00"/>
    <x v="1"/>
    <x v="10"/>
    <n v="11967"/>
    <n v="1060489.5"/>
    <n v="851805.179"/>
    <n v="34816548"/>
    <n v="3.0459352259735801E-2"/>
    <n v="171981.49101538458"/>
    <n v="24.499066939812536"/>
    <n v="19.678112890320932"/>
    <n v="15"/>
    <n v="692"/>
    <n v="591"/>
    <s v="17.05.2020 Ростов-на-Дону"/>
  </r>
  <r>
    <d v="2020-05-09T00:00:00"/>
    <x v="3"/>
    <x v="10"/>
    <n v="12037.5"/>
    <n v="1081216.5"/>
    <n v="910141.15500000003"/>
    <n v="34816548"/>
    <n v="3.1054672622914829E-2"/>
    <n v="143296.04318461538"/>
    <n v="18.796572823915426"/>
    <n v="15.822487448166022"/>
    <n v="15"/>
    <n v="623"/>
    <n v="535"/>
    <s v="09.05.2020 Ростов-на-Дону"/>
  </r>
  <r>
    <d v="2020-05-04T00:00:00"/>
    <x v="3"/>
    <x v="10"/>
    <n v="7087.5"/>
    <n v="610855.5"/>
    <n v="541946.12800000003"/>
    <n v="34816548"/>
    <n v="1.7544976026916854E-2"/>
    <n v="150795.58461538461"/>
    <n v="12.715170095282971"/>
    <n v="11.280797504483461"/>
    <n v="15"/>
    <n v="390"/>
    <n v="315"/>
    <s v="04.05.2020 Ростов-на-Дону"/>
  </r>
  <r>
    <d v="2020-04-29T00:00:00"/>
    <x v="4"/>
    <x v="11"/>
    <n v="25816.5"/>
    <n v="2360914.5"/>
    <n v="1868643.6719999998"/>
    <n v="85862581.5"/>
    <n v="2.7496430444500439E-2"/>
    <n v="137636.84266153845"/>
    <n v="26.343750570333469"/>
    <n v="20.850853684027957"/>
    <n v="18"/>
    <n v="1599"/>
    <n v="1450"/>
    <s v="29.04.2020 Краснодар"/>
  </r>
  <r>
    <d v="2020-05-02T00:00:00"/>
    <x v="4"/>
    <x v="10"/>
    <n v="4624.5"/>
    <n v="433243.5"/>
    <n v="377401.46199999994"/>
    <n v="34816548"/>
    <n v="1.2443608711581631E-2"/>
    <n v="65936.343369230759"/>
    <n v="14.796455134029149"/>
    <n v="12.889296204097707"/>
    <n v="15"/>
    <n v="274"/>
    <n v="203"/>
    <s v="02.05.2020 Ростов-на-Дону"/>
  </r>
  <r>
    <d v="2020-05-26T00:00:00"/>
    <x v="0"/>
    <x v="10"/>
    <n v="12259.5"/>
    <n v="1152054"/>
    <n v="906579.62099999993"/>
    <n v="34816548"/>
    <n v="3.3089265483757895E-2"/>
    <n v="217611.18753846153"/>
    <n v="27.076979596037059"/>
    <n v="21.307541052763156"/>
    <n v="15"/>
    <n v="812"/>
    <n v="711"/>
    <s v="26.05.2020 Ростов-на-Дону"/>
  </r>
  <r>
    <d v="2020-05-01T00:00:00"/>
    <x v="4"/>
    <x v="10"/>
    <n v="5446.5"/>
    <n v="505572"/>
    <n v="422390.908"/>
    <n v="34816548"/>
    <n v="1.4521026036240009E-2"/>
    <n v="42729.218369230766"/>
    <n v="19.692917253796573"/>
    <n v="16.452867642986561"/>
    <n v="15"/>
    <n v="294"/>
    <n v="225"/>
    <s v="01.05.2020 Ростов-на-Дону"/>
  </r>
  <r>
    <d v="2020-05-12T00:00:00"/>
    <x v="1"/>
    <x v="10"/>
    <n v="11296.5"/>
    <n v="989632.5"/>
    <n v="829947.41200000001"/>
    <n v="34816548"/>
    <n v="2.842419932039213E-2"/>
    <n v="196319.5046923077"/>
    <n v="19.240386281245488"/>
    <n v="16.135796671996928"/>
    <n v="15"/>
    <n v="624"/>
    <n v="538"/>
    <s v="12.05.2020 Ростов-на-Дону"/>
  </r>
  <r>
    <d v="2020-05-21T00:00:00"/>
    <x v="2"/>
    <x v="10"/>
    <n v="12135"/>
    <n v="1103623.5"/>
    <n v="899589.3060000001"/>
    <n v="34816548"/>
    <n v="3.1698245903068849E-2"/>
    <n v="184440.53076923077"/>
    <n v="22.680815861099163"/>
    <n v="18.487663048131893"/>
    <n v="15"/>
    <n v="749"/>
    <n v="652"/>
    <s v="21.05.2020 Ростов-на-Дону"/>
  </r>
  <r>
    <d v="2020-05-20T00:00:00"/>
    <x v="2"/>
    <x v="10"/>
    <n v="12630"/>
    <n v="1104858"/>
    <n v="915994.11899999983"/>
    <n v="34816548"/>
    <n v="3.1733703180453154E-2"/>
    <n v="161654.46923076923"/>
    <n v="20.618459996903123"/>
    <n v="17.093950625329242"/>
    <n v="15"/>
    <n v="760"/>
    <n v="664"/>
    <s v="20.05.2020 Ростов-на-Дону"/>
  </r>
  <r>
    <d v="2020-05-05T00:00:00"/>
    <x v="3"/>
    <x v="10"/>
    <n v="8223"/>
    <n v="694593"/>
    <n v="622755.04999999993"/>
    <n v="34816548"/>
    <n v="1.9950082357389366E-2"/>
    <n v="172368.62218461538"/>
    <n v="11.535506616927487"/>
    <n v="10.342452342594882"/>
    <n v="15"/>
    <n v="455"/>
    <n v="381"/>
    <s v="05.05.2020 Ростов-на-Дону"/>
  </r>
  <r>
    <d v="2020-04-28T00:00:00"/>
    <x v="4"/>
    <x v="11"/>
    <n v="25149"/>
    <n v="2277072"/>
    <n v="1804070.1239999998"/>
    <n v="85862581.5"/>
    <n v="2.6519957357676229E-2"/>
    <n v="125553.02143076922"/>
    <n v="26.218597032761469"/>
    <n v="20.772372415101508"/>
    <n v="18"/>
    <n v="1505"/>
    <n v="1368"/>
    <s v="28.04.2020 Краснодар"/>
  </r>
  <r>
    <d v="2020-05-13T00:00:00"/>
    <x v="1"/>
    <x v="10"/>
    <n v="10401"/>
    <n v="949912.5"/>
    <n v="785961.28899999999"/>
    <n v="34816548"/>
    <n v="2.728336249762613E-2"/>
    <n v="253438.94004615385"/>
    <n v="20.859960063503841"/>
    <n v="17.259611911623441"/>
    <n v="15"/>
    <n v="599"/>
    <n v="515"/>
    <s v="13.05.2020 Ростов-на-Дону"/>
  </r>
  <r>
    <d v="2020-05-31T00:00:00"/>
    <x v="0"/>
    <x v="9"/>
    <n v="17689.5"/>
    <n v="1592119.5"/>
    <n v="1279369.1529999999"/>
    <n v="48803040"/>
    <n v="3.2623367314823008E-2"/>
    <n v="119890.85384615383"/>
    <n v="24.445668888188372"/>
    <n v="19.643647791513143"/>
    <n v="17"/>
    <n v="1186"/>
    <n v="1054"/>
    <s v="31.05.2020 Пермь"/>
  </r>
  <r>
    <d v="2020-05-03T00:00:00"/>
    <x v="4"/>
    <x v="10"/>
    <n v="8127"/>
    <n v="665302.5"/>
    <n v="644221.49399999995"/>
    <n v="34816548"/>
    <n v="1.9108801366522609E-2"/>
    <n v="95245.727138461531"/>
    <n v="3.2723226710594751"/>
    <n v="3.1686347187933386"/>
    <n v="15"/>
    <n v="455"/>
    <n v="384"/>
    <s v="03.05.2020 Ростов-на-Дону"/>
  </r>
  <r>
    <d v="2020-05-30T00:00:00"/>
    <x v="0"/>
    <x v="9"/>
    <n v="27250.5"/>
    <n v="2457252"/>
    <n v="1983435.05"/>
    <n v="48803040"/>
    <n v="5.0350388008615854E-2"/>
    <n v="175066.50692307693"/>
    <n v="23.88870510279628"/>
    <n v="19.282391468192923"/>
    <n v="17"/>
    <n v="1697"/>
    <n v="1499"/>
    <s v="30.05.2020 Пермь"/>
  </r>
  <r>
    <d v="2020-05-06T00:00:00"/>
    <x v="3"/>
    <x v="10"/>
    <n v="8464.5"/>
    <n v="739291.5"/>
    <n v="651727.3679999999"/>
    <n v="34816548"/>
    <n v="2.123391152965538E-2"/>
    <n v="154318.62433846152"/>
    <n v="13.435699695827431"/>
    <n v="11.844330957409912"/>
    <n v="15"/>
    <n v="467"/>
    <n v="389"/>
    <s v="06.05.2020 Ростов-на-Дону"/>
  </r>
  <r>
    <d v="2020-05-23T00:00:00"/>
    <x v="2"/>
    <x v="10"/>
    <n v="14167.5"/>
    <n v="1315075.5"/>
    <n v="1074904.135"/>
    <n v="34816548"/>
    <n v="3.7771564831757587E-2"/>
    <n v="269233.34436923079"/>
    <n v="22.343514847489164"/>
    <n v="18.262933573015388"/>
    <n v="15"/>
    <n v="840"/>
    <n v="725"/>
    <s v="23.05.2020 Ростов-на-Дону"/>
  </r>
  <r>
    <d v="2020-05-28T00:00:00"/>
    <x v="0"/>
    <x v="9"/>
    <n v="16500"/>
    <n v="1487928"/>
    <n v="1187884.8939999999"/>
    <n v="48803040"/>
    <n v="3.0488428589694413E-2"/>
    <n v="279400.0153846154"/>
    <n v="25.25860102401472"/>
    <n v="20.165162964874657"/>
    <n v="17"/>
    <n v="1097"/>
    <n v="968"/>
    <s v="28.05.2020 Пермь"/>
  </r>
  <r>
    <d v="2020-05-25T00:00:00"/>
    <x v="0"/>
    <x v="10"/>
    <n v="13260"/>
    <n v="1230687"/>
    <n v="985675.48699999996"/>
    <n v="34816548"/>
    <n v="3.5347760495957267E-2"/>
    <n v="224353.45695384615"/>
    <n v="24.857218854626954"/>
    <n v="19.908515568946452"/>
    <n v="15"/>
    <n v="835"/>
    <n v="736"/>
    <s v="25.05.2020 Ростов-на-Дону"/>
  </r>
  <r>
    <d v="2020-04-30T00:00:00"/>
    <x v="4"/>
    <x v="10"/>
    <n v="4285.5"/>
    <n v="404691"/>
    <n v="333054.54800000001"/>
    <n v="34816548"/>
    <n v="1.1623524537814605E-2"/>
    <n v="11494.630769230769"/>
    <n v="21.508924718241644"/>
    <n v="17.701518442465979"/>
    <n v="15"/>
    <n v="262"/>
    <n v="195"/>
    <s v="30.04.2020 Ростов-на-Дону"/>
  </r>
  <r>
    <d v="2020-05-10T00:00:00"/>
    <x v="3"/>
    <x v="10"/>
    <n v="13440"/>
    <n v="1198285.5"/>
    <n v="1018063.802"/>
    <n v="34816548"/>
    <n v="3.4417125442763596E-2"/>
    <n v="178012.59307692308"/>
    <n v="17.702397202017401"/>
    <n v="15.039963180727797"/>
    <n v="15"/>
    <n v="706"/>
    <n v="608"/>
    <s v="10.05.2020 Ростов-на-Дону"/>
  </r>
  <r>
    <d v="2020-05-08T00:00:00"/>
    <x v="3"/>
    <x v="10"/>
    <n v="9058.5"/>
    <n v="798759"/>
    <n v="669115.93699999992"/>
    <n v="34816548"/>
    <n v="2.2941935541685523E-2"/>
    <n v="171987.47030000002"/>
    <n v="19.375276515047364"/>
    <n v="16.230560532025315"/>
    <n v="15"/>
    <n v="492"/>
    <n v="412"/>
    <s v="08.05.2020 Ростов-на-Дону"/>
  </r>
  <r>
    <d v="2020-05-07T00:00:00"/>
    <x v="3"/>
    <x v="10"/>
    <n v="8719.5"/>
    <n v="769276.5"/>
    <n v="654599.97699999996"/>
    <n v="34816548"/>
    <n v="2.209513993173591E-2"/>
    <n v="184385.1884923077"/>
    <n v="17.51856508238161"/>
    <n v="14.907061765178067"/>
    <n v="15"/>
    <n v="480"/>
    <n v="398"/>
    <s v="07.05.2020 Ростов-на-Дону"/>
  </r>
  <r>
    <d v="2020-05-24T00:00:00"/>
    <x v="2"/>
    <x v="10"/>
    <n v="12666"/>
    <n v="1184865"/>
    <n v="953822.62099999993"/>
    <n v="34816548"/>
    <n v="3.4031662185464225E-2"/>
    <n v="340158.78723076923"/>
    <n v="24.222782508321334"/>
    <n v="19.499468631447471"/>
    <n v="15"/>
    <n v="779"/>
    <n v="673"/>
    <s v="24.05.2020 Ростов-на-Дону"/>
  </r>
  <r>
    <d v="2020-05-16T00:00:00"/>
    <x v="1"/>
    <x v="11"/>
    <n v="34563"/>
    <n v="2922883.5"/>
    <n v="2340316.3049999997"/>
    <n v="85862581.5"/>
    <n v="3.4041411857620427E-2"/>
    <n v="109812.45384615385"/>
    <n v="24.892669155676391"/>
    <n v="19.931249227004784"/>
    <n v="19"/>
    <n v="2039"/>
    <n v="1868"/>
    <s v="16.05.2020 Краснодар"/>
  </r>
  <r>
    <d v="2020-05-19T00:00:00"/>
    <x v="2"/>
    <x v="11"/>
    <n v="28882.5"/>
    <n v="2446530"/>
    <n v="1956748.2629999998"/>
    <n v="85862581.5"/>
    <n v="2.8493552805653764E-2"/>
    <n v="108543.03143076923"/>
    <n v="25.030390789722155"/>
    <n v="20.019445377739093"/>
    <n v="19"/>
    <n v="1831"/>
    <n v="1667"/>
    <s v="19.05.2020 Краснодар"/>
  </r>
  <r>
    <d v="2020-05-17T00:00:00"/>
    <x v="1"/>
    <x v="11"/>
    <n v="28275"/>
    <n v="2435632.5"/>
    <n v="1954139.7149999999"/>
    <n v="85862581.5"/>
    <n v="2.8366634888563187E-2"/>
    <n v="79541.984615384616"/>
    <n v="24.639629464774487"/>
    <n v="19.76869601633252"/>
    <n v="19"/>
    <n v="1790"/>
    <n v="1633"/>
    <s v="17.05.2020 Краснодар"/>
  </r>
  <r>
    <d v="2020-05-09T00:00:00"/>
    <x v="3"/>
    <x v="11"/>
    <n v="26271"/>
    <n v="2384937"/>
    <n v="1880070.5110000002"/>
    <n v="85862581.5"/>
    <n v="2.7776208894907266E-2"/>
    <n v="141472.14615384614"/>
    <n v="26.853593311852109"/>
    <n v="21.168965427598291"/>
    <n v="19"/>
    <n v="1542"/>
    <n v="1412"/>
    <s v="09.05.2020 Краснодар"/>
  </r>
  <r>
    <d v="2020-05-04T00:00:00"/>
    <x v="3"/>
    <x v="11"/>
    <n v="23587.5"/>
    <n v="2155668"/>
    <n v="1685753.1839999999"/>
    <n v="85862581.5"/>
    <n v="2.5106023629163771E-2"/>
    <n v="135489.15811538461"/>
    <n v="27.875659406139974"/>
    <n v="21.799034730765595"/>
    <n v="19"/>
    <n v="1479"/>
    <n v="1346"/>
    <s v="04.05.2020 Краснодар"/>
  </r>
  <r>
    <d v="2020-05-02T00:00:00"/>
    <x v="4"/>
    <x v="11"/>
    <n v="18427.5"/>
    <n v="1682851.5"/>
    <n v="1337535.2989999999"/>
    <n v="85862581.5"/>
    <n v="1.9599358307203937E-2"/>
    <n v="121636.08074615385"/>
    <n v="25.817352353853661"/>
    <n v="20.519707235011534"/>
    <n v="19"/>
    <n v="1206"/>
    <n v="1080"/>
    <s v="02.05.2020 Краснодар"/>
  </r>
  <r>
    <d v="2020-05-26T00:00:00"/>
    <x v="0"/>
    <x v="11"/>
    <n v="27156"/>
    <n v="2410803"/>
    <n v="1897998.2520000001"/>
    <n v="85862581.5"/>
    <n v="2.8077457699079312E-2"/>
    <n v="96303.4"/>
    <n v="27.018188634243266"/>
    <n v="21.271117880639768"/>
    <n v="20"/>
    <n v="1814"/>
    <n v="1655"/>
    <s v="26.05.2020 Краснодар"/>
  </r>
  <r>
    <d v="2020-05-01T00:00:00"/>
    <x v="4"/>
    <x v="11"/>
    <n v="35190"/>
    <n v="3168510"/>
    <n v="2533138.7200000002"/>
    <n v="85862581.5"/>
    <n v="3.6902105022314058E-2"/>
    <n v="102615.49999999999"/>
    <n v="25.082372117386438"/>
    <n v="20.052683437956638"/>
    <n v="19"/>
    <n v="1987"/>
    <n v="1791"/>
    <s v="01.05.2020 Краснодар"/>
  </r>
  <r>
    <d v="2020-05-12T00:00:00"/>
    <x v="1"/>
    <x v="11"/>
    <n v="25483.5"/>
    <n v="2243160"/>
    <n v="1757185.7729999998"/>
    <n v="85862581.5"/>
    <n v="2.6125000679137513E-2"/>
    <n v="114933.59230769231"/>
    <n v="27.656394358936133"/>
    <n v="21.664715267747294"/>
    <n v="19"/>
    <n v="1598"/>
    <n v="1454"/>
    <s v="12.05.2020 Краснодар"/>
  </r>
  <r>
    <d v="2020-05-21T00:00:00"/>
    <x v="2"/>
    <x v="11"/>
    <n v="25362"/>
    <n v="2198935.5"/>
    <n v="1755958.3049999999"/>
    <n v="85862581.5"/>
    <n v="2.5609939295850311E-2"/>
    <n v="102833.37792307691"/>
    <n v="25.227090742339698"/>
    <n v="20.145074514463936"/>
    <n v="19"/>
    <n v="1650"/>
    <n v="1505"/>
    <s v="21.05.2020 Краснодар"/>
  </r>
  <r>
    <d v="2020-05-20T00:00:00"/>
    <x v="2"/>
    <x v="11"/>
    <n v="28849.5"/>
    <n v="2520759"/>
    <n v="2010739.0729999999"/>
    <n v="85862581.5"/>
    <n v="2.9358062102989531E-2"/>
    <n v="106300.0107076923"/>
    <n v="25.364799135228232"/>
    <n v="20.232792067785937"/>
    <n v="19"/>
    <n v="1823"/>
    <n v="1678"/>
    <s v="20.05.2020 Краснодар"/>
  </r>
  <r>
    <d v="2020-05-05T00:00:00"/>
    <x v="3"/>
    <x v="11"/>
    <n v="26367"/>
    <n v="2380333.5"/>
    <n v="1873451.2719999999"/>
    <n v="85862581.5"/>
    <n v="2.7722594154707542E-2"/>
    <n v="149632.49369999999"/>
    <n v="27.056066820402474"/>
    <n v="21.294588678435193"/>
    <n v="19"/>
    <n v="1622"/>
    <n v="1482"/>
    <s v="05.05.2020 Краснодар"/>
  </r>
  <r>
    <d v="2020-05-13T00:00:00"/>
    <x v="1"/>
    <x v="11"/>
    <n v="25539"/>
    <n v="2263651.5"/>
    <n v="1783039.3049999997"/>
    <n v="85862581.5"/>
    <n v="2.6363655278638459E-2"/>
    <n v="139331.31929230769"/>
    <n v="26.954660710634215"/>
    <n v="21.231722064991025"/>
    <n v="19"/>
    <n v="1605"/>
    <n v="1447"/>
    <s v="13.05.2020 Краснодар"/>
  </r>
  <r>
    <d v="2020-05-31T00:00:00"/>
    <x v="0"/>
    <x v="10"/>
    <n v="14808"/>
    <n v="1336789.5"/>
    <n v="1084824.9949999999"/>
    <n v="34816548"/>
    <n v="3.8395233783659423E-2"/>
    <n v="167974.06755384614"/>
    <n v="23.226281304478992"/>
    <n v="18.848480258110953"/>
    <n v="16"/>
    <n v="917"/>
    <n v="802"/>
    <s v="31.05.2020 Ростов-на-Дону"/>
  </r>
  <r>
    <d v="2020-05-03T00:00:00"/>
    <x v="4"/>
    <x v="11"/>
    <n v="21343.5"/>
    <n v="1906557"/>
    <n v="1485927.8739999998"/>
    <n v="85862581.5"/>
    <n v="2.2204748176596577E-2"/>
    <n v="100092.68052307691"/>
    <n v="28.30750626325489"/>
    <n v="22.062237111190495"/>
    <n v="19"/>
    <n v="1314"/>
    <n v="1192"/>
    <s v="03.05.2020 Краснодар"/>
  </r>
  <r>
    <d v="2020-05-30T00:00:00"/>
    <x v="0"/>
    <x v="10"/>
    <n v="17946"/>
    <n v="1609090.5"/>
    <n v="1298844.2"/>
    <n v="34816548"/>
    <n v="4.6216256131997924E-2"/>
    <n v="137945.5276"/>
    <n v="23.886336790817563"/>
    <n v="19.280848404735472"/>
    <n v="16"/>
    <n v="1048"/>
    <n v="918"/>
    <s v="30.05.2020 Ростов-на-Дону"/>
  </r>
  <r>
    <d v="2020-05-06T00:00:00"/>
    <x v="3"/>
    <x v="11"/>
    <n v="24337.5"/>
    <n v="2159350.5"/>
    <n v="1715939.5399999998"/>
    <n v="85862581.5"/>
    <n v="2.5148911927368501E-2"/>
    <n v="115138.50836153845"/>
    <n v="25.840709982124444"/>
    <n v="20.534459783161658"/>
    <n v="19"/>
    <n v="1509"/>
    <n v="1374"/>
    <s v="06.05.2020 Краснодар"/>
  </r>
  <r>
    <d v="2020-05-23T00:00:00"/>
    <x v="2"/>
    <x v="11"/>
    <n v="36997.5"/>
    <n v="3089140.5"/>
    <n v="2533823.1740000001"/>
    <n v="85862581.5"/>
    <n v="3.5977726805244026E-2"/>
    <n v="109891.53846153845"/>
    <n v="21.916183090367454"/>
    <n v="17.976434739695392"/>
    <n v="19"/>
    <n v="2195"/>
    <n v="1999"/>
    <s v="23.05.2020 Краснодар"/>
  </r>
  <r>
    <d v="2020-05-28T00:00:00"/>
    <x v="0"/>
    <x v="10"/>
    <n v="13864.5"/>
    <n v="1239747"/>
    <n v="995597.5199999999"/>
    <n v="34816548"/>
    <n v="3.5607981583929575E-2"/>
    <n v="216733.44615384613"/>
    <n v="24.522909619140083"/>
    <n v="19.693492301251794"/>
    <n v="16"/>
    <n v="876"/>
    <n v="762"/>
    <s v="28.05.2020 Ростов-на-Дону"/>
  </r>
  <r>
    <d v="2020-05-25T00:00:00"/>
    <x v="0"/>
    <x v="11"/>
    <n v="28494"/>
    <n v="2512803"/>
    <n v="1972327.267"/>
    <n v="85862581.5"/>
    <n v="2.9265402415137028E-2"/>
    <n v="174025.3846153846"/>
    <n v="27.402943823926762"/>
    <n v="21.508878053711335"/>
    <n v="20"/>
    <n v="1899"/>
    <n v="1738"/>
    <s v="25.05.2020 Краснодар"/>
  </r>
  <r>
    <d v="2020-04-30T00:00:00"/>
    <x v="4"/>
    <x v="11"/>
    <n v="27883.5"/>
    <n v="2560080"/>
    <n v="2016381.645"/>
    <n v="85862581.5"/>
    <n v="2.9816014791029782E-2"/>
    <n v="41912.707692307689"/>
    <n v="26.964059921305221"/>
    <n v="21.237553318646292"/>
    <n v="19"/>
    <n v="1662"/>
    <n v="1506"/>
    <s v="30.04.2020 Краснодар"/>
  </r>
  <r>
    <d v="2020-05-10T00:00:00"/>
    <x v="3"/>
    <x v="11"/>
    <n v="31224"/>
    <n v="2767270.5"/>
    <n v="2174380.5969999996"/>
    <n v="85862581.5"/>
    <n v="3.2229062435072488E-2"/>
    <n v="80170.980907692297"/>
    <n v="27.267071083048322"/>
    <n v="21.425079441998911"/>
    <n v="19"/>
    <n v="1836"/>
    <n v="1680"/>
    <s v="10.05.2020 Краснодар"/>
  </r>
  <r>
    <d v="2020-05-08T00:00:00"/>
    <x v="3"/>
    <x v="11"/>
    <n v="25020"/>
    <n v="2235960"/>
    <n v="1780335.608"/>
    <n v="85862581.5"/>
    <n v="2.6041145758004026E-2"/>
    <n v="140320.89928461539"/>
    <n v="25.592050732043774"/>
    <n v="20.377126245550009"/>
    <n v="19"/>
    <n v="1520"/>
    <n v="1380"/>
    <s v="08.05.2020 Краснодар"/>
  </r>
  <r>
    <d v="2020-05-07T00:00:00"/>
    <x v="3"/>
    <x v="11"/>
    <n v="26184"/>
    <n v="2308336.5"/>
    <n v="1837113.1940000001"/>
    <n v="85862581.5"/>
    <n v="2.6884079882923156E-2"/>
    <n v="115064.43612307693"/>
    <n v="25.650205307926161"/>
    <n v="20.413978031365872"/>
    <n v="19"/>
    <n v="1580"/>
    <n v="1435"/>
    <s v="07.05.2020 Краснодар"/>
  </r>
  <r>
    <d v="2020-05-24T00:00:00"/>
    <x v="2"/>
    <x v="11"/>
    <n v="29824.5"/>
    <n v="2526909"/>
    <n v="2092407.26"/>
    <n v="85862581.5"/>
    <n v="2.9429688181457716E-2"/>
    <n v="62346.415384615379"/>
    <n v="20.765639094561354"/>
    <n v="17.194989609835574"/>
    <n v="19"/>
    <n v="1868"/>
    <n v="1706"/>
    <s v="24.05.2020 Краснодар"/>
  </r>
  <r>
    <d v="2020-04-29T00:00:00"/>
    <x v="4"/>
    <x v="12"/>
    <n v="208351.5"/>
    <n v="21615333"/>
    <n v="15729720.814999998"/>
    <n v="774146953.5"/>
    <n v="2.7921485581354807E-2"/>
    <n v="273156.71999999997"/>
    <n v="37.417143344257148"/>
    <n v="27.228875840127014"/>
    <n v="59"/>
    <n v="13186"/>
    <n v="12251"/>
    <s v="29.04.2020 Москва Запад"/>
  </r>
  <r>
    <d v="2020-04-28T00:00:00"/>
    <x v="4"/>
    <x v="12"/>
    <n v="204637.5"/>
    <n v="21114898.5"/>
    <n v="15426373.358999999"/>
    <n v="774146953.5"/>
    <n v="2.7275052113216125E-2"/>
    <n v="255889.23846153845"/>
    <n v="36.875323892515681"/>
    <n v="26.940812152139877"/>
    <n v="59"/>
    <n v="12943"/>
    <n v="12072"/>
    <s v="28.04.2020 Москва Запад"/>
  </r>
  <r>
    <d v="2020-05-31T00:00:00"/>
    <x v="0"/>
    <x v="11"/>
    <n v="31372.5"/>
    <n v="2794324.5"/>
    <n v="2251714.5490000001"/>
    <n v="85862581.5"/>
    <n v="3.2544147301231563E-2"/>
    <n v="37852.04366923077"/>
    <n v="24.097634899635757"/>
    <n v="19.418286995658519"/>
    <n v="21"/>
    <n v="2056"/>
    <n v="1879"/>
    <s v="31.05.2020 Краснодар"/>
  </r>
  <r>
    <d v="2020-05-30T00:00:00"/>
    <x v="0"/>
    <x v="11"/>
    <n v="34681.5"/>
    <n v="3005334"/>
    <n v="2408136.8190000001"/>
    <n v="85862581.5"/>
    <n v="3.5001672993025486E-2"/>
    <n v="113231.09230769232"/>
    <n v="24.799138333344001"/>
    <n v="19.871241632377629"/>
    <n v="20"/>
    <n v="2174"/>
    <n v="1957"/>
    <s v="30.05.2020 Краснодар"/>
  </r>
  <r>
    <d v="2020-05-28T00:00:00"/>
    <x v="0"/>
    <x v="11"/>
    <n v="28197"/>
    <n v="2559211.5"/>
    <n v="2038847.0090000001"/>
    <n v="85862581.5"/>
    <n v="2.9805899791168055E-2"/>
    <n v="74270.530769230769"/>
    <n v="25.522488382059862"/>
    <n v="20.333000652740107"/>
    <n v="20"/>
    <n v="1875"/>
    <n v="1701"/>
    <s v="28.05.2020 Краснодар"/>
  </r>
  <r>
    <d v="2020-05-16T00:00:00"/>
    <x v="1"/>
    <x v="12"/>
    <n v="236551.5"/>
    <n v="23689383"/>
    <n v="17329462.175999999"/>
    <n v="774146953.5"/>
    <n v="3.0600628075713277E-2"/>
    <n v="258177.63846153844"/>
    <n v="36.700047349467155"/>
    <n v="26.847135799189033"/>
    <n v="60"/>
    <n v="14049"/>
    <n v="13118"/>
    <s v="16.05.2020 Москва Запад"/>
  </r>
  <r>
    <d v="2020-05-19T00:00:00"/>
    <x v="2"/>
    <x v="12"/>
    <n v="223597.5"/>
    <n v="21945858"/>
    <n v="15975681.728"/>
    <n v="774146953.5"/>
    <n v="2.8348439402597223E-2"/>
    <n v="296759.42307692306"/>
    <n v="37.370400673019716"/>
    <n v="27.204114197767982"/>
    <n v="60"/>
    <n v="13867"/>
    <n v="12987"/>
    <s v="19.05.2020 Москва Запад"/>
  </r>
  <r>
    <d v="2020-05-17T00:00:00"/>
    <x v="1"/>
    <x v="12"/>
    <n v="193363.5"/>
    <n v="19546386"/>
    <n v="14278298.844000001"/>
    <n v="774146953.5"/>
    <n v="2.5248934858722531E-2"/>
    <n v="264289.06153846154"/>
    <n v="36.895761978071675"/>
    <n v="26.951719647816226"/>
    <n v="60"/>
    <n v="11698"/>
    <n v="10989"/>
    <s v="17.05.2020 Москва Запад"/>
  </r>
  <r>
    <d v="2020-05-09T00:00:00"/>
    <x v="3"/>
    <x v="12"/>
    <n v="188319"/>
    <n v="19218631.5"/>
    <n v="13973128.512"/>
    <n v="774146953.5"/>
    <n v="2.4825559815369085E-2"/>
    <n v="403874.8839461538"/>
    <n v="37.539932331511935"/>
    <n v="27.293842373740297"/>
    <n v="59"/>
    <n v="12016"/>
    <n v="11137"/>
    <s v="09.05.2020 Москва Запад"/>
  </r>
  <r>
    <d v="2020-05-04T00:00:00"/>
    <x v="3"/>
    <x v="12"/>
    <n v="237544.5"/>
    <n v="24292218"/>
    <n v="17650186.028999999"/>
    <n v="774146953.5"/>
    <n v="3.1379336817347558E-2"/>
    <n v="347608.63846153842"/>
    <n v="37.631512552257881"/>
    <n v="27.342221163172503"/>
    <n v="59"/>
    <n v="14423"/>
    <n v="13432"/>
    <s v="04.05.2020 Москва Запад"/>
  </r>
  <r>
    <d v="2020-04-29T00:00:00"/>
    <x v="4"/>
    <x v="13"/>
    <n v="203209.5"/>
    <n v="20871391.5"/>
    <n v="15206983.089"/>
    <n v="738124428"/>
    <n v="2.8276250870808466E-2"/>
    <n v="284467.66153846157"/>
    <n v="37.248732229454248"/>
    <n v="27.139582001516288"/>
    <n v="54"/>
    <n v="12747"/>
    <n v="11884"/>
    <s v="29.04.2020 Москва Восток"/>
  </r>
  <r>
    <d v="2020-05-02T00:00:00"/>
    <x v="4"/>
    <x v="12"/>
    <n v="185979"/>
    <n v="19625364"/>
    <n v="14386025.838000001"/>
    <n v="774146953.5"/>
    <n v="2.5350954248765895E-2"/>
    <n v="361439.69230769225"/>
    <n v="36.419635422595562"/>
    <n v="26.696769354188788"/>
    <n v="59"/>
    <n v="12429"/>
    <n v="11477"/>
    <s v="02.05.2020 Москва Запад"/>
  </r>
  <r>
    <d v="2020-05-26T00:00:00"/>
    <x v="0"/>
    <x v="12"/>
    <n v="244905"/>
    <n v="25163431.5"/>
    <n v="18210825.697000001"/>
    <n v="774146953.5"/>
    <n v="3.2504721986224283E-2"/>
    <n v="272401.2"/>
    <n v="38.178421553644057"/>
    <n v="27.629800025485391"/>
    <n v="59"/>
    <n v="15369"/>
    <n v="14299"/>
    <s v="26.05.2020 Москва Запад"/>
  </r>
  <r>
    <d v="2020-05-01T00:00:00"/>
    <x v="4"/>
    <x v="12"/>
    <n v="239409"/>
    <n v="25413351"/>
    <n v="18463277.771000002"/>
    <n v="774146953.5"/>
    <n v="3.2827554103395433E-2"/>
    <n v="369443.39999999997"/>
    <n v="37.642683575482877"/>
    <n v="27.348118038427906"/>
    <n v="59"/>
    <n v="15222"/>
    <n v="13873"/>
    <s v="01.05.2020 Москва Запад"/>
  </r>
  <r>
    <d v="2020-05-12T00:00:00"/>
    <x v="1"/>
    <x v="12"/>
    <n v="192886.5"/>
    <n v="19205179.5"/>
    <n v="13834210.461999999"/>
    <n v="774146953.5"/>
    <n v="2.480818326956059E-2"/>
    <n v="383344.65076923074"/>
    <n v="38.823820504632721"/>
    <n v="27.966252739267556"/>
    <n v="60"/>
    <n v="12000"/>
    <n v="11194"/>
    <s v="12.05.2020 Москва Запад"/>
  </r>
  <r>
    <d v="2020-05-21T00:00:00"/>
    <x v="2"/>
    <x v="12"/>
    <n v="224233.5"/>
    <n v="22253295"/>
    <n v="16496134.313999999"/>
    <n v="774146953.5"/>
    <n v="2.8745569428892677E-2"/>
    <n v="334550.50769230764"/>
    <n v="34.900059470987657"/>
    <n v="25.871048247012414"/>
    <n v="60"/>
    <n v="14005"/>
    <n v="13002"/>
    <s v="21.05.2020 Москва Запад"/>
  </r>
  <r>
    <d v="2020-05-20T00:00:00"/>
    <x v="2"/>
    <x v="12"/>
    <n v="219622.5"/>
    <n v="21959286"/>
    <n v="15958453.927999999"/>
    <n v="774146953.5"/>
    <n v="2.8365784946539869E-2"/>
    <n v="417117.17692307686"/>
    <n v="37.602841096474926"/>
    <n v="27.327081909675936"/>
    <n v="60"/>
    <n v="13792"/>
    <n v="12834"/>
    <s v="20.05.2020 Москва Запад"/>
  </r>
  <r>
    <d v="2020-05-05T00:00:00"/>
    <x v="3"/>
    <x v="12"/>
    <n v="213582"/>
    <n v="21919435.5"/>
    <n v="15790923.194999998"/>
    <n v="774146953.5"/>
    <n v="2.8314308285913831E-2"/>
    <n v="365011.08061538462"/>
    <n v="38.810348383814059"/>
    <n v="27.959261564924887"/>
    <n v="59"/>
    <n v="13469"/>
    <n v="12486"/>
    <s v="05.05.2020 Москва Запад"/>
  </r>
  <r>
    <d v="2020-04-28T00:00:00"/>
    <x v="4"/>
    <x v="13"/>
    <n v="195705"/>
    <n v="20003263.5"/>
    <n v="14633542.982000001"/>
    <n v="738124428"/>
    <n v="2.7100123964465244E-2"/>
    <n v="268185.43076923076"/>
    <n v="36.694603108796194"/>
    <n v="26.844222284028803"/>
    <n v="54"/>
    <n v="12306"/>
    <n v="11532"/>
    <s v="28.04.2020 Москва Восток"/>
  </r>
  <r>
    <d v="2020-05-13T00:00:00"/>
    <x v="1"/>
    <x v="12"/>
    <n v="193722"/>
    <n v="19437273"/>
    <n v="13979092.230999999"/>
    <n v="774146953.5"/>
    <n v="2.510798875087222E-2"/>
    <n v="418713.96153846156"/>
    <n v="39.045316239461911"/>
    <n v="28.081000709307325"/>
    <n v="60"/>
    <n v="12007"/>
    <n v="11245"/>
    <s v="13.05.2020 Москва Запад"/>
  </r>
  <r>
    <d v="2020-05-03T00:00:00"/>
    <x v="4"/>
    <x v="12"/>
    <n v="257215.5"/>
    <n v="26492278.5"/>
    <n v="19179229.932"/>
    <n v="774146953.5"/>
    <n v="3.4221252670730819E-2"/>
    <n v="254778.07384615383"/>
    <n v="38.130042728140957"/>
    <n v="27.604453003164675"/>
    <n v="59"/>
    <n v="15277"/>
    <n v="14163"/>
    <s v="03.05.2020 Москва Запад"/>
  </r>
  <r>
    <d v="2020-05-06T00:00:00"/>
    <x v="3"/>
    <x v="12"/>
    <n v="224779.5"/>
    <n v="23032992"/>
    <n v="16792969.817999996"/>
    <n v="774146953.5"/>
    <n v="2.9752738670436426E-2"/>
    <n v="443086.25303076918"/>
    <n v="37.158538660097321"/>
    <n v="27.09166999233102"/>
    <n v="59"/>
    <n v="14103"/>
    <n v="13118"/>
    <s v="06.05.2020 Москва Запад"/>
  </r>
  <r>
    <d v="2020-05-23T00:00:00"/>
    <x v="2"/>
    <x v="12"/>
    <n v="292018.5"/>
    <n v="28590910.5"/>
    <n v="21740920.338999998"/>
    <n v="774146953.5"/>
    <n v="3.6932148826185361E-2"/>
    <n v="206427.73076923075"/>
    <n v="31.507360563352659"/>
    <n v="23.958628953072349"/>
    <n v="60"/>
    <n v="17295"/>
    <n v="16010"/>
    <s v="23.05.2020 Москва Запад"/>
  </r>
  <r>
    <d v="2020-05-25T00:00:00"/>
    <x v="0"/>
    <x v="12"/>
    <n v="198751.5"/>
    <n v="20582743.5"/>
    <n v="14894008.652000001"/>
    <n v="774146953.5"/>
    <n v="2.6587643866507832E-2"/>
    <n v="316452.66153846157"/>
    <n v="38.19478678251005"/>
    <n v="27.638370210462949"/>
    <n v="59"/>
    <n v="12983"/>
    <n v="12056"/>
    <s v="25.05.2020 Москва Запад"/>
  </r>
  <r>
    <d v="2020-04-30T00:00:00"/>
    <x v="4"/>
    <x v="12"/>
    <n v="214386"/>
    <n v="22530000"/>
    <n v="16370527.077"/>
    <n v="774146953.5"/>
    <n v="2.9103001565968185E-2"/>
    <n v="115618.05384615384"/>
    <n v="37.625379403048285"/>
    <n v="27.338983235685753"/>
    <n v="59"/>
    <n v="13251"/>
    <n v="12255"/>
    <s v="30.04.2020 Москва Запад"/>
  </r>
  <r>
    <d v="2020-05-10T00:00:00"/>
    <x v="3"/>
    <x v="12"/>
    <n v="243825"/>
    <n v="24890404.5"/>
    <n v="18159589.107999999"/>
    <n v="774146953.5"/>
    <n v="3.2152040885090175E-2"/>
    <n v="258558.49999999997"/>
    <n v="37.064800045694959"/>
    <n v="27.041807986688209"/>
    <n v="59"/>
    <n v="14569"/>
    <n v="13566"/>
    <s v="10.05.2020 Москва Запад"/>
  </r>
  <r>
    <d v="2020-05-08T00:00:00"/>
    <x v="3"/>
    <x v="12"/>
    <n v="232701"/>
    <n v="23881948.5"/>
    <n v="17462223.403999999"/>
    <n v="774146953.5"/>
    <n v="3.084937348397122E-2"/>
    <n v="512464.9846153846"/>
    <n v="36.763503406613509"/>
    <n v="26.881077546917918"/>
    <n v="59"/>
    <n v="14098"/>
    <n v="13106"/>
    <s v="08.05.2020 Москва Запад"/>
  </r>
  <r>
    <d v="2020-05-07T00:00:00"/>
    <x v="3"/>
    <x v="12"/>
    <n v="219411"/>
    <n v="22460130"/>
    <n v="16627687.641000001"/>
    <n v="774146953.5"/>
    <n v="2.9012747384014603E-2"/>
    <n v="518998.75384615385"/>
    <n v="35.076689464736852"/>
    <n v="25.967981302868679"/>
    <n v="59"/>
    <n v="13495"/>
    <n v="12517"/>
    <s v="07.05.2020 Москва Запад"/>
  </r>
  <r>
    <d v="2020-05-24T00:00:00"/>
    <x v="2"/>
    <x v="12"/>
    <n v="200029.5"/>
    <n v="19959801"/>
    <n v="15125624.641999999"/>
    <n v="774146953.5"/>
    <n v="2.5782961374141738E-2"/>
    <n v="318671.85465384612"/>
    <n v="31.960176669839651"/>
    <n v="24.219561898437767"/>
    <n v="60"/>
    <n v="12822"/>
    <n v="11916"/>
    <s v="24.05.2020 Москва Запад"/>
  </r>
  <r>
    <d v="2020-05-16T00:00:00"/>
    <x v="1"/>
    <x v="13"/>
    <n v="225480"/>
    <n v="22355338.5"/>
    <n v="16443448.491999999"/>
    <n v="738124428"/>
    <n v="3.0286680201837189E-2"/>
    <n v="291468.59999999998"/>
    <n v="35.95285995438384"/>
    <n v="26.445092781753232"/>
    <n v="54"/>
    <n v="13170"/>
    <n v="12299"/>
    <s v="16.05.2020 Москва Восток"/>
  </r>
  <r>
    <d v="2020-05-19T00:00:00"/>
    <x v="2"/>
    <x v="13"/>
    <n v="211453.5"/>
    <n v="20590072.5"/>
    <n v="15078027.685000001"/>
    <n v="738124428"/>
    <n v="2.7895124072495808E-2"/>
    <n v="293452.29237692308"/>
    <n v="36.5568025882027"/>
    <n v="26.770400225642721"/>
    <n v="54"/>
    <n v="13070"/>
    <n v="12244"/>
    <s v="19.05.2020 Москва Восток"/>
  </r>
  <r>
    <d v="2020-05-17T00:00:00"/>
    <x v="1"/>
    <x v="13"/>
    <n v="184801.5"/>
    <n v="18449091"/>
    <n v="13533023.127999999"/>
    <n v="738124428"/>
    <n v="2.4994554170208277E-2"/>
    <n v="246229.69714615386"/>
    <n v="36.326457329616133"/>
    <n v="26.646667155579649"/>
    <n v="54"/>
    <n v="11128"/>
    <n v="10467"/>
    <s v="17.05.2020 Москва Восток"/>
  </r>
  <r>
    <d v="2020-05-09T00:00:00"/>
    <x v="3"/>
    <x v="13"/>
    <n v="177976.5"/>
    <n v="18085798.5"/>
    <n v="13150397.668"/>
    <n v="738124428"/>
    <n v="2.4502370892946521E-2"/>
    <n v="444057.73347692302"/>
    <n v="37.530430307896609"/>
    <n v="27.288819080893777"/>
    <n v="54"/>
    <n v="11288"/>
    <n v="10492"/>
    <s v="09.05.2020 Москва Восток"/>
  </r>
  <r>
    <d v="2020-05-04T00:00:00"/>
    <x v="3"/>
    <x v="13"/>
    <n v="223617"/>
    <n v="22796827.5"/>
    <n v="16597666.014999999"/>
    <n v="738124428"/>
    <n v="3.0884802934607658E-2"/>
    <n v="404297.74615384609"/>
    <n v="37.349597704867435"/>
    <n v="27.193088533919912"/>
    <n v="54"/>
    <n v="13606"/>
    <n v="12697"/>
    <s v="04.05.2020 Москва Восток"/>
  </r>
  <r>
    <d v="2020-05-02T00:00:00"/>
    <x v="4"/>
    <x v="13"/>
    <n v="176397"/>
    <n v="18625921.5"/>
    <n v="13628439.163999999"/>
    <n v="738124428"/>
    <n v="2.5234121502343776E-2"/>
    <n v="370802.93846153846"/>
    <n v="36.669513477383575"/>
    <n v="26.830792430860406"/>
    <n v="54"/>
    <n v="11622"/>
    <n v="10754"/>
    <s v="02.05.2020 Москва Восток"/>
  </r>
  <r>
    <d v="2020-05-26T00:00:00"/>
    <x v="0"/>
    <x v="13"/>
    <n v="232369.5"/>
    <n v="23856345"/>
    <n v="17297352.185000002"/>
    <n v="738124428"/>
    <n v="3.2320221489810931E-2"/>
    <n v="279472.16153846151"/>
    <n v="37.91905688714516"/>
    <n v="27.493703729552859"/>
    <n v="54"/>
    <n v="14482"/>
    <n v="13510"/>
    <s v="26.05.2020 Москва Восток"/>
  </r>
  <r>
    <d v="2020-05-01T00:00:00"/>
    <x v="4"/>
    <x v="13"/>
    <n v="226540.5"/>
    <n v="23953536"/>
    <n v="17342946.796999998"/>
    <n v="738124428"/>
    <n v="3.2451894411493452E-2"/>
    <n v="380499.56092307693"/>
    <n v="38.11687414127055"/>
    <n v="27.597550537006317"/>
    <n v="54"/>
    <n v="14205"/>
    <n v="13026"/>
    <s v="01.05.2020 Москва Восток"/>
  </r>
  <r>
    <d v="2020-05-12T00:00:00"/>
    <x v="1"/>
    <x v="13"/>
    <n v="189679.5"/>
    <n v="18718036.5"/>
    <n v="13500671.991999999"/>
    <n v="738124428"/>
    <n v="2.5358917534700532E-2"/>
    <n v="344959.87384615385"/>
    <n v="38.645220853388771"/>
    <n v="27.873460488230169"/>
    <n v="54"/>
    <n v="11614"/>
    <n v="10862"/>
    <s v="12.05.2020 Москва Восток"/>
  </r>
  <r>
    <d v="2020-05-21T00:00:00"/>
    <x v="2"/>
    <x v="13"/>
    <n v="213640.5"/>
    <n v="21042673.5"/>
    <n v="15681371.557000002"/>
    <n v="738124428"/>
    <n v="2.8508301177643722E-2"/>
    <n v="296732.59615384613"/>
    <n v="34.18898610693762"/>
    <n v="25.478235657650622"/>
    <n v="54"/>
    <n v="13240"/>
    <n v="12360"/>
    <s v="21.05.2020 Москва Восток"/>
  </r>
  <r>
    <d v="2020-05-20T00:00:00"/>
    <x v="2"/>
    <x v="13"/>
    <n v="214885.5"/>
    <n v="21411349.5"/>
    <n v="15600701.422999999"/>
    <n v="738124428"/>
    <n v="2.9007777940659077E-2"/>
    <n v="410370.5153846154"/>
    <n v="37.246069387837949"/>
    <n v="27.138168367201708"/>
    <n v="54"/>
    <n v="13298"/>
    <n v="12428"/>
    <s v="20.05.2020 Москва Восток"/>
  </r>
  <r>
    <d v="2020-05-05T00:00:00"/>
    <x v="3"/>
    <x v="13"/>
    <n v="203832"/>
    <n v="20880142.5"/>
    <n v="15015521.489999998"/>
    <n v="738124428"/>
    <n v="2.828810659549124E-2"/>
    <n v="398269.43076923076"/>
    <n v="39.057058483820946"/>
    <n v="28.087073687356305"/>
    <n v="54"/>
    <n v="12775"/>
    <n v="11887"/>
    <s v="05.05.2020 Москва Восток"/>
  </r>
  <r>
    <d v="2020-05-13T00:00:00"/>
    <x v="1"/>
    <x v="13"/>
    <n v="188662.5"/>
    <n v="18784000.5"/>
    <n v="13568684.673999999"/>
    <n v="738124428"/>
    <n v="2.5448284581092336E-2"/>
    <n v="349844.36153846153"/>
    <n v="38.436414076255083"/>
    <n v="27.764670395957459"/>
    <n v="54"/>
    <n v="11522"/>
    <n v="10803"/>
    <s v="13.05.2020 Москва Восток"/>
  </r>
  <r>
    <d v="2020-05-31T00:00:00"/>
    <x v="0"/>
    <x v="12"/>
    <n v="215277"/>
    <n v="21585316.5"/>
    <n v="16285354.714"/>
    <n v="774146953.5"/>
    <n v="2.7882711935260492E-2"/>
    <n v="183249.26153846155"/>
    <n v="32.544343547173661"/>
    <n v="24.553551420012766"/>
    <n v="59"/>
    <n v="13684"/>
    <n v="12690"/>
    <s v="31.05.2020 Москва Запад"/>
  </r>
  <r>
    <d v="2020-05-03T00:00:00"/>
    <x v="4"/>
    <x v="13"/>
    <n v="248148"/>
    <n v="25519072.5"/>
    <n v="18491870.614999998"/>
    <n v="738124428"/>
    <n v="3.4572859983980915E-2"/>
    <n v="270910.05384615384"/>
    <n v="38.001573941901619"/>
    <n v="27.537058351160692"/>
    <n v="54"/>
    <n v="14823"/>
    <n v="13751"/>
    <s v="03.05.2020 Москва Восток"/>
  </r>
  <r>
    <d v="2020-05-30T00:00:00"/>
    <x v="0"/>
    <x v="12"/>
    <n v="246414"/>
    <n v="24527245.5"/>
    <n v="18595804.535"/>
    <n v="774146953.5"/>
    <n v="3.1682932276759258E-2"/>
    <n v="282204.5230769231"/>
    <n v="31.896662248929147"/>
    <n v="24.183070067937308"/>
    <n v="59"/>
    <n v="15030"/>
    <n v="13956"/>
    <s v="30.05.2020 Москва Запад"/>
  </r>
  <r>
    <d v="2020-05-06T00:00:00"/>
    <x v="3"/>
    <x v="13"/>
    <n v="216498"/>
    <n v="22126444.5"/>
    <n v="16128268.832"/>
    <n v="738124428"/>
    <n v="2.9976578014025569E-2"/>
    <n v="389877.53846153844"/>
    <n v="37.190449455424847"/>
    <n v="27.108628627613442"/>
    <n v="54"/>
    <n v="13406"/>
    <n v="12518"/>
    <s v="06.05.2020 Москва Восток"/>
  </r>
  <r>
    <d v="2020-05-23T00:00:00"/>
    <x v="2"/>
    <x v="13"/>
    <n v="275793"/>
    <n v="26806626"/>
    <n v="20508194.544999998"/>
    <n v="738124428"/>
    <n v="3.6317218321353269E-2"/>
    <n v="239346.81538461536"/>
    <n v="30.711779338642909"/>
    <n v="23.495800832973167"/>
    <n v="54"/>
    <n v="16221"/>
    <n v="15065"/>
    <s v="23.05.2020 Москва Восток"/>
  </r>
  <r>
    <d v="2020-05-28T00:00:00"/>
    <x v="0"/>
    <x v="12"/>
    <n v="199753.5"/>
    <n v="20535733.5"/>
    <n v="15173462.744000001"/>
    <n v="774146953.5"/>
    <n v="2.6526918961775645E-2"/>
    <n v="257491.36923076925"/>
    <n v="35.33979584271485"/>
    <n v="26.11190272799362"/>
    <n v="60"/>
    <n v="12854"/>
    <n v="11954"/>
    <s v="28.05.2020 Москва Запад"/>
  </r>
  <r>
    <d v="2020-05-25T00:00:00"/>
    <x v="0"/>
    <x v="13"/>
    <n v="192948"/>
    <n v="19806927"/>
    <n v="14358653.389999999"/>
    <n v="738124428"/>
    <n v="2.6834130193561349E-2"/>
    <n v="319377.7946153846"/>
    <n v="37.944182243401876"/>
    <n v="27.506910133005498"/>
    <n v="54"/>
    <n v="12336"/>
    <n v="11519"/>
    <s v="25.05.2020 Москва Восток"/>
  </r>
  <r>
    <d v="2020-04-30T00:00:00"/>
    <x v="4"/>
    <x v="13"/>
    <n v="206038.5"/>
    <n v="21740460"/>
    <n v="15789926.042999998"/>
    <n v="738124428"/>
    <n v="2.9453651952567543E-2"/>
    <n v="115102.03846153845"/>
    <n v="37.685635390534316"/>
    <n v="27.370782205160342"/>
    <n v="54"/>
    <n v="12817"/>
    <n v="11865"/>
    <s v="30.04.2020 Москва Восток"/>
  </r>
  <r>
    <d v="2020-05-10T00:00:00"/>
    <x v="3"/>
    <x v="13"/>
    <n v="231559.5"/>
    <n v="23443725"/>
    <n v="17121204.866"/>
    <n v="738124428"/>
    <n v="3.1761210048991906E-2"/>
    <n v="269535.72538461542"/>
    <n v="36.928009351465228"/>
    <n v="26.968922959128722"/>
    <n v="54"/>
    <n v="13832"/>
    <n v="12864"/>
    <s v="10.05.2020 Москва Восток"/>
  </r>
  <r>
    <d v="2020-05-08T00:00:00"/>
    <x v="3"/>
    <x v="13"/>
    <n v="225076.5"/>
    <n v="22846078.5"/>
    <n v="16722171.227"/>
    <n v="738124428"/>
    <n v="3.0951527457102394E-2"/>
    <n v="479024.68461538455"/>
    <n v="36.621484075657591"/>
    <n v="26.805069732208093"/>
    <n v="54"/>
    <n v="13563"/>
    <n v="12604"/>
    <s v="08.05.2020 Москва Восток"/>
  </r>
  <r>
    <d v="2020-05-07T00:00:00"/>
    <x v="3"/>
    <x v="13"/>
    <n v="209415"/>
    <n v="21463023"/>
    <n v="15847839.739"/>
    <n v="738124428"/>
    <n v="2.9077784430134049E-2"/>
    <n v="521163.87692307692"/>
    <n v="35.431852880122058"/>
    <n v="26.16212665382691"/>
    <n v="54"/>
    <n v="12743"/>
    <n v="11858"/>
    <s v="07.05.2020 Москва Восток"/>
  </r>
  <r>
    <d v="2020-05-24T00:00:00"/>
    <x v="2"/>
    <x v="13"/>
    <n v="193719"/>
    <n v="19071117"/>
    <n v="14541424.877999999"/>
    <n v="738124428"/>
    <n v="2.5837265746202889E-2"/>
    <n v="304806.9854230769"/>
    <n v="31.150263196373967"/>
    <n v="23.751582678665343"/>
    <n v="54"/>
    <n v="12211"/>
    <n v="11427"/>
    <s v="24.05.2020 Москва Восток"/>
  </r>
  <r>
    <d v="2020-04-29T00:00:00"/>
    <x v="4"/>
    <x v="14"/>
    <n v="12250.5"/>
    <n v="981519"/>
    <n v="867080.68200000003"/>
    <n v="41034630"/>
    <n v="2.3919284760213509E-2"/>
    <n v="102160.21538461538"/>
    <n v="13.198116435489906"/>
    <n v="11.659307461190254"/>
    <n v="15"/>
    <n v="659"/>
    <n v="575"/>
    <s v="29.04.2020 Новосибирск"/>
  </r>
  <r>
    <d v="2020-04-28T00:00:00"/>
    <x v="4"/>
    <x v="14"/>
    <n v="12541.5"/>
    <n v="992541"/>
    <n v="874678.696"/>
    <n v="41034630"/>
    <n v="2.4187887157749444E-2"/>
    <n v="83886.676923076913"/>
    <n v="13.474925654299918"/>
    <n v="11.874804567267248"/>
    <n v="15"/>
    <n v="636"/>
    <n v="547"/>
    <s v="28.04.2020 Новосибирск"/>
  </r>
  <r>
    <d v="2020-05-31T00:00:00"/>
    <x v="0"/>
    <x v="13"/>
    <n v="206758.5"/>
    <n v="20717248.5"/>
    <n v="15667372.685999999"/>
    <n v="738124428"/>
    <n v="2.8067420226336147E-2"/>
    <n v="180007.08753846152"/>
    <n v="32.231797348590888"/>
    <n v="24.375224412643412"/>
    <n v="54"/>
    <n v="13106"/>
    <n v="12164"/>
    <s v="31.05.2020 Москва Восток"/>
  </r>
  <r>
    <d v="2020-05-30T00:00:00"/>
    <x v="0"/>
    <x v="13"/>
    <n v="244734"/>
    <n v="24151980"/>
    <n v="18429449.488000002"/>
    <n v="738124428"/>
    <n v="3.2720743392061262E-2"/>
    <n v="303444.36538461538"/>
    <n v="31.051011674147507"/>
    <n v="23.693835917386476"/>
    <n v="54"/>
    <n v="14590"/>
    <n v="13551"/>
    <s v="30.05.2020 Москва Восток"/>
  </r>
  <r>
    <d v="2020-05-28T00:00:00"/>
    <x v="0"/>
    <x v="13"/>
    <n v="191641.5"/>
    <n v="19549036.5"/>
    <n v="14481164.23"/>
    <n v="738124428"/>
    <n v="2.6484743978694065E-2"/>
    <n v="266079.27846153843"/>
    <n v="34.996304092050195"/>
    <n v="25.923897937374047"/>
    <n v="54"/>
    <n v="12409"/>
    <n v="11582"/>
    <s v="28.05.2020 Москва Восток"/>
  </r>
  <r>
    <d v="2020-05-16T00:00:00"/>
    <x v="1"/>
    <x v="14"/>
    <n v="16368"/>
    <n v="1316350.5"/>
    <n v="1092945.2830000001"/>
    <n v="41034630"/>
    <n v="3.2079014724879937E-2"/>
    <n v="175846.6446153846"/>
    <n v="20.440658876058293"/>
    <n v="16.971560158179752"/>
    <n v="16"/>
    <n v="920"/>
    <n v="818"/>
    <s v="16.05.2020 Новосибирск"/>
  </r>
  <r>
    <d v="2020-05-19T00:00:00"/>
    <x v="2"/>
    <x v="14"/>
    <n v="14427"/>
    <n v="1126810.5"/>
    <n v="963035.41399999999"/>
    <n v="41034630"/>
    <n v="2.7459989282223332E-2"/>
    <n v="202056.34519230769"/>
    <n v="17.006133276008477"/>
    <n v="14.534394736293283"/>
    <n v="17"/>
    <n v="857"/>
    <n v="757"/>
    <s v="19.05.2020 Новосибирск"/>
  </r>
  <r>
    <d v="2020-05-17T00:00:00"/>
    <x v="1"/>
    <x v="14"/>
    <n v="13440"/>
    <n v="1157529"/>
    <n v="935379.42299999984"/>
    <n v="41034630"/>
    <n v="2.8208588696912826E-2"/>
    <n v="111375.6648"/>
    <n v="23.749675429838934"/>
    <n v="19.191707248803283"/>
    <n v="16"/>
    <n v="859"/>
    <n v="746"/>
    <s v="17.05.2020 Новосибирск"/>
  </r>
  <r>
    <d v="2020-05-09T00:00:00"/>
    <x v="3"/>
    <x v="14"/>
    <n v="11745"/>
    <n v="955801.5"/>
    <n v="795942.652"/>
    <n v="41034630"/>
    <n v="2.3292558017459886E-2"/>
    <n v="165952.05877692305"/>
    <n v="20.084216821188772"/>
    <n v="16.725109554651254"/>
    <n v="15"/>
    <n v="654"/>
    <n v="570"/>
    <s v="09.05.2020 Новосибирск"/>
  </r>
  <r>
    <d v="2020-05-04T00:00:00"/>
    <x v="3"/>
    <x v="14"/>
    <n v="11062.5"/>
    <n v="906343.5"/>
    <n v="762082.74899999995"/>
    <n v="41034630"/>
    <n v="2.2087283350672348E-2"/>
    <n v="125305.56399230768"/>
    <n v="18.929801414518053"/>
    <n v="15.916785523369455"/>
    <n v="15"/>
    <n v="622"/>
    <n v="538"/>
    <s v="04.05.2020 Новосибирск"/>
  </r>
  <r>
    <d v="2020-05-02T00:00:00"/>
    <x v="4"/>
    <x v="14"/>
    <n v="10018.5"/>
    <n v="816859.5"/>
    <n v="697541.2969999999"/>
    <n v="41034630"/>
    <n v="1.9906588654509619E-2"/>
    <n v="106508.82307692307"/>
    <n v="17.105539630867206"/>
    <n v="14.606943176886611"/>
    <n v="15"/>
    <n v="567"/>
    <n v="493"/>
    <s v="02.05.2020 Новосибирск"/>
  </r>
  <r>
    <d v="2020-05-26T00:00:00"/>
    <x v="0"/>
    <x v="15"/>
    <n v="10437"/>
    <n v="833815.5"/>
    <n v="737888.36599999992"/>
    <n v="5664156"/>
    <n v="0.14720913407045993"/>
    <n v="39424.853846153841"/>
    <n v="13.000223125892202"/>
    <n v="11.504599518718479"/>
    <n v="7"/>
    <n v="577"/>
    <n v="389"/>
    <s v="26.05.2020 Тюмень"/>
  </r>
  <r>
    <d v="2020-05-01T00:00:00"/>
    <x v="4"/>
    <x v="14"/>
    <n v="13644"/>
    <n v="1134444"/>
    <n v="971710.87099999993"/>
    <n v="41034630"/>
    <n v="2.7646015085307216E-2"/>
    <n v="291527.8831384615"/>
    <n v="16.747073008715994"/>
    <n v="14.344747647305647"/>
    <n v="15"/>
    <n v="721"/>
    <n v="625"/>
    <s v="01.05.2020 Новосибирск"/>
  </r>
  <r>
    <d v="2020-05-12T00:00:00"/>
    <x v="1"/>
    <x v="14"/>
    <n v="13443"/>
    <n v="1092277.5"/>
    <n v="921493.48300000001"/>
    <n v="41034630"/>
    <n v="2.661843179772792E-2"/>
    <n v="218151.6"/>
    <n v="18.533393903557318"/>
    <n v="15.635588666799416"/>
    <n v="15"/>
    <n v="750"/>
    <n v="659"/>
    <s v="12.05.2020 Новосибирск"/>
  </r>
  <r>
    <d v="2020-05-21T00:00:00"/>
    <x v="2"/>
    <x v="14"/>
    <n v="14182.5"/>
    <n v="1172574"/>
    <n v="968784.86499999987"/>
    <n v="41034630"/>
    <n v="2.8575230238459565E-2"/>
    <n v="94547"/>
    <n v="21.035540744125907"/>
    <n v="17.379639579250448"/>
    <n v="18"/>
    <n v="888"/>
    <n v="786"/>
    <s v="21.05.2020 Новосибирск"/>
  </r>
  <r>
    <d v="2020-05-20T00:00:00"/>
    <x v="2"/>
    <x v="14"/>
    <n v="14928"/>
    <n v="1217749.5"/>
    <n v="1025585.5199999999"/>
    <n v="41034630"/>
    <n v="2.9676141834348208E-2"/>
    <n v="84618.754369230766"/>
    <n v="18.737002059077447"/>
    <n v="15.780255298811463"/>
    <n v="17"/>
    <n v="890"/>
    <n v="794"/>
    <s v="20.05.2020 Новосибирск"/>
  </r>
  <r>
    <d v="2020-05-05T00:00:00"/>
    <x v="3"/>
    <x v="14"/>
    <n v="13941"/>
    <n v="1145575.5"/>
    <n v="974448.12600000005"/>
    <n v="41034630"/>
    <n v="2.7917285960662983E-2"/>
    <n v="152152.96544615386"/>
    <n v="17.561465760364133"/>
    <n v="14.938113987249199"/>
    <n v="15"/>
    <n v="750"/>
    <n v="658"/>
    <s v="05.05.2020 Новосибирск"/>
  </r>
  <r>
    <d v="2020-05-13T00:00:00"/>
    <x v="1"/>
    <x v="14"/>
    <n v="14643"/>
    <n v="1172691"/>
    <n v="971555.08299999998"/>
    <n v="41034630"/>
    <n v="2.8578081488732809E-2"/>
    <n v="124018.33614615384"/>
    <n v="20.702471791812961"/>
    <n v="17.151655210110764"/>
    <n v="15"/>
    <n v="854"/>
    <n v="756"/>
    <s v="13.05.2020 Новосибирск"/>
  </r>
  <r>
    <d v="2020-05-03T00:00:00"/>
    <x v="4"/>
    <x v="14"/>
    <n v="10032"/>
    <n v="816150"/>
    <n v="698626.03299999994"/>
    <n v="41034630"/>
    <n v="1.9889298380416736E-2"/>
    <n v="97812.892307692295"/>
    <n v="16.822156840525302"/>
    <n v="14.399799914231458"/>
    <n v="15"/>
    <n v="585"/>
    <n v="502"/>
    <s v="03.05.2020 Новосибирск"/>
  </r>
  <r>
    <d v="2020-05-06T00:00:00"/>
    <x v="3"/>
    <x v="14"/>
    <n v="12468"/>
    <n v="1016566.5"/>
    <n v="858367.60399999993"/>
    <n v="41034630"/>
    <n v="2.4773380435013061E-2"/>
    <n v="88833.638169230762"/>
    <n v="18.430203477250533"/>
    <n v="15.562080395134018"/>
    <n v="15"/>
    <n v="701"/>
    <n v="611"/>
    <s v="06.05.2020 Новосибирск"/>
  </r>
  <r>
    <d v="2020-05-23T00:00:00"/>
    <x v="2"/>
    <x v="14"/>
    <n v="17943"/>
    <n v="1457391"/>
    <n v="1194154.7659999998"/>
    <n v="41034630"/>
    <n v="3.5516123820295196E-2"/>
    <n v="124621.03076923077"/>
    <n v="22.043728459230568"/>
    <n v="18.062155866202012"/>
    <n v="18"/>
    <n v="1031"/>
    <n v="918"/>
    <s v="23.05.2020 Новосибирск"/>
  </r>
  <r>
    <d v="2020-05-25T00:00:00"/>
    <x v="0"/>
    <x v="14"/>
    <n v="15807"/>
    <n v="1326705"/>
    <n v="1070563.6439999999"/>
    <n v="41034630"/>
    <n v="3.2331350374062102E-2"/>
    <n v="123343.24153846155"/>
    <n v="23.925841068445642"/>
    <n v="19.306579533505953"/>
    <n v="18"/>
    <n v="989"/>
    <n v="887"/>
    <s v="25.05.2020 Новосибирск"/>
  </r>
  <r>
    <d v="2020-04-30T00:00:00"/>
    <x v="4"/>
    <x v="14"/>
    <n v="11976"/>
    <n v="1004511"/>
    <n v="861334.61399999994"/>
    <n v="41034630"/>
    <n v="2.4479591993396797E-2"/>
    <n v="20847.353846153845"/>
    <n v="16.622620718224155"/>
    <n v="14.253341775251846"/>
    <n v="15"/>
    <n v="644"/>
    <n v="550"/>
    <s v="30.04.2020 Новосибирск"/>
  </r>
  <r>
    <d v="2020-05-10T00:00:00"/>
    <x v="3"/>
    <x v="14"/>
    <n v="14566.5"/>
    <n v="1216557"/>
    <n v="1013050.3829999999"/>
    <n v="41034630"/>
    <n v="2.9647081014255519E-2"/>
    <n v="102510.40189230769"/>
    <n v="20.088499092941962"/>
    <n v="16.728079078908763"/>
    <n v="15"/>
    <n v="792"/>
    <n v="695"/>
    <s v="10.05.2020 Новосибирск"/>
  </r>
  <r>
    <d v="2020-05-08T00:00:00"/>
    <x v="3"/>
    <x v="14"/>
    <n v="12976.5"/>
    <n v="1046848.5"/>
    <n v="892743.74599999993"/>
    <n v="41034630"/>
    <n v="2.551134249291391E-2"/>
    <n v="396844.24095384614"/>
    <n v="17.261924789781734"/>
    <n v="14.720826748092019"/>
    <n v="15"/>
    <n v="703"/>
    <n v="609"/>
    <s v="08.05.2020 Новосибирск"/>
  </r>
  <r>
    <d v="2020-05-07T00:00:00"/>
    <x v="3"/>
    <x v="14"/>
    <n v="11719.5"/>
    <n v="965880"/>
    <n v="809986.38600000006"/>
    <n v="41034630"/>
    <n v="2.3538167640356451E-2"/>
    <n v="106745.03623846154"/>
    <n v="19.246448668089087"/>
    <n v="16.140060255932408"/>
    <n v="15"/>
    <n v="676"/>
    <n v="591"/>
    <s v="07.05.2020 Новосибирск"/>
  </r>
  <r>
    <d v="2020-05-24T00:00:00"/>
    <x v="2"/>
    <x v="14"/>
    <n v="17197.5"/>
    <n v="1386262.5"/>
    <n v="1130117.3810000001"/>
    <n v="41034630"/>
    <n v="3.3782746426615766E-2"/>
    <n v="121581.84923076924"/>
    <n v="22.665355237112305"/>
    <n v="18.477389311187451"/>
    <n v="18"/>
    <n v="1006"/>
    <n v="904"/>
    <s v="24.05.2020 Новосибирск"/>
  </r>
  <r>
    <d v="2020-05-26T00:00:00"/>
    <x v="0"/>
    <x v="14"/>
    <n v="14419.5"/>
    <n v="1210456.5"/>
    <n v="970917.12399999995"/>
    <n v="41034630"/>
    <n v="2.9498413900649282E-2"/>
    <n v="88147.13846153846"/>
    <n v="24.671454450524248"/>
    <n v="19.789176727953468"/>
    <n v="18"/>
    <n v="914"/>
    <n v="804"/>
    <s v="26.05.2020 Новосибирск"/>
  </r>
  <r>
    <d v="2020-06-01T00:00:00"/>
    <x v="5"/>
    <x v="0"/>
    <n v="7816.5"/>
    <n v="636345"/>
    <n v="550528.66300000006"/>
    <n v="3342598.5"/>
    <n v="0.19037434498938477"/>
    <n v="190344.3008"/>
    <n v="15.587987105405251"/>
    <n v="13.485819327566013"/>
    <n v="15"/>
    <n v="453"/>
    <n v="370"/>
    <s v="01.06.2020 Самара"/>
  </r>
  <r>
    <d v="2020-05-31T00:00:00"/>
    <x v="0"/>
    <x v="16"/>
    <n v="6409.5"/>
    <n v="493893"/>
    <n v="459762.61999999994"/>
    <n v="882906"/>
    <n v="0.55939477135731319"/>
    <n v="28040.97692307692"/>
    <n v="7.4234786638374528"/>
    <n v="6.9104806101726615"/>
    <n v="9"/>
    <n v="345"/>
    <n v="255"/>
    <s v="31.05.2020 Томск"/>
  </r>
  <r>
    <d v="2020-05-30T00:00:00"/>
    <x v="0"/>
    <x v="15"/>
    <n v="11220"/>
    <n v="928675.5"/>
    <n v="802403.80799999996"/>
    <n v="5664156"/>
    <n v="0.16395655416270313"/>
    <n v="136423.60523076923"/>
    <n v="15.736676563728377"/>
    <n v="13.596966001579675"/>
    <n v="7"/>
    <n v="532"/>
    <n v="449"/>
    <s v="30.05.2020 Тюмень"/>
  </r>
  <r>
    <d v="2020-05-29T00:00:00"/>
    <x v="0"/>
    <x v="0"/>
    <n v="8350.5"/>
    <n v="651237"/>
    <n v="601485.12600000005"/>
    <n v="3342598.5"/>
    <n v="0.19482956149235392"/>
    <n v="83014.635053846156"/>
    <n v="8.2715052873975718"/>
    <n v="7.6395957232159653"/>
    <n v="15"/>
    <n v="400"/>
    <n v="329"/>
    <s v="29.05.2020 Самара"/>
  </r>
  <r>
    <d v="2020-05-28T00:00:00"/>
    <x v="0"/>
    <x v="15"/>
    <n v="8428.5"/>
    <n v="694669.5"/>
    <n v="594994.696"/>
    <n v="5664156"/>
    <n v="0.12264307338992782"/>
    <n v="42699.38461538461"/>
    <n v="16.752217233210427"/>
    <n v="14.348521707085169"/>
    <n v="7"/>
    <n v="420"/>
    <n v="347"/>
    <s v="28.05.2020 Тюмень"/>
  </r>
  <r>
    <d v="2020-05-27T00:00:00"/>
    <x v="0"/>
    <x v="1"/>
    <n v="32817"/>
    <n v="3015751.5"/>
    <n v="2415980.7719999999"/>
    <n v="101673535.5"/>
    <n v="2.9661125534480897E-2"/>
    <n v="346048.63569230767"/>
    <n v="24.825144924621949"/>
    <n v="19.887935992073622"/>
    <n v="20"/>
    <n v="2079"/>
    <n v="1893"/>
    <s v="27.05.2020 Кемерово"/>
  </r>
  <r>
    <d v="2020-05-22T00:00:00"/>
    <x v="2"/>
    <x v="1"/>
    <n v="36031.5"/>
    <n v="3091069.5"/>
    <n v="2549333.4129999997"/>
    <n v="101673535.5"/>
    <n v="3.0401908272384214E-2"/>
    <n v="289900.09384615382"/>
    <n v="21.250107351101523"/>
    <n v="17.525846216010358"/>
    <n v="21"/>
    <n v="2046"/>
    <n v="1853"/>
    <s v="22.05.2020 Кемерово"/>
  </r>
  <r>
    <d v="2020-05-31T00:00:00"/>
    <x v="0"/>
    <x v="17"/>
    <n v="5127"/>
    <n v="468835.5"/>
    <n v="412625.88699999999"/>
    <n v="879727.5"/>
    <n v="0.53293264107351423"/>
    <n v="8642.376923076923"/>
    <n v="13.62241555145085"/>
    <n v="11.989197277083329"/>
    <n v="6"/>
    <n v="261"/>
    <n v="188"/>
    <s v="31.05.2020 Уфа"/>
  </r>
  <r>
    <d v="2020-05-11T00:00:00"/>
    <x v="1"/>
    <x v="1"/>
    <n v="27187.5"/>
    <n v="2479396.5"/>
    <n v="1950422.9030000002"/>
    <n v="101673535.5"/>
    <n v="2.4385858992775952E-2"/>
    <n v="381635.95355384616"/>
    <n v="27.120969313186936"/>
    <n v="21.334772272204138"/>
    <n v="21"/>
    <n v="1597"/>
    <n v="1457"/>
    <s v="11.05.2020 Кемерово"/>
  </r>
  <r>
    <d v="2020-05-30T00:00:00"/>
    <x v="0"/>
    <x v="14"/>
    <n v="20688"/>
    <n v="1773154.5"/>
    <n v="1458979.4909999999"/>
    <n v="41034630"/>
    <n v="4.3211173099404088E-2"/>
    <n v="98432.213407692296"/>
    <n v="21.533887963336703"/>
    <n v="17.718422675519818"/>
    <n v="18"/>
    <n v="1216"/>
    <n v="1101"/>
    <s v="30.05.2020 Новосибирск"/>
  </r>
  <r>
    <d v="2020-05-28T00:00:00"/>
    <x v="0"/>
    <x v="14"/>
    <n v="15678"/>
    <n v="1387443"/>
    <n v="1121336.507"/>
    <n v="41034630"/>
    <n v="3.381151481078299E-2"/>
    <n v="101620.2923076923"/>
    <n v="23.731189641897572"/>
    <n v="19.179634262452584"/>
    <n v="18"/>
    <n v="1020"/>
    <n v="911"/>
    <s v="28.05.2020 Новосибирск"/>
  </r>
  <r>
    <d v="2020-05-18T00:00:00"/>
    <x v="2"/>
    <x v="1"/>
    <n v="31329"/>
    <n v="2826379.5"/>
    <n v="2229453.5079999999"/>
    <n v="101673535.5"/>
    <n v="2.77985759627686E-2"/>
    <n v="331756.18072307692"/>
    <n v="26.774543172039095"/>
    <n v="21.11981041470192"/>
    <n v="21"/>
    <n v="1834"/>
    <n v="1660"/>
    <s v="18.05.2020 Кемерово"/>
  </r>
  <r>
    <d v="2020-05-14T00:00:00"/>
    <x v="1"/>
    <x v="1"/>
    <n v="29658"/>
    <n v="2703132"/>
    <n v="2160539.9959999998"/>
    <n v="101673535.5"/>
    <n v="2.6586387369208774E-2"/>
    <n v="312856.16153846151"/>
    <n v="25.113721801241777"/>
    <n v="20.072715797822681"/>
    <n v="21"/>
    <n v="1706"/>
    <n v="1548"/>
    <s v="14.05.2020 Кемерово"/>
  </r>
  <r>
    <d v="2020-05-15T00:00:00"/>
    <x v="1"/>
    <x v="1"/>
    <n v="34150.5"/>
    <n v="3038293.5"/>
    <n v="2442084.5610000002"/>
    <n v="101673535.5"/>
    <n v="2.9882835145434675E-2"/>
    <n v="277257.14947692305"/>
    <n v="24.413935066845529"/>
    <n v="19.623151581636197"/>
    <n v="21"/>
    <n v="1926"/>
    <n v="1742"/>
    <s v="15.05.2020 Кемерово"/>
  </r>
  <r>
    <d v="2020-06-01T00:00:00"/>
    <x v="5"/>
    <x v="1"/>
    <n v="31947"/>
    <n v="2945035.5"/>
    <n v="2320195.4450000003"/>
    <n v="101673535.5"/>
    <n v="2.8965605312308629E-2"/>
    <n v="383761.6669230769"/>
    <n v="26.930492271524979"/>
    <n v="21.216724042885041"/>
    <n v="21"/>
    <n v="2025"/>
    <n v="1849"/>
    <s v="01.06.2020 Кемерово"/>
  </r>
  <r>
    <d v="2020-05-31T00:00:00"/>
    <x v="0"/>
    <x v="15"/>
    <n v="10416"/>
    <n v="866023.5"/>
    <n v="744833.00199999998"/>
    <n v="5664156"/>
    <n v="0.15289541813467003"/>
    <n v="19998.63846153846"/>
    <n v="16.270828182234602"/>
    <n v="13.993904091517152"/>
    <n v="7"/>
    <n v="530"/>
    <n v="447"/>
    <s v="31.05.2020 Тюмень"/>
  </r>
  <r>
    <d v="2020-05-29T00:00:00"/>
    <x v="0"/>
    <x v="1"/>
    <n v="35431.5"/>
    <n v="3193167"/>
    <n v="2545757.0549999997"/>
    <n v="101673535.5"/>
    <n v="3.1406078133281792E-2"/>
    <n v="202281.06923076924"/>
    <n v="25.430939834908965"/>
    <n v="20.274853930283015"/>
    <n v="20"/>
    <n v="2111"/>
    <n v="1917"/>
    <s v="29.05.2020 Кемерово"/>
  </r>
  <r>
    <d v="2020-05-27T00:00:00"/>
    <x v="0"/>
    <x v="2"/>
    <n v="78544.5"/>
    <n v="6701083.5"/>
    <n v="5109499.6169999996"/>
    <n v="243409003.5"/>
    <n v="2.7530138177489397E-2"/>
    <n v="76226.26923076922"/>
    <n v="31.149505867552751"/>
    <n v="23.751142378691451"/>
    <n v="31"/>
    <n v="5330"/>
    <n v="4977"/>
    <s v="27.05.2020 Екатеринбург"/>
  </r>
  <r>
    <d v="2020-05-22T00:00:00"/>
    <x v="2"/>
    <x v="2"/>
    <n v="97963.5"/>
    <n v="7728465"/>
    <n v="6415904.9240000006"/>
    <n v="243409003.5"/>
    <n v="3.1750941373867463E-2"/>
    <n v="150138.82307692309"/>
    <n v="20.457910326727269"/>
    <n v="16.983451125158741"/>
    <n v="31"/>
    <n v="5965"/>
    <n v="5533"/>
    <s v="22.05.2020 Екатеринбург"/>
  </r>
  <r>
    <d v="2020-06-01T00:00:00"/>
    <x v="5"/>
    <x v="2"/>
    <n v="77269.5"/>
    <n v="6829921.5"/>
    <n v="5152925.182"/>
    <n v="243409003.5"/>
    <n v="2.8059444810142366E-2"/>
    <n v="219200.11557692307"/>
    <n v="32.544550110256189"/>
    <n v="24.553668998977514"/>
    <n v="31"/>
    <n v="5468"/>
    <n v="5081"/>
    <s v="01.06.2020 Екатеринбург"/>
  </r>
  <r>
    <d v="2020-05-31T00:00:00"/>
    <x v="0"/>
    <x v="14"/>
    <n v="16143"/>
    <n v="1423410"/>
    <n v="1183524.9380000001"/>
    <n v="41034630"/>
    <n v="3.4688018388370996E-2"/>
    <n v="41938.950392307692"/>
    <n v="20.268695174718822"/>
    <n v="16.852843664158598"/>
    <n v="18"/>
    <n v="1029"/>
    <n v="925"/>
    <s v="31.05.2020 Новосибирск"/>
  </r>
  <r>
    <d v="2020-05-11T00:00:00"/>
    <x v="1"/>
    <x v="2"/>
    <n v="72220.5"/>
    <n v="6398719.5"/>
    <n v="4782829.6060000006"/>
    <n v="243409003.5"/>
    <n v="2.6287932689392075E-2"/>
    <n v="186502.14615384614"/>
    <n v="33.785228141368144"/>
    <n v="25.253332233113195"/>
    <n v="31"/>
    <n v="4826"/>
    <n v="4483"/>
    <s v="11.05.2020 Екатеринбург"/>
  </r>
  <r>
    <d v="2020-05-18T00:00:00"/>
    <x v="2"/>
    <x v="2"/>
    <n v="78058.5"/>
    <n v="6609714"/>
    <n v="5024858.7929999996"/>
    <n v="243409003.5"/>
    <n v="2.7154763812999218E-2"/>
    <n v="140406.07692307691"/>
    <n v="31.540293414967625"/>
    <n v="23.97766691569409"/>
    <n v="31"/>
    <n v="5165"/>
    <n v="4813"/>
    <s v="18.05.2020 Екатеринбург"/>
  </r>
  <r>
    <d v="2020-05-14T00:00:00"/>
    <x v="1"/>
    <x v="2"/>
    <n v="70498.5"/>
    <n v="6053649"/>
    <n v="4580254.1549999993"/>
    <n v="243409003.5"/>
    <n v="2.4870275597673196E-2"/>
    <n v="131801.93944615382"/>
    <n v="32.168408021454013"/>
    <n v="24.338953992872739"/>
    <n v="31"/>
    <n v="4695"/>
    <n v="4372"/>
    <s v="14.05.2020 Екатеринбург"/>
  </r>
  <r>
    <d v="2020-05-15T00:00:00"/>
    <x v="1"/>
    <x v="2"/>
    <n v="78961.5"/>
    <n v="6876454.5"/>
    <n v="5258162.2879999997"/>
    <n v="243409003.5"/>
    <n v="2.8250616867588466E-2"/>
    <n v="162133.18461538461"/>
    <n v="30.776764264070206"/>
    <n v="23.53381691102588"/>
    <n v="31"/>
    <n v="5184"/>
    <n v="4778"/>
    <s v="15.05.2020 Екатеринбург"/>
  </r>
  <r>
    <d v="2020-05-27T00:00:00"/>
    <x v="0"/>
    <x v="3"/>
    <n v="12490.5"/>
    <n v="1054798.5"/>
    <n v="878389.06499999994"/>
    <n v="33207564"/>
    <n v="3.1763802367436526E-2"/>
    <n v="67454.765369230765"/>
    <n v="20.083291337421201"/>
    <n v="16.724467753793739"/>
    <n v="10"/>
    <n v="757"/>
    <n v="660"/>
    <s v="27.05.2020 Тольятти"/>
  </r>
  <r>
    <d v="2020-05-22T00:00:00"/>
    <x v="2"/>
    <x v="3"/>
    <n v="18036"/>
    <n v="1455049.5"/>
    <n v="1301439.284"/>
    <n v="33207564"/>
    <n v="4.3816809326935276E-2"/>
    <n v="69189.123076923075"/>
    <n v="11.803102756194351"/>
    <n v="10.557044004344871"/>
    <n v="10"/>
    <n v="965"/>
    <n v="861"/>
    <s v="22.05.2020 Тольятти"/>
  </r>
  <r>
    <d v="2020-06-01T00:00:00"/>
    <x v="5"/>
    <x v="3"/>
    <n v="11416.5"/>
    <n v="1007742"/>
    <n v="815296.88"/>
    <n v="33207564"/>
    <n v="3.0346760756073527E-2"/>
    <n v="145147.84546153847"/>
    <n v="23.604299822660916"/>
    <n v="19.096665614810142"/>
    <n v="10"/>
    <n v="719"/>
    <n v="627"/>
    <s v="01.06.2020 Тольятти"/>
  </r>
  <r>
    <d v="2020-05-11T00:00:00"/>
    <x v="1"/>
    <x v="3"/>
    <n v="9007.5"/>
    <n v="734335.5"/>
    <n v="622482.40399999998"/>
    <n v="33207564"/>
    <n v="2.2113501008384717E-2"/>
    <n v="113093.66153846154"/>
    <n v="17.968876755590994"/>
    <n v="15.231879161500434"/>
    <n v="10"/>
    <n v="494"/>
    <n v="421"/>
    <s v="11.05.2020 Тольятти"/>
  </r>
  <r>
    <d v="2020-05-29T00:00:00"/>
    <x v="0"/>
    <x v="2"/>
    <n v="87552"/>
    <n v="7387116"/>
    <n v="5815890.3319999995"/>
    <n v="243409003.5"/>
    <n v="3.0348573363269203E-2"/>
    <n v="161811.89230769229"/>
    <n v="27.016081430470834"/>
    <n v="21.269811764158035"/>
    <n v="31"/>
    <n v="5751"/>
    <n v="5319"/>
    <s v="29.05.2020 Екатеринбург"/>
  </r>
  <r>
    <d v="2020-05-18T00:00:00"/>
    <x v="2"/>
    <x v="3"/>
    <n v="11680.5"/>
    <n v="936427.5"/>
    <n v="813406.68400000001"/>
    <n v="33207564"/>
    <n v="2.8199222924030199E-2"/>
    <n v="117272.7846153846"/>
    <n v="15.124146189091309"/>
    <n v="13.137249386631639"/>
    <n v="10"/>
    <n v="645"/>
    <n v="565"/>
    <s v="18.05.2020 Тольятти"/>
  </r>
  <r>
    <d v="2020-05-14T00:00:00"/>
    <x v="1"/>
    <x v="3"/>
    <n v="12037.5"/>
    <n v="981564"/>
    <n v="877726.201"/>
    <n v="33207564"/>
    <n v="2.9558446382878311E-2"/>
    <n v="69249.011815384612"/>
    <n v="11.830317800892445"/>
    <n v="10.578810856958894"/>
    <n v="10"/>
    <n v="627"/>
    <n v="545"/>
    <s v="14.05.2020 Тольятти"/>
  </r>
  <r>
    <d v="2020-05-15T00:00:00"/>
    <x v="1"/>
    <x v="3"/>
    <n v="14421"/>
    <n v="1150579.5"/>
    <n v="1038033.7869999999"/>
    <n v="33207564"/>
    <n v="3.464811511015984E-2"/>
    <n v="68487.358569230768"/>
    <n v="10.842201324223382"/>
    <n v="9.7816546357726786"/>
    <n v="10"/>
    <n v="743"/>
    <n v="652"/>
    <s v="15.05.2020 Тольятти"/>
  </r>
  <r>
    <d v="2020-05-29T00:00:00"/>
    <x v="0"/>
    <x v="3"/>
    <n v="14823"/>
    <n v="1273464"/>
    <n v="1068326.9369999999"/>
    <n v="33207564"/>
    <n v="3.8348612382407818E-2"/>
    <n v="76299.023384615386"/>
    <n v="19.201712125321059"/>
    <n v="16.108587521908753"/>
    <n v="10"/>
    <n v="873"/>
    <n v="770"/>
    <s v="29.05.2020 Тольятти"/>
  </r>
  <r>
    <d v="2020-05-27T00:00:00"/>
    <x v="0"/>
    <x v="4"/>
    <n v="31257"/>
    <n v="2924133"/>
    <n v="2311405.017"/>
    <n v="95592298.5"/>
    <n v="3.0589629561004854E-2"/>
    <n v="148582.33846153846"/>
    <n v="26.50889733705203"/>
    <n v="20.954176263528367"/>
    <n v="20"/>
    <n v="2079"/>
    <n v="1856"/>
    <s v="27.05.2020 Нижний Новгород"/>
  </r>
  <r>
    <d v="2020-05-22T00:00:00"/>
    <x v="2"/>
    <x v="4"/>
    <n v="38074.5"/>
    <n v="3414180"/>
    <n v="2805831.5209999997"/>
    <n v="95592298.5"/>
    <n v="3.5716057188435534E-2"/>
    <n v="124540.74078461538"/>
    <n v="21.681575477603324"/>
    <n v="17.818289574656294"/>
    <n v="20"/>
    <n v="2306"/>
    <n v="2054"/>
    <s v="22.05.2020 Нижний Новгород"/>
  </r>
  <r>
    <d v="2020-06-01T00:00:00"/>
    <x v="5"/>
    <x v="4"/>
    <n v="32170.5"/>
    <n v="3013512"/>
    <n v="2355616.679"/>
    <n v="95592298.5"/>
    <n v="3.1524631662664747E-2"/>
    <n v="219429.2774153846"/>
    <n v="27.928793630349396"/>
    <n v="21.831514890267567"/>
    <n v="20"/>
    <n v="2136"/>
    <n v="1899"/>
    <s v="01.06.2020 Нижний Новгород"/>
  </r>
  <r>
    <d v="2020-05-11T00:00:00"/>
    <x v="1"/>
    <x v="4"/>
    <n v="42397.5"/>
    <n v="3911979"/>
    <n v="3086459.8370000003"/>
    <n v="95592298.5"/>
    <n v="4.0923579214909245E-2"/>
    <n v="164514.63076923075"/>
    <n v="26.746473519720048"/>
    <n v="21.102341372486912"/>
    <n v="19"/>
    <n v="2530"/>
    <n v="2270"/>
    <s v="11.05.2020 Нижний Новгород"/>
  </r>
  <r>
    <d v="2020-05-18T00:00:00"/>
    <x v="2"/>
    <x v="4"/>
    <n v="28668"/>
    <n v="2588148"/>
    <n v="2042294.1669999999"/>
    <n v="95592298.5"/>
    <n v="2.7074858964710426E-2"/>
    <n v="160977.42935384615"/>
    <n v="26.727483328311347"/>
    <n v="21.090518509760649"/>
    <n v="19"/>
    <n v="1858"/>
    <n v="1648"/>
    <s v="18.05.2020 Нижний Новгород"/>
  </r>
  <r>
    <d v="2020-05-14T00:00:00"/>
    <x v="1"/>
    <x v="4"/>
    <n v="27411"/>
    <n v="2441520"/>
    <n v="1933378.3459999997"/>
    <n v="95592298.5"/>
    <n v="2.5540969704792693E-2"/>
    <n v="141658.27661538462"/>
    <n v="26.282577078164937"/>
    <n v="20.812512451259884"/>
    <n v="19"/>
    <n v="1675"/>
    <n v="1475"/>
    <s v="14.05.2020 Нижний Новгород"/>
  </r>
  <r>
    <d v="2020-05-15T00:00:00"/>
    <x v="1"/>
    <x v="4"/>
    <n v="32854.5"/>
    <n v="2949078"/>
    <n v="2391958.463"/>
    <n v="95592298.5"/>
    <n v="3.0850581545541558E-2"/>
    <n v="129383.86666153846"/>
    <n v="23.291354997078813"/>
    <n v="18.891312369493111"/>
    <n v="19"/>
    <n v="1940"/>
    <n v="1715"/>
    <s v="15.05.2020 Нижний Новгород"/>
  </r>
  <r>
    <d v="2020-05-29T00:00:00"/>
    <x v="0"/>
    <x v="4"/>
    <n v="35346"/>
    <n v="3258054"/>
    <n v="2595610.66"/>
    <n v="95592298.5"/>
    <n v="3.408280845972126E-2"/>
    <n v="195198.78461538462"/>
    <n v="25.521675889557326"/>
    <n v="20.332484974159417"/>
    <n v="20"/>
    <n v="2249"/>
    <n v="2000"/>
    <s v="29.05.2020 Нижний Новгород"/>
  </r>
  <r>
    <d v="2020-05-27T00:00:00"/>
    <x v="0"/>
    <x v="5"/>
    <n v="286558.5"/>
    <n v="29256993"/>
    <n v="21169527.457000002"/>
    <n v="1035612381.8110501"/>
    <n v="2.8250910778834244E-2"/>
    <n v="646741.28130000003"/>
    <n v="38.203335239425776"/>
    <n v="27.642846081277039"/>
    <n v="129"/>
    <n v="17115"/>
    <n v="15962"/>
    <s v="27.05.2020 Санкт-Петербург Юг"/>
  </r>
  <r>
    <d v="2020-05-22T00:00:00"/>
    <x v="2"/>
    <x v="5"/>
    <n v="304092"/>
    <n v="29465769"/>
    <n v="22276452.264999997"/>
    <n v="1035612381.8110501"/>
    <n v="2.8452507441511163E-2"/>
    <n v="570447.6369538462"/>
    <n v="32.273167421257703"/>
    <n v="24.398876998594549"/>
    <n v="129"/>
    <n v="17088"/>
    <n v="15804"/>
    <s v="22.05.2020 Санкт-Петербург Юг"/>
  </r>
  <r>
    <d v="2020-06-01T00:00:00"/>
    <x v="5"/>
    <x v="5"/>
    <n v="272926.5"/>
    <n v="27770092.5"/>
    <n v="20952913.508000001"/>
    <n v="1035612381.8110501"/>
    <n v="2.681514144455905E-2"/>
    <n v="872904.40428461542"/>
    <n v="32.535709124161379"/>
    <n v="24.548636242389176"/>
    <n v="128"/>
    <n v="16285"/>
    <n v="15130"/>
    <s v="01.06.2020 Санкт-Петербург Юг"/>
  </r>
  <r>
    <d v="2020-05-11T00:00:00"/>
    <x v="1"/>
    <x v="5"/>
    <n v="237099"/>
    <n v="24628233.223949999"/>
    <n v="17679930.469999999"/>
    <n v="1035612381.8110501"/>
    <n v="2.3781323646286299E-2"/>
    <n v="622499.33031538466"/>
    <n v="39.300509499967504"/>
    <n v="28.212753593680628"/>
    <n v="129"/>
    <n v="14043"/>
    <n v="13167"/>
    <s v="11.05.2020 Санкт-Петербург Юг"/>
  </r>
  <r>
    <d v="2020-05-18T00:00:00"/>
    <x v="2"/>
    <x v="5"/>
    <n v="273900"/>
    <n v="27535284.147600003"/>
    <n v="19680985.969000001"/>
    <n v="1035612381.8110501"/>
    <n v="2.6588407623561884E-2"/>
    <n v="764540.58792307694"/>
    <n v="39.908052325079133"/>
    <n v="28.524485661734449"/>
    <n v="129"/>
    <n v="16110"/>
    <n v="14992"/>
    <s v="18.05.2020 Санкт-Петербург Юг"/>
  </r>
  <r>
    <d v="2020-05-14T00:00:00"/>
    <x v="1"/>
    <x v="5"/>
    <n v="274059"/>
    <n v="28181292"/>
    <n v="20493717.226"/>
    <n v="1035612381.8110501"/>
    <n v="2.7212200718107815E-2"/>
    <n v="806120.19333076919"/>
    <n v="37.511861265690328"/>
    <n v="27.279000458885989"/>
    <n v="129"/>
    <n v="15804"/>
    <n v="14738"/>
    <s v="14.05.2020 Санкт-Петербург Юг"/>
  </r>
  <r>
    <d v="2020-05-15T00:00:00"/>
    <x v="1"/>
    <x v="5"/>
    <n v="318816"/>
    <n v="32354331"/>
    <n v="23895072.432"/>
    <n v="1035612381.8110501"/>
    <n v="3.1241738287658988E-2"/>
    <n v="616932.92353846144"/>
    <n v="35.401686234989022"/>
    <n v="26.145676039476758"/>
    <n v="129"/>
    <n v="17808"/>
    <n v="16486"/>
    <s v="15.05.2020 Санкт-Петербург Юг"/>
  </r>
  <r>
    <d v="2020-05-27T00:00:00"/>
    <x v="0"/>
    <x v="6"/>
    <n v="370012.5"/>
    <n v="39034861.5"/>
    <n v="28040467.216000002"/>
    <n v="1380723900.7513499"/>
    <n v="2.8271301365000171E-2"/>
    <n v="681486.56664615381"/>
    <n v="39.209026723087383"/>
    <n v="28.1655777976822"/>
    <n v="124"/>
    <n v="21384"/>
    <n v="19897"/>
    <s v="27.05.2020 Санкт-Петербург Север"/>
  </r>
  <r>
    <d v="2020-05-22T00:00:00"/>
    <x v="2"/>
    <x v="6"/>
    <n v="393018"/>
    <n v="39498373.5"/>
    <n v="29683782.432999995"/>
    <n v="1380723900.7513499"/>
    <n v="2.8607003528008844E-2"/>
    <n v="636230.32011538453"/>
    <n v="33.063815533457579"/>
    <n v="24.848089167519785"/>
    <n v="125"/>
    <n v="21427"/>
    <n v="19799"/>
    <s v="22.05.2020 Санкт-Петербург Север"/>
  </r>
  <r>
    <d v="2020-06-01T00:00:00"/>
    <x v="5"/>
    <x v="6"/>
    <n v="349699.5"/>
    <n v="37257840.18135"/>
    <n v="27640203.134"/>
    <n v="1380723900.7513499"/>
    <n v="2.6984279884686116E-2"/>
    <n v="744856.58547692304"/>
    <n v="34.795826212722076"/>
    <n v="25.813726723118695"/>
    <n v="123"/>
    <n v="20325"/>
    <n v="18935"/>
    <s v="01.06.2020 Санкт-Петербург Север"/>
  </r>
  <r>
    <d v="2020-05-11T00:00:00"/>
    <x v="1"/>
    <x v="6"/>
    <n v="318565.5"/>
    <n v="33781581"/>
    <n v="24232690.171"/>
    <n v="1380723900.7513499"/>
    <n v="2.4466572195655512E-2"/>
    <n v="605833.76570769225"/>
    <n v="39.404996975645112"/>
    <n v="28.266559901385314"/>
    <n v="125"/>
    <n v="18066"/>
    <n v="16883"/>
    <s v="11.05.2020 Санкт-Петербург Север"/>
  </r>
  <r>
    <d v="2020-05-29T00:00:00"/>
    <x v="0"/>
    <x v="5"/>
    <n v="422965.5"/>
    <n v="41767140.105000004"/>
    <n v="32361318.846999999"/>
    <n v="1035612381.8110501"/>
    <n v="4.0330862047012993E-2"/>
    <n v="525087.91538461542"/>
    <n v="29.065012159947727"/>
    <n v="22.519667935976351"/>
    <n v="129"/>
    <n v="22403"/>
    <n v="20676"/>
    <s v="29.05.2020 Санкт-Петербург Юг"/>
  </r>
  <r>
    <d v="2020-05-18T00:00:00"/>
    <x v="2"/>
    <x v="6"/>
    <n v="355081.5"/>
    <n v="36876888"/>
    <n v="26228948.559"/>
    <n v="1380723900.7513499"/>
    <n v="2.6708372311026605E-2"/>
    <n v="898617.75030769221"/>
    <n v="40.596135285592098"/>
    <n v="28.874289611965086"/>
    <n v="125"/>
    <n v="20449"/>
    <n v="19060"/>
    <s v="18.05.2020 Санкт-Петербург Север"/>
  </r>
  <r>
    <d v="2020-05-14T00:00:00"/>
    <x v="1"/>
    <x v="6"/>
    <n v="358387.5"/>
    <n v="37963150.5"/>
    <n v="27483828.208999999"/>
    <n v="1380723900.7513499"/>
    <n v="2.7495106356413151E-2"/>
    <n v="506964.83088461537"/>
    <n v="38.129048876707749"/>
    <n v="27.603932110429035"/>
    <n v="125"/>
    <n v="20247"/>
    <n v="18812"/>
    <s v="14.05.2020 Санкт-Петербург Север"/>
  </r>
  <r>
    <d v="2020-05-15T00:00:00"/>
    <x v="1"/>
    <x v="6"/>
    <n v="403261.5"/>
    <n v="42271377"/>
    <n v="31105053.390999999"/>
    <n v="1380723900.7513499"/>
    <n v="3.0615372832321613E-2"/>
    <n v="571050.76427692303"/>
    <n v="35.898744389330929"/>
    <n v="26.415802846924059"/>
    <n v="125"/>
    <n v="21862"/>
    <n v="20235"/>
    <s v="15.05.2020 Санкт-Петербург Север"/>
  </r>
  <r>
    <d v="2020-05-27T00:00:00"/>
    <x v="0"/>
    <x v="7"/>
    <n v="69010.5"/>
    <n v="5985894"/>
    <n v="4624968.49"/>
    <n v="218000127"/>
    <n v="2.7458213361499555E-2"/>
    <n v="168769.33384615384"/>
    <n v="29.425616908365136"/>
    <n v="22.735543095150028"/>
    <n v="36"/>
    <n v="4951"/>
    <n v="4584"/>
    <s v="27.05.2020 Волгоград"/>
  </r>
  <r>
    <d v="2020-05-22T00:00:00"/>
    <x v="2"/>
    <x v="7"/>
    <n v="75820.5"/>
    <n v="5943489"/>
    <n v="5046963.6720000003"/>
    <n v="218000127"/>
    <n v="2.7263695126195957E-2"/>
    <n v="196334.07284615384"/>
    <n v="17.763657245520186"/>
    <n v="15.084158951080751"/>
    <n v="36"/>
    <n v="4857"/>
    <n v="4456"/>
    <s v="22.05.2020 Волгоград"/>
  </r>
  <r>
    <d v="2020-06-01T00:00:00"/>
    <x v="5"/>
    <x v="7"/>
    <n v="64740"/>
    <n v="5800290"/>
    <n v="4332158.4330000002"/>
    <n v="218000127"/>
    <n v="2.6606819362082298E-2"/>
    <n v="205428.24997692305"/>
    <n v="33.889147631734353"/>
    <n v="25.311347656755089"/>
    <n v="37"/>
    <n v="4722"/>
    <n v="4352"/>
    <s v="01.06.2020 Волгоград"/>
  </r>
  <r>
    <d v="2020-05-11T00:00:00"/>
    <x v="1"/>
    <x v="7"/>
    <n v="59574"/>
    <n v="5178169.5"/>
    <n v="3929032.2650000001"/>
    <n v="218000127"/>
    <n v="2.3753057263127191E-2"/>
    <n v="208822.33076923079"/>
    <n v="31.792491146671708"/>
    <n v="24.123143033459986"/>
    <n v="36"/>
    <n v="4150"/>
    <n v="3838"/>
    <s v="11.05.2020 Волгоград"/>
  </r>
  <r>
    <d v="2020-05-29T00:00:00"/>
    <x v="0"/>
    <x v="6"/>
    <n v="524481"/>
    <n v="54172029"/>
    <n v="41382275.210999995"/>
    <n v="1380723900.7513499"/>
    <n v="3.9234512396374939E-2"/>
    <n v="512623.0388076923"/>
    <n v="30.906357187437354"/>
    <n v="23.609515879495678"/>
    <n v="124"/>
    <n v="25828"/>
    <n v="23974"/>
    <s v="29.05.2020 Санкт-Петербург Север"/>
  </r>
  <r>
    <d v="2020-05-18T00:00:00"/>
    <x v="2"/>
    <x v="7"/>
    <n v="70278"/>
    <n v="5798476.5"/>
    <n v="4485664.5060000001"/>
    <n v="218000127"/>
    <n v="2.6598500559589122E-2"/>
    <n v="182019.63597692308"/>
    <n v="29.266834205812536"/>
    <n v="22.640636622395554"/>
    <n v="36"/>
    <n v="4885"/>
    <n v="4502"/>
    <s v="18.05.2020 Волгоград"/>
  </r>
  <r>
    <d v="2020-05-14T00:00:00"/>
    <x v="1"/>
    <x v="7"/>
    <n v="63645"/>
    <n v="5366602.5"/>
    <n v="4245727.3389999997"/>
    <n v="218000127"/>
    <n v="2.4617428319204604E-2"/>
    <n v="137701.4149"/>
    <n v="26.400074039234024"/>
    <n v="20.88612229059261"/>
    <n v="36"/>
    <n v="4285"/>
    <n v="3950"/>
    <s v="14.05.2020 Волгоград"/>
  </r>
  <r>
    <d v="2020-05-15T00:00:00"/>
    <x v="1"/>
    <x v="7"/>
    <n v="75642"/>
    <n v="6293952"/>
    <n v="5100877.9309999999"/>
    <n v="218000127"/>
    <n v="2.8871322630009293E-2"/>
    <n v="159537.61835384613"/>
    <n v="23.389582835323885"/>
    <n v="18.955881280950347"/>
    <n v="36"/>
    <n v="4862"/>
    <n v="4476"/>
    <s v="15.05.2020 Волгоград"/>
  </r>
  <r>
    <d v="2020-05-27T00:00:00"/>
    <x v="0"/>
    <x v="8"/>
    <n v="40420.5"/>
    <n v="3780852"/>
    <n v="2893288.4459999995"/>
    <n v="120582837"/>
    <n v="3.1354810469420284E-2"/>
    <n v="291528.45785384614"/>
    <n v="30.676635619482255"/>
    <n v="23.47522606015788"/>
    <n v="21"/>
    <n v="2430"/>
    <n v="2216"/>
    <s v="27.05.2020 Казань"/>
  </r>
  <r>
    <d v="2020-05-22T00:00:00"/>
    <x v="2"/>
    <x v="8"/>
    <n v="53838"/>
    <n v="4840833"/>
    <n v="4017247.747"/>
    <n v="120582837"/>
    <n v="4.0145290328506701E-2"/>
    <n v="147709.19777692307"/>
    <n v="20.501231312284311"/>
    <n v="17.013296120729635"/>
    <n v="21"/>
    <n v="2861"/>
    <n v="2612"/>
    <s v="22.05.2020 Казань"/>
  </r>
  <r>
    <d v="2020-06-01T00:00:00"/>
    <x v="5"/>
    <x v="8"/>
    <n v="40528.5"/>
    <n v="3865251"/>
    <n v="2972895.4169999999"/>
    <n v="120582837"/>
    <n v="3.2054735948864765E-2"/>
    <n v="336001.08039230772"/>
    <n v="30.016379920303134"/>
    <n v="23.086614116392443"/>
    <n v="23"/>
    <n v="2531"/>
    <n v="2296"/>
    <s v="01.06.2020 Казань"/>
  </r>
  <r>
    <d v="2020-05-11T00:00:00"/>
    <x v="1"/>
    <x v="8"/>
    <n v="32733"/>
    <n v="3079630.5"/>
    <n v="2364369.4010000001"/>
    <n v="120582837"/>
    <n v="2.5539542580176648E-2"/>
    <n v="281373.57021538459"/>
    <n v="30.25166451136964"/>
    <n v="23.225549266381144"/>
    <n v="21"/>
    <n v="1916"/>
    <n v="1733"/>
    <s v="11.05.2020 Казань"/>
  </r>
  <r>
    <d v="2020-05-29T00:00:00"/>
    <x v="0"/>
    <x v="7"/>
    <n v="84433.5"/>
    <n v="7228395"/>
    <n v="5795765.9359999998"/>
    <n v="218000127"/>
    <n v="3.3157755912683481E-2"/>
    <n v="264121.66047692305"/>
    <n v="24.718545914722398"/>
    <n v="19.819462882147423"/>
    <n v="37"/>
    <n v="5672"/>
    <n v="5198"/>
    <s v="29.05.2020 Волгоград"/>
  </r>
  <r>
    <d v="2020-05-18T00:00:00"/>
    <x v="2"/>
    <x v="8"/>
    <n v="36655.5"/>
    <n v="3360135"/>
    <n v="2596293.8219999997"/>
    <n v="120582837"/>
    <n v="2.7865781595435509E-2"/>
    <n v="202175.53846153847"/>
    <n v="29.420444309018595"/>
    <n v="22.732455035288769"/>
    <n v="21"/>
    <n v="2136"/>
    <n v="1947"/>
    <s v="18.05.2020 Казань"/>
  </r>
  <r>
    <d v="2020-05-14T00:00:00"/>
    <x v="1"/>
    <x v="8"/>
    <n v="33886.5"/>
    <n v="3166479"/>
    <n v="2522496.074"/>
    <n v="120582837"/>
    <n v="2.6259781895826517E-2"/>
    <n v="156584.58769230769"/>
    <n v="25.529590814340352"/>
    <n v="20.337508191274914"/>
    <n v="21"/>
    <n v="1993"/>
    <n v="1796"/>
    <s v="14.05.2020 Казань"/>
  </r>
  <r>
    <d v="2020-05-15T00:00:00"/>
    <x v="1"/>
    <x v="8"/>
    <n v="41697"/>
    <n v="3772258.5"/>
    <n v="3092823.6680000001"/>
    <n v="120582837"/>
    <n v="3.1283544108354329E-2"/>
    <n v="167669.98904615385"/>
    <n v="21.968107623780636"/>
    <n v="18.011353993900471"/>
    <n v="21"/>
    <n v="2255"/>
    <n v="2045"/>
    <s v="15.05.2020 Казань"/>
  </r>
  <r>
    <d v="2020-05-29T00:00:00"/>
    <x v="0"/>
    <x v="8"/>
    <n v="44569.5"/>
    <n v="4108596"/>
    <n v="3229427.0830000001"/>
    <n v="120582837"/>
    <n v="3.4072809217451074E-2"/>
    <n v="121448.35925384614"/>
    <n v="27.223680684045341"/>
    <n v="21.398280994286122"/>
    <n v="22"/>
    <n v="2597"/>
    <n v="2379"/>
    <s v="29.05.2020 Казань"/>
  </r>
  <r>
    <d v="2020-05-27T00:00:00"/>
    <x v="0"/>
    <x v="9"/>
    <n v="18069"/>
    <n v="1603084.5"/>
    <n v="1312709.0090000001"/>
    <n v="48803040"/>
    <n v="3.2848045941400374E-2"/>
    <n v="241760.20769230771"/>
    <n v="22.120324383330249"/>
    <n v="18.113548661970093"/>
    <n v="17"/>
    <n v="1203"/>
    <n v="1077"/>
    <s v="27.05.2020 Пермь"/>
  </r>
  <r>
    <d v="2020-05-22T00:00:00"/>
    <x v="2"/>
    <x v="9"/>
    <n v="21483"/>
    <n v="1774329"/>
    <n v="1460215.51"/>
    <n v="48803040"/>
    <n v="3.6356935961366341E-2"/>
    <n v="181509.9923076923"/>
    <n v="21.511447306843081"/>
    <n v="17.703226966363058"/>
    <n v="17"/>
    <n v="1268"/>
    <n v="1129"/>
    <s v="22.05.2020 Пермь"/>
  </r>
  <r>
    <d v="2020-06-01T00:00:00"/>
    <x v="5"/>
    <x v="9"/>
    <n v="16687.5"/>
    <n v="1526608.5"/>
    <n v="1202670.0489999999"/>
    <n v="48803040"/>
    <n v="3.1281012412341526E-2"/>
    <n v="340349.53369230771"/>
    <n v="26.934939576266121"/>
    <n v="21.21948430131236"/>
    <n v="17"/>
    <n v="1185"/>
    <n v="1042"/>
    <s v="01.06.2020 Пермь"/>
  </r>
  <r>
    <d v="2020-05-11T00:00:00"/>
    <x v="1"/>
    <x v="9"/>
    <n v="12238.5"/>
    <n v="1096002"/>
    <n v="872395.08600000001"/>
    <n v="48803040"/>
    <n v="2.2457658375379896E-2"/>
    <n v="218895.40769230769"/>
    <n v="25.631381651317554"/>
    <n v="20.402053463406091"/>
    <n v="15"/>
    <n v="812"/>
    <n v="714"/>
    <s v="11.05.2020 Пермь"/>
  </r>
  <r>
    <d v="2020-05-18T00:00:00"/>
    <x v="2"/>
    <x v="9"/>
    <n v="14290.5"/>
    <n v="1246162.5"/>
    <n v="983143.48999999987"/>
    <n v="48803040"/>
    <n v="2.5534526127880559E-2"/>
    <n v="263823.34615384613"/>
    <n v="26.752860866728632"/>
    <n v="21.106317193784928"/>
    <n v="16"/>
    <n v="925"/>
    <n v="816"/>
    <s v="18.05.2020 Пермь"/>
  </r>
  <r>
    <d v="2020-05-14T00:00:00"/>
    <x v="1"/>
    <x v="9"/>
    <n v="14385"/>
    <n v="1223491.5"/>
    <n v="977925.73100000003"/>
    <n v="48803040"/>
    <n v="2.5069985394352484E-2"/>
    <n v="285708.40769230766"/>
    <n v="25.110881247484013"/>
    <n v="20.070901105565504"/>
    <n v="15"/>
    <n v="890"/>
    <n v="777"/>
    <s v="14.05.2020 Пермь"/>
  </r>
  <r>
    <d v="2020-05-15T00:00:00"/>
    <x v="1"/>
    <x v="9"/>
    <n v="16498.5"/>
    <n v="1370482.5"/>
    <n v="1095453.1229999999"/>
    <n v="48803040"/>
    <n v="2.8081908422098296E-2"/>
    <n v="250663.81538461539"/>
    <n v="25.106448758556336"/>
    <n v="20.068069238388677"/>
    <n v="15"/>
    <n v="980"/>
    <n v="867"/>
    <s v="15.05.2020 Пермь"/>
  </r>
  <r>
    <d v="2020-05-27T00:00:00"/>
    <x v="0"/>
    <x v="10"/>
    <n v="13203"/>
    <n v="1211457"/>
    <n v="964554.21099999989"/>
    <n v="34816548"/>
    <n v="3.4795436928439893E-2"/>
    <n v="156117.80846153846"/>
    <n v="25.597606250044159"/>
    <n v="20.380648178185449"/>
    <n v="15"/>
    <n v="809"/>
    <n v="702"/>
    <s v="27.05.2020 Ростов-на-Дону"/>
  </r>
  <r>
    <d v="2020-05-22T00:00:00"/>
    <x v="2"/>
    <x v="10"/>
    <n v="15802.5"/>
    <n v="1411909.5"/>
    <n v="1158841.584"/>
    <n v="34816548"/>
    <n v="4.0552828499827151E-2"/>
    <n v="186035.59738461539"/>
    <n v="21.838007842839023"/>
    <n v="17.923805739673824"/>
    <n v="15"/>
    <n v="903"/>
    <n v="792"/>
    <s v="22.05.2020 Ростов-на-Дону"/>
  </r>
  <r>
    <d v="2020-06-01T00:00:00"/>
    <x v="5"/>
    <x v="10"/>
    <n v="16476"/>
    <n v="1565632.5"/>
    <n v="1234060.9909999999"/>
    <n v="34816548"/>
    <n v="4.496805656896255E-2"/>
    <n v="194827.87672307692"/>
    <n v="26.868324290140382"/>
    <n v="21.178118683662998"/>
    <n v="16"/>
    <n v="1019"/>
    <n v="895"/>
    <s v="01.06.2020 Ростов-на-Дону"/>
  </r>
  <r>
    <d v="2020-05-11T00:00:00"/>
    <x v="1"/>
    <x v="10"/>
    <n v="12654"/>
    <n v="1081158"/>
    <n v="927698.82299999986"/>
    <n v="34816548"/>
    <n v="3.105299238741302E-2"/>
    <n v="197299.08136923076"/>
    <n v="16.541917828864179"/>
    <n v="14.193963971963408"/>
    <n v="15"/>
    <n v="684"/>
    <n v="585"/>
    <s v="11.05.2020 Ростов-на-Дону"/>
  </r>
  <r>
    <d v="2020-05-29T00:00:00"/>
    <x v="0"/>
    <x v="9"/>
    <n v="19647"/>
    <n v="1764669"/>
    <n v="1409485.402"/>
    <n v="48803040"/>
    <n v="3.6158997472288609E-2"/>
    <n v="182377.32307692306"/>
    <n v="25.199522995840152"/>
    <n v="20.127491217899788"/>
    <n v="17"/>
    <n v="1296"/>
    <n v="1153"/>
    <s v="29.05.2020 Пермь"/>
  </r>
  <r>
    <d v="2020-05-18T00:00:00"/>
    <x v="2"/>
    <x v="10"/>
    <n v="12450"/>
    <n v="1115146.5"/>
    <n v="897555.51099999994"/>
    <n v="34816548"/>
    <n v="3.2029209213963426E-2"/>
    <n v="150809.61403846153"/>
    <n v="24.242621913999933"/>
    <n v="19.512323179062129"/>
    <n v="15"/>
    <n v="729"/>
    <n v="636"/>
    <s v="18.05.2020 Ростов-на-Дону"/>
  </r>
  <r>
    <d v="2020-05-14T00:00:00"/>
    <x v="1"/>
    <x v="10"/>
    <n v="11161.5"/>
    <n v="963502.5"/>
    <n v="812962.67800000007"/>
    <n v="34816548"/>
    <n v="2.7673694129584588E-2"/>
    <n v="193118.32307692309"/>
    <n v="18.517433342739494"/>
    <n v="15.624227441028946"/>
    <n v="15"/>
    <n v="638"/>
    <n v="548"/>
    <s v="14.05.2020 Ростов-на-Дону"/>
  </r>
  <r>
    <d v="2020-05-15T00:00:00"/>
    <x v="1"/>
    <x v="10"/>
    <n v="12229.5"/>
    <n v="1122730.5"/>
    <n v="921566.44700000004"/>
    <n v="34816548"/>
    <n v="3.2247036667736276E-2"/>
    <n v="147588"/>
    <n v="21.828491440292201"/>
    <n v="17.917394512752612"/>
    <n v="15"/>
    <n v="688"/>
    <n v="598"/>
    <s v="15.05.2020 Ростов-на-Дону"/>
  </r>
  <r>
    <d v="2020-05-27T00:00:00"/>
    <x v="0"/>
    <x v="11"/>
    <n v="28050"/>
    <n v="2458555.5"/>
    <n v="1979227.4479999999"/>
    <n v="85862581.5"/>
    <n v="2.8633607993721923E-2"/>
    <n v="122940.53466153846"/>
    <n v="24.217936775500913"/>
    <n v="19.496328311482095"/>
    <n v="20"/>
    <n v="1873"/>
    <n v="1715"/>
    <s v="27.05.2020 Краснодар"/>
  </r>
  <r>
    <d v="2020-05-22T00:00:00"/>
    <x v="2"/>
    <x v="11"/>
    <n v="30781.5"/>
    <n v="2540715"/>
    <n v="2108065.5690000001"/>
    <n v="85862581.5"/>
    <n v="2.9590479992731174E-2"/>
    <n v="90381.169230769228"/>
    <n v="20.523528174943586"/>
    <n v="17.028648667796265"/>
    <n v="19"/>
    <n v="1859"/>
    <n v="1697"/>
    <s v="22.05.2020 Краснодар"/>
  </r>
  <r>
    <d v="2020-06-01T00:00:00"/>
    <x v="5"/>
    <x v="11"/>
    <n v="27960"/>
    <n v="2538967.5"/>
    <n v="1983277.5959999997"/>
    <n v="85862581.5"/>
    <n v="2.9570127704581069E-2"/>
    <n v="134168.53587692307"/>
    <n v="28.018765760312682"/>
    <n v="21.886452032174507"/>
    <n v="21"/>
    <n v="1879"/>
    <n v="1720"/>
    <s v="01.06.2020 Краснодар"/>
  </r>
  <r>
    <d v="2020-05-11T00:00:00"/>
    <x v="1"/>
    <x v="11"/>
    <n v="23629.5"/>
    <n v="2164365"/>
    <n v="1678039.8589999999"/>
    <n v="85862581.5"/>
    <n v="2.5207313385982928E-2"/>
    <n v="151098.71538461538"/>
    <n v="28.981739521361398"/>
    <n v="22.469645415629991"/>
    <n v="19"/>
    <n v="1527"/>
    <n v="1389"/>
    <s v="11.05.2020 Краснодар"/>
  </r>
  <r>
    <d v="2020-05-29T00:00:00"/>
    <x v="0"/>
    <x v="10"/>
    <n v="17052"/>
    <n v="1549020"/>
    <n v="1246591.997"/>
    <n v="34816548"/>
    <n v="4.4490912769410682E-2"/>
    <n v="104864.4846153846"/>
    <n v="24.2603838086408"/>
    <n v="19.523828162321983"/>
    <n v="16"/>
    <n v="981"/>
    <n v="859"/>
    <s v="29.05.2020 Ростов-на-Дону"/>
  </r>
  <r>
    <d v="2020-05-18T00:00:00"/>
    <x v="2"/>
    <x v="11"/>
    <n v="27181.5"/>
    <n v="2324490"/>
    <n v="1796459.4790000001"/>
    <n v="85862581.5"/>
    <n v="2.7072211892441179E-2"/>
    <n v="129793.76153846155"/>
    <n v="29.392843377348449"/>
    <n v="22.715973009133183"/>
    <n v="19"/>
    <n v="1741"/>
    <n v="1597"/>
    <s v="18.05.2020 Краснодар"/>
  </r>
  <r>
    <d v="2020-05-14T00:00:00"/>
    <x v="1"/>
    <x v="11"/>
    <n v="25656"/>
    <n v="2225341.5"/>
    <n v="1766450.28"/>
    <n v="85862581.5"/>
    <n v="2.5917477219107372E-2"/>
    <n v="91828.489107692309"/>
    <n v="25.978156600026125"/>
    <n v="20.621159493947331"/>
    <n v="19"/>
    <n v="1635"/>
    <n v="1487"/>
    <s v="14.05.2020 Краснодар"/>
  </r>
  <r>
    <d v="2020-05-15T00:00:00"/>
    <x v="1"/>
    <x v="11"/>
    <n v="29283"/>
    <n v="2477487"/>
    <n v="2005719.3469999998"/>
    <n v="85862581.5"/>
    <n v="2.8854094026977282E-2"/>
    <n v="77264.32873846154"/>
    <n v="23.52111992665543"/>
    <n v="19.042184802584238"/>
    <n v="19"/>
    <n v="1780"/>
    <n v="1615"/>
    <s v="15.05.2020 Краснодар"/>
  </r>
  <r>
    <d v="2020-05-29T00:00:00"/>
    <x v="0"/>
    <x v="11"/>
    <n v="32782.5"/>
    <n v="2854741.5"/>
    <n v="2293738.9569999999"/>
    <n v="85862581.5"/>
    <n v="3.3247794908192928E-2"/>
    <n v="58400.799200000001"/>
    <n v="24.457994284307745"/>
    <n v="19.651605688290868"/>
    <n v="20"/>
    <n v="2064"/>
    <n v="1896"/>
    <s v="29.05.2020 Краснодар"/>
  </r>
  <r>
    <d v="2020-05-27T00:00:00"/>
    <x v="0"/>
    <x v="12"/>
    <n v="215592"/>
    <n v="22342300.5"/>
    <n v="16240834.603999998"/>
    <n v="774146953.5"/>
    <n v="2.8860541786011176E-2"/>
    <n v="285591.72307692305"/>
    <n v="37.568672083497823"/>
    <n v="27.309031565482712"/>
    <n v="59"/>
    <n v="13942"/>
    <n v="12986"/>
    <s v="27.05.2020 Москва Запад"/>
  </r>
  <r>
    <d v="2020-05-22T00:00:00"/>
    <x v="2"/>
    <x v="12"/>
    <n v="228334.5"/>
    <n v="22380772.5"/>
    <n v="17031004.072999999"/>
    <n v="774146953.5"/>
    <n v="2.8910237776967496E-2"/>
    <n v="275436.23846153845"/>
    <n v="31.411937922563382"/>
    <n v="23.903412748599276"/>
    <n v="60"/>
    <n v="14050"/>
    <n v="13027"/>
    <s v="22.05.2020 Москва Запад"/>
  </r>
  <r>
    <d v="2020-06-01T00:00:00"/>
    <x v="5"/>
    <x v="12"/>
    <n v="188776.5"/>
    <n v="19465372.5"/>
    <n v="14354207.141999999"/>
    <n v="774146953.5"/>
    <n v="2.5144286122931826E-2"/>
    <n v="467483.70729230763"/>
    <n v="35.607437648331533"/>
    <n v="26.257732072684458"/>
    <n v="59"/>
    <n v="12299"/>
    <n v="11448"/>
    <s v="01.06.2020 Москва Запад"/>
  </r>
  <r>
    <d v="2020-05-11T00:00:00"/>
    <x v="1"/>
    <x v="12"/>
    <n v="175293"/>
    <n v="17919144"/>
    <n v="12903628.608999999"/>
    <n v="774146953.5"/>
    <n v="2.3146954100879247E-2"/>
    <n v="355401.60769230768"/>
    <n v="38.869030898035831"/>
    <n v="27.989704145465883"/>
    <n v="60"/>
    <n v="11100"/>
    <n v="10407"/>
    <s v="11.05.2020 Москва Запад"/>
  </r>
  <r>
    <d v="2020-05-18T00:00:00"/>
    <x v="2"/>
    <x v="12"/>
    <n v="201999"/>
    <n v="20422435.5"/>
    <n v="14541626.939999998"/>
    <n v="774146953.5"/>
    <n v="2.6380566903567878E-2"/>
    <n v="279597.86153846153"/>
    <n v="40.441200866070375"/>
    <n v="28.795823886920846"/>
    <n v="60"/>
    <n v="12460"/>
    <n v="11665"/>
    <s v="18.05.2020 Москва Запад"/>
  </r>
  <r>
    <d v="2020-05-14T00:00:00"/>
    <x v="1"/>
    <x v="12"/>
    <n v="197946"/>
    <n v="19942435.5"/>
    <n v="14561721.772999998"/>
    <n v="774146953.5"/>
    <n v="2.5760529586583203E-2"/>
    <n v="363750.55692307692"/>
    <n v="36.951081821771893"/>
    <n v="26.981226676149973"/>
    <n v="60"/>
    <n v="11935"/>
    <n v="11178"/>
    <s v="14.05.2020 Москва Запад"/>
  </r>
  <r>
    <d v="2020-05-15T00:00:00"/>
    <x v="1"/>
    <x v="12"/>
    <n v="230896.5"/>
    <n v="23085222"/>
    <n v="17099721.813000001"/>
    <n v="774146953.5"/>
    <n v="2.9820206480990822E-2"/>
    <n v="329754.63076923077"/>
    <n v="35.003494515621561"/>
    <n v="25.927843305990294"/>
    <n v="60"/>
    <n v="13544"/>
    <n v="12643"/>
    <s v="15.05.2020 Москва Запад"/>
  </r>
  <r>
    <d v="2020-05-27T00:00:00"/>
    <x v="0"/>
    <x v="13"/>
    <n v="203532"/>
    <n v="20953324.5"/>
    <n v="15301120.521000002"/>
    <n v="738124428"/>
    <n v="2.8387252480959756E-2"/>
    <n v="356339.00384615385"/>
    <n v="36.939804318531046"/>
    <n v="26.975213308036146"/>
    <n v="54"/>
    <n v="13091"/>
    <n v="12216"/>
    <s v="27.05.2020 Москва Восток"/>
  </r>
  <r>
    <d v="2020-05-22T00:00:00"/>
    <x v="2"/>
    <x v="13"/>
    <n v="214428"/>
    <n v="20812585.5"/>
    <n v="15857489.721000001"/>
    <n v="738124428"/>
    <n v="2.8196581376385501E-2"/>
    <n v="256649.16153846151"/>
    <n v="31.247668238674553"/>
    <n v="23.808170200670162"/>
    <n v="54"/>
    <n v="13014"/>
    <n v="12095"/>
    <s v="22.05.2020 Москва Восток"/>
  </r>
  <r>
    <d v="2020-06-01T00:00:00"/>
    <x v="5"/>
    <x v="13"/>
    <n v="183228"/>
    <n v="18914194.5"/>
    <n v="13959979.012"/>
    <n v="738124428"/>
    <n v="2.5624669476458514E-2"/>
    <n v="464232.54846153839"/>
    <n v="35.488702982585828"/>
    <n v="26.19310850377477"/>
    <n v="54"/>
    <n v="11864"/>
    <n v="11071"/>
    <s v="01.06.2020 Москва Восток"/>
  </r>
  <r>
    <d v="2020-05-11T00:00:00"/>
    <x v="1"/>
    <x v="13"/>
    <n v="166948.5"/>
    <n v="16971231"/>
    <n v="12200989.641000001"/>
    <n v="738124428"/>
    <n v="2.299237141627292E-2"/>
    <n v="416475.07692307688"/>
    <n v="39.097167519675288"/>
    <n v="28.107809969706963"/>
    <n v="54"/>
    <n v="10570"/>
    <n v="9926"/>
    <s v="11.05.2020 Москва Восток"/>
  </r>
  <r>
    <d v="2020-05-29T00:00:00"/>
    <x v="0"/>
    <x v="12"/>
    <n v="232102.5"/>
    <n v="23120443.5"/>
    <n v="17632080.519000001"/>
    <n v="774146953.5"/>
    <n v="2.9865703656741186E-2"/>
    <n v="331721.66923076921"/>
    <n v="31.127143362837078"/>
    <n v="23.738138851012952"/>
    <n v="59"/>
    <n v="14507"/>
    <n v="13386"/>
    <s v="29.05.2020 Москва Запад"/>
  </r>
  <r>
    <d v="2020-05-18T00:00:00"/>
    <x v="2"/>
    <x v="13"/>
    <n v="196560"/>
    <n v="19855122"/>
    <n v="14172342.450999999"/>
    <n v="738124428"/>
    <n v="2.6899424062957582E-2"/>
    <n v="269626.30769230769"/>
    <n v="40.097673116832034"/>
    <n v="28.621227051639377"/>
    <n v="54"/>
    <n v="12012"/>
    <n v="11308"/>
    <s v="18.05.2020 Москва Восток"/>
  </r>
  <r>
    <d v="2020-05-14T00:00:00"/>
    <x v="1"/>
    <x v="13"/>
    <n v="186496.5"/>
    <n v="18640998"/>
    <n v="13641908.620999999"/>
    <n v="738124428"/>
    <n v="2.52545469203737E-2"/>
    <n v="364896.93846153846"/>
    <n v="36.645087706455769"/>
    <n v="26.817713187888337"/>
    <n v="54"/>
    <n v="11194"/>
    <n v="10554"/>
    <s v="14.05.2020 Москва Восток"/>
  </r>
  <r>
    <d v="2020-05-15T00:00:00"/>
    <x v="1"/>
    <x v="13"/>
    <n v="219772.5"/>
    <n v="21895294.5"/>
    <n v="16241999.308"/>
    <n v="738124428"/>
    <n v="2.9663419430958054E-2"/>
    <n v="317179.04615384614"/>
    <n v="34.806645935611314"/>
    <n v="25.819680991274176"/>
    <n v="54"/>
    <n v="12791"/>
    <n v="11950"/>
    <s v="15.05.2020 Москва Восток"/>
  </r>
  <r>
    <d v="2020-05-29T00:00:00"/>
    <x v="0"/>
    <x v="13"/>
    <n v="226476"/>
    <n v="22416151.5"/>
    <n v="17175270.221000001"/>
    <n v="738124428"/>
    <n v="3.036906875001839E-2"/>
    <n v="306548.18846153846"/>
    <n v="30.514112509228735"/>
    <n v="23.379933344044357"/>
    <n v="54"/>
    <n v="14031"/>
    <n v="12943"/>
    <s v="29.05.2020 Москва Восток"/>
  </r>
  <r>
    <d v="2020-05-27T00:00:00"/>
    <x v="0"/>
    <x v="15"/>
    <n v="8362.5"/>
    <n v="687684"/>
    <n v="597300.38899999997"/>
    <n v="5664156"/>
    <n v="0.12140979167946646"/>
    <n v="48380.499253846152"/>
    <n v="15.132019443570133"/>
    <n v="13.14318945911204"/>
    <n v="7"/>
    <n v="409"/>
    <n v="329"/>
    <s v="27.05.2020 Тюмень"/>
  </r>
  <r>
    <d v="2020-05-22T00:00:00"/>
    <x v="2"/>
    <x v="14"/>
    <n v="17008.5"/>
    <n v="1398771"/>
    <n v="1144986.3970000001"/>
    <n v="41034630"/>
    <n v="3.4087574324418182E-2"/>
    <n v="158820.4117"/>
    <n v="22.164857474721586"/>
    <n v="18.143398955225688"/>
    <n v="18"/>
    <n v="985"/>
    <n v="861"/>
    <s v="22.05.2020 Новосибирск"/>
  </r>
  <r>
    <d v="2020-06-01T00:00:00"/>
    <x v="5"/>
    <x v="16"/>
    <n v="5166"/>
    <n v="389013"/>
    <n v="357353.07299999997"/>
    <n v="882906"/>
    <n v="0.44060522864268675"/>
    <n v="141592.70844615385"/>
    <n v="8.8595647811877161"/>
    <n v="8.138526733039777"/>
    <n v="9"/>
    <n v="294"/>
    <n v="224"/>
    <s v="01.06.2020 Томск"/>
  </r>
  <r>
    <d v="2020-05-11T00:00:00"/>
    <x v="1"/>
    <x v="14"/>
    <n v="10941"/>
    <n v="880356"/>
    <n v="723289.05500000005"/>
    <n v="41034630"/>
    <n v="2.1453976799595854E-2"/>
    <n v="166333.57363076921"/>
    <n v="21.715653501766308"/>
    <n v="17.841298860915352"/>
    <n v="15"/>
    <n v="654"/>
    <n v="564"/>
    <s v="11.05.2020 Новосибирск"/>
  </r>
  <r>
    <d v="2020-05-18T00:00:00"/>
    <x v="2"/>
    <x v="14"/>
    <n v="14497.5"/>
    <n v="1230711"/>
    <n v="1005560.455"/>
    <n v="41034630"/>
    <n v="2.9992009188336777E-2"/>
    <n v="171097.83406153845"/>
    <n v="22.39055283851631"/>
    <n v="18.294347332558175"/>
    <n v="16"/>
    <n v="864"/>
    <n v="765"/>
    <s v="18.05.2020 Новосибирск"/>
  </r>
  <r>
    <d v="2020-05-14T00:00:00"/>
    <x v="1"/>
    <x v="14"/>
    <n v="13810.5"/>
    <n v="1131676.5"/>
    <n v="966968.63599999994"/>
    <n v="41034630"/>
    <n v="2.7578572049997769E-2"/>
    <n v="195740.02307692307"/>
    <n v="17.033423615613533"/>
    <n v="14.554323960955278"/>
    <n v="16"/>
    <n v="834"/>
    <n v="735"/>
    <s v="14.05.2020 Новосибирск"/>
  </r>
  <r>
    <d v="2020-05-15T00:00:00"/>
    <x v="1"/>
    <x v="14"/>
    <n v="13752"/>
    <n v="1091040"/>
    <n v="898790.64599999995"/>
    <n v="41034630"/>
    <n v="2.6588274342914754E-2"/>
    <n v="149313.46028461537"/>
    <n v="21.389781352931443"/>
    <n v="17.620742960844705"/>
    <n v="16"/>
    <n v="817"/>
    <n v="718"/>
    <s v="15.05.2020 Новосибирск"/>
  </r>
  <r>
    <d v="2020-05-27T00:00:00"/>
    <x v="0"/>
    <x v="14"/>
    <n v="15276"/>
    <n v="1350199.5"/>
    <n v="1100106.21"/>
    <n v="41034630"/>
    <n v="3.2903903361624069E-2"/>
    <n v="107692.85196923077"/>
    <n v="22.733558607945685"/>
    <n v="18.522691646678883"/>
    <n v="18"/>
    <n v="962"/>
    <n v="859"/>
    <s v="27.05.2020 Новосибирск"/>
  </r>
  <r>
    <d v="2020-06-01T00:00:00"/>
    <x v="5"/>
    <x v="17"/>
    <n v="4408.5"/>
    <n v="410892"/>
    <n v="346029.05"/>
    <n v="879727.5"/>
    <n v="0.46706735892648577"/>
    <n v="36168.753846153842"/>
    <n v="18.744943524250353"/>
    <n v="15.785887775863246"/>
    <n v="6"/>
    <n v="237"/>
    <n v="175"/>
    <s v="01.06.2020 Уфа"/>
  </r>
  <r>
    <d v="2020-05-29T00:00:00"/>
    <x v="0"/>
    <x v="15"/>
    <n v="9927"/>
    <n v="850840.5"/>
    <n v="733232.38899999997"/>
    <n v="5664156"/>
    <n v="0.1502148775563385"/>
    <n v="51066.353846153841"/>
    <n v="16.03967756530734"/>
    <n v="13.822580260342571"/>
    <n v="7"/>
    <n v="491"/>
    <n v="411"/>
    <s v="29.05.2020 Тюмень"/>
  </r>
  <r>
    <d v="2020-06-01T00:00:00"/>
    <x v="5"/>
    <x v="15"/>
    <n v="9474"/>
    <n v="802447.5"/>
    <n v="682814.14599999995"/>
    <n v="5664156"/>
    <n v="0.14167115100643415"/>
    <n v="81560.983369230773"/>
    <n v="17.520632034474584"/>
    <n v="14.908558379208614"/>
    <n v="7"/>
    <n v="500"/>
    <n v="418"/>
    <s v="01.06.2020 Тюмень"/>
  </r>
  <r>
    <d v="2020-05-29T00:00:00"/>
    <x v="0"/>
    <x v="14"/>
    <n v="16878"/>
    <n v="1438255.5"/>
    <n v="1180692.7039999999"/>
    <n v="41034630"/>
    <n v="3.5049798182656938E-2"/>
    <n v="102040.10621538461"/>
    <n v="21.81454963915828"/>
    <n v="17.908000073700403"/>
    <n v="18"/>
    <n v="1014"/>
    <n v="893"/>
    <s v="29.05.2020 Новосибирск"/>
  </r>
  <r>
    <d v="2020-06-01T00:00:00"/>
    <x v="5"/>
    <x v="14"/>
    <n v="14238"/>
    <n v="1293219"/>
    <n v="1006008.1159999999"/>
    <n v="41034630"/>
    <n v="3.1515307924063166E-2"/>
    <n v="129348.2923076923"/>
    <n v="28.54955933576187"/>
    <n v="22.208990433948163"/>
    <n v="18"/>
    <n v="923"/>
    <n v="824"/>
    <s v="01.06.2020 Новосибирск"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  <r>
    <m/>
    <x v="6"/>
    <x v="18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7944"/>
    <n v="623971.5"/>
    <n v="565363.01599999995"/>
    <n v="3342598.5"/>
    <n v="0.18667258421853536"/>
    <n v="41598.1"/>
    <n v="64235.456923076919"/>
    <n v="10.366522453955508"/>
    <n v="9.3928142551382638"/>
    <n v="15"/>
    <n v="441"/>
    <n v="368"/>
    <s v="31.05.2020 Самара"/>
  </r>
  <r>
    <x v="0"/>
    <x v="0"/>
    <n v="10029"/>
    <n v="787101"/>
    <n v="707654.63099999994"/>
    <n v="3342598.5"/>
    <n v="0.23547578328656582"/>
    <n v="52473.4"/>
    <n v="112379.26539999999"/>
    <n v="11.226715055581975"/>
    <n v="10.093541870738324"/>
    <n v="15"/>
    <n v="490"/>
    <n v="409"/>
    <s v="30.05.2020 Самара"/>
  </r>
  <r>
    <x v="0"/>
    <x v="0"/>
    <n v="8536.5"/>
    <n v="643944"/>
    <n v="640961.69299999997"/>
    <n v="3342598.5"/>
    <n v="0.19264772601316013"/>
    <n v="42929.599999999999"/>
    <n v="61475.592307692306"/>
    <n v="0.46528630845962737"/>
    <n v="0.46313142136583768"/>
    <n v="15"/>
    <n v="464"/>
    <n v="390"/>
    <s v="28.05.2020 Самара"/>
  </r>
  <r>
    <x v="1"/>
    <x v="1"/>
    <n v="38947.5"/>
    <n v="3395892"/>
    <n v="2740255.2110000001"/>
    <n v="101673535.5"/>
    <n v="3.339995981550184E-2"/>
    <n v="161709.14285714287"/>
    <n v="294361.0811230769"/>
    <n v="23.926121419936599"/>
    <n v="19.306762081950776"/>
    <n v="21"/>
    <n v="2145"/>
    <n v="1947"/>
    <s v="16.05.2020 Кемерово"/>
  </r>
  <r>
    <x v="2"/>
    <x v="1"/>
    <n v="31842"/>
    <n v="2771116.5"/>
    <n v="2269371.4459999995"/>
    <n v="101673535.5"/>
    <n v="2.7255042193354239E-2"/>
    <n v="131957.92857142858"/>
    <n v="328803.84615384613"/>
    <n v="22.109428356665795"/>
    <n v="18.106241798206625"/>
    <n v="21"/>
    <n v="1860"/>
    <n v="1704"/>
    <s v="19.05.2020 Кемерово"/>
  </r>
  <r>
    <x v="1"/>
    <x v="1"/>
    <n v="32023.5"/>
    <n v="2882458.5"/>
    <n v="2290967.0389999999"/>
    <n v="101673535.5"/>
    <n v="2.8350135419457308E-2"/>
    <n v="137259.92857142858"/>
    <n v="246817.75113846152"/>
    <n v="25.818418638540706"/>
    <n v="20.520380813808771"/>
    <n v="21"/>
    <n v="1874"/>
    <n v="1705"/>
    <s v="17.05.2020 Кемерово"/>
  </r>
  <r>
    <x v="3"/>
    <x v="1"/>
    <n v="31147.5"/>
    <n v="2831019"/>
    <n v="2261296.2760000001"/>
    <n v="101673535.5"/>
    <n v="2.7844207306039828E-2"/>
    <n v="134810.42857142858"/>
    <n v="225845"/>
    <n v="25.194519181174289"/>
    <n v="20.124298847870676"/>
    <n v="21"/>
    <n v="1735"/>
    <n v="1568"/>
    <s v="09.05.2020 Кемерово"/>
  </r>
  <r>
    <x v="3"/>
    <x v="1"/>
    <n v="25566"/>
    <n v="2372310"/>
    <n v="1875929.923"/>
    <n v="101673535.5"/>
    <n v="2.3332620315932653E-2"/>
    <n v="118615.5"/>
    <n v="280340.16570000001"/>
    <n v="26.460480794836176"/>
    <n v="20.923912852873361"/>
    <n v="20"/>
    <n v="1519"/>
    <n v="1372"/>
    <s v="04.05.2020 Кемерово"/>
  </r>
  <r>
    <x v="4"/>
    <x v="1"/>
    <n v="29319"/>
    <n v="2623480.5"/>
    <n v="2115481.9889999996"/>
    <n v="101673535.5"/>
    <n v="2.5802982920762108E-2"/>
    <n v="145748.91666666666"/>
    <n v="139204.6"/>
    <n v="24.013369702104352"/>
    <n v="19.363532947929301"/>
    <n v="18"/>
    <n v="1684"/>
    <n v="1528"/>
    <s v="29.04.2020 Кемерово"/>
  </r>
  <r>
    <x v="4"/>
    <x v="1"/>
    <n v="29031"/>
    <n v="2711247"/>
    <n v="2165434.9249999998"/>
    <n v="101673535.5"/>
    <n v="2.6666201648904007E-2"/>
    <n v="150624.83333333334"/>
    <n v="185484.16923076924"/>
    <n v="25.205655856871349"/>
    <n v="20.131403557108598"/>
    <n v="18"/>
    <n v="1708"/>
    <n v="1534"/>
    <s v="02.05.2020 Кемерово"/>
  </r>
  <r>
    <x v="0"/>
    <x v="1"/>
    <n v="33423"/>
    <n v="2970330"/>
    <n v="2395998.3769999999"/>
    <n v="101673535.5"/>
    <n v="2.9214386864711714E-2"/>
    <n v="148516.5"/>
    <n v="259067.63954615386"/>
    <n v="23.970451253773959"/>
    <n v="19.335616682321497"/>
    <n v="20"/>
    <n v="2044"/>
    <n v="1863"/>
    <s v="26.05.2020 Кемерово"/>
  </r>
  <r>
    <x v="4"/>
    <x v="1"/>
    <n v="32487"/>
    <n v="3031254"/>
    <n v="2397503.37"/>
    <n v="101673535.5"/>
    <n v="2.9813598839591844E-2"/>
    <n v="168403"/>
    <n v="232079.84750769229"/>
    <n v="26.433774314152469"/>
    <n v="20.907209689455254"/>
    <n v="18"/>
    <n v="1826"/>
    <n v="1633"/>
    <s v="01.05.2020 Кемерово"/>
  </r>
  <r>
    <x v="1"/>
    <x v="1"/>
    <n v="28219.5"/>
    <n v="2595778.5"/>
    <n v="2050101.9780000001"/>
    <n v="101673535.5"/>
    <n v="2.5530522640279388E-2"/>
    <n v="123608.5"/>
    <n v="309760.33573076921"/>
    <n v="26.617042852294631"/>
    <n v="21.021690487073528"/>
    <n v="21"/>
    <n v="1656"/>
    <n v="1516"/>
    <s v="12.05.2020 Кемерово"/>
  </r>
  <r>
    <x v="2"/>
    <x v="1"/>
    <n v="31272"/>
    <n v="2744382"/>
    <n v="2257728.2139999997"/>
    <n v="101673535.5"/>
    <n v="2.6992097663408193E-2"/>
    <n v="130684.85714285714"/>
    <n v="301623.79230769229"/>
    <n v="21.555020794013092"/>
    <n v="17.732727659633401"/>
    <n v="21"/>
    <n v="1787"/>
    <n v="1626"/>
    <s v="21.05.2020 Кемерово"/>
  </r>
  <r>
    <x v="2"/>
    <x v="1"/>
    <n v="34077"/>
    <n v="2929330.5"/>
    <n v="2389543.5279999999"/>
    <n v="101673535.5"/>
    <n v="2.8811140338480704E-2"/>
    <n v="139491.92857142858"/>
    <n v="459604.90796153841"/>
    <n v="22.589543386631295"/>
    <n v="18.426974081620358"/>
    <n v="21"/>
    <n v="1921"/>
    <n v="1767"/>
    <s v="20.05.2020 Кемерово"/>
  </r>
  <r>
    <x v="3"/>
    <x v="1"/>
    <n v="31566"/>
    <n v="2906763"/>
    <n v="2323003.267"/>
    <n v="101673535.5"/>
    <n v="2.8589179924799604E-2"/>
    <n v="145338.15"/>
    <n v="287619.52953846153"/>
    <n v="25.12952699175003"/>
    <n v="20.082811464161338"/>
    <n v="20"/>
    <n v="1773"/>
    <n v="1604"/>
    <s v="05.05.2020 Кемерово"/>
  </r>
  <r>
    <x v="4"/>
    <x v="1"/>
    <n v="26940"/>
    <n v="2411587.5"/>
    <n v="1931011.4870000002"/>
    <n v="101673535.5"/>
    <n v="2.3718930281518537E-2"/>
    <n v="133977.08333333334"/>
    <n v="149032.79178461537"/>
    <n v="24.887268472266719"/>
    <n v="19.927786696522514"/>
    <n v="18"/>
    <n v="1539"/>
    <n v="1404"/>
    <s v="28.04.2020 Кемерово"/>
  </r>
  <r>
    <x v="1"/>
    <x v="1"/>
    <n v="29241"/>
    <n v="2629782"/>
    <n v="2071714.7239999999"/>
    <n v="101673535.5"/>
    <n v="2.5864960700614174E-2"/>
    <n v="125227.71428571429"/>
    <n v="361201.8010384615"/>
    <n v="26.937457630387534"/>
    <n v="21.221047067779768"/>
    <n v="21"/>
    <n v="1698"/>
    <n v="1554"/>
    <s v="13.05.2020 Кемерово"/>
  </r>
  <r>
    <x v="4"/>
    <x v="1"/>
    <n v="26082"/>
    <n v="2434914"/>
    <n v="1925475.1139999998"/>
    <n v="101673535.5"/>
    <n v="2.3948355764612905E-2"/>
    <n v="121745.7"/>
    <n v="247646.60936153846"/>
    <n v="26.457827592572052"/>
    <n v="20.922253763377277"/>
    <n v="20"/>
    <n v="1520"/>
    <n v="1373"/>
    <s v="03.05.2020 Кемерово"/>
  </r>
  <r>
    <x v="3"/>
    <x v="1"/>
    <n v="32511"/>
    <n v="2938623"/>
    <n v="2406562.0579999997"/>
    <n v="101673535.5"/>
    <n v="2.890253580293763E-2"/>
    <n v="146931.15"/>
    <n v="306098.4769230769"/>
    <n v="22.108756357697064"/>
    <n v="18.105791113729129"/>
    <n v="20"/>
    <n v="1784"/>
    <n v="1632"/>
    <s v="06.05.2020 Кемерово"/>
  </r>
  <r>
    <x v="2"/>
    <x v="1"/>
    <n v="42703.5"/>
    <n v="3628726.5"/>
    <n v="3056063.7349999999"/>
    <n v="101673535.5"/>
    <n v="3.5689980506284254E-2"/>
    <n v="172796.5"/>
    <n v="223670.01693846151"/>
    <n v="18.738574017338031"/>
    <n v="15.781370268605258"/>
    <n v="21"/>
    <n v="2340"/>
    <n v="2146"/>
    <s v="23.05.2020 Кемерово"/>
  </r>
  <r>
    <x v="0"/>
    <x v="1"/>
    <n v="35592"/>
    <n v="3176580"/>
    <n v="2540760.0409999997"/>
    <n v="101673535.5"/>
    <n v="3.1242938335708802E-2"/>
    <n v="158829"/>
    <n v="351098.05384615384"/>
    <n v="25.024793712898301"/>
    <n v="20.015864829470697"/>
    <n v="20"/>
    <n v="2087"/>
    <n v="1914"/>
    <s v="25.05.2020 Кемерово"/>
  </r>
  <r>
    <x v="4"/>
    <x v="1"/>
    <n v="30445.5"/>
    <n v="2817196.5"/>
    <n v="2244503.1999999997"/>
    <n v="101673535.5"/>
    <n v="2.7708257474729006E-2"/>
    <n v="148273.5"/>
    <n v="203231.46096923074"/>
    <n v="25.515370171893732"/>
    <n v="20.328482588985196"/>
    <n v="19"/>
    <n v="1712"/>
    <n v="1552"/>
    <s v="30.04.2020 Кемерово"/>
  </r>
  <r>
    <x v="3"/>
    <x v="1"/>
    <n v="36619.5"/>
    <n v="3312967.5"/>
    <n v="2647972.3429999999"/>
    <n v="101673535.5"/>
    <n v="3.2584364099348152E-2"/>
    <n v="157760.35714285713"/>
    <n v="371661.65384615387"/>
    <n v="25.113372454887461"/>
    <n v="20.072492621796023"/>
    <n v="21"/>
    <n v="2016"/>
    <n v="1846"/>
    <s v="10.05.2020 Кемерово"/>
  </r>
  <r>
    <x v="3"/>
    <x v="1"/>
    <n v="29409"/>
    <n v="2645160"/>
    <n v="2133443.3049999997"/>
    <n v="101673535.5"/>
    <n v="2.6016209498291715E-2"/>
    <n v="125960"/>
    <n v="355537.44449230767"/>
    <n v="23.98548364518177"/>
    <n v="19.345396686778884"/>
    <n v="21"/>
    <n v="1646"/>
    <n v="1492"/>
    <s v="08.05.2020 Кемерово"/>
  </r>
  <r>
    <x v="3"/>
    <x v="1"/>
    <n v="27018"/>
    <n v="2472213"/>
    <n v="2000889.9870000002"/>
    <n v="101673535.5"/>
    <n v="2.4315206389178824E-2"/>
    <n v="117724.42857142857"/>
    <n v="283287.86923076923"/>
    <n v="23.555668530615709"/>
    <n v="19.064822205853613"/>
    <n v="21"/>
    <n v="1542"/>
    <n v="1405"/>
    <s v="07.05.2020 Кемерово"/>
  </r>
  <r>
    <x v="2"/>
    <x v="1"/>
    <n v="34303.5"/>
    <n v="2924746.5"/>
    <n v="2399312.9350000001"/>
    <n v="101673535.5"/>
    <n v="2.8766054859968946E-2"/>
    <n v="146237.32500000001"/>
    <n v="282325.24615384615"/>
    <n v="21.899334485936905"/>
    <n v="17.965097658891118"/>
    <n v="20"/>
    <n v="1999"/>
    <n v="1829"/>
    <s v="24.05.2020 Кемерово"/>
  </r>
  <r>
    <x v="0"/>
    <x v="1"/>
    <n v="36999"/>
    <n v="3473895"/>
    <n v="2757933.63"/>
    <n v="101673535.5"/>
    <n v="3.4167150605282137E-2"/>
    <n v="165423.57142857142"/>
    <n v="112971.77692307692"/>
    <n v="25.960065253637023"/>
    <n v="20.609758498745649"/>
    <n v="21"/>
    <n v="2271"/>
    <n v="2085"/>
    <s v="31.05.2020 Кемерово"/>
  </r>
  <r>
    <x v="0"/>
    <x v="1"/>
    <n v="44001"/>
    <n v="3921784.5"/>
    <n v="3132604.841"/>
    <n v="101673535.5"/>
    <n v="3.8572323473496206E-2"/>
    <n v="196089.22500000001"/>
    <n v="242715.26253846151"/>
    <n v="25.192442042836007"/>
    <n v="20.122973585111573"/>
    <n v="20"/>
    <n v="2597"/>
    <n v="2376"/>
    <s v="30.05.2020 Кемерово"/>
  </r>
  <r>
    <x v="0"/>
    <x v="1"/>
    <n v="30982.5"/>
    <n v="2827773"/>
    <n v="2232253.034"/>
    <n v="101673535.5"/>
    <n v="2.7812281594161738E-2"/>
    <n v="141388.65"/>
    <n v="343211.54262307688"/>
    <n v="26.677977672310782"/>
    <n v="21.059680745236623"/>
    <n v="20"/>
    <n v="1886"/>
    <n v="1736"/>
    <s v="28.05.2020 Кемерово"/>
  </r>
  <r>
    <x v="1"/>
    <x v="2"/>
    <n v="88063.5"/>
    <n v="7583758.5"/>
    <n v="5779076.7979999995"/>
    <n v="243409003.5"/>
    <n v="3.1156442000716707E-2"/>
    <n v="244637.37096774194"/>
    <n v="152384.93586153846"/>
    <n v="31.227854639768026"/>
    <n v="23.796666283611227"/>
    <n v="31"/>
    <n v="5593"/>
    <n v="5177"/>
    <s v="16.05.2020 Екатеринбург"/>
  </r>
  <r>
    <x v="2"/>
    <x v="2"/>
    <n v="84024"/>
    <n v="6815511"/>
    <n v="5426339.5819999995"/>
    <n v="243409003.5"/>
    <n v="2.8000241987761968E-2"/>
    <n v="219855.19354838709"/>
    <n v="195070.25003076921"/>
    <n v="25.600524939649837"/>
    <n v="20.3824983629254"/>
    <n v="31"/>
    <n v="5389"/>
    <n v="5024"/>
    <s v="19.05.2020 Екатеринбург"/>
  </r>
  <r>
    <x v="1"/>
    <x v="2"/>
    <n v="78057"/>
    <n v="6774946.5"/>
    <n v="5115462.4009999996"/>
    <n v="243409003.5"/>
    <n v="2.7833590387300527E-2"/>
    <n v="218546.66129032258"/>
    <n v="61149.515384615377"/>
    <n v="32.440549239020797"/>
    <n v="24.494423668142627"/>
    <n v="31"/>
    <n v="5206"/>
    <n v="4843"/>
    <s v="17.05.2020 Екатеринбург"/>
  </r>
  <r>
    <x v="3"/>
    <x v="2"/>
    <n v="69720"/>
    <n v="6264933"/>
    <n v="4726931.9569999995"/>
    <n v="243409003.5"/>
    <n v="2.5738296077449738E-2"/>
    <n v="202094.61290322582"/>
    <n v="294634.35530769231"/>
    <n v="32.536982909652671"/>
    <n v="24.549361389818543"/>
    <n v="31"/>
    <n v="4556"/>
    <n v="4220"/>
    <s v="09.05.2020 Екатеринбург"/>
  </r>
  <r>
    <x v="3"/>
    <x v="2"/>
    <n v="72928.5"/>
    <n v="6642249"/>
    <n v="4993791.9560000002"/>
    <n v="243409003.5"/>
    <n v="2.7288427726544634E-2"/>
    <n v="214266.09677419355"/>
    <n v="215294.37692307692"/>
    <n v="33.010126543605651"/>
    <n v="24.817754408183131"/>
    <n v="31"/>
    <n v="4968"/>
    <n v="4596"/>
    <s v="04.05.2020 Екатеринбург"/>
  </r>
  <r>
    <x v="4"/>
    <x v="2"/>
    <n v="79527"/>
    <n v="7180498.5"/>
    <n v="5432087.9790000003"/>
    <n v="243409003.5"/>
    <n v="2.9499724318948622E-2"/>
    <n v="231628.98387096773"/>
    <n v="172769.19230769231"/>
    <n v="32.186712140142227"/>
    <n v="24.349430906503216"/>
    <n v="31"/>
    <n v="5378"/>
    <n v="4985"/>
    <s v="29.04.2020 Екатеринбург"/>
  </r>
  <r>
    <x v="4"/>
    <x v="2"/>
    <n v="60463.5"/>
    <n v="5554192.5"/>
    <n v="4218316.0290000001"/>
    <n v="243409003.5"/>
    <n v="2.2818352731968684E-2"/>
    <n v="179167.5"/>
    <n v="244262.12107692307"/>
    <n v="31.66847770096269"/>
    <n v="24.051677557088631"/>
    <n v="31"/>
    <n v="4157"/>
    <n v="3823"/>
    <s v="02.05.2020 Екатеринбург"/>
  </r>
  <r>
    <x v="0"/>
    <x v="2"/>
    <n v="79975.5"/>
    <n v="6676459.5"/>
    <n v="5083946.1689999998"/>
    <n v="243409003.5"/>
    <n v="2.7428975115951288E-2"/>
    <n v="215369.66129032258"/>
    <n v="141931.13193076922"/>
    <n v="31.324354705219935"/>
    <n v="23.852662193187875"/>
    <n v="31"/>
    <n v="5493"/>
    <n v="5119"/>
    <s v="26.05.2020 Екатеринбург"/>
  </r>
  <r>
    <x v="4"/>
    <x v="2"/>
    <n v="97534.5"/>
    <n v="8893024.5"/>
    <n v="6855177.2400000002"/>
    <n v="243409003.5"/>
    <n v="3.6535314520524713E-2"/>
    <n v="286871.75806451612"/>
    <n v="185180.38007692309"/>
    <n v="29.72712723033839"/>
    <n v="22.915120272073914"/>
    <n v="31"/>
    <n v="6118"/>
    <n v="5564"/>
    <s v="01.05.2020 Екатеринбург"/>
  </r>
  <r>
    <x v="1"/>
    <x v="2"/>
    <n v="71520"/>
    <n v="6398361"/>
    <n v="4793096.1439999994"/>
    <n v="243409003.5"/>
    <n v="2.6286459859731524E-2"/>
    <n v="206398.74193548388"/>
    <n v="181432.06769230767"/>
    <n v="33.491188321132931"/>
    <n v="25.088688431302963"/>
    <n v="31"/>
    <n v="4800"/>
    <n v="4470"/>
    <s v="12.05.2020 Екатеринбург"/>
  </r>
  <r>
    <x v="2"/>
    <x v="2"/>
    <n v="79485"/>
    <n v="6633847.5"/>
    <n v="5212858.58"/>
    <n v="243409003.5"/>
    <n v="2.7253911747763267E-2"/>
    <n v="213995.0806451613"/>
    <n v="120955.33846153846"/>
    <n v="27.2593030904744"/>
    <n v="21.420283176542721"/>
    <n v="31"/>
    <n v="5207"/>
    <n v="4868"/>
    <s v="21.05.2020 Екатеринбург"/>
  </r>
  <r>
    <x v="2"/>
    <x v="2"/>
    <n v="93313.5"/>
    <n v="7247575.5"/>
    <n v="5922822.6779999994"/>
    <n v="243409003.5"/>
    <n v="2.9775297527151662E-2"/>
    <n v="233792.75806451612"/>
    <n v="714758.2"/>
    <n v="22.366916823640903"/>
    <n v="18.278565321603075"/>
    <n v="31"/>
    <n v="5698"/>
    <n v="5258"/>
    <s v="20.05.2020 Екатеринбург"/>
  </r>
  <r>
    <x v="3"/>
    <x v="2"/>
    <n v="76585.5"/>
    <n v="6921316.5"/>
    <n v="5290094.2719999999"/>
    <n v="243409003.5"/>
    <n v="2.8434923936574926E-2"/>
    <n v="223268.27419354839"/>
    <n v="386033.17544615385"/>
    <n v="30.835409429921029"/>
    <n v="23.568091821837651"/>
    <n v="31"/>
    <n v="5188"/>
    <n v="4800"/>
    <s v="05.05.2020 Екатеринбург"/>
  </r>
  <r>
    <x v="4"/>
    <x v="2"/>
    <n v="81826.5"/>
    <n v="7163644.5"/>
    <n v="5366333.7130000005"/>
    <n v="243409003.5"/>
    <n v="2.9430482837501121E-2"/>
    <n v="231085.30645161291"/>
    <n v="145122.77781538462"/>
    <n v="33.4923410120022"/>
    <n v="25.089335281782894"/>
    <n v="31"/>
    <n v="5465"/>
    <n v="5096"/>
    <s v="28.04.2020 Екатеринбург"/>
  </r>
  <r>
    <x v="1"/>
    <x v="2"/>
    <n v="78846"/>
    <n v="6993952.5"/>
    <n v="5288518.7799999993"/>
    <n v="243409003.5"/>
    <n v="2.8733335248217307E-2"/>
    <n v="225611.37096774194"/>
    <n v="227969.01538461537"/>
    <n v="32.24785220484744"/>
    <n v="24.384405241528313"/>
    <n v="31"/>
    <n v="5251"/>
    <n v="4853"/>
    <s v="13.05.2020 Екатеринбург"/>
  </r>
  <r>
    <x v="4"/>
    <x v="2"/>
    <n v="77263.5"/>
    <n v="7013670"/>
    <n v="5282661.8549999995"/>
    <n v="243409003.5"/>
    <n v="2.881434087954762E-2"/>
    <n v="226247.4193548387"/>
    <n v="161473.07692307691"/>
    <n v="32.767725675297847"/>
    <n v="24.680490313915545"/>
    <n v="31"/>
    <n v="5155"/>
    <n v="4762"/>
    <s v="03.05.2020 Екатеринбург"/>
  </r>
  <r>
    <x v="3"/>
    <x v="2"/>
    <n v="68994"/>
    <n v="6168657"/>
    <n v="4695811.3490000004"/>
    <n v="243409003.5"/>
    <n v="2.5342764282751767E-2"/>
    <n v="198988.93548387097"/>
    <n v="157384.1788307692"/>
    <n v="31.365094155957745"/>
    <n v="23.876277299904981"/>
    <n v="31"/>
    <n v="4709"/>
    <n v="4348"/>
    <s v="06.05.2020 Екатеринбург"/>
  </r>
  <r>
    <x v="2"/>
    <x v="2"/>
    <n v="102889.5"/>
    <n v="8089143"/>
    <n v="6673236.3720000004"/>
    <n v="243409003.5"/>
    <n v="3.3232718936791507E-2"/>
    <n v="260940.09677419355"/>
    <n v="127223.84583076923"/>
    <n v="21.217690324007595"/>
    <n v="17.503790302631558"/>
    <n v="31"/>
    <n v="6276"/>
    <n v="5801"/>
    <s v="23.05.2020 Екатеринбург"/>
  </r>
  <r>
    <x v="0"/>
    <x v="2"/>
    <n v="76999.5"/>
    <n v="6645603"/>
    <n v="5032216.1889999993"/>
    <n v="243409003.5"/>
    <n v="2.7302207003201507E-2"/>
    <n v="214374.29032258064"/>
    <n v="100883.95384615385"/>
    <n v="32.06115855131042"/>
    <n v="24.27750816592566"/>
    <n v="31"/>
    <n v="5210"/>
    <n v="4841"/>
    <s v="25.05.2020 Екатеринбург"/>
  </r>
  <r>
    <x v="4"/>
    <x v="2"/>
    <n v="77565"/>
    <n v="7023727.5"/>
    <n v="5349682.4849999994"/>
    <n v="243409003.5"/>
    <n v="2.8855660222116639E-2"/>
    <n v="226571.85483870967"/>
    <n v="31578.207692307689"/>
    <n v="31.292418189189053"/>
    <n v="23.834139564782383"/>
    <n v="31"/>
    <n v="5120"/>
    <n v="4737"/>
    <s v="30.04.2020 Екатеринбург"/>
  </r>
  <r>
    <x v="3"/>
    <x v="2"/>
    <n v="84132"/>
    <n v="7483194"/>
    <n v="5637882.125"/>
    <n v="243409003.5"/>
    <n v="3.0743291712296911E-2"/>
    <n v="241393.35483870967"/>
    <n v="126673.26923076922"/>
    <n v="32.730586310369162"/>
    <n v="24.659415150803255"/>
    <n v="31"/>
    <n v="5495"/>
    <n v="5093"/>
    <s v="10.05.2020 Екатеринбург"/>
  </r>
  <r>
    <x v="3"/>
    <x v="2"/>
    <n v="69544.5"/>
    <n v="6293776.5"/>
    <n v="4773839.9380000001"/>
    <n v="243409003.5"/>
    <n v="2.5856794159218519E-2"/>
    <n v="203025.04838709679"/>
    <n v="201777.4038153846"/>
    <n v="31.838867279592481"/>
    <n v="24.14983376038218"/>
    <n v="31"/>
    <n v="4635"/>
    <n v="4266"/>
    <s v="08.05.2020 Екатеринбург"/>
  </r>
  <r>
    <x v="3"/>
    <x v="2"/>
    <n v="73204.5"/>
    <n v="6591883.5"/>
    <n v="5001227.6710000001"/>
    <n v="243409003.5"/>
    <n v="2.7081510565405194E-2"/>
    <n v="212641.40322580645"/>
    <n v="184167.76355384616"/>
    <n v="31.805307289318961"/>
    <n v="24.1305209504992"/>
    <n v="31"/>
    <n v="4903"/>
    <n v="4527"/>
    <s v="07.05.2020 Екатеринбург"/>
  </r>
  <r>
    <x v="2"/>
    <x v="2"/>
    <n v="76663.5"/>
    <n v="6451032"/>
    <n v="5048965.7960000001"/>
    <n v="243409003.5"/>
    <n v="2.6502848732955765E-2"/>
    <n v="208097.80645161291"/>
    <n v="94608.146153846144"/>
    <n v="27.769374177792507"/>
    <n v="21.733983089837409"/>
    <n v="31"/>
    <n v="5035"/>
    <n v="4683"/>
    <s v="24.05.2020 Екатеринбург"/>
  </r>
  <r>
    <x v="1"/>
    <x v="3"/>
    <n v="14265"/>
    <n v="1130506.5"/>
    <n v="1024403.9859999999"/>
    <n v="33207564"/>
    <n v="3.4043644393789319E-2"/>
    <n v="113050.65"/>
    <n v="72626.813907692311"/>
    <n v="10.357487421959338"/>
    <n v="9.3853961918839097"/>
    <n v="10"/>
    <n v="760"/>
    <n v="672"/>
    <s v="16.05.2020 Тольятти"/>
  </r>
  <r>
    <x v="2"/>
    <x v="3"/>
    <n v="11526"/>
    <n v="938764.5"/>
    <n v="820018.375"/>
    <n v="33207564"/>
    <n v="2.826959845654442E-2"/>
    <n v="93876.45"/>
    <n v="77816.215384615381"/>
    <n v="14.480910260090207"/>
    <n v="12.649192103024772"/>
    <n v="10"/>
    <n v="649"/>
    <n v="568"/>
    <s v="19.05.2020 Тольятти"/>
  </r>
  <r>
    <x v="1"/>
    <x v="3"/>
    <n v="10402.5"/>
    <n v="843727.5"/>
    <n v="729677.51899999997"/>
    <n v="33207564"/>
    <n v="2.5407690247920625E-2"/>
    <n v="84372.75"/>
    <n v="140731.96461538461"/>
    <n v="15.630189779767633"/>
    <n v="13.517395249058497"/>
    <n v="10"/>
    <n v="591"/>
    <n v="513"/>
    <s v="17.05.2020 Тольятти"/>
  </r>
  <r>
    <x v="3"/>
    <x v="3"/>
    <n v="13216.5"/>
    <n v="1046400"/>
    <n v="937716.15799999994"/>
    <n v="33207564"/>
    <n v="3.151089312061553E-2"/>
    <n v="104640"/>
    <n v="61387.776923076919"/>
    <n v="11.590270794928552"/>
    <n v="10.386452790519883"/>
    <n v="10"/>
    <n v="644"/>
    <n v="559"/>
    <s v="09.05.2020 Тольятти"/>
  </r>
  <r>
    <x v="3"/>
    <x v="3"/>
    <n v="9130.5"/>
    <n v="728890.5"/>
    <n v="644150.51899999997"/>
    <n v="33207564"/>
    <n v="2.1949532341487017E-2"/>
    <n v="72889.05"/>
    <n v="98026.490369230756"/>
    <n v="13.155307416588455"/>
    <n v="11.625886329976867"/>
    <n v="10"/>
    <n v="462"/>
    <n v="396"/>
    <s v="04.05.2020 Тольятти"/>
  </r>
  <r>
    <x v="4"/>
    <x v="3"/>
    <n v="10840.5"/>
    <n v="797919"/>
    <n v="783753.29499999993"/>
    <n v="33207564"/>
    <n v="2.4028230435692303E-2"/>
    <n v="79791.899999999994"/>
    <n v="58214.93076923077"/>
    <n v="1.8074188766249559"/>
    <n v="1.7753312052977903"/>
    <n v="10"/>
    <n v="502"/>
    <n v="433"/>
    <s v="29.04.2020 Тольятти"/>
  </r>
  <r>
    <x v="4"/>
    <x v="3"/>
    <n v="7866"/>
    <n v="617881.5"/>
    <n v="575518.06799999997"/>
    <n v="33207564"/>
    <n v="1.8606649376629977E-2"/>
    <n v="61788.15"/>
    <n v="119723.42363076922"/>
    <n v="7.3609212908325281"/>
    <n v="6.8562389390198657"/>
    <n v="10"/>
    <n v="416"/>
    <n v="341"/>
    <s v="02.05.2020 Тольятти"/>
  </r>
  <r>
    <x v="0"/>
    <x v="3"/>
    <n v="11835"/>
    <n v="983109"/>
    <n v="825345.05300000007"/>
    <n v="33207564"/>
    <n v="2.9604971927480135E-2"/>
    <n v="98310.9"/>
    <n v="109486.33076923077"/>
    <n v="19.114907931725362"/>
    <n v="16.047452215369802"/>
    <n v="10"/>
    <n v="692"/>
    <n v="601"/>
    <s v="26.05.2020 Тольятти"/>
  </r>
  <r>
    <x v="4"/>
    <x v="3"/>
    <n v="11619"/>
    <n v="891139.5"/>
    <n v="829782.37600000005"/>
    <n v="33207564"/>
    <n v="2.6835437251585211E-2"/>
    <n v="89113.95"/>
    <n v="121759.66210769229"/>
    <n v="7.3943633625691705"/>
    <n v="6.8852434439276857"/>
    <n v="10"/>
    <n v="554"/>
    <n v="472"/>
    <s v="01.05.2020 Тольятти"/>
  </r>
  <r>
    <x v="1"/>
    <x v="3"/>
    <n v="9328.5"/>
    <n v="732964.5"/>
    <n v="634517.67299999995"/>
    <n v="33207564"/>
    <n v="2.2072215233854553E-2"/>
    <n v="73296.45"/>
    <n v="136157.98361538461"/>
    <n v="15.515222221399034"/>
    <n v="13.431322662966631"/>
    <n v="10"/>
    <n v="526"/>
    <n v="448"/>
    <s v="12.05.2020 Тольятти"/>
  </r>
  <r>
    <x v="2"/>
    <x v="3"/>
    <n v="11250"/>
    <n v="935523"/>
    <n v="808524.505"/>
    <n v="33207564"/>
    <n v="2.8171985153743889E-2"/>
    <n v="93552.3"/>
    <n v="94344.953846153847"/>
    <n v="15.70743919505569"/>
    <n v="13.575133374593676"/>
    <n v="10"/>
    <n v="677"/>
    <n v="591"/>
    <s v="21.05.2020 Тольятти"/>
  </r>
  <r>
    <x v="2"/>
    <x v="3"/>
    <n v="13063.5"/>
    <n v="1037247"/>
    <n v="910480.6449999999"/>
    <n v="33207564"/>
    <n v="3.123526314667345E-2"/>
    <n v="103724.7"/>
    <n v="64430.964123076919"/>
    <n v="13.923014804998971"/>
    <n v="12.221424115953104"/>
    <n v="10"/>
    <n v="745"/>
    <n v="654"/>
    <s v="20.05.2020 Тольятти"/>
  </r>
  <r>
    <x v="3"/>
    <x v="3"/>
    <n v="10147.5"/>
    <n v="793320"/>
    <n v="718019.27600000007"/>
    <n v="33207564"/>
    <n v="2.3889737892246476E-2"/>
    <n v="79332"/>
    <n v="92027.36809230769"/>
    <n v="10.487284466719515"/>
    <n v="9.4918474260071513"/>
    <n v="10"/>
    <n v="511"/>
    <n v="437"/>
    <s v="05.05.2020 Тольятти"/>
  </r>
  <r>
    <x v="4"/>
    <x v="3"/>
    <n v="12331.5"/>
    <n v="869983.5"/>
    <n v="896773.32399999991"/>
    <n v="33207564"/>
    <n v="2.6198353483561757E-2"/>
    <n v="86998.35"/>
    <n v="51681.038461538461"/>
    <n v="-2.987357371482195"/>
    <n v="-3.0793485163798975"/>
    <n v="10"/>
    <n v="580"/>
    <n v="506"/>
    <s v="28.04.2020 Тольятти"/>
  </r>
  <r>
    <x v="1"/>
    <x v="3"/>
    <n v="11202"/>
    <n v="865714.5"/>
    <n v="799644.75899999996"/>
    <n v="33207564"/>
    <n v="2.6069798435079429E-2"/>
    <n v="86571.45"/>
    <n v="111860.49372307691"/>
    <n v="8.2623865480746606"/>
    <n v="7.6318163782632773"/>
    <n v="10"/>
    <n v="612"/>
    <n v="530"/>
    <s v="13.05.2020 Тольятти"/>
  </r>
  <r>
    <x v="0"/>
    <x v="2"/>
    <n v="89149.5"/>
    <n v="7512646.5"/>
    <n v="5979210.0970000001"/>
    <n v="243409003.5"/>
    <n v="3.0864291755748469E-2"/>
    <n v="242343.43548387097"/>
    <n v="47580.146153846152"/>
    <n v="25.646136832846601"/>
    <n v="20.411401002296593"/>
    <n v="31"/>
    <n v="5760"/>
    <n v="5367"/>
    <s v="31.05.2020 Екатеринбург"/>
  </r>
  <r>
    <x v="4"/>
    <x v="3"/>
    <n v="8185.5"/>
    <n v="637881"/>
    <n v="575840.67700000003"/>
    <n v="33207564"/>
    <n v="1.9208906741849538E-2"/>
    <n v="63788.1"/>
    <n v="73920.584615384607"/>
    <n v="10.773869488209144"/>
    <n v="9.7260026556677452"/>
    <n v="10"/>
    <n v="402"/>
    <n v="333"/>
    <s v="03.05.2020 Тольятти"/>
  </r>
  <r>
    <x v="0"/>
    <x v="2"/>
    <n v="108123"/>
    <n v="9164707.5"/>
    <n v="7329868.665"/>
    <n v="243409003.5"/>
    <n v="3.7651472904534529E-2"/>
    <n v="295635.72580645164"/>
    <n v="137418.15930769229"/>
    <n v="25.032356224352618"/>
    <n v="20.020702624715518"/>
    <n v="31"/>
    <n v="6735"/>
    <n v="6264"/>
    <s v="30.05.2020 Екатеринбург"/>
  </r>
  <r>
    <x v="3"/>
    <x v="3"/>
    <n v="9210"/>
    <n v="696832.5"/>
    <n v="616683.38099999994"/>
    <n v="33207564"/>
    <n v="2.0984149876214948E-2"/>
    <n v="69683.25"/>
    <n v="99623.130769230775"/>
    <n v="12.996802162891441"/>
    <n v="11.501920332361086"/>
    <n v="10"/>
    <n v="465"/>
    <n v="390"/>
    <s v="06.05.2020 Тольятти"/>
  </r>
  <r>
    <x v="2"/>
    <x v="3"/>
    <n v="14773.5"/>
    <n v="1241383.5"/>
    <n v="1069622.507"/>
    <n v="33207564"/>
    <n v="3.7382552360660966E-2"/>
    <n v="124138.35"/>
    <n v="74049.523076923084"/>
    <n v="16.058094503054431"/>
    <n v="13.836255516526522"/>
    <n v="10"/>
    <n v="828"/>
    <n v="734"/>
    <s v="23.05.2020 Тольятти"/>
  </r>
  <r>
    <x v="0"/>
    <x v="2"/>
    <n v="78141"/>
    <n v="6641569.5"/>
    <n v="5084073.5159999998"/>
    <n v="243409003.5"/>
    <n v="2.7285636128903508E-2"/>
    <n v="214244.17741935485"/>
    <n v="142499.01538461537"/>
    <n v="30.634804534167959"/>
    <n v="23.450721760872941"/>
    <n v="31"/>
    <n v="5355"/>
    <n v="4969"/>
    <s v="28.05.2020 Екатеринбург"/>
  </r>
  <r>
    <x v="0"/>
    <x v="3"/>
    <n v="12280.5"/>
    <n v="1030440"/>
    <n v="871047.598"/>
    <n v="33207564"/>
    <n v="3.1030279727835501E-2"/>
    <n v="103044"/>
    <n v="85172.084615384621"/>
    <n v="18.29893135185478"/>
    <n v="15.468382632661775"/>
    <n v="10"/>
    <n v="739"/>
    <n v="642"/>
    <s v="25.05.2020 Тольятти"/>
  </r>
  <r>
    <x v="4"/>
    <x v="3"/>
    <n v="8934"/>
    <n v="716196"/>
    <n v="663415.49699999997"/>
    <n v="33207564"/>
    <n v="2.1567254978413955E-2"/>
    <n v="71619.600000000006"/>
    <n v="24274.438461538462"/>
    <n v="7.9558742957733521"/>
    <n v="7.3695612653519467"/>
    <n v="10"/>
    <n v="448"/>
    <n v="376"/>
    <s v="30.04.2020 Тольятти"/>
  </r>
  <r>
    <x v="3"/>
    <x v="3"/>
    <n v="12918"/>
    <n v="1004788.5"/>
    <n v="896111.80299999996"/>
    <n v="33207564"/>
    <n v="3.0257820176150228E-2"/>
    <n v="100478.85"/>
    <n v="99729.923076923063"/>
    <n v="12.127582365969579"/>
    <n v="10.815877868825135"/>
    <n v="10"/>
    <n v="642"/>
    <n v="556"/>
    <s v="10.05.2020 Тольятти"/>
  </r>
  <r>
    <x v="3"/>
    <x v="3"/>
    <n v="12528"/>
    <n v="959703"/>
    <n v="861486.47499999998"/>
    <n v="33207564"/>
    <n v="2.8900132511978295E-2"/>
    <n v="95970.3"/>
    <n v="87212.130769230775"/>
    <n v="11.400820308873685"/>
    <n v="10.234054181345689"/>
    <n v="10"/>
    <n v="638"/>
    <n v="547"/>
    <s v="08.05.2020 Тольятти"/>
  </r>
  <r>
    <x v="3"/>
    <x v="3"/>
    <n v="11029.5"/>
    <n v="863754"/>
    <n v="758428.73499999999"/>
    <n v="33207564"/>
    <n v="2.6010760680909926E-2"/>
    <n v="86375.4"/>
    <n v="86710.804507692301"/>
    <n v="13.887298850827431"/>
    <n v="12.193896062999421"/>
    <n v="10"/>
    <n v="563"/>
    <n v="486"/>
    <s v="07.05.2020 Тольятти"/>
  </r>
  <r>
    <x v="2"/>
    <x v="3"/>
    <n v="9994.5"/>
    <n v="828984"/>
    <n v="702631.81099999999"/>
    <n v="33207564"/>
    <n v="2.4963710075210574E-2"/>
    <n v="82898.399999999994"/>
    <n v="82264.567169230766"/>
    <n v="17.982702607810054"/>
    <n v="15.241812749100106"/>
    <n v="10"/>
    <n v="639"/>
    <n v="557"/>
    <s v="24.05.2020 Тольятти"/>
  </r>
  <r>
    <x v="0"/>
    <x v="3"/>
    <n v="12724.5"/>
    <n v="1045515"/>
    <n v="896490.07"/>
    <n v="33207564"/>
    <n v="3.14842425659407E-2"/>
    <n v="104551.5"/>
    <n v="49463.982984615388"/>
    <n v="16.623154565448793"/>
    <n v="14.25373428406097"/>
    <n v="10"/>
    <n v="749"/>
    <n v="655"/>
    <s v="31.05.2020 Тольятти"/>
  </r>
  <r>
    <x v="0"/>
    <x v="3"/>
    <n v="14728.5"/>
    <n v="1260483"/>
    <n v="1048221.1390000001"/>
    <n v="33207564"/>
    <n v="3.7957707466889173E-2"/>
    <n v="126048.3"/>
    <n v="86278.176699999996"/>
    <n v="20.24972146645479"/>
    <n v="16.839724216827985"/>
    <n v="10"/>
    <n v="865"/>
    <n v="763"/>
    <s v="30.05.2020 Тольятти"/>
  </r>
  <r>
    <x v="0"/>
    <x v="3"/>
    <n v="13038"/>
    <n v="1114552.5"/>
    <n v="939269.56700000004"/>
    <n v="33207564"/>
    <n v="3.3563211682735898E-2"/>
    <n v="111455.25"/>
    <n v="74269.06047692307"/>
    <n v="18.661621664145748"/>
    <n v="15.726754280305322"/>
    <n v="10"/>
    <n v="791"/>
    <n v="697"/>
    <s v="28.05.2020 Тольятти"/>
  </r>
  <r>
    <x v="1"/>
    <x v="4"/>
    <n v="35482.5"/>
    <n v="3222517.5"/>
    <n v="2633868.1740000001"/>
    <n v="95592298.5"/>
    <n v="3.3711057800331061E-2"/>
    <n v="169606.18421052632"/>
    <n v="150484.18215384614"/>
    <n v="22.349232653737204"/>
    <n v="18.266753431129541"/>
    <n v="19"/>
    <n v="2080"/>
    <n v="1844"/>
    <s v="16.05.2020 Нижний Новгород"/>
  </r>
  <r>
    <x v="2"/>
    <x v="4"/>
    <n v="32434.5"/>
    <n v="2865337.5"/>
    <n v="2368028.6850000001"/>
    <n v="95592298.5"/>
    <n v="2.997456432120418E-2"/>
    <n v="150807.23684210525"/>
    <n v="225452.89078461539"/>
    <n v="21.000962452445965"/>
    <n v="17.356029263568427"/>
    <n v="19"/>
    <n v="1999"/>
    <n v="1799"/>
    <s v="19.05.2020 Нижний Новгород"/>
  </r>
  <r>
    <x v="1"/>
    <x v="4"/>
    <n v="30486"/>
    <n v="2694289.5"/>
    <n v="2183502.7290000003"/>
    <n v="95592298.5"/>
    <n v="2.8185215150988339E-2"/>
    <n v="141804.71052631579"/>
    <n v="153558.02257692307"/>
    <n v="23.392998974355741"/>
    <n v="18.958124989909201"/>
    <n v="19"/>
    <n v="1871"/>
    <n v="1660"/>
    <s v="17.05.2020 Нижний Новгород"/>
  </r>
  <r>
    <x v="3"/>
    <x v="4"/>
    <n v="32079"/>
    <n v="2902167"/>
    <n v="2319890.3459999999"/>
    <n v="95592298.5"/>
    <n v="3.0359841174862009E-2"/>
    <n v="152745.63157894736"/>
    <n v="194963.39216923076"/>
    <n v="25.099317948538939"/>
    <n v="20.063513023199565"/>
    <n v="19"/>
    <n v="1851"/>
    <n v="1635"/>
    <s v="09.05.2020 Нижний Новгород"/>
  </r>
  <r>
    <x v="3"/>
    <x v="4"/>
    <n v="27072"/>
    <n v="2450968.5"/>
    <n v="1980824.9889999998"/>
    <n v="95592298.5"/>
    <n v="2.5639811349446734E-2"/>
    <n v="128998.34210526316"/>
    <n v="188174.3243923077"/>
    <n v="23.734732427691533"/>
    <n v="19.181948319613255"/>
    <n v="19"/>
    <n v="1582"/>
    <n v="1403"/>
    <s v="04.05.2020 Нижний Новгород"/>
  </r>
  <r>
    <x v="4"/>
    <x v="4"/>
    <n v="25917"/>
    <n v="2397588"/>
    <n v="1937222.0459999999"/>
    <n v="95592298.5"/>
    <n v="2.5081392932507007E-2"/>
    <n v="133199.33333333334"/>
    <n v="159472.57584615384"/>
    <n v="23.764232652140702"/>
    <n v="19.201211968027874"/>
    <n v="18"/>
    <n v="1534"/>
    <n v="1369"/>
    <s v="29.04.2020 Нижний Новгород"/>
  </r>
  <r>
    <x v="4"/>
    <x v="4"/>
    <n v="19461"/>
    <n v="1799230.5"/>
    <n v="1457108.1479999998"/>
    <n v="95592298.5"/>
    <n v="1.8821919006372673E-2"/>
    <n v="94696.34210526316"/>
    <n v="183829.81409230767"/>
    <n v="23.479544223919902"/>
    <n v="19.014926214289954"/>
    <n v="19"/>
    <n v="1217"/>
    <n v="1048"/>
    <s v="02.05.2020 Нижний Новгород"/>
  </r>
  <r>
    <x v="0"/>
    <x v="4"/>
    <n v="31407"/>
    <n v="2907411"/>
    <n v="2288433.4950000001"/>
    <n v="95592298.5"/>
    <n v="3.0414699150685242E-2"/>
    <n v="145370.54999999999"/>
    <n v="193538.8704076923"/>
    <n v="27.048087976006478"/>
    <n v="21.289645839545901"/>
    <n v="20"/>
    <n v="2036"/>
    <n v="1790"/>
    <s v="26.05.2020 Нижний Новгород"/>
  </r>
  <r>
    <x v="4"/>
    <x v="4"/>
    <n v="25792.5"/>
    <n v="2374356"/>
    <n v="1915101.034"/>
    <n v="95592298.5"/>
    <n v="2.4838360801628805E-2"/>
    <n v="124966.10526315789"/>
    <n v="277477.31932307692"/>
    <n v="23.980717353630755"/>
    <n v="19.342296016267149"/>
    <n v="19"/>
    <n v="1497"/>
    <n v="1291"/>
    <s v="01.05.2020 Нижний Новгород"/>
  </r>
  <r>
    <x v="1"/>
    <x v="4"/>
    <n v="26032.5"/>
    <n v="2370432"/>
    <n v="1847737.8370000001"/>
    <n v="95592298.5"/>
    <n v="2.4797311469605472E-2"/>
    <n v="124759.57894736843"/>
    <n v="141864.00329999998"/>
    <n v="28.288329249600135"/>
    <n v="22.050586686308655"/>
    <n v="19"/>
    <n v="1649"/>
    <n v="1460"/>
    <s v="12.05.2020 Нижний Новгород"/>
  </r>
  <r>
    <x v="2"/>
    <x v="4"/>
    <n v="31707"/>
    <n v="2853181.5"/>
    <n v="2349459.5"/>
    <n v="95592298.5"/>
    <n v="2.9847399265119669E-2"/>
    <n v="150167.44736842104"/>
    <n v="187617.05315384615"/>
    <n v="21.439909902681872"/>
    <n v="17.654747866548274"/>
    <n v="19"/>
    <n v="1949"/>
    <n v="1724"/>
    <s v="21.05.2020 Нижний Новгород"/>
  </r>
  <r>
    <x v="2"/>
    <x v="4"/>
    <n v="29955"/>
    <n v="2692230"/>
    <n v="2195766.1209999998"/>
    <n v="95592298.5"/>
    <n v="2.8163670528332362E-2"/>
    <n v="141696.31578947368"/>
    <n v="202002.14775384613"/>
    <n v="22.610052785307559"/>
    <n v="18.440619077864824"/>
    <n v="19"/>
    <n v="1889"/>
    <n v="1690"/>
    <s v="20.05.2020 Нижний Новгород"/>
  </r>
  <r>
    <x v="3"/>
    <x v="4"/>
    <n v="22848"/>
    <n v="2079900"/>
    <n v="1657688.8529999999"/>
    <n v="95592298.5"/>
    <n v="2.1758028969247979E-2"/>
    <n v="109468.42105263157"/>
    <n v="178454.88537692308"/>
    <n v="25.469867052306235"/>
    <n v="20.299588778306653"/>
    <n v="19"/>
    <n v="1417"/>
    <n v="1245"/>
    <s v="05.05.2020 Нижний Новгород"/>
  </r>
  <r>
    <x v="4"/>
    <x v="4"/>
    <n v="23314.5"/>
    <n v="2136817.5"/>
    <n v="1701780.4779999999"/>
    <n v="95592298.5"/>
    <n v="2.2353448274915158E-2"/>
    <n v="125695.14705882352"/>
    <n v="141999.40078461537"/>
    <n v="25.563639236905157"/>
    <n v="20.359109844429867"/>
    <n v="17"/>
    <n v="1439"/>
    <n v="1265"/>
    <s v="28.04.2020 Нижний Новгород"/>
  </r>
  <r>
    <x v="1"/>
    <x v="4"/>
    <n v="26464.5"/>
    <n v="2373337.5"/>
    <n v="1886244.7409999999"/>
    <n v="95592298.5"/>
    <n v="2.4827706177605928E-2"/>
    <n v="124912.5"/>
    <n v="207105.15935384613"/>
    <n v="25.823412434897815"/>
    <n v="20.523535274692286"/>
    <n v="19"/>
    <n v="1625"/>
    <n v="1444"/>
    <s v="13.05.2020 Нижний Новгород"/>
  </r>
  <r>
    <x v="4"/>
    <x v="4"/>
    <n v="23539.5"/>
    <n v="2170309.5"/>
    <n v="1735984.6140000001"/>
    <n v="95592298.5"/>
    <n v="2.2703811228056203E-2"/>
    <n v="114226.81578947368"/>
    <n v="170377.85753846151"/>
    <n v="25.018936371748278"/>
    <n v="20.012117442235773"/>
    <n v="19"/>
    <n v="1402"/>
    <n v="1234"/>
    <s v="03.05.2020 Нижний Новгород"/>
  </r>
  <r>
    <x v="3"/>
    <x v="4"/>
    <n v="24678"/>
    <n v="2232519"/>
    <n v="1781999.058"/>
    <n v="95592298.5"/>
    <n v="2.335459064204843E-2"/>
    <n v="117501"/>
    <n v="359577.90600769228"/>
    <n v="25.281716058011522"/>
    <n v="20.179892847496482"/>
    <n v="19"/>
    <n v="1499"/>
    <n v="1323"/>
    <s v="06.05.2020 Нижний Новгород"/>
  </r>
  <r>
    <x v="2"/>
    <x v="4"/>
    <n v="38176.5"/>
    <n v="3385372.5"/>
    <n v="2831498.2739999997"/>
    <n v="95592298.5"/>
    <n v="3.5414699229143441E-2"/>
    <n v="169268.625"/>
    <n v="146460.30097692306"/>
    <n v="19.561171238771529"/>
    <n v="16.360805967437862"/>
    <n v="20"/>
    <n v="2266"/>
    <n v="1993"/>
    <s v="23.05.2020 Нижний Новгород"/>
  </r>
  <r>
    <x v="0"/>
    <x v="4"/>
    <n v="30603"/>
    <n v="2865727.5"/>
    <n v="2288224.429"/>
    <n v="95592298.5"/>
    <n v="2.9978644147781425E-2"/>
    <n v="143286.375"/>
    <n v="167381.28187692308"/>
    <n v="25.238043247898567"/>
    <n v="20.152058107409026"/>
    <n v="20"/>
    <n v="2011"/>
    <n v="1791"/>
    <s v="25.05.2020 Нижний Новгород"/>
  </r>
  <r>
    <x v="4"/>
    <x v="4"/>
    <n v="24211.5"/>
    <n v="2267664"/>
    <n v="1801564.392"/>
    <n v="95592298.5"/>
    <n v="2.3722245783220706E-2"/>
    <n v="119350.73684210527"/>
    <n v="97090.63692307692"/>
    <n v="25.871937193572155"/>
    <n v="20.554174163368121"/>
    <n v="19"/>
    <n v="1499"/>
    <n v="1322"/>
    <s v="30.04.2020 Нижний Новгород"/>
  </r>
  <r>
    <x v="3"/>
    <x v="4"/>
    <n v="31399.5"/>
    <n v="2862298.5"/>
    <n v="2267667.5189999999"/>
    <n v="95592298.5"/>
    <n v="2.9942773057183052E-2"/>
    <n v="150647.28947368421"/>
    <n v="169650.86923076923"/>
    <n v="26.222141297954543"/>
    <n v="20.774597093908973"/>
    <n v="19"/>
    <n v="1848"/>
    <n v="1649"/>
    <s v="10.05.2020 Нижний Новгород"/>
  </r>
  <r>
    <x v="3"/>
    <x v="4"/>
    <n v="25294.5"/>
    <n v="2271454.5"/>
    <n v="1811009.8979999998"/>
    <n v="95592298.5"/>
    <n v="2.3761898559223366E-2"/>
    <n v="119550.23684210527"/>
    <n v="151659.17713846153"/>
    <n v="25.424742432854458"/>
    <n v="20.270914605597433"/>
    <n v="19"/>
    <n v="1522"/>
    <n v="1340"/>
    <s v="08.05.2020 Нижний Новгород"/>
  </r>
  <r>
    <x v="3"/>
    <x v="4"/>
    <n v="25468.5"/>
    <n v="2350672.5"/>
    <n v="1875294.65"/>
    <n v="95592298.5"/>
    <n v="2.4590605486905413E-2"/>
    <n v="123719.60526315789"/>
    <n v="221739.45623076922"/>
    <n v="25.349501743632668"/>
    <n v="20.223057444199483"/>
    <n v="19"/>
    <n v="1530"/>
    <n v="1338"/>
    <s v="07.05.2020 Нижний Новгород"/>
  </r>
  <r>
    <x v="2"/>
    <x v="4"/>
    <n v="31854"/>
    <n v="2915533.5"/>
    <n v="2431800.3939999999"/>
    <n v="95592298.5"/>
    <n v="3.0499669384976658E-2"/>
    <n v="145776.67499999999"/>
    <n v="155421.87692307692"/>
    <n v="19.891974160112756"/>
    <n v="16.591581129148409"/>
    <n v="20"/>
    <n v="2015"/>
    <n v="1803"/>
    <s v="24.05.2020 Нижний Новгород"/>
  </r>
  <r>
    <x v="0"/>
    <x v="4"/>
    <n v="32359.5"/>
    <n v="2991999"/>
    <n v="2374135.6799999997"/>
    <n v="95592298.5"/>
    <n v="3.1299582152007781E-2"/>
    <n v="149599.95000000001"/>
    <n v="106116.64615384616"/>
    <n v="26.024768727623872"/>
    <n v="20.650518933996981"/>
    <n v="20"/>
    <n v="2060"/>
    <n v="1826"/>
    <s v="31.05.2020 Нижний Новгород"/>
  </r>
  <r>
    <x v="0"/>
    <x v="4"/>
    <n v="39867"/>
    <n v="3654166.5"/>
    <n v="2919786.2949999999"/>
    <n v="95592298.5"/>
    <n v="3.8226578472741711E-2"/>
    <n v="182708.32500000001"/>
    <n v="182639.11723076922"/>
    <n v="25.151847799874687"/>
    <n v="20.097064679455631"/>
    <n v="20"/>
    <n v="2451"/>
    <n v="2178"/>
    <s v="30.05.2020 Нижний Новгород"/>
  </r>
  <r>
    <x v="0"/>
    <x v="4"/>
    <n v="31974"/>
    <n v="3004213.5"/>
    <n v="2389834.3129999996"/>
    <n v="95592298.5"/>
    <n v="3.1427359182078882E-2"/>
    <n v="150210.67499999999"/>
    <n v="174780.66518461538"/>
    <n v="25.708024345368102"/>
    <n v="20.450583388963548"/>
    <n v="20"/>
    <n v="2088"/>
    <n v="1848"/>
    <s v="28.05.2020 Нижний Новгород"/>
  </r>
  <r>
    <x v="1"/>
    <x v="5"/>
    <n v="321412.5"/>
    <n v="32235864"/>
    <n v="23691368.555"/>
    <n v="1035612381.8110501"/>
    <n v="3.1127345101481716E-2"/>
    <n v="249890.41860465117"/>
    <n v="595097.15929230768"/>
    <n v="36.065858437699703"/>
    <n v="26.506177855198793"/>
    <n v="129"/>
    <n v="17914"/>
    <n v="16631"/>
    <s v="16.05.2020 Санкт-Петербург Юг"/>
  </r>
  <r>
    <x v="2"/>
    <x v="5"/>
    <n v="276568.5"/>
    <n v="27093624"/>
    <n v="19768696.5"/>
    <n v="1035612381.8110501"/>
    <n v="2.6161935175610228E-2"/>
    <n v="210028.09302325582"/>
    <n v="759335.80469230772"/>
    <n v="37.053163823927385"/>
    <n v="27.035613618909011"/>
    <n v="129"/>
    <n v="16191"/>
    <n v="15102"/>
    <s v="19.05.2020 Санкт-Петербург Юг"/>
  </r>
  <r>
    <x v="1"/>
    <x v="5"/>
    <n v="269029.5"/>
    <n v="26659930.5"/>
    <n v="19515982.116"/>
    <n v="1035612381.8110501"/>
    <n v="2.5743155420156195E-2"/>
    <n v="206666.12790697673"/>
    <n v="551393.4769230769"/>
    <n v="36.605630921044444"/>
    <n v="26.796575422430301"/>
    <n v="129"/>
    <n v="15744"/>
    <n v="14685"/>
    <s v="17.05.2020 Санкт-Петербург Юг"/>
  </r>
  <r>
    <x v="3"/>
    <x v="5"/>
    <n v="285972"/>
    <n v="29768199"/>
    <n v="21483666.921"/>
    <n v="1035612381.8110501"/>
    <n v="2.8744537553657096E-2"/>
    <n v="230761.23255813954"/>
    <n v="549316.95015384618"/>
    <n v="38.562002052368349"/>
    <n v="27.830142088878134"/>
    <n v="129"/>
    <n v="16420"/>
    <n v="15169"/>
    <s v="09.05.2020 Санкт-Петербург Юг"/>
  </r>
  <r>
    <x v="3"/>
    <x v="5"/>
    <n v="283942.5"/>
    <n v="29357940"/>
    <n v="21174604.830000002"/>
    <n v="1035612381.8110501"/>
    <n v="2.8348386438427527E-2"/>
    <n v="227580.93023255814"/>
    <n v="988153.40803076921"/>
    <n v="38.646932189288925"/>
    <n v="27.87435075485541"/>
    <n v="129"/>
    <n v="16525"/>
    <n v="15310"/>
    <s v="04.05.2020 Санкт-Петербург Юг"/>
  </r>
  <r>
    <x v="4"/>
    <x v="5"/>
    <n v="298059"/>
    <n v="30869287.5"/>
    <n v="22717731.617999997"/>
    <n v="1035612381.8110501"/>
    <n v="2.9807762095328226E-2"/>
    <n v="241166.30859375"/>
    <n v="661329.17833846144"/>
    <n v="35.881909422423405"/>
    <n v="26.406686199025497"/>
    <n v="128"/>
    <n v="17368"/>
    <n v="16077"/>
    <s v="29.04.2020 Санкт-Петербург Юг"/>
  </r>
  <r>
    <x v="4"/>
    <x v="5"/>
    <n v="232903.5"/>
    <n v="24342016.5"/>
    <n v="17790852.443999998"/>
    <n v="1035612381.8110501"/>
    <n v="2.3504949272073552E-2"/>
    <n v="188697.8023255814"/>
    <n v="634118.86923076923"/>
    <n v="36.823216181579852"/>
    <n v="26.912988313848203"/>
    <n v="129"/>
    <n v="14009"/>
    <n v="12920"/>
    <s v="02.05.2020 Санкт-Петербург Юг"/>
  </r>
  <r>
    <x v="0"/>
    <x v="5"/>
    <n v="276966"/>
    <n v="27872617.898850001"/>
    <n v="20223763.805"/>
    <n v="1035612381.8110501"/>
    <n v="2.6914141225414034E-2"/>
    <n v="216066.80541744188"/>
    <n v="645572.57826153841"/>
    <n v="37.821120576768926"/>
    <n v="27.442180428145523"/>
    <n v="129"/>
    <n v="16459"/>
    <n v="15355"/>
    <s v="26.05.2020 Санкт-Петербург Юг"/>
  </r>
  <r>
    <x v="4"/>
    <x v="5"/>
    <n v="296149.5"/>
    <n v="31053316.5"/>
    <n v="22737807.546999998"/>
    <n v="1035612381.8110501"/>
    <n v="2.9985462751705255E-2"/>
    <n v="240723.38372093023"/>
    <n v="896375.16923076916"/>
    <n v="36.571287428708757"/>
    <n v="26.778167005124885"/>
    <n v="129"/>
    <n v="17002"/>
    <n v="15570"/>
    <s v="01.05.2020 Санкт-Петербург Юг"/>
  </r>
  <r>
    <x v="1"/>
    <x v="5"/>
    <n v="281796"/>
    <n v="29042520"/>
    <n v="20980503.504999999"/>
    <n v="1035612381.8110501"/>
    <n v="2.8043813023180788E-2"/>
    <n v="225135.81395348837"/>
    <n v="776209.03169999993"/>
    <n v="38.426229823696509"/>
    <n v="27.759355920216294"/>
    <n v="129"/>
    <n v="16387"/>
    <n v="15322"/>
    <s v="12.05.2020 Санкт-Петербург Юг"/>
  </r>
  <r>
    <x v="2"/>
    <x v="5"/>
    <n v="288936"/>
    <n v="27852900"/>
    <n v="20824687.999000002"/>
    <n v="1035612381.8110501"/>
    <n v="2.6895101380780738E-2"/>
    <n v="215913.95348837209"/>
    <n v="822353.43936153851"/>
    <n v="33.749422806898679"/>
    <n v="25.233322207023317"/>
    <n v="129"/>
    <n v="16373"/>
    <n v="15223"/>
    <s v="21.05.2020 Санкт-Петербург Юг"/>
  </r>
  <r>
    <x v="2"/>
    <x v="5"/>
    <n v="300151.5"/>
    <n v="29368771.617449999"/>
    <n v="21545834.136"/>
    <n v="1035612381.8110501"/>
    <n v="2.8358845580902296E-2"/>
    <n v="227664.8962593023"/>
    <n v="1052145.9026769232"/>
    <n v="36.308352844780288"/>
    <n v="26.636924360846798"/>
    <n v="129"/>
    <n v="17095"/>
    <n v="15919"/>
    <s v="20.05.2020 Санкт-Петербург Юг"/>
  </r>
  <r>
    <x v="3"/>
    <x v="5"/>
    <n v="262734"/>
    <n v="27278441.145"/>
    <n v="19610637.316999998"/>
    <n v="1035612381.8110501"/>
    <n v="2.6340396874452412E-2"/>
    <n v="211460.78406976743"/>
    <n v="919330.0461538462"/>
    <n v="39.100227616534234"/>
    <n v="28.109391541992391"/>
    <n v="129"/>
    <n v="15665"/>
    <n v="14501"/>
    <s v="05.05.2020 Санкт-Петербург Юг"/>
  </r>
  <r>
    <x v="4"/>
    <x v="5"/>
    <n v="286002"/>
    <n v="29159032.5"/>
    <n v="21437602.310000002"/>
    <n v="1035612381.8110501"/>
    <n v="2.8156318920219452E-2"/>
    <n v="227804.94140625"/>
    <n v="637711.59372307686"/>
    <n v="36.018161351925912"/>
    <n v="26.480405994266093"/>
    <n v="128"/>
    <n v="16450"/>
    <n v="15320"/>
    <s v="28.04.2020 Санкт-Петербург Юг"/>
  </r>
  <r>
    <x v="1"/>
    <x v="5"/>
    <n v="258459"/>
    <n v="26467453.5"/>
    <n v="19153152.526999999"/>
    <n v="1035612381.8110501"/>
    <n v="2.5557297271508531E-2"/>
    <n v="205174.05813953487"/>
    <n v="636197.23340769229"/>
    <n v="38.188496450853755"/>
    <n v="27.635076313631764"/>
    <n v="129"/>
    <n v="15304"/>
    <n v="14315"/>
    <s v="13.05.2020 Санкт-Петербург Юг"/>
  </r>
  <r>
    <x v="4"/>
    <x v="5"/>
    <n v="274083"/>
    <n v="28427001"/>
    <n v="20563887.598999999"/>
    <n v="1035612381.8110501"/>
    <n v="2.7449460337938075E-2"/>
    <n v="220364.34883720931"/>
    <n v="779849.36538461538"/>
    <n v="38.237484829387881"/>
    <n v="27.660720879420243"/>
    <n v="129"/>
    <n v="15778"/>
    <n v="14624"/>
    <s v="03.05.2020 Санкт-Петербург Юг"/>
  </r>
  <r>
    <x v="3"/>
    <x v="5"/>
    <n v="277512"/>
    <n v="28770810.105599999"/>
    <n v="20810852.736000001"/>
    <n v="1035612381.8110501"/>
    <n v="2.7781446621260367E-2"/>
    <n v="223029.53570232558"/>
    <n v="790162.57692307688"/>
    <n v="38.249068745896857"/>
    <n v="27.666782201765873"/>
    <n v="129"/>
    <n v="16376"/>
    <n v="15197"/>
    <s v="06.05.2020 Санкт-Петербург Юг"/>
  </r>
  <r>
    <x v="2"/>
    <x v="5"/>
    <n v="356982"/>
    <n v="35103926.711549997"/>
    <n v="26357141.036999997"/>
    <n v="1035612381.8110501"/>
    <n v="3.3896781583628063E-2"/>
    <n v="272123.46288023255"/>
    <n v="601482.07692307688"/>
    <n v="33.185638997307464"/>
    <n v="24.916829807738026"/>
    <n v="129"/>
    <n v="19856"/>
    <n v="18325"/>
    <s v="23.05.2020 Санкт-Петербург Юг"/>
  </r>
  <r>
    <x v="0"/>
    <x v="5"/>
    <n v="266983.5"/>
    <n v="27165913.5"/>
    <n v="19659432.722999997"/>
    <n v="1035612381.8110501"/>
    <n v="2.623173880220803E-2"/>
    <n v="210588.47674418605"/>
    <n v="698314.9846153846"/>
    <n v="38.1825909361973"/>
    <n v="27.631983651129577"/>
    <n v="129"/>
    <n v="15822"/>
    <n v="14753"/>
    <s v="25.05.2020 Санкт-Петербург Юг"/>
  </r>
  <r>
    <x v="4"/>
    <x v="5"/>
    <n v="311131.5"/>
    <n v="32418879"/>
    <n v="23595019.660999998"/>
    <n v="1035612381.8110501"/>
    <n v="3.1304066627039329E-2"/>
    <n v="251309.13953488372"/>
    <n v="265444.33165384614"/>
    <n v="37.39712645200666"/>
    <n v="27.218274077274547"/>
    <n v="129"/>
    <n v="18042"/>
    <n v="16631"/>
    <s v="30.04.2020 Санкт-Петербург Юг"/>
  </r>
  <r>
    <x v="3"/>
    <x v="5"/>
    <n v="287206.5"/>
    <n v="29536176.10605"/>
    <n v="21276357.105999999"/>
    <n v="1035612381.8110501"/>
    <n v="2.8520493405455385E-2"/>
    <n v="228962.6054732558"/>
    <n v="541588.89356153843"/>
    <n v="38.821584723828053"/>
    <n v="27.965092605058356"/>
    <n v="129"/>
    <n v="16437"/>
    <n v="15285"/>
    <s v="10.05.2020 Санкт-Петербург Юг"/>
  </r>
  <r>
    <x v="3"/>
    <x v="5"/>
    <n v="370092"/>
    <n v="38091556.5"/>
    <n v="28012065.349999998"/>
    <n v="1035612381.8110501"/>
    <n v="3.6781673499680013E-2"/>
    <n v="295283.38372093026"/>
    <n v="725212.99592307687"/>
    <n v="35.982677550050781"/>
    <n v="26.461221530813532"/>
    <n v="129"/>
    <n v="20452"/>
    <n v="18857"/>
    <s v="08.05.2020 Санкт-Петербург Юг"/>
  </r>
  <r>
    <x v="3"/>
    <x v="5"/>
    <n v="247813.5"/>
    <n v="25325271"/>
    <n v="18582990.427999999"/>
    <n v="1035612381.8110501"/>
    <n v="2.4454391860120359E-2"/>
    <n v="196319.93023255814"/>
    <n v="865201.87857692305"/>
    <n v="36.281999918813071"/>
    <n v="26.622738102190496"/>
    <n v="129"/>
    <n v="14582"/>
    <n v="13512"/>
    <s v="07.05.2020 Санкт-Петербург Юг"/>
  </r>
  <r>
    <x v="2"/>
    <x v="5"/>
    <n v="287740.5"/>
    <n v="28188534"/>
    <n v="21369401.386999998"/>
    <n v="1035612381.8110501"/>
    <n v="2.7219193682007429E-2"/>
    <n v="218515.76744186046"/>
    <n v="607679.34615384613"/>
    <n v="31.91073296582092"/>
    <n v="24.191157344330154"/>
    <n v="129"/>
    <n v="16432"/>
    <n v="15345"/>
    <s v="24.05.2020 Санкт-Петербург Юг"/>
  </r>
  <r>
    <x v="1"/>
    <x v="6"/>
    <n v="408810"/>
    <n v="42323631"/>
    <n v="31033323.692999996"/>
    <n v="1380723900.7513499"/>
    <n v="3.0653218197330186E-2"/>
    <n v="338589.04800000001"/>
    <n v="571764.09076923074"/>
    <n v="36.38123785479894"/>
    <n v="26.676131135818672"/>
    <n v="125"/>
    <n v="22291"/>
    <n v="20635"/>
    <s v="16.05.2020 Санкт-Петербург Север"/>
  </r>
  <r>
    <x v="2"/>
    <x v="6"/>
    <n v="362536.5"/>
    <n v="37023243"/>
    <n v="26762183.377"/>
    <n v="1380723900.7513499"/>
    <n v="2.681437105554052E-2"/>
    <n v="296185.94400000002"/>
    <n v="650375.76849230775"/>
    <n v="38.341638566824024"/>
    <n v="27.715183197214788"/>
    <n v="125"/>
    <n v="20771"/>
    <n v="19338"/>
    <s v="19.05.2020 Санкт-Петербург Север"/>
  </r>
  <r>
    <x v="1"/>
    <x v="6"/>
    <n v="357072"/>
    <n v="36834567"/>
    <n v="26914635.671"/>
    <n v="1380723900.7513499"/>
    <n v="2.6677720998351442E-2"/>
    <n v="294676.53600000002"/>
    <n v="566638.92575384618"/>
    <n v="36.857015083761787"/>
    <n v="26.931038252736894"/>
    <n v="125"/>
    <n v="20079"/>
    <n v="18721"/>
    <s v="17.05.2020 Санкт-Петербург Север"/>
  </r>
  <r>
    <x v="3"/>
    <x v="6"/>
    <n v="359214"/>
    <n v="38693427"/>
    <n v="27863789.055"/>
    <n v="1380723900.7513499"/>
    <n v="2.8024014778728866E-2"/>
    <n v="309547.41600000003"/>
    <n v="582268.72615384613"/>
    <n v="38.866350601576507"/>
    <n v="27.988314255545266"/>
    <n v="125"/>
    <n v="20132"/>
    <n v="18617"/>
    <s v="09.05.2020 Санкт-Петербург Север"/>
  </r>
  <r>
    <x v="3"/>
    <x v="6"/>
    <n v="360255"/>
    <n v="38406954"/>
    <n v="27588003.988000002"/>
    <n v="1380723900.7513499"/>
    <n v="2.7816534485352248E-2"/>
    <n v="307255.63199999998"/>
    <n v="1078421.345076923"/>
    <n v="39.216139075178958"/>
    <n v="28.169247714879965"/>
    <n v="125"/>
    <n v="20495"/>
    <n v="18964"/>
    <s v="04.05.2020 Санкт-Петербург Север"/>
  </r>
  <r>
    <x v="4"/>
    <x v="6"/>
    <n v="387220.5"/>
    <n v="41559384"/>
    <n v="30476170.214999996"/>
    <n v="1380723900.7513499"/>
    <n v="3.009970637676699E-2"/>
    <n v="332475.07199999999"/>
    <n v="642893.56656923075"/>
    <n v="36.366819409431514"/>
    <n v="26.668378398005139"/>
    <n v="125"/>
    <n v="21863"/>
    <n v="20160"/>
    <s v="29.04.2020 Санкт-Петербург Север"/>
  </r>
  <r>
    <x v="4"/>
    <x v="6"/>
    <n v="296580"/>
    <n v="31843737"/>
    <n v="23119777.98"/>
    <n v="1380723900.7513499"/>
    <n v="2.3063073640335739E-2"/>
    <n v="254749.89600000001"/>
    <n v="657754.31880000001"/>
    <n v="37.733749119679047"/>
    <n v="27.396153347202933"/>
    <n v="125"/>
    <n v="16932"/>
    <n v="15601"/>
    <s v="02.05.2020 Санкт-Петербург Север"/>
  </r>
  <r>
    <x v="0"/>
    <x v="6"/>
    <n v="369861"/>
    <n v="38365960.5"/>
    <n v="27592063.502999999"/>
    <n v="1380723900.7513499"/>
    <n v="2.7786844624853931E-2"/>
    <n v="309402.90725806454"/>
    <n v="589339.03384615376"/>
    <n v="39.04708684012919"/>
    <n v="28.081916512946421"/>
    <n v="124"/>
    <n v="21153"/>
    <n v="19673"/>
    <s v="26.05.2020 Санкт-Петербург Север"/>
  </r>
  <r>
    <x v="4"/>
    <x v="6"/>
    <n v="372504"/>
    <n v="40077193.5"/>
    <n v="29141359.438000001"/>
    <n v="1380723900.7513499"/>
    <n v="2.9026218404846295E-2"/>
    <n v="320617.54800000001"/>
    <n v="848425.41843846149"/>
    <n v="37.526849374568968"/>
    <n v="27.286925822288428"/>
    <n v="125"/>
    <n v="20602"/>
    <n v="18845"/>
    <s v="01.05.2020 Санкт-Петербург Север"/>
  </r>
  <r>
    <x v="1"/>
    <x v="6"/>
    <n v="373392"/>
    <n v="39578577"/>
    <n v="28453665.594999999"/>
    <n v="1380723900.7513499"/>
    <n v="2.866509153528992E-2"/>
    <n v="316628.61599999998"/>
    <n v="535419.89796923078"/>
    <n v="39.098341715785537"/>
    <n v="28.108416846315627"/>
    <n v="125"/>
    <n v="21106"/>
    <n v="19651"/>
    <s v="12.05.2020 Санкт-Петербург Север"/>
  </r>
  <r>
    <x v="2"/>
    <x v="6"/>
    <n v="378043.5"/>
    <n v="37902156.57"/>
    <n v="28083686.689999998"/>
    <n v="1380723900.7513499"/>
    <n v="2.7450931029277283E-2"/>
    <n v="303217.25255999999"/>
    <n v="713697.60769230768"/>
    <n v="34.961470651558542"/>
    <n v="25.904778958597401"/>
    <n v="125"/>
    <n v="20911"/>
    <n v="19358"/>
    <s v="21.05.2020 Санкт-Петербург Север"/>
  </r>
  <r>
    <x v="2"/>
    <x v="6"/>
    <n v="388668"/>
    <n v="39639309"/>
    <n v="28736966.634"/>
    <n v="1380723900.7513499"/>
    <n v="2.8709077157590621E-2"/>
    <n v="317114.47200000001"/>
    <n v="997757.75384615385"/>
    <n v="37.938389617994503"/>
    <n v="27.503865836813656"/>
    <n v="125"/>
    <n v="21674"/>
    <n v="20155"/>
    <s v="20.05.2020 Санкт-Петербург Север"/>
  </r>
  <r>
    <x v="3"/>
    <x v="6"/>
    <n v="333792"/>
    <n v="35671734"/>
    <n v="25644478.342"/>
    <n v="1380723900.7513499"/>
    <n v="2.5835530174127121E-2"/>
    <n v="285373.87199999997"/>
    <n v="919576.96055384621"/>
    <n v="39.101031903532878"/>
    <n v="28.109807215987875"/>
    <n v="125"/>
    <n v="18944"/>
    <n v="17541"/>
    <s v="05.05.2020 Санкт-Петербург Север"/>
  </r>
  <r>
    <x v="4"/>
    <x v="6"/>
    <n v="376060.5"/>
    <n v="39918028.5"/>
    <n v="29154014.884"/>
    <n v="1380723900.7513499"/>
    <n v="2.8910941918422479E-2"/>
    <n v="319344.228"/>
    <n v="611904.23352307687"/>
    <n v="36.921205051272004"/>
    <n v="26.965293679270758"/>
    <n v="125"/>
    <n v="20914"/>
    <n v="19479"/>
    <s v="28.04.2020 Санкт-Петербург Север"/>
  </r>
  <r>
    <x v="1"/>
    <x v="6"/>
    <n v="350068.5"/>
    <n v="37197115.5"/>
    <n v="26793668.158999998"/>
    <n v="1380723900.7513499"/>
    <n v="2.694029956297447E-2"/>
    <n v="297576.924"/>
    <n v="582815.36153846153"/>
    <n v="38.828006972630519"/>
    <n v="27.968424973705293"/>
    <n v="125"/>
    <n v="19965"/>
    <n v="18573"/>
    <s v="13.05.2020 Санкт-Петербург Север"/>
  </r>
  <r>
    <x v="0"/>
    <x v="5"/>
    <n v="294337.5"/>
    <n v="29327766"/>
    <n v="22491044.692999996"/>
    <n v="1035612381.8110501"/>
    <n v="2.8319250054458039E-2"/>
    <n v="227347.02325581395"/>
    <n v="283716.73846153845"/>
    <n v="30.397526661479766"/>
    <n v="23.311428858918212"/>
    <n v="129"/>
    <n v="17235"/>
    <n v="16052"/>
    <s v="31.05.2020 Санкт-Петербург Юг"/>
  </r>
  <r>
    <x v="4"/>
    <x v="6"/>
    <n v="342666"/>
    <n v="36631999.5"/>
    <n v="26408496.047999997"/>
    <n v="1380723900.7513499"/>
    <n v="2.6531009914484659E-2"/>
    <n v="293055.99599999998"/>
    <n v="820373.56815384608"/>
    <n v="38.71293326745225"/>
    <n v="27.908668900260285"/>
    <n v="125"/>
    <n v="18861"/>
    <n v="17420"/>
    <s v="03.05.2020 Санкт-Петербург Север"/>
  </r>
  <r>
    <x v="0"/>
    <x v="5"/>
    <n v="364882.5"/>
    <n v="35724493.5"/>
    <n v="27535617.434"/>
    <n v="1035612381.8110501"/>
    <n v="3.4496008475223133E-2"/>
    <n v="276934.0581395349"/>
    <n v="541116.6988461538"/>
    <n v="29.739213531811593"/>
    <n v="22.92230137846461"/>
    <n v="129"/>
    <n v="20243"/>
    <n v="18711"/>
    <s v="30.05.2020 Санкт-Петербург Юг"/>
  </r>
  <r>
    <x v="3"/>
    <x v="6"/>
    <n v="355278"/>
    <n v="38092344"/>
    <n v="27467616.702999998"/>
    <n v="1380723900.7513499"/>
    <n v="2.7588675751373068E-2"/>
    <n v="304738.75199999998"/>
    <n v="942702.9"/>
    <n v="38.680921653605189"/>
    <n v="27.892028112000673"/>
    <n v="125"/>
    <n v="20218"/>
    <n v="18647"/>
    <s v="06.05.2020 Санкт-Петербург Север"/>
  </r>
  <r>
    <x v="2"/>
    <x v="6"/>
    <n v="456885"/>
    <n v="46408080"/>
    <n v="34793888.932999998"/>
    <n v="1380723900.7513499"/>
    <n v="3.3611412082275152E-2"/>
    <n v="371264.64"/>
    <n v="595793.09065384604"/>
    <n v="33.379973964291786"/>
    <n v="25.026226180871959"/>
    <n v="125"/>
    <n v="24574"/>
    <n v="22609"/>
    <s v="23.05.2020 Санкт-Петербург Север"/>
  </r>
  <r>
    <x v="0"/>
    <x v="5"/>
    <n v="278491.5"/>
    <n v="28151004.75"/>
    <n v="20806418.796"/>
    <n v="1035612381.8110501"/>
    <n v="2.7182954978551249E-2"/>
    <n v="218224.84302325582"/>
    <n v="591565.35384615383"/>
    <n v="35.29961607526608"/>
    <n v="26.089960266871117"/>
    <n v="129"/>
    <n v="16453"/>
    <n v="15289"/>
    <s v="28.05.2020 Санкт-Петербург Юг"/>
  </r>
  <r>
    <x v="0"/>
    <x v="6"/>
    <n v="349734"/>
    <n v="36883428"/>
    <n v="26438356.802999999"/>
    <n v="1380723900.7513499"/>
    <n v="2.67131089567792E-2"/>
    <n v="297447"/>
    <n v="742420.26923076913"/>
    <n v="39.507263158710316"/>
    <n v="28.319144296999728"/>
    <n v="124"/>
    <n v="20358"/>
    <n v="18890"/>
    <s v="25.05.2020 Санкт-Петербург Север"/>
  </r>
  <r>
    <x v="4"/>
    <x v="6"/>
    <n v="401580"/>
    <n v="43028734.5"/>
    <n v="31156525.939999998"/>
    <n v="1380723900.7513499"/>
    <n v="3.1163894879044977E-2"/>
    <n v="344229.87599999999"/>
    <n v="343786.08461538458"/>
    <n v="38.105046059573624"/>
    <n v="27.591349589888598"/>
    <n v="125"/>
    <n v="22368"/>
    <n v="20625"/>
    <s v="30.04.2020 Санкт-Петербург Север"/>
  </r>
  <r>
    <x v="3"/>
    <x v="6"/>
    <n v="368649"/>
    <n v="39010875"/>
    <n v="28090230.958999999"/>
    <n v="1380723900.7513499"/>
    <n v="2.8253928956231883E-2"/>
    <n v="312087"/>
    <n v="532663.16153846146"/>
    <n v="38.877017625592252"/>
    <n v="27.993845411055251"/>
    <n v="125"/>
    <n v="20368"/>
    <n v="18884"/>
    <s v="10.05.2020 Санкт-Петербург Север"/>
  </r>
  <r>
    <x v="3"/>
    <x v="6"/>
    <n v="463530"/>
    <n v="49123180.5"/>
    <n v="36012087.989"/>
    <n v="1380723900.7513499"/>
    <n v="3.5577844689491205E-2"/>
    <n v="392985.44400000002"/>
    <n v="700442.11537692312"/>
    <n v="36.407476608978691"/>
    <n v="26.690235399151323"/>
    <n v="125"/>
    <n v="24620"/>
    <n v="22641"/>
    <s v="08.05.2020 Санкт-Петербург Север"/>
  </r>
  <r>
    <x v="3"/>
    <x v="6"/>
    <n v="319110"/>
    <n v="33763989"/>
    <n v="24610757.489"/>
    <n v="1380723900.7513499"/>
    <n v="2.4453831053135689E-2"/>
    <n v="270111.91200000001"/>
    <n v="1101833.4472307691"/>
    <n v="37.19199425328992"/>
    <n v="27.109449392961238"/>
    <n v="125"/>
    <n v="18014"/>
    <n v="16675"/>
    <s v="07.05.2020 Санкт-Петербург Север"/>
  </r>
  <r>
    <x v="2"/>
    <x v="6"/>
    <n v="375744"/>
    <n v="38191381.5"/>
    <n v="28822960.470999997"/>
    <n v="1380723900.7513499"/>
    <n v="2.7660404429312304E-2"/>
    <n v="305531.05200000003"/>
    <n v="574198.11538461538"/>
    <n v="32.503326778059346"/>
    <n v="24.530196764419227"/>
    <n v="125"/>
    <n v="21004"/>
    <n v="19556"/>
    <s v="24.05.2020 Санкт-Петербург Север"/>
  </r>
  <r>
    <x v="1"/>
    <x v="7"/>
    <n v="81331.5"/>
    <n v="6652179"/>
    <n v="5305378.9040000001"/>
    <n v="218000127"/>
    <n v="3.0514564791973724E-2"/>
    <n v="184782.75"/>
    <n v="156413.8362153846"/>
    <n v="25.385559078251273"/>
    <n v="20.245999032798125"/>
    <n v="36"/>
    <n v="5286"/>
    <n v="4867"/>
    <s v="16.05.2020 Волгоград"/>
  </r>
  <r>
    <x v="2"/>
    <x v="7"/>
    <n v="75796.5"/>
    <n v="6173463"/>
    <n v="4915101.7949999999"/>
    <n v="218000127"/>
    <n v="2.8318621117133569E-2"/>
    <n v="171485.08333333334"/>
    <n v="253686.7171923077"/>
    <n v="25.601935778422675"/>
    <n v="20.383392676039367"/>
    <n v="36"/>
    <n v="5094"/>
    <n v="4716"/>
    <s v="19.05.2020 Волгоград"/>
  </r>
  <r>
    <x v="1"/>
    <x v="7"/>
    <n v="72861"/>
    <n v="5952802.5"/>
    <n v="4711294.2009999994"/>
    <n v="218000127"/>
    <n v="2.7306417578371409E-2"/>
    <n v="165355.625"/>
    <n v="125880.90000000001"/>
    <n v="26.351746378659254"/>
    <n v="20.855862411024063"/>
    <n v="36"/>
    <n v="4918"/>
    <n v="4554"/>
    <s v="17.05.2020 Волгоград"/>
  </r>
  <r>
    <x v="3"/>
    <x v="7"/>
    <n v="83373"/>
    <n v="7253427"/>
    <n v="5531366.3810000001"/>
    <n v="218000127"/>
    <n v="3.3272581533863053E-2"/>
    <n v="201484.08333333334"/>
    <n v="221053.87967692307"/>
    <n v="31.13264427601835"/>
    <n v="23.741337977207184"/>
    <n v="36"/>
    <n v="5413"/>
    <n v="4959"/>
    <s v="09.05.2020 Волгоград"/>
  </r>
  <r>
    <x v="3"/>
    <x v="7"/>
    <n v="64108.5"/>
    <n v="5561452.5"/>
    <n v="4257859.3720000004"/>
    <n v="218000127"/>
    <n v="2.5511235137950172E-2"/>
    <n v="154484.79166666666"/>
    <n v="337872.83273076924"/>
    <n v="30.616162115933765"/>
    <n v="23.439796132395259"/>
    <n v="36"/>
    <n v="4508"/>
    <n v="4149"/>
    <s v="04.05.2020 Волгоград"/>
  </r>
  <r>
    <x v="4"/>
    <x v="7"/>
    <n v="74707.5"/>
    <n v="6454458"/>
    <n v="4968152.9469999997"/>
    <n v="218000127"/>
    <n v="2.9607588256129778E-2"/>
    <n v="179290.5"/>
    <n v="118941.29398461539"/>
    <n v="29.916652503572784"/>
    <n v="23.027573391909904"/>
    <n v="36"/>
    <n v="4937"/>
    <n v="4561"/>
    <s v="29.04.2020 Волгоград"/>
  </r>
  <r>
    <x v="4"/>
    <x v="7"/>
    <n v="46216.5"/>
    <n v="4118251.5"/>
    <n v="3133704.9279999998"/>
    <n v="218000127"/>
    <n v="1.8891050921268498E-2"/>
    <n v="114395.875"/>
    <n v="179531.89196153847"/>
    <n v="31.417973121941628"/>
    <n v="23.906907385330889"/>
    <n v="36"/>
    <n v="3442"/>
    <n v="3147"/>
    <s v="02.05.2020 Волгоград"/>
  </r>
  <r>
    <x v="0"/>
    <x v="7"/>
    <n v="67726.5"/>
    <n v="5864989.5"/>
    <n v="4506085.4840000002"/>
    <n v="218000127"/>
    <n v="2.6903605886431432E-2"/>
    <n v="162916.375"/>
    <n v="167003.69436153845"/>
    <n v="30.157084698573371"/>
    <n v="23.169760423271001"/>
    <n v="36"/>
    <n v="4770"/>
    <n v="4424"/>
    <s v="26.05.2020 Волгоград"/>
  </r>
  <r>
    <x v="4"/>
    <x v="7"/>
    <n v="82228.5"/>
    <n v="7032225"/>
    <n v="5546127.1919999998"/>
    <n v="218000127"/>
    <n v="3.2257894051593836E-2"/>
    <n v="195339.58333333334"/>
    <n v="196859.98644615384"/>
    <n v="26.795234882885826"/>
    <n v="21.132682870641943"/>
    <n v="36"/>
    <n v="5457"/>
    <n v="4916"/>
    <s v="01.05.2020 Волгоград"/>
  </r>
  <r>
    <x v="1"/>
    <x v="7"/>
    <n v="64390.5"/>
    <n v="5523145.5"/>
    <n v="4230689.2069999995"/>
    <n v="218000127"/>
    <n v="2.5335515056832972E-2"/>
    <n v="153420.70833333334"/>
    <n v="183154.05167692306"/>
    <n v="30.549544761206583"/>
    <n v="23.400728678974701"/>
    <n v="36"/>
    <n v="4418"/>
    <n v="4088"/>
    <s v="12.05.2020 Волгоград"/>
  </r>
  <r>
    <x v="2"/>
    <x v="7"/>
    <n v="73126.5"/>
    <n v="5864085"/>
    <n v="4847142.9859999996"/>
    <n v="218000127"/>
    <n v="2.689945680627975E-2"/>
    <n v="162891.25"/>
    <n v="142998.2095"/>
    <n v="20.980235510634483"/>
    <n v="17.341870283258178"/>
    <n v="36"/>
    <n v="4816"/>
    <n v="4452"/>
    <s v="21.05.2020 Волгоград"/>
  </r>
  <r>
    <x v="2"/>
    <x v="7"/>
    <n v="99631.5"/>
    <n v="7121946"/>
    <n v="6279205.8499999996"/>
    <n v="218000127"/>
    <n v="3.2669458032012981E-2"/>
    <n v="197831.83333333334"/>
    <n v="279127.27602307691"/>
    <n v="13.421126335585901"/>
    <n v="11.833003928982338"/>
    <n v="36"/>
    <n v="5914"/>
    <n v="5384"/>
    <s v="20.05.2020 Волгоград"/>
  </r>
  <r>
    <x v="3"/>
    <x v="7"/>
    <n v="66396"/>
    <n v="5770539"/>
    <n v="4433831.2509999992"/>
    <n v="218000127"/>
    <n v="2.6470346964522641E-2"/>
    <n v="160292.75"/>
    <n v="232587.42287692308"/>
    <n v="30.147916628503214"/>
    <n v="23.164348235060896"/>
    <n v="36"/>
    <n v="4575"/>
    <n v="4206"/>
    <s v="05.05.2020 Волгоград"/>
  </r>
  <r>
    <x v="4"/>
    <x v="7"/>
    <n v="73147.5"/>
    <n v="6288246"/>
    <n v="4798265.1129999999"/>
    <n v="218000127"/>
    <n v="2.8845148333331017E-2"/>
    <n v="174673.5"/>
    <n v="123081.63515384615"/>
    <n v="31.052491930118165"/>
    <n v="23.69469780603367"/>
    <n v="36"/>
    <n v="4923"/>
    <n v="4560"/>
    <s v="28.04.2020 Волгоград"/>
  </r>
  <r>
    <x v="1"/>
    <x v="7"/>
    <n v="73062"/>
    <n v="6333828"/>
    <n v="4890619.2620000001"/>
    <n v="218000127"/>
    <n v="2.9054239954640026E-2"/>
    <n v="175939.66666666666"/>
    <n v="181964.68769230769"/>
    <n v="29.509734057887083"/>
    <n v="22.7857267042932"/>
    <n v="36"/>
    <n v="4967"/>
    <n v="4583"/>
    <s v="13.05.2020 Волгоград"/>
  </r>
  <r>
    <x v="0"/>
    <x v="6"/>
    <n v="379663.5"/>
    <n v="39380178"/>
    <n v="29726473.223999996"/>
    <n v="1380723900.7513499"/>
    <n v="2.8521399519897097E-2"/>
    <n v="317582.08064516127"/>
    <n v="305744.98843076918"/>
    <n v="32.475109654804186"/>
    <n v="24.514121739114547"/>
    <n v="124"/>
    <n v="21392"/>
    <n v="19869"/>
    <s v="31.05.2020 Санкт-Петербург Север"/>
  </r>
  <r>
    <x v="4"/>
    <x v="7"/>
    <n v="70581"/>
    <n v="6221320.5"/>
    <n v="4762185.0609999998"/>
    <n v="218000127"/>
    <n v="2.8538150805756182E-2"/>
    <n v="172814.45833333334"/>
    <n v="172821.83076923076"/>
    <n v="30.640040660108237"/>
    <n v="23.453789898784354"/>
    <n v="36"/>
    <n v="4751"/>
    <n v="4370"/>
    <s v="03.05.2020 Волгоград"/>
  </r>
  <r>
    <x v="0"/>
    <x v="6"/>
    <n v="453123"/>
    <n v="46370904"/>
    <n v="35190775.285000004"/>
    <n v="1380723900.7513499"/>
    <n v="3.3584487075776916E-2"/>
    <n v="373958.90322580643"/>
    <n v="552625.80000000005"/>
    <n v="31.770055147848659"/>
    <n v="24.110223762297142"/>
    <n v="124"/>
    <n v="24325"/>
    <n v="22469"/>
    <s v="30.05.2020 Санкт-Петербург Север"/>
  </r>
  <r>
    <x v="3"/>
    <x v="7"/>
    <n v="63012"/>
    <n v="5454121.5"/>
    <n v="4155234.554"/>
    <n v="218000127"/>
    <n v="2.5018891388077034E-2"/>
    <n v="151503.375"/>
    <n v="234787.55649230769"/>
    <n v="31.259052386095458"/>
    <n v="23.814778346980354"/>
    <n v="36"/>
    <n v="4384"/>
    <n v="4025"/>
    <s v="06.05.2020 Волгоград"/>
  </r>
  <r>
    <x v="2"/>
    <x v="7"/>
    <n v="89556"/>
    <n v="7173117"/>
    <n v="6068194.523"/>
    <n v="218000127"/>
    <n v="3.2904187253065223E-2"/>
    <n v="199253.25"/>
    <n v="139983.69019999998"/>
    <n v="18.208422172559942"/>
    <n v="15.403658925401606"/>
    <n v="36"/>
    <n v="5651"/>
    <n v="5212"/>
    <s v="23.05.2020 Волгоград"/>
  </r>
  <r>
    <x v="0"/>
    <x v="6"/>
    <n v="364638"/>
    <n v="37947688.5"/>
    <n v="27829971.363000002"/>
    <n v="1380723900.7513499"/>
    <n v="2.7483907882922841E-2"/>
    <n v="306029.74596774194"/>
    <n v="628647.33076923073"/>
    <n v="36.355470887948961"/>
    <n v="26.662275192334832"/>
    <n v="124"/>
    <n v="20868"/>
    <n v="19342"/>
    <s v="28.05.2020 Санкт-Петербург Север"/>
  </r>
  <r>
    <x v="0"/>
    <x v="7"/>
    <n v="66316.5"/>
    <n v="5704650"/>
    <n v="4375924.2359999996"/>
    <n v="218000127"/>
    <n v="2.6168104021333898E-2"/>
    <n v="158462.5"/>
    <n v="135246.95929230767"/>
    <n v="30.364459993817878"/>
    <n v="23.291976966159194"/>
    <n v="36"/>
    <n v="4641"/>
    <n v="4274"/>
    <s v="25.05.2020 Волгоград"/>
  </r>
  <r>
    <x v="4"/>
    <x v="7"/>
    <n v="78235.5"/>
    <n v="6819594"/>
    <n v="5260171.5349999992"/>
    <n v="218000127"/>
    <n v="3.1282523060181519E-2"/>
    <n v="189433.16666666666"/>
    <n v="70931.816676923074"/>
    <n v="29.645848136775658"/>
    <n v="22.866793316434979"/>
    <n v="36"/>
    <n v="5143"/>
    <n v="4715"/>
    <s v="30.04.2020 Волгоград"/>
  </r>
  <r>
    <x v="3"/>
    <x v="7"/>
    <n v="88311"/>
    <n v="7726069.5"/>
    <n v="5922893.7209999999"/>
    <n v="218000127"/>
    <n v="3.5440665133190496E-2"/>
    <n v="214613.04166666666"/>
    <n v="161614.12454615385"/>
    <n v="30.444169082533502"/>
    <n v="23.338850097064235"/>
    <n v="36"/>
    <n v="5746"/>
    <n v="5277"/>
    <s v="10.05.2020 Волгоград"/>
  </r>
  <r>
    <x v="3"/>
    <x v="7"/>
    <n v="61804.5"/>
    <n v="5365708.5"/>
    <n v="4091691.3249999997"/>
    <n v="218000127"/>
    <n v="2.4613327404162475E-2"/>
    <n v="149047.45833333334"/>
    <n v="232169.67161538458"/>
    <n v="31.136688322890542"/>
    <n v="23.743689673041317"/>
    <n v="36"/>
    <n v="4199"/>
    <n v="3867"/>
    <s v="08.05.2020 Волгоград"/>
  </r>
  <r>
    <x v="3"/>
    <x v="7"/>
    <n v="71067"/>
    <n v="6175837.5"/>
    <n v="4747959.6140000001"/>
    <n v="218000127"/>
    <n v="2.8329513312622977E-2"/>
    <n v="171551.04166666666"/>
    <n v="157793.27424615383"/>
    <n v="30.073505296669101"/>
    <n v="23.120392756448009"/>
    <n v="36"/>
    <n v="4826"/>
    <n v="4426"/>
    <s v="07.05.2020 Волгоград"/>
  </r>
  <r>
    <x v="2"/>
    <x v="7"/>
    <n v="74649"/>
    <n v="6098236.5"/>
    <n v="5042435.841"/>
    <n v="218000127"/>
    <n v="2.7973545630090389E-2"/>
    <n v="169395.45833333334"/>
    <n v="156805.83461538461"/>
    <n v="20.938306253007614"/>
    <n v="17.31321274601272"/>
    <n v="36"/>
    <n v="4915"/>
    <n v="4562"/>
    <s v="24.05.2020 Волгоград"/>
  </r>
  <r>
    <x v="1"/>
    <x v="8"/>
    <n v="44560.5"/>
    <n v="4025148"/>
    <n v="3259483.304"/>
    <n v="120582837"/>
    <n v="3.3380770432528468E-2"/>
    <n v="191673.71428571429"/>
    <n v="145385.33866923075"/>
    <n v="23.490370239368467"/>
    <n v="19.02202592302196"/>
    <n v="21"/>
    <n v="2427"/>
    <n v="2213"/>
    <s v="16.05.2020 Казань"/>
  </r>
  <r>
    <x v="2"/>
    <x v="8"/>
    <n v="38250"/>
    <n v="3552937.5"/>
    <n v="2795344.17"/>
    <n v="120582837"/>
    <n v="2.9464703173304838E-2"/>
    <n v="169187.5"/>
    <n v="245048.26007692309"/>
    <n v="27.101969701283689"/>
    <n v="21.323013140535121"/>
    <n v="21"/>
    <n v="2245"/>
    <n v="2053"/>
    <s v="19.05.2020 Казань"/>
  </r>
  <r>
    <x v="1"/>
    <x v="8"/>
    <n v="34830"/>
    <n v="3191155.5"/>
    <n v="2528990.5839999998"/>
    <n v="120582837"/>
    <n v="2.6464425447213519E-2"/>
    <n v="151959.78571428571"/>
    <n v="292821.22307692311"/>
    <n v="26.182972771400408"/>
    <n v="20.750004692657573"/>
    <n v="21"/>
    <n v="2054"/>
    <n v="1883"/>
    <s v="17.05.2020 Казань"/>
  </r>
  <r>
    <x v="3"/>
    <x v="8"/>
    <n v="32239.5"/>
    <n v="3084892.5"/>
    <n v="2384575.3629999999"/>
    <n v="120582837"/>
    <n v="2.5583180631253519E-2"/>
    <n v="146899.64285714287"/>
    <n v="184346.05176923078"/>
    <n v="29.368630904537284"/>
    <n v="22.701508626313561"/>
    <n v="21"/>
    <n v="1891"/>
    <n v="1709"/>
    <s v="09.05.2020 Казань"/>
  </r>
  <r>
    <x v="3"/>
    <x v="8"/>
    <n v="30780"/>
    <n v="2817853.5"/>
    <n v="2169377.2250000001"/>
    <n v="120582837"/>
    <n v="2.3368611737008643E-2"/>
    <n v="140892.67499999999"/>
    <n v="215836.18461538458"/>
    <n v="29.892278185966475"/>
    <n v="23.013129497328372"/>
    <n v="20"/>
    <n v="1804"/>
    <n v="1638"/>
    <s v="04.05.2020 Казань"/>
  </r>
  <r>
    <x v="4"/>
    <x v="8"/>
    <n v="29142"/>
    <n v="2627595"/>
    <n v="2033299.2799999998"/>
    <n v="120582837"/>
    <n v="2.1790787688964391E-2"/>
    <n v="138294.47368421053"/>
    <n v="202681.39594615382"/>
    <n v="29.228147860259917"/>
    <n v="22.617477959883477"/>
    <n v="19"/>
    <n v="1676"/>
    <n v="1516"/>
    <s v="29.04.2020 Казань"/>
  </r>
  <r>
    <x v="4"/>
    <x v="8"/>
    <n v="26428.5"/>
    <n v="2470465.5"/>
    <n v="1911613.1440000001"/>
    <n v="120582837"/>
    <n v="2.0487704232734216E-2"/>
    <n v="123523.27499999999"/>
    <n v="187667.93086153845"/>
    <n v="29.234594758572129"/>
    <n v="22.62133820528965"/>
    <n v="20"/>
    <n v="1613"/>
    <n v="1457"/>
    <s v="02.05.2020 Казань"/>
  </r>
  <r>
    <x v="0"/>
    <x v="8"/>
    <n v="40744.5"/>
    <n v="3700311"/>
    <n v="2861069.8419999997"/>
    <n v="120582837"/>
    <n v="3.0686879592988842E-2"/>
    <n v="176205.28571428571"/>
    <n v="170303.62015384613"/>
    <n v="29.333123773495089"/>
    <n v="22.680287089382496"/>
    <n v="21"/>
    <n v="2418"/>
    <n v="2215"/>
    <s v="26.05.2020 Казань"/>
  </r>
  <r>
    <x v="4"/>
    <x v="8"/>
    <n v="46620"/>
    <n v="4293241.5"/>
    <n v="3389723.9589999998"/>
    <n v="120582837"/>
    <n v="3.560408435240249E-2"/>
    <n v="214662.07500000001"/>
    <n v="329717.03827692306"/>
    <n v="26.65460526958503"/>
    <n v="21.045113371796116"/>
    <n v="20"/>
    <n v="2468"/>
    <n v="2221"/>
    <s v="01.05.2020 Казань"/>
  </r>
  <r>
    <x v="1"/>
    <x v="8"/>
    <n v="32419.5"/>
    <n v="3080614.5"/>
    <n v="2363955.7909999997"/>
    <n v="120582837"/>
    <n v="2.5547702945486347E-2"/>
    <n v="146695.92857142858"/>
    <n v="200042.36143846155"/>
    <n v="30.316079163935616"/>
    <n v="23.263498532516817"/>
    <n v="21"/>
    <n v="1926"/>
    <n v="1745"/>
    <s v="12.05.2020 Казань"/>
  </r>
  <r>
    <x v="2"/>
    <x v="8"/>
    <n v="40819.5"/>
    <n v="3810394.5"/>
    <n v="3046897.7940000002"/>
    <n v="120582837"/>
    <n v="3.1599808022430259E-2"/>
    <n v="181447.35714285713"/>
    <n v="144594.40769230769"/>
    <n v="25.058165964854144"/>
    <n v="20.037208903172619"/>
    <n v="21"/>
    <n v="2335"/>
    <n v="2126"/>
    <s v="21.05.2020 Казань"/>
  </r>
  <r>
    <x v="2"/>
    <x v="8"/>
    <n v="41391"/>
    <n v="3918987"/>
    <n v="3141103.9569999999"/>
    <n v="120582837"/>
    <n v="3.2500371508094469E-2"/>
    <n v="186618.42857142858"/>
    <n v="205451.17950769232"/>
    <n v="24.764638599957042"/>
    <n v="19.849084546593293"/>
    <n v="21"/>
    <n v="2410"/>
    <n v="2202"/>
    <s v="20.05.2020 Казань"/>
  </r>
  <r>
    <x v="3"/>
    <x v="8"/>
    <n v="29482.5"/>
    <n v="2648688"/>
    <n v="2021918.12"/>
    <n v="120582837"/>
    <n v="2.1965713080709819E-2"/>
    <n v="132434.4"/>
    <n v="219587.1531846154"/>
    <n v="30.998776547885125"/>
    <n v="23.663409204859157"/>
    <n v="20"/>
    <n v="1757"/>
    <n v="1596"/>
    <s v="05.05.2020 Казань"/>
  </r>
  <r>
    <x v="4"/>
    <x v="8"/>
    <n v="32181"/>
    <n v="2863600.5"/>
    <n v="2246478.6170000001"/>
    <n v="120582837"/>
    <n v="2.37479940864221E-2"/>
    <n v="150715.81578947368"/>
    <n v="140503.93076923076"/>
    <n v="27.470632407982539"/>
    <n v="21.550557872859706"/>
    <n v="19"/>
    <n v="1846"/>
    <n v="1681"/>
    <s v="28.04.2020 Казань"/>
  </r>
  <r>
    <x v="1"/>
    <x v="8"/>
    <n v="35535"/>
    <n v="3288069"/>
    <n v="2580984.0299999998"/>
    <n v="120582837"/>
    <n v="2.7268134353150109E-2"/>
    <n v="156574.71428571429"/>
    <n v="208081.82515384615"/>
    <n v="27.39594518141983"/>
    <n v="21.504566053814571"/>
    <n v="21"/>
    <n v="2061"/>
    <n v="1876"/>
    <s v="13.05.2020 Казань"/>
  </r>
  <r>
    <x v="0"/>
    <x v="7"/>
    <n v="76234.5"/>
    <n v="6500848.5"/>
    <n v="5172874.4439999992"/>
    <n v="218000127"/>
    <n v="2.9820388590874537E-2"/>
    <n v="175698.60810810811"/>
    <n v="60556.251538461533"/>
    <n v="25.67187876636584"/>
    <n v="20.427703491321182"/>
    <n v="37"/>
    <n v="5215"/>
    <n v="4848"/>
    <s v="31.05.2020 Волгоград"/>
  </r>
  <r>
    <x v="4"/>
    <x v="8"/>
    <n v="29935.5"/>
    <n v="2720002.5"/>
    <n v="2102974.0010000002"/>
    <n v="120582837"/>
    <n v="2.2557128092781563E-2"/>
    <n v="136000.125"/>
    <n v="175338.6411076923"/>
    <n v="29.340757361079699"/>
    <n v="22.684850436718342"/>
    <n v="20"/>
    <n v="1716"/>
    <n v="1561"/>
    <s v="03.05.2020 Казань"/>
  </r>
  <r>
    <x v="0"/>
    <x v="7"/>
    <n v="106926"/>
    <n v="9098386.5"/>
    <n v="7354572.0109999999"/>
    <n v="218000127"/>
    <n v="4.1735693575995027E-2"/>
    <n v="245902.33783783784"/>
    <n v="193869.59292307691"/>
    <n v="23.710618189499431"/>
    <n v="19.166194896204949"/>
    <n v="37"/>
    <n v="6645"/>
    <n v="6122"/>
    <s v="30.05.2020 Волгоград"/>
  </r>
  <r>
    <x v="3"/>
    <x v="8"/>
    <n v="30342"/>
    <n v="2738127"/>
    <n v="2094375.01"/>
    <n v="120582837"/>
    <n v="2.2707435553203977E-2"/>
    <n v="136906.35"/>
    <n v="174068.47879999998"/>
    <n v="30.73718827460608"/>
    <n v="23.510669519711833"/>
    <n v="20"/>
    <n v="1747"/>
    <n v="1570"/>
    <s v="06.05.2020 Казань"/>
  </r>
  <r>
    <x v="2"/>
    <x v="8"/>
    <n v="42999"/>
    <n v="3883215"/>
    <n v="3151914.3419999997"/>
    <n v="120582837"/>
    <n v="3.2203712374091843E-2"/>
    <n v="184915"/>
    <n v="162279.9956153846"/>
    <n v="23.201793534019853"/>
    <n v="18.832350462181473"/>
    <n v="21"/>
    <n v="2460"/>
    <n v="2226"/>
    <s v="23.05.2020 Казань"/>
  </r>
  <r>
    <x v="0"/>
    <x v="7"/>
    <n v="69945"/>
    <n v="6101931"/>
    <n v="4743581.9779999992"/>
    <n v="218000127"/>
    <n v="2.7990492867923881E-2"/>
    <n v="164917.05405405405"/>
    <n v="226018.55243846151"/>
    <n v="28.635512747535802"/>
    <n v="22.260969879862632"/>
    <n v="37"/>
    <n v="4840"/>
    <n v="4475"/>
    <s v="28.05.2020 Волгоград"/>
  </r>
  <r>
    <x v="0"/>
    <x v="8"/>
    <n v="38740.5"/>
    <n v="3561655.5"/>
    <n v="2769041.2770000002"/>
    <n v="120582837"/>
    <n v="2.9537002019615777E-2"/>
    <n v="169602.64285714287"/>
    <n v="180495.52483076922"/>
    <n v="28.624138960424737"/>
    <n v="22.254095686682774"/>
    <n v="21"/>
    <n v="2330"/>
    <n v="2142"/>
    <s v="25.05.2020 Казань"/>
  </r>
  <r>
    <x v="4"/>
    <x v="8"/>
    <n v="31231.5"/>
    <n v="2853310.5"/>
    <n v="2211817.6569999997"/>
    <n v="120582837"/>
    <n v="2.3662658558945664E-2"/>
    <n v="142665.52499999999"/>
    <n v="63441.684615384613"/>
    <n v="29.002971423516421"/>
    <n v="22.482405717849506"/>
    <n v="20"/>
    <n v="1756"/>
    <n v="1586"/>
    <s v="30.04.2020 Казань"/>
  </r>
  <r>
    <x v="3"/>
    <x v="8"/>
    <n v="37489.5"/>
    <n v="3549097.5"/>
    <n v="2745646.9479999999"/>
    <n v="120582837"/>
    <n v="2.9432857845266985E-2"/>
    <n v="169004.64285714287"/>
    <n v="258287.05384615384"/>
    <n v="29.262704463341667"/>
    <n v="22.63816511098949"/>
    <n v="21"/>
    <n v="2120"/>
    <n v="1921"/>
    <s v="10.05.2020 Казань"/>
  </r>
  <r>
    <x v="3"/>
    <x v="8"/>
    <n v="34399.5"/>
    <n v="3201358.5"/>
    <n v="2481896.3339999998"/>
    <n v="120582837"/>
    <n v="2.6549039478976598E-2"/>
    <n v="152445.64285714287"/>
    <n v="156377.12456923077"/>
    <n v="28.988405202261774"/>
    <n v="22.473651919958364"/>
    <n v="21"/>
    <n v="1957"/>
    <n v="1755"/>
    <s v="08.05.2020 Казань"/>
  </r>
  <r>
    <x v="3"/>
    <x v="8"/>
    <n v="32851.5"/>
    <n v="2934504"/>
    <n v="2253872.1379999998"/>
    <n v="120582837"/>
    <n v="2.4336000653227292E-2"/>
    <n v="139738.28571428571"/>
    <n v="160756.50769230767"/>
    <n v="30.198335146197202"/>
    <n v="23.194102376415238"/>
    <n v="21"/>
    <n v="1879"/>
    <n v="1695"/>
    <s v="07.05.2020 Казань"/>
  </r>
  <r>
    <x v="2"/>
    <x v="8"/>
    <n v="38194.5"/>
    <n v="3449302.5"/>
    <n v="2798056.2479999997"/>
    <n v="120582837"/>
    <n v="2.860525250372074E-2"/>
    <n v="164252.5"/>
    <n v="174707.83838461537"/>
    <n v="23.274952119547255"/>
    <n v="18.880520105151703"/>
    <n v="21"/>
    <n v="2254"/>
    <n v="2061"/>
    <s v="24.05.2020 Казань"/>
  </r>
  <r>
    <x v="0"/>
    <x v="8"/>
    <n v="42423"/>
    <n v="3994153.5"/>
    <n v="3105853.9129999997"/>
    <n v="120582837"/>
    <n v="3.3123731364854185E-2"/>
    <n v="173658.84782608695"/>
    <n v="53605.712153846151"/>
    <n v="28.6008167764071"/>
    <n v="22.239996209459658"/>
    <n v="23"/>
    <n v="2522"/>
    <n v="2295"/>
    <s v="31.05.2020 Казань"/>
  </r>
  <r>
    <x v="0"/>
    <x v="8"/>
    <n v="48286.5"/>
    <n v="4456441.5"/>
    <n v="3473157.5449999999"/>
    <n v="120582837"/>
    <n v="3.6957510794011258E-2"/>
    <n v="202565.52272727274"/>
    <n v="205639.55141538463"/>
    <n v="28.310951699140389"/>
    <n v="22.064329914349827"/>
    <n v="22"/>
    <n v="2793"/>
    <n v="2539"/>
    <s v="30.05.2020 Казань"/>
  </r>
  <r>
    <x v="0"/>
    <x v="8"/>
    <n v="41442"/>
    <n v="3893680.5"/>
    <n v="3004872.3489999999"/>
    <n v="120582837"/>
    <n v="3.2290503332576263E-2"/>
    <n v="176985.47727272726"/>
    <n v="190911.88401538462"/>
    <n v="29.578898794013298"/>
    <n v="22.826941013778608"/>
    <n v="22"/>
    <n v="2454"/>
    <n v="2239"/>
    <s v="28.05.2020 Казань"/>
  </r>
  <r>
    <x v="1"/>
    <x v="9"/>
    <n v="18600"/>
    <n v="1601425.5"/>
    <n v="1268422.666"/>
    <n v="48803040"/>
    <n v="3.2814052157406591E-2"/>
    <n v="106761.7"/>
    <n v="189642.93076923076"/>
    <n v="26.253302067687905"/>
    <n v="20.794150836239339"/>
    <n v="15"/>
    <n v="1111"/>
    <n v="992"/>
    <s v="16.05.2020 Пермь"/>
  </r>
  <r>
    <x v="2"/>
    <x v="9"/>
    <n v="16638"/>
    <n v="1364847"/>
    <n v="1137103.412"/>
    <n v="48803040"/>
    <n v="2.7966434058206209E-2"/>
    <n v="85302.9375"/>
    <n v="258642.5153846154"/>
    <n v="20.028397206146099"/>
    <n v="16.686382283142358"/>
    <n v="16"/>
    <n v="1012"/>
    <n v="900"/>
    <s v="19.05.2020 Пермь"/>
  </r>
  <r>
    <x v="1"/>
    <x v="9"/>
    <n v="15609"/>
    <n v="1377577.5"/>
    <n v="1086345.0159999998"/>
    <n v="48803040"/>
    <n v="2.8227288709883648E-2"/>
    <n v="91838.5"/>
    <n v="224718.40769230769"/>
    <n v="26.808470578927036"/>
    <n v="21.14091468538069"/>
    <n v="15"/>
    <n v="971"/>
    <n v="856"/>
    <s v="17.05.2020 Пермь"/>
  </r>
  <r>
    <x v="3"/>
    <x v="9"/>
    <n v="13948.5"/>
    <n v="1222932"/>
    <n v="974409.1449999999"/>
    <n v="48803040"/>
    <n v="2.5058520944596895E-2"/>
    <n v="81528.800000000003"/>
    <n v="299208.26923076925"/>
    <n v="25.504979738259753"/>
    <n v="20.321886662545431"/>
    <n v="15"/>
    <n v="849"/>
    <n v="740"/>
    <s v="09.05.2020 Пермь"/>
  </r>
  <r>
    <x v="3"/>
    <x v="9"/>
    <n v="12301.5"/>
    <n v="1085211"/>
    <n v="874153.34499999997"/>
    <n v="48803040"/>
    <n v="2.223654510046915E-2"/>
    <n v="72347.399999999994"/>
    <n v="243709.48269230771"/>
    <n v="24.144236958791257"/>
    <n v="19.448536275433998"/>
    <n v="15"/>
    <n v="750"/>
    <n v="647"/>
    <s v="04.05.2020 Пермь"/>
  </r>
  <r>
    <x v="4"/>
    <x v="9"/>
    <n v="13014"/>
    <n v="1115992.5"/>
    <n v="928035.23599999992"/>
    <n v="48803040"/>
    <n v="2.2867274251767922E-2"/>
    <n v="74399.5"/>
    <n v="185811.06153846154"/>
    <n v="20.253246504963535"/>
    <n v="16.842161932091845"/>
    <n v="15"/>
    <n v="786"/>
    <n v="695"/>
    <s v="29.04.2020 Пермь"/>
  </r>
  <r>
    <x v="4"/>
    <x v="9"/>
    <n v="12313.5"/>
    <n v="1053220.5"/>
    <n v="843395.10900000005"/>
    <n v="48803040"/>
    <n v="2.1581042902245433E-2"/>
    <n v="70214.7"/>
    <n v="137019.67692307691"/>
    <n v="24.87865874024175"/>
    <n v="19.922266135154029"/>
    <n v="15"/>
    <n v="751"/>
    <n v="651"/>
    <s v="02.05.2020 Пермь"/>
  </r>
  <r>
    <x v="0"/>
    <x v="9"/>
    <n v="17391"/>
    <n v="1489132.5"/>
    <n v="1209901.0159999998"/>
    <n v="48803040"/>
    <n v="3.0513109429248671E-2"/>
    <n v="87596.029411764699"/>
    <n v="272121.81538461539"/>
    <n v="23.078870114776414"/>
    <n v="18.751285328874374"/>
    <n v="17"/>
    <n v="1140"/>
    <n v="1016"/>
    <s v="26.05.2020 Пермь"/>
  </r>
  <r>
    <x v="4"/>
    <x v="9"/>
    <n v="17113.5"/>
    <n v="1465842"/>
    <n v="1193019.642"/>
    <n v="48803040"/>
    <n v="3.0035874814355826E-2"/>
    <n v="97722.8"/>
    <n v="272484.63076923077"/>
    <n v="22.868220136144245"/>
    <n v="18.611989423143832"/>
    <n v="15"/>
    <n v="996"/>
    <n v="888"/>
    <s v="01.05.2020 Пермь"/>
  </r>
  <r>
    <x v="1"/>
    <x v="9"/>
    <n v="12802.5"/>
    <n v="1123830"/>
    <n v="914932.571"/>
    <n v="48803040"/>
    <n v="2.3027868755716857E-2"/>
    <n v="74922"/>
    <n v="284287.79007692303"/>
    <n v="22.832002665691526"/>
    <n v="18.587991867097337"/>
    <n v="15"/>
    <n v="845"/>
    <n v="743"/>
    <s v="12.05.2020 Пермь"/>
  </r>
  <r>
    <x v="2"/>
    <x v="9"/>
    <n v="16554"/>
    <n v="1380751.5"/>
    <n v="1137748.7319999998"/>
    <n v="48803040"/>
    <n v="2.8292325642009186E-2"/>
    <n v="81220.676470588238"/>
    <n v="227139.51416923077"/>
    <n v="21.358210399657924"/>
    <n v="17.599312258578038"/>
    <n v="17"/>
    <n v="1045"/>
    <n v="930"/>
    <s v="21.05.2020 Пермь"/>
  </r>
  <r>
    <x v="2"/>
    <x v="9"/>
    <n v="17329.5"/>
    <n v="1430254.5"/>
    <n v="1175778.8370000001"/>
    <n v="48803040"/>
    <n v="2.9306668191161862E-2"/>
    <n v="89390.90625"/>
    <n v="286968.87692307692"/>
    <n v="21.643157283668639"/>
    <n v="17.792334371260495"/>
    <n v="16"/>
    <n v="1050"/>
    <n v="938"/>
    <s v="20.05.2020 Пермь"/>
  </r>
  <r>
    <x v="3"/>
    <x v="9"/>
    <n v="15987"/>
    <n v="1384179"/>
    <n v="1116620.7919999999"/>
    <n v="48803040"/>
    <n v="2.8362556922683507E-2"/>
    <n v="92278.6"/>
    <n v="220298.15353846154"/>
    <n v="23.961420915400627"/>
    <n v="19.329740445419276"/>
    <n v="15"/>
    <n v="922"/>
    <n v="823"/>
    <s v="05.05.2020 Пермь"/>
  </r>
  <r>
    <x v="4"/>
    <x v="9"/>
    <n v="13303.5"/>
    <n v="1102887"/>
    <n v="914116.79200000002"/>
    <n v="48803040"/>
    <n v="2.259873565253312E-2"/>
    <n v="73525.8"/>
    <n v="173095.92049999998"/>
    <n v="20.650556871074301"/>
    <n v="17.116006263560998"/>
    <n v="15"/>
    <n v="780"/>
    <n v="690"/>
    <s v="28.04.2020 Пермь"/>
  </r>
  <r>
    <x v="1"/>
    <x v="9"/>
    <n v="14305.5"/>
    <n v="1243507.5"/>
    <n v="987216.74099999992"/>
    <n v="48803040"/>
    <n v="2.5480123779174413E-2"/>
    <n v="82900.5"/>
    <n v="233030.6"/>
    <n v="25.960941336994619"/>
    <n v="20.610310673638889"/>
    <n v="15"/>
    <n v="898"/>
    <n v="795"/>
    <s v="13.05.2020 Пермь"/>
  </r>
  <r>
    <x v="4"/>
    <x v="9"/>
    <n v="12924"/>
    <n v="1120009.5"/>
    <n v="902752.71699999995"/>
    <n v="48803040"/>
    <n v="2.2949584698002418E-2"/>
    <n v="74667.3"/>
    <n v="193184.6"/>
    <n v="24.066034796547729"/>
    <n v="19.397762518978638"/>
    <n v="15"/>
    <n v="784"/>
    <n v="696"/>
    <s v="03.05.2020 Пермь"/>
  </r>
  <r>
    <x v="3"/>
    <x v="9"/>
    <n v="14061"/>
    <n v="1221057"/>
    <n v="983096.41700000002"/>
    <n v="48803040"/>
    <n v="2.5020101206810069E-2"/>
    <n v="81403.8"/>
    <n v="373408.83343076921"/>
    <n v="24.205213129161468"/>
    <n v="19.488081473674036"/>
    <n v="15"/>
    <n v="839"/>
    <n v="733"/>
    <s v="06.05.2020 Пермь"/>
  </r>
  <r>
    <x v="2"/>
    <x v="9"/>
    <n v="21958.5"/>
    <n v="1854001.5"/>
    <n v="1515956.368"/>
    <n v="48803040"/>
    <n v="3.7989467459404166E-2"/>
    <n v="109058.91176470589"/>
    <n v="206787.93638461537"/>
    <n v="22.299133348143961"/>
    <n v="18.233271763803856"/>
    <n v="17"/>
    <n v="1294"/>
    <n v="1155"/>
    <s v="23.05.2020 Пермь"/>
  </r>
  <r>
    <x v="0"/>
    <x v="9"/>
    <n v="17211"/>
    <n v="1507867.5"/>
    <n v="1217527.6069999998"/>
    <n v="48803040"/>
    <n v="3.0896999449214639E-2"/>
    <n v="88698.088235294112"/>
    <n v="246242.8615384615"/>
    <n v="23.846678410471576"/>
    <n v="19.255000389623103"/>
    <n v="17"/>
    <n v="1142"/>
    <n v="1020"/>
    <s v="25.05.2020 Пермь"/>
  </r>
  <r>
    <x v="4"/>
    <x v="9"/>
    <n v="12753"/>
    <n v="1103068.5"/>
    <n v="904501.45600000001"/>
    <n v="48803040"/>
    <n v="2.2602454683150884E-2"/>
    <n v="73537.899999999994"/>
    <n v="58978.558669230762"/>
    <n v="21.953203356700843"/>
    <n v="18.001333915346144"/>
    <n v="15"/>
    <n v="791"/>
    <n v="691"/>
    <s v="30.04.2020 Пермь"/>
  </r>
  <r>
    <x v="3"/>
    <x v="9"/>
    <n v="16435.5"/>
    <n v="1471537.5"/>
    <n v="1176721.1640000001"/>
    <n v="48803040"/>
    <n v="3.0152578609857091E-2"/>
    <n v="98102.5"/>
    <n v="252262.82307692306"/>
    <n v="25.054052312430397"/>
    <n v="20.034578527560456"/>
    <n v="15"/>
    <n v="950"/>
    <n v="848"/>
    <s v="10.05.2020 Пермь"/>
  </r>
  <r>
    <x v="3"/>
    <x v="9"/>
    <n v="14494.5"/>
    <n v="1269786"/>
    <n v="1018857.6680000001"/>
    <n v="48803040"/>
    <n v="2.6018584088204341E-2"/>
    <n v="84652.4"/>
    <n v="197493.53076923077"/>
    <n v="24.628399027762914"/>
    <n v="19.761466262819084"/>
    <n v="15"/>
    <n v="879"/>
    <n v="768"/>
    <s v="08.05.2020 Пермь"/>
  </r>
  <r>
    <x v="3"/>
    <x v="9"/>
    <n v="12705"/>
    <n v="1123894.5"/>
    <n v="898508.49699999997"/>
    <n v="48803040"/>
    <n v="2.3029190394696725E-2"/>
    <n v="74926.3"/>
    <n v="273904.81530769228"/>
    <n v="25.084459830099977"/>
    <n v="20.054017792595307"/>
    <n v="15"/>
    <n v="805"/>
    <n v="703"/>
    <s v="07.05.2020 Пермь"/>
  </r>
  <r>
    <x v="2"/>
    <x v="9"/>
    <n v="18075"/>
    <n v="1548099"/>
    <n v="1256993.4810000001"/>
    <n v="48803040"/>
    <n v="3.1721364078959015E-2"/>
    <n v="91064.647058823524"/>
    <n v="213288.93846153846"/>
    <n v="23.158872611527872"/>
    <n v="18.804063499814923"/>
    <n v="17"/>
    <n v="1128"/>
    <n v="1001"/>
    <s v="24.05.2020 Пермь"/>
  </r>
  <r>
    <x v="1"/>
    <x v="10"/>
    <n v="13120.5"/>
    <n v="1215033"/>
    <n v="985281.03599999985"/>
    <n v="34816548"/>
    <n v="3.4898146708858095E-2"/>
    <n v="81002.2"/>
    <n v="143418.86295384614"/>
    <n v="23.318419375322293"/>
    <n v="18.909113085817435"/>
    <n v="15"/>
    <n v="747"/>
    <n v="647"/>
    <s v="16.05.2020 Ростов-на-Дону"/>
  </r>
  <r>
    <x v="2"/>
    <x v="10"/>
    <n v="16237.5"/>
    <n v="1403047.5"/>
    <n v="1195875.8800000001"/>
    <n v="34816548"/>
    <n v="4.0298294362784044E-2"/>
    <n v="93536.5"/>
    <n v="173178.52204615384"/>
    <n v="17.323839661353471"/>
    <n v="14.765830807581345"/>
    <n v="15"/>
    <n v="930"/>
    <n v="827"/>
    <s v="19.05.2020 Ростов-на-Дону"/>
  </r>
  <r>
    <x v="1"/>
    <x v="10"/>
    <n v="11967"/>
    <n v="1060489.5"/>
    <n v="851805.179"/>
    <n v="34816548"/>
    <n v="3.0459352259735801E-2"/>
    <n v="70699.3"/>
    <n v="171981.49101538458"/>
    <n v="24.499066939812536"/>
    <n v="19.678112890320932"/>
    <n v="15"/>
    <n v="692"/>
    <n v="591"/>
    <s v="17.05.2020 Ростов-на-Дону"/>
  </r>
  <r>
    <x v="3"/>
    <x v="10"/>
    <n v="12037.5"/>
    <n v="1081216.5"/>
    <n v="910141.15500000003"/>
    <n v="34816548"/>
    <n v="3.1054672622914829E-2"/>
    <n v="72081.100000000006"/>
    <n v="143296.04318461538"/>
    <n v="18.796572823915426"/>
    <n v="15.822487448166022"/>
    <n v="15"/>
    <n v="623"/>
    <n v="535"/>
    <s v="09.05.2020 Ростов-на-Дону"/>
  </r>
  <r>
    <x v="3"/>
    <x v="10"/>
    <n v="7087.5"/>
    <n v="610855.5"/>
    <n v="541946.12800000003"/>
    <n v="34816548"/>
    <n v="1.7544976026916854E-2"/>
    <n v="40723.699999999997"/>
    <n v="150795.58461538461"/>
    <n v="12.715170095282971"/>
    <n v="11.280797504483461"/>
    <n v="15"/>
    <n v="390"/>
    <n v="315"/>
    <s v="04.05.2020 Ростов-на-Дону"/>
  </r>
  <r>
    <x v="4"/>
    <x v="11"/>
    <n v="25816.5"/>
    <n v="2360914.5"/>
    <n v="1868643.6719999998"/>
    <n v="85862581.5"/>
    <n v="2.7496430444500439E-2"/>
    <n v="131161.91666666666"/>
    <n v="137636.84266153845"/>
    <n v="26.343750570333469"/>
    <n v="20.850853684027957"/>
    <n v="18"/>
    <n v="1599"/>
    <n v="1450"/>
    <s v="29.04.2020 Краснодар"/>
  </r>
  <r>
    <x v="4"/>
    <x v="10"/>
    <n v="4624.5"/>
    <n v="433243.5"/>
    <n v="377401.46199999994"/>
    <n v="34816548"/>
    <n v="1.2443608711581631E-2"/>
    <n v="28882.9"/>
    <n v="65936.343369230759"/>
    <n v="14.796455134029149"/>
    <n v="12.889296204097707"/>
    <n v="15"/>
    <n v="274"/>
    <n v="203"/>
    <s v="02.05.2020 Ростов-на-Дону"/>
  </r>
  <r>
    <x v="0"/>
    <x v="10"/>
    <n v="12259.5"/>
    <n v="1152054"/>
    <n v="906579.62099999993"/>
    <n v="34816548"/>
    <n v="3.3089265483757895E-2"/>
    <n v="76803.600000000006"/>
    <n v="217611.18753846153"/>
    <n v="27.076979596037059"/>
    <n v="21.307541052763156"/>
    <n v="15"/>
    <n v="812"/>
    <n v="711"/>
    <s v="26.05.2020 Ростов-на-Дону"/>
  </r>
  <r>
    <x v="4"/>
    <x v="10"/>
    <n v="5446.5"/>
    <n v="505572"/>
    <n v="422390.908"/>
    <n v="34816548"/>
    <n v="1.4521026036240009E-2"/>
    <n v="33704.800000000003"/>
    <n v="42729.218369230766"/>
    <n v="19.692917253796573"/>
    <n v="16.452867642986561"/>
    <n v="15"/>
    <n v="294"/>
    <n v="225"/>
    <s v="01.05.2020 Ростов-на-Дону"/>
  </r>
  <r>
    <x v="1"/>
    <x v="10"/>
    <n v="11296.5"/>
    <n v="989632.5"/>
    <n v="829947.41200000001"/>
    <n v="34816548"/>
    <n v="2.842419932039213E-2"/>
    <n v="65975.5"/>
    <n v="196319.5046923077"/>
    <n v="19.240386281245488"/>
    <n v="16.135796671996928"/>
    <n v="15"/>
    <n v="624"/>
    <n v="538"/>
    <s v="12.05.2020 Ростов-на-Дону"/>
  </r>
  <r>
    <x v="2"/>
    <x v="10"/>
    <n v="12135"/>
    <n v="1103623.5"/>
    <n v="899589.3060000001"/>
    <n v="34816548"/>
    <n v="3.1698245903068849E-2"/>
    <n v="73574.899999999994"/>
    <n v="184440.53076923077"/>
    <n v="22.680815861099163"/>
    <n v="18.487663048131893"/>
    <n v="15"/>
    <n v="749"/>
    <n v="652"/>
    <s v="21.05.2020 Ростов-на-Дону"/>
  </r>
  <r>
    <x v="2"/>
    <x v="10"/>
    <n v="12630"/>
    <n v="1104858"/>
    <n v="915994.11899999983"/>
    <n v="34816548"/>
    <n v="3.1733703180453154E-2"/>
    <n v="73657.2"/>
    <n v="161654.46923076923"/>
    <n v="20.618459996903123"/>
    <n v="17.093950625329242"/>
    <n v="15"/>
    <n v="760"/>
    <n v="664"/>
    <s v="20.05.2020 Ростов-на-Дону"/>
  </r>
  <r>
    <x v="3"/>
    <x v="10"/>
    <n v="8223"/>
    <n v="694593"/>
    <n v="622755.04999999993"/>
    <n v="34816548"/>
    <n v="1.9950082357389366E-2"/>
    <n v="46306.2"/>
    <n v="172368.62218461538"/>
    <n v="11.535506616927487"/>
    <n v="10.342452342594882"/>
    <n v="15"/>
    <n v="455"/>
    <n v="381"/>
    <s v="05.05.2020 Ростов-на-Дону"/>
  </r>
  <r>
    <x v="4"/>
    <x v="11"/>
    <n v="25149"/>
    <n v="2277072"/>
    <n v="1804070.1239999998"/>
    <n v="85862581.5"/>
    <n v="2.6519957357676229E-2"/>
    <n v="126504"/>
    <n v="125553.02143076922"/>
    <n v="26.218597032761469"/>
    <n v="20.772372415101508"/>
    <n v="18"/>
    <n v="1505"/>
    <n v="1368"/>
    <s v="28.04.2020 Краснодар"/>
  </r>
  <r>
    <x v="1"/>
    <x v="10"/>
    <n v="10401"/>
    <n v="949912.5"/>
    <n v="785961.28899999999"/>
    <n v="34816548"/>
    <n v="2.728336249762613E-2"/>
    <n v="63327.5"/>
    <n v="253438.94004615385"/>
    <n v="20.859960063503841"/>
    <n v="17.259611911623441"/>
    <n v="15"/>
    <n v="599"/>
    <n v="515"/>
    <s v="13.05.2020 Ростов-на-Дону"/>
  </r>
  <r>
    <x v="0"/>
    <x v="9"/>
    <n v="17689.5"/>
    <n v="1592119.5"/>
    <n v="1279369.1529999999"/>
    <n v="48803040"/>
    <n v="3.2623367314823008E-2"/>
    <n v="93654.088235294112"/>
    <n v="119890.85384615383"/>
    <n v="24.445668888188372"/>
    <n v="19.643647791513143"/>
    <n v="17"/>
    <n v="1186"/>
    <n v="1054"/>
    <s v="31.05.2020 Пермь"/>
  </r>
  <r>
    <x v="4"/>
    <x v="10"/>
    <n v="8127"/>
    <n v="665302.5"/>
    <n v="644221.49399999995"/>
    <n v="34816548"/>
    <n v="1.9108801366522609E-2"/>
    <n v="44353.5"/>
    <n v="95245.727138461531"/>
    <n v="3.2723226710594751"/>
    <n v="3.1686347187933386"/>
    <n v="15"/>
    <n v="455"/>
    <n v="384"/>
    <s v="03.05.2020 Ростов-на-Дону"/>
  </r>
  <r>
    <x v="0"/>
    <x v="9"/>
    <n v="27250.5"/>
    <n v="2457252"/>
    <n v="1983435.05"/>
    <n v="48803040"/>
    <n v="5.0350388008615854E-2"/>
    <n v="144544.23529411765"/>
    <n v="175066.50692307693"/>
    <n v="23.88870510279628"/>
    <n v="19.282391468192923"/>
    <n v="17"/>
    <n v="1697"/>
    <n v="1499"/>
    <s v="30.05.2020 Пермь"/>
  </r>
  <r>
    <x v="3"/>
    <x v="10"/>
    <n v="8464.5"/>
    <n v="739291.5"/>
    <n v="651727.3679999999"/>
    <n v="34816548"/>
    <n v="2.123391152965538E-2"/>
    <n v="49286.1"/>
    <n v="154318.62433846152"/>
    <n v="13.435699695827431"/>
    <n v="11.844330957409912"/>
    <n v="15"/>
    <n v="467"/>
    <n v="389"/>
    <s v="06.05.2020 Ростов-на-Дону"/>
  </r>
  <r>
    <x v="2"/>
    <x v="10"/>
    <n v="14167.5"/>
    <n v="1315075.5"/>
    <n v="1074904.135"/>
    <n v="34816548"/>
    <n v="3.7771564831757587E-2"/>
    <n v="87671.7"/>
    <n v="269233.34436923079"/>
    <n v="22.343514847489164"/>
    <n v="18.262933573015388"/>
    <n v="15"/>
    <n v="840"/>
    <n v="725"/>
    <s v="23.05.2020 Ростов-на-Дону"/>
  </r>
  <r>
    <x v="0"/>
    <x v="9"/>
    <n v="16500"/>
    <n v="1487928"/>
    <n v="1187884.8939999999"/>
    <n v="48803040"/>
    <n v="3.0488428589694413E-2"/>
    <n v="87525.176470588238"/>
    <n v="279400.0153846154"/>
    <n v="25.25860102401472"/>
    <n v="20.165162964874657"/>
    <n v="17"/>
    <n v="1097"/>
    <n v="968"/>
    <s v="28.05.2020 Пермь"/>
  </r>
  <r>
    <x v="0"/>
    <x v="10"/>
    <n v="13260"/>
    <n v="1230687"/>
    <n v="985675.48699999996"/>
    <n v="34816548"/>
    <n v="3.5347760495957267E-2"/>
    <n v="82045.8"/>
    <n v="224353.45695384615"/>
    <n v="24.857218854626954"/>
    <n v="19.908515568946452"/>
    <n v="15"/>
    <n v="835"/>
    <n v="736"/>
    <s v="25.05.2020 Ростов-на-Дону"/>
  </r>
  <r>
    <x v="4"/>
    <x v="10"/>
    <n v="4285.5"/>
    <n v="404691"/>
    <n v="333054.54800000001"/>
    <n v="34816548"/>
    <n v="1.1623524537814605E-2"/>
    <n v="26979.4"/>
    <n v="11494.630769230769"/>
    <n v="21.508924718241644"/>
    <n v="17.701518442465979"/>
    <n v="15"/>
    <n v="262"/>
    <n v="195"/>
    <s v="30.04.2020 Ростов-на-Дону"/>
  </r>
  <r>
    <x v="3"/>
    <x v="10"/>
    <n v="13440"/>
    <n v="1198285.5"/>
    <n v="1018063.802"/>
    <n v="34816548"/>
    <n v="3.4417125442763596E-2"/>
    <n v="79885.7"/>
    <n v="178012.59307692308"/>
    <n v="17.702397202017401"/>
    <n v="15.039963180727797"/>
    <n v="15"/>
    <n v="706"/>
    <n v="608"/>
    <s v="10.05.2020 Ростов-на-Дону"/>
  </r>
  <r>
    <x v="3"/>
    <x v="10"/>
    <n v="9058.5"/>
    <n v="798759"/>
    <n v="669115.93699999992"/>
    <n v="34816548"/>
    <n v="2.2941935541685523E-2"/>
    <n v="53250.6"/>
    <n v="171987.47030000002"/>
    <n v="19.375276515047364"/>
    <n v="16.230560532025315"/>
    <n v="15"/>
    <n v="492"/>
    <n v="412"/>
    <s v="08.05.2020 Ростов-на-Дону"/>
  </r>
  <r>
    <x v="3"/>
    <x v="10"/>
    <n v="8719.5"/>
    <n v="769276.5"/>
    <n v="654599.97699999996"/>
    <n v="34816548"/>
    <n v="2.209513993173591E-2"/>
    <n v="51285.1"/>
    <n v="184385.1884923077"/>
    <n v="17.51856508238161"/>
    <n v="14.907061765178067"/>
    <n v="15"/>
    <n v="480"/>
    <n v="398"/>
    <s v="07.05.2020 Ростов-на-Дону"/>
  </r>
  <r>
    <x v="2"/>
    <x v="10"/>
    <n v="12666"/>
    <n v="1184865"/>
    <n v="953822.62099999993"/>
    <n v="34816548"/>
    <n v="3.4031662185464225E-2"/>
    <n v="78991"/>
    <n v="340158.78723076923"/>
    <n v="24.222782508321334"/>
    <n v="19.499468631447471"/>
    <n v="15"/>
    <n v="779"/>
    <n v="673"/>
    <s v="24.05.2020 Ростов-на-Дону"/>
  </r>
  <r>
    <x v="1"/>
    <x v="11"/>
    <n v="34563"/>
    <n v="2922883.5"/>
    <n v="2340316.3049999997"/>
    <n v="85862581.5"/>
    <n v="3.4041411857620427E-2"/>
    <n v="153835.97368421053"/>
    <n v="109812.45384615385"/>
    <n v="24.892669155676391"/>
    <n v="19.931249227004784"/>
    <n v="19"/>
    <n v="2039"/>
    <n v="1868"/>
    <s v="16.05.2020 Краснодар"/>
  </r>
  <r>
    <x v="2"/>
    <x v="11"/>
    <n v="28882.5"/>
    <n v="2446530"/>
    <n v="1956748.2629999998"/>
    <n v="85862581.5"/>
    <n v="2.8493552805653764E-2"/>
    <n v="128764.73684210527"/>
    <n v="108543.03143076923"/>
    <n v="25.030390789722155"/>
    <n v="20.019445377739093"/>
    <n v="19"/>
    <n v="1831"/>
    <n v="1667"/>
    <s v="19.05.2020 Краснодар"/>
  </r>
  <r>
    <x v="1"/>
    <x v="11"/>
    <n v="28275"/>
    <n v="2435632.5"/>
    <n v="1954139.7149999999"/>
    <n v="85862581.5"/>
    <n v="2.8366634888563187E-2"/>
    <n v="128191.18421052632"/>
    <n v="79541.984615384616"/>
    <n v="24.639629464774487"/>
    <n v="19.76869601633252"/>
    <n v="19"/>
    <n v="1790"/>
    <n v="1633"/>
    <s v="17.05.2020 Краснодар"/>
  </r>
  <r>
    <x v="3"/>
    <x v="11"/>
    <n v="26271"/>
    <n v="2384937"/>
    <n v="1880070.5110000002"/>
    <n v="85862581.5"/>
    <n v="2.7776208894907266E-2"/>
    <n v="125523"/>
    <n v="141472.14615384614"/>
    <n v="26.853593311852109"/>
    <n v="21.168965427598291"/>
    <n v="19"/>
    <n v="1542"/>
    <n v="1412"/>
    <s v="09.05.2020 Краснодар"/>
  </r>
  <r>
    <x v="3"/>
    <x v="11"/>
    <n v="23587.5"/>
    <n v="2155668"/>
    <n v="1685753.1839999999"/>
    <n v="85862581.5"/>
    <n v="2.5106023629163771E-2"/>
    <n v="113456.21052631579"/>
    <n v="135489.15811538461"/>
    <n v="27.875659406139974"/>
    <n v="21.799034730765595"/>
    <n v="19"/>
    <n v="1479"/>
    <n v="1346"/>
    <s v="04.05.2020 Краснодар"/>
  </r>
  <r>
    <x v="4"/>
    <x v="11"/>
    <n v="18427.5"/>
    <n v="1682851.5"/>
    <n v="1337535.2989999999"/>
    <n v="85862581.5"/>
    <n v="1.9599358307203937E-2"/>
    <n v="88571.131578947374"/>
    <n v="121636.08074615385"/>
    <n v="25.817352353853661"/>
    <n v="20.519707235011534"/>
    <n v="19"/>
    <n v="1206"/>
    <n v="1080"/>
    <s v="02.05.2020 Краснодар"/>
  </r>
  <r>
    <x v="0"/>
    <x v="11"/>
    <n v="27156"/>
    <n v="2410803"/>
    <n v="1897998.2520000001"/>
    <n v="85862581.5"/>
    <n v="2.8077457699079312E-2"/>
    <n v="120540.15"/>
    <n v="96303.4"/>
    <n v="27.018188634243266"/>
    <n v="21.271117880639768"/>
    <n v="20"/>
    <n v="1814"/>
    <n v="1655"/>
    <s v="26.05.2020 Краснодар"/>
  </r>
  <r>
    <x v="4"/>
    <x v="11"/>
    <n v="35190"/>
    <n v="3168510"/>
    <n v="2533138.7200000002"/>
    <n v="85862581.5"/>
    <n v="3.6902105022314058E-2"/>
    <n v="166763.68421052632"/>
    <n v="102615.49999999999"/>
    <n v="25.082372117386438"/>
    <n v="20.052683437956638"/>
    <n v="19"/>
    <n v="1987"/>
    <n v="1791"/>
    <s v="01.05.2020 Краснодар"/>
  </r>
  <r>
    <x v="1"/>
    <x v="11"/>
    <n v="25483.5"/>
    <n v="2243160"/>
    <n v="1757185.7729999998"/>
    <n v="85862581.5"/>
    <n v="2.6125000679137513E-2"/>
    <n v="118061.05263157895"/>
    <n v="114933.59230769231"/>
    <n v="27.656394358936133"/>
    <n v="21.664715267747294"/>
    <n v="19"/>
    <n v="1598"/>
    <n v="1454"/>
    <s v="12.05.2020 Краснодар"/>
  </r>
  <r>
    <x v="2"/>
    <x v="11"/>
    <n v="25362"/>
    <n v="2198935.5"/>
    <n v="1755958.3049999999"/>
    <n v="85862581.5"/>
    <n v="2.5609939295850311E-2"/>
    <n v="115733.44736842105"/>
    <n v="102833.37792307691"/>
    <n v="25.227090742339698"/>
    <n v="20.145074514463936"/>
    <n v="19"/>
    <n v="1650"/>
    <n v="1505"/>
    <s v="21.05.2020 Краснодар"/>
  </r>
  <r>
    <x v="2"/>
    <x v="11"/>
    <n v="28849.5"/>
    <n v="2520759"/>
    <n v="2010739.0729999999"/>
    <n v="85862581.5"/>
    <n v="2.9358062102989531E-2"/>
    <n v="132671.52631578947"/>
    <n v="106300.0107076923"/>
    <n v="25.364799135228232"/>
    <n v="20.232792067785937"/>
    <n v="19"/>
    <n v="1823"/>
    <n v="1678"/>
    <s v="20.05.2020 Краснодар"/>
  </r>
  <r>
    <x v="3"/>
    <x v="11"/>
    <n v="26367"/>
    <n v="2380333.5"/>
    <n v="1873451.2719999999"/>
    <n v="85862581.5"/>
    <n v="2.7722594154707542E-2"/>
    <n v="125280.71052631579"/>
    <n v="149632.49369999999"/>
    <n v="27.056066820402474"/>
    <n v="21.294588678435193"/>
    <n v="19"/>
    <n v="1622"/>
    <n v="1482"/>
    <s v="05.05.2020 Краснодар"/>
  </r>
  <r>
    <x v="1"/>
    <x v="11"/>
    <n v="25539"/>
    <n v="2263651.5"/>
    <n v="1783039.3049999997"/>
    <n v="85862581.5"/>
    <n v="2.6363655278638459E-2"/>
    <n v="119139.55263157895"/>
    <n v="139331.31929230769"/>
    <n v="26.954660710634215"/>
    <n v="21.231722064991025"/>
    <n v="19"/>
    <n v="1605"/>
    <n v="1447"/>
    <s v="13.05.2020 Краснодар"/>
  </r>
  <r>
    <x v="0"/>
    <x v="10"/>
    <n v="14808"/>
    <n v="1336789.5"/>
    <n v="1084824.9949999999"/>
    <n v="34816548"/>
    <n v="3.8395233783659423E-2"/>
    <n v="83549.34375"/>
    <n v="167974.06755384614"/>
    <n v="23.226281304478992"/>
    <n v="18.848480258110953"/>
    <n v="16"/>
    <n v="917"/>
    <n v="802"/>
    <s v="31.05.2020 Ростов-на-Дону"/>
  </r>
  <r>
    <x v="4"/>
    <x v="11"/>
    <n v="21343.5"/>
    <n v="1906557"/>
    <n v="1485927.8739999998"/>
    <n v="85862581.5"/>
    <n v="2.2204748176596577E-2"/>
    <n v="100345.10526315789"/>
    <n v="100092.68052307691"/>
    <n v="28.30750626325489"/>
    <n v="22.062237111190495"/>
    <n v="19"/>
    <n v="1314"/>
    <n v="1192"/>
    <s v="03.05.2020 Краснодар"/>
  </r>
  <r>
    <x v="0"/>
    <x v="10"/>
    <n v="17946"/>
    <n v="1609090.5"/>
    <n v="1298844.2"/>
    <n v="34816548"/>
    <n v="4.6216256131997924E-2"/>
    <n v="100568.15625"/>
    <n v="137945.5276"/>
    <n v="23.886336790817563"/>
    <n v="19.280848404735472"/>
    <n v="16"/>
    <n v="1048"/>
    <n v="918"/>
    <s v="30.05.2020 Ростов-на-Дону"/>
  </r>
  <r>
    <x v="3"/>
    <x v="11"/>
    <n v="24337.5"/>
    <n v="2159350.5"/>
    <n v="1715939.5399999998"/>
    <n v="85862581.5"/>
    <n v="2.5148911927368501E-2"/>
    <n v="113650.02631578948"/>
    <n v="115138.50836153845"/>
    <n v="25.840709982124444"/>
    <n v="20.534459783161658"/>
    <n v="19"/>
    <n v="1509"/>
    <n v="1374"/>
    <s v="06.05.2020 Краснодар"/>
  </r>
  <r>
    <x v="2"/>
    <x v="11"/>
    <n v="36997.5"/>
    <n v="3089140.5"/>
    <n v="2533823.1740000001"/>
    <n v="85862581.5"/>
    <n v="3.5977726805244026E-2"/>
    <n v="162586.34210526315"/>
    <n v="109891.53846153845"/>
    <n v="21.916183090367454"/>
    <n v="17.976434739695392"/>
    <n v="19"/>
    <n v="2195"/>
    <n v="1999"/>
    <s v="23.05.2020 Краснодар"/>
  </r>
  <r>
    <x v="0"/>
    <x v="10"/>
    <n v="13864.5"/>
    <n v="1239747"/>
    <n v="995597.5199999999"/>
    <n v="34816548"/>
    <n v="3.5607981583929575E-2"/>
    <n v="77484.1875"/>
    <n v="216733.44615384613"/>
    <n v="24.522909619140083"/>
    <n v="19.693492301251794"/>
    <n v="16"/>
    <n v="876"/>
    <n v="762"/>
    <s v="28.05.2020 Ростов-на-Дону"/>
  </r>
  <r>
    <x v="0"/>
    <x v="11"/>
    <n v="28494"/>
    <n v="2512803"/>
    <n v="1972327.267"/>
    <n v="85862581.5"/>
    <n v="2.9265402415137028E-2"/>
    <n v="125640.15"/>
    <n v="174025.3846153846"/>
    <n v="27.402943823926762"/>
    <n v="21.508878053711335"/>
    <n v="20"/>
    <n v="1899"/>
    <n v="1738"/>
    <s v="25.05.2020 Краснодар"/>
  </r>
  <r>
    <x v="4"/>
    <x v="11"/>
    <n v="27883.5"/>
    <n v="2560080"/>
    <n v="2016381.645"/>
    <n v="85862581.5"/>
    <n v="2.9816014791029782E-2"/>
    <n v="134741.05263157896"/>
    <n v="41912.707692307689"/>
    <n v="26.964059921305221"/>
    <n v="21.237553318646292"/>
    <n v="19"/>
    <n v="1662"/>
    <n v="1506"/>
    <s v="30.04.2020 Краснодар"/>
  </r>
  <r>
    <x v="3"/>
    <x v="11"/>
    <n v="31224"/>
    <n v="2767270.5"/>
    <n v="2174380.5969999996"/>
    <n v="85862581.5"/>
    <n v="3.2229062435072488E-2"/>
    <n v="145645.81578947368"/>
    <n v="80170.980907692297"/>
    <n v="27.267071083048322"/>
    <n v="21.425079441998911"/>
    <n v="19"/>
    <n v="1836"/>
    <n v="1680"/>
    <s v="10.05.2020 Краснодар"/>
  </r>
  <r>
    <x v="3"/>
    <x v="11"/>
    <n v="25020"/>
    <n v="2235960"/>
    <n v="1780335.608"/>
    <n v="85862581.5"/>
    <n v="2.6041145758004026E-2"/>
    <n v="117682.10526315789"/>
    <n v="140320.89928461539"/>
    <n v="25.592050732043774"/>
    <n v="20.377126245550009"/>
    <n v="19"/>
    <n v="1520"/>
    <n v="1380"/>
    <s v="08.05.2020 Краснодар"/>
  </r>
  <r>
    <x v="3"/>
    <x v="11"/>
    <n v="26184"/>
    <n v="2308336.5"/>
    <n v="1837113.1940000001"/>
    <n v="85862581.5"/>
    <n v="2.6884079882923156E-2"/>
    <n v="121491.39473684211"/>
    <n v="115064.43612307693"/>
    <n v="25.650205307926161"/>
    <n v="20.413978031365872"/>
    <n v="19"/>
    <n v="1580"/>
    <n v="1435"/>
    <s v="07.05.2020 Краснодар"/>
  </r>
  <r>
    <x v="2"/>
    <x v="11"/>
    <n v="29824.5"/>
    <n v="2526909"/>
    <n v="2092407.26"/>
    <n v="85862581.5"/>
    <n v="2.9429688181457716E-2"/>
    <n v="132995.21052631579"/>
    <n v="62346.415384615379"/>
    <n v="20.765639094561354"/>
    <n v="17.194989609835574"/>
    <n v="19"/>
    <n v="1868"/>
    <n v="1706"/>
    <s v="24.05.2020 Краснодар"/>
  </r>
  <r>
    <x v="4"/>
    <x v="12"/>
    <n v="208351.5"/>
    <n v="21615333"/>
    <n v="15729720.814999998"/>
    <n v="774146953.5"/>
    <n v="2.7921485581354807E-2"/>
    <n v="366361.57627118647"/>
    <n v="273156.71999999997"/>
    <n v="37.417143344257148"/>
    <n v="27.228875840127014"/>
    <n v="59"/>
    <n v="13186"/>
    <n v="12251"/>
    <s v="29.04.2020 Москва Запад"/>
  </r>
  <r>
    <x v="4"/>
    <x v="12"/>
    <n v="204637.5"/>
    <n v="21114898.5"/>
    <n v="15426373.358999999"/>
    <n v="774146953.5"/>
    <n v="2.7275052113216125E-2"/>
    <n v="357879.63559322036"/>
    <n v="255889.23846153845"/>
    <n v="36.875323892515681"/>
    <n v="26.940812152139877"/>
    <n v="59"/>
    <n v="12943"/>
    <n v="12072"/>
    <s v="28.04.2020 Москва Запад"/>
  </r>
  <r>
    <x v="0"/>
    <x v="11"/>
    <n v="31372.5"/>
    <n v="2794324.5"/>
    <n v="2251714.5490000001"/>
    <n v="85862581.5"/>
    <n v="3.2544147301231563E-2"/>
    <n v="133063.07142857142"/>
    <n v="37852.04366923077"/>
    <n v="24.097634899635757"/>
    <n v="19.418286995658519"/>
    <n v="21"/>
    <n v="2056"/>
    <n v="1879"/>
    <s v="31.05.2020 Краснодар"/>
  </r>
  <r>
    <x v="0"/>
    <x v="11"/>
    <n v="34681.5"/>
    <n v="3005334"/>
    <n v="2408136.8190000001"/>
    <n v="85862581.5"/>
    <n v="3.5001672993025486E-2"/>
    <n v="150266.70000000001"/>
    <n v="113231.09230769232"/>
    <n v="24.799138333344001"/>
    <n v="19.871241632377629"/>
    <n v="20"/>
    <n v="2174"/>
    <n v="1957"/>
    <s v="30.05.2020 Краснодар"/>
  </r>
  <r>
    <x v="0"/>
    <x v="11"/>
    <n v="28197"/>
    <n v="2559211.5"/>
    <n v="2038847.0090000001"/>
    <n v="85862581.5"/>
    <n v="2.9805899791168055E-2"/>
    <n v="127960.575"/>
    <n v="74270.530769230769"/>
    <n v="25.522488382059862"/>
    <n v="20.333000652740107"/>
    <n v="20"/>
    <n v="1875"/>
    <n v="1701"/>
    <s v="28.05.2020 Краснодар"/>
  </r>
  <r>
    <x v="1"/>
    <x v="12"/>
    <n v="236551.5"/>
    <n v="23689383"/>
    <n v="17329462.175999999"/>
    <n v="774146953.5"/>
    <n v="3.0600628075713277E-2"/>
    <n v="394823.05"/>
    <n v="258177.63846153844"/>
    <n v="36.700047349467155"/>
    <n v="26.847135799189033"/>
    <n v="60"/>
    <n v="14049"/>
    <n v="13118"/>
    <s v="16.05.2020 Москва Запад"/>
  </r>
  <r>
    <x v="2"/>
    <x v="12"/>
    <n v="223597.5"/>
    <n v="21945858"/>
    <n v="15975681.728"/>
    <n v="774146953.5"/>
    <n v="2.8348439402597223E-2"/>
    <n v="365764.3"/>
    <n v="296759.42307692306"/>
    <n v="37.370400673019716"/>
    <n v="27.204114197767982"/>
    <n v="60"/>
    <n v="13867"/>
    <n v="12987"/>
    <s v="19.05.2020 Москва Запад"/>
  </r>
  <r>
    <x v="1"/>
    <x v="12"/>
    <n v="193363.5"/>
    <n v="19546386"/>
    <n v="14278298.844000001"/>
    <n v="774146953.5"/>
    <n v="2.5248934858722531E-2"/>
    <n v="325773.09999999998"/>
    <n v="264289.06153846154"/>
    <n v="36.895761978071675"/>
    <n v="26.951719647816226"/>
    <n v="60"/>
    <n v="11698"/>
    <n v="10989"/>
    <s v="17.05.2020 Москва Запад"/>
  </r>
  <r>
    <x v="3"/>
    <x v="12"/>
    <n v="188319"/>
    <n v="19218631.5"/>
    <n v="13973128.512"/>
    <n v="774146953.5"/>
    <n v="2.4825559815369085E-2"/>
    <n v="325739.51694915252"/>
    <n v="403874.8839461538"/>
    <n v="37.539932331511935"/>
    <n v="27.293842373740297"/>
    <n v="59"/>
    <n v="12016"/>
    <n v="11137"/>
    <s v="09.05.2020 Москва Запад"/>
  </r>
  <r>
    <x v="3"/>
    <x v="12"/>
    <n v="237544.5"/>
    <n v="24292218"/>
    <n v="17650186.028999999"/>
    <n v="774146953.5"/>
    <n v="3.1379336817347558E-2"/>
    <n v="411732.50847457629"/>
    <n v="347608.63846153842"/>
    <n v="37.631512552257881"/>
    <n v="27.342221163172503"/>
    <n v="59"/>
    <n v="14423"/>
    <n v="13432"/>
    <s v="04.05.2020 Москва Запад"/>
  </r>
  <r>
    <x v="4"/>
    <x v="13"/>
    <n v="203209.5"/>
    <n v="20871391.5"/>
    <n v="15206983.089"/>
    <n v="738124428"/>
    <n v="2.8276250870808466E-2"/>
    <n v="386507.25"/>
    <n v="284467.66153846157"/>
    <n v="37.248732229454248"/>
    <n v="27.139582001516288"/>
    <n v="54"/>
    <n v="12747"/>
    <n v="11884"/>
    <s v="29.04.2020 Москва Восток"/>
  </r>
  <r>
    <x v="4"/>
    <x v="12"/>
    <n v="185979"/>
    <n v="19625364"/>
    <n v="14386025.838000001"/>
    <n v="774146953.5"/>
    <n v="2.5350954248765895E-2"/>
    <n v="332633.28813559323"/>
    <n v="361439.69230769225"/>
    <n v="36.419635422595562"/>
    <n v="26.696769354188788"/>
    <n v="59"/>
    <n v="12429"/>
    <n v="11477"/>
    <s v="02.05.2020 Москва Запад"/>
  </r>
  <r>
    <x v="0"/>
    <x v="12"/>
    <n v="244905"/>
    <n v="25163431.5"/>
    <n v="18210825.697000001"/>
    <n v="774146953.5"/>
    <n v="3.2504721986224283E-2"/>
    <n v="426498.83898305084"/>
    <n v="272401.2"/>
    <n v="38.178421553644057"/>
    <n v="27.629800025485391"/>
    <n v="59"/>
    <n v="15369"/>
    <n v="14299"/>
    <s v="26.05.2020 Москва Запад"/>
  </r>
  <r>
    <x v="4"/>
    <x v="12"/>
    <n v="239409"/>
    <n v="25413351"/>
    <n v="18463277.771000002"/>
    <n v="774146953.5"/>
    <n v="3.2827554103395433E-2"/>
    <n v="430734.76271186443"/>
    <n v="369443.39999999997"/>
    <n v="37.642683575482877"/>
    <n v="27.348118038427906"/>
    <n v="59"/>
    <n v="15222"/>
    <n v="13873"/>
    <s v="01.05.2020 Москва Запад"/>
  </r>
  <r>
    <x v="1"/>
    <x v="12"/>
    <n v="192886.5"/>
    <n v="19205179.5"/>
    <n v="13834210.461999999"/>
    <n v="774146953.5"/>
    <n v="2.480818326956059E-2"/>
    <n v="320086.32500000001"/>
    <n v="383344.65076923074"/>
    <n v="38.823820504632721"/>
    <n v="27.966252739267556"/>
    <n v="60"/>
    <n v="12000"/>
    <n v="11194"/>
    <s v="12.05.2020 Москва Запад"/>
  </r>
  <r>
    <x v="2"/>
    <x v="12"/>
    <n v="224233.5"/>
    <n v="22253295"/>
    <n v="16496134.313999999"/>
    <n v="774146953.5"/>
    <n v="2.8745569428892677E-2"/>
    <n v="370888.25"/>
    <n v="334550.50769230764"/>
    <n v="34.900059470987657"/>
    <n v="25.871048247012414"/>
    <n v="60"/>
    <n v="14005"/>
    <n v="13002"/>
    <s v="21.05.2020 Москва Запад"/>
  </r>
  <r>
    <x v="2"/>
    <x v="12"/>
    <n v="219622.5"/>
    <n v="21959286"/>
    <n v="15958453.927999999"/>
    <n v="774146953.5"/>
    <n v="2.8365784946539869E-2"/>
    <n v="365988.1"/>
    <n v="417117.17692307686"/>
    <n v="37.602841096474926"/>
    <n v="27.327081909675936"/>
    <n v="60"/>
    <n v="13792"/>
    <n v="12834"/>
    <s v="20.05.2020 Москва Запад"/>
  </r>
  <r>
    <x v="3"/>
    <x v="12"/>
    <n v="213582"/>
    <n v="21919435.5"/>
    <n v="15790923.194999998"/>
    <n v="774146953.5"/>
    <n v="2.8314308285913831E-2"/>
    <n v="371515.85593220341"/>
    <n v="365011.08061538462"/>
    <n v="38.810348383814059"/>
    <n v="27.959261564924887"/>
    <n v="59"/>
    <n v="13469"/>
    <n v="12486"/>
    <s v="05.05.2020 Москва Запад"/>
  </r>
  <r>
    <x v="4"/>
    <x v="13"/>
    <n v="195705"/>
    <n v="20003263.5"/>
    <n v="14633542.982000001"/>
    <n v="738124428"/>
    <n v="2.7100123964465244E-2"/>
    <n v="370430.80555555556"/>
    <n v="268185.43076923076"/>
    <n v="36.694603108796194"/>
    <n v="26.844222284028803"/>
    <n v="54"/>
    <n v="12306"/>
    <n v="11532"/>
    <s v="28.04.2020 Москва Восток"/>
  </r>
  <r>
    <x v="1"/>
    <x v="12"/>
    <n v="193722"/>
    <n v="19437273"/>
    <n v="13979092.230999999"/>
    <n v="774146953.5"/>
    <n v="2.510798875087222E-2"/>
    <n v="323954.55"/>
    <n v="418713.96153846156"/>
    <n v="39.045316239461911"/>
    <n v="28.081000709307325"/>
    <n v="60"/>
    <n v="12007"/>
    <n v="11245"/>
    <s v="13.05.2020 Москва Запад"/>
  </r>
  <r>
    <x v="4"/>
    <x v="12"/>
    <n v="257215.5"/>
    <n v="26492278.5"/>
    <n v="19179229.932"/>
    <n v="774146953.5"/>
    <n v="3.4221252670730819E-2"/>
    <n v="449021.66949152545"/>
    <n v="254778.07384615383"/>
    <n v="38.130042728140957"/>
    <n v="27.604453003164675"/>
    <n v="59"/>
    <n v="15277"/>
    <n v="14163"/>
    <s v="03.05.2020 Москва Запад"/>
  </r>
  <r>
    <x v="3"/>
    <x v="12"/>
    <n v="224779.5"/>
    <n v="23032992"/>
    <n v="16792969.817999996"/>
    <n v="774146953.5"/>
    <n v="2.9752738670436426E-2"/>
    <n v="390389.69491525425"/>
    <n v="443086.25303076918"/>
    <n v="37.158538660097321"/>
    <n v="27.09166999233102"/>
    <n v="59"/>
    <n v="14103"/>
    <n v="13118"/>
    <s v="06.05.2020 Москва Запад"/>
  </r>
  <r>
    <x v="2"/>
    <x v="12"/>
    <n v="292018.5"/>
    <n v="28590910.5"/>
    <n v="21740920.338999998"/>
    <n v="774146953.5"/>
    <n v="3.6932148826185361E-2"/>
    <n v="476515.17499999999"/>
    <n v="206427.73076923075"/>
    <n v="31.507360563352659"/>
    <n v="23.958628953072349"/>
    <n v="60"/>
    <n v="17295"/>
    <n v="16010"/>
    <s v="23.05.2020 Москва Запад"/>
  </r>
  <r>
    <x v="0"/>
    <x v="12"/>
    <n v="198751.5"/>
    <n v="20582743.5"/>
    <n v="14894008.652000001"/>
    <n v="774146953.5"/>
    <n v="2.6587643866507832E-2"/>
    <n v="348860.05932203389"/>
    <n v="316452.66153846157"/>
    <n v="38.19478678251005"/>
    <n v="27.638370210462949"/>
    <n v="59"/>
    <n v="12983"/>
    <n v="12056"/>
    <s v="25.05.2020 Москва Запад"/>
  </r>
  <r>
    <x v="4"/>
    <x v="12"/>
    <n v="214386"/>
    <n v="22530000"/>
    <n v="16370527.077"/>
    <n v="774146953.5"/>
    <n v="2.9103001565968185E-2"/>
    <n v="381864.40677966102"/>
    <n v="115618.05384615384"/>
    <n v="37.625379403048285"/>
    <n v="27.338983235685753"/>
    <n v="59"/>
    <n v="13251"/>
    <n v="12255"/>
    <s v="30.04.2020 Москва Запад"/>
  </r>
  <r>
    <x v="3"/>
    <x v="12"/>
    <n v="243825"/>
    <n v="24890404.5"/>
    <n v="18159589.107999999"/>
    <n v="774146953.5"/>
    <n v="3.2152040885090175E-2"/>
    <n v="421871.26271186443"/>
    <n v="258558.49999999997"/>
    <n v="37.064800045694959"/>
    <n v="27.041807986688209"/>
    <n v="59"/>
    <n v="14569"/>
    <n v="13566"/>
    <s v="10.05.2020 Москва Запад"/>
  </r>
  <r>
    <x v="3"/>
    <x v="12"/>
    <n v="232701"/>
    <n v="23881948.5"/>
    <n v="17462223.403999999"/>
    <n v="774146953.5"/>
    <n v="3.084937348397122E-2"/>
    <n v="404778.78813559323"/>
    <n v="512464.9846153846"/>
    <n v="36.763503406613509"/>
    <n v="26.881077546917918"/>
    <n v="59"/>
    <n v="14098"/>
    <n v="13106"/>
    <s v="08.05.2020 Москва Запад"/>
  </r>
  <r>
    <x v="3"/>
    <x v="12"/>
    <n v="219411"/>
    <n v="22460130"/>
    <n v="16627687.641000001"/>
    <n v="774146953.5"/>
    <n v="2.9012747384014603E-2"/>
    <n v="380680.16949152545"/>
    <n v="518998.75384615385"/>
    <n v="35.076689464736852"/>
    <n v="25.967981302868679"/>
    <n v="59"/>
    <n v="13495"/>
    <n v="12517"/>
    <s v="07.05.2020 Москва Запад"/>
  </r>
  <r>
    <x v="2"/>
    <x v="12"/>
    <n v="200029.5"/>
    <n v="19959801"/>
    <n v="15125624.641999999"/>
    <n v="774146953.5"/>
    <n v="2.5782961374141738E-2"/>
    <n v="332663.34999999998"/>
    <n v="318671.85465384612"/>
    <n v="31.960176669839651"/>
    <n v="24.219561898437767"/>
    <n v="60"/>
    <n v="12822"/>
    <n v="11916"/>
    <s v="24.05.2020 Москва Запад"/>
  </r>
  <r>
    <x v="1"/>
    <x v="13"/>
    <n v="225480"/>
    <n v="22355338.5"/>
    <n v="16443448.491999999"/>
    <n v="738124428"/>
    <n v="3.0286680201837189E-2"/>
    <n v="413987.75"/>
    <n v="291468.59999999998"/>
    <n v="35.95285995438384"/>
    <n v="26.445092781753232"/>
    <n v="54"/>
    <n v="13170"/>
    <n v="12299"/>
    <s v="16.05.2020 Москва Восток"/>
  </r>
  <r>
    <x v="2"/>
    <x v="13"/>
    <n v="211453.5"/>
    <n v="20590072.5"/>
    <n v="15078027.685000001"/>
    <n v="738124428"/>
    <n v="2.7895124072495808E-2"/>
    <n v="381297.63888888888"/>
    <n v="293452.29237692308"/>
    <n v="36.5568025882027"/>
    <n v="26.770400225642721"/>
    <n v="54"/>
    <n v="13070"/>
    <n v="12244"/>
    <s v="19.05.2020 Москва Восток"/>
  </r>
  <r>
    <x v="1"/>
    <x v="13"/>
    <n v="184801.5"/>
    <n v="18449091"/>
    <n v="13533023.127999999"/>
    <n v="738124428"/>
    <n v="2.4994554170208277E-2"/>
    <n v="341649.83333333331"/>
    <n v="246229.69714615386"/>
    <n v="36.326457329616133"/>
    <n v="26.646667155579649"/>
    <n v="54"/>
    <n v="11128"/>
    <n v="10467"/>
    <s v="17.05.2020 Москва Восток"/>
  </r>
  <r>
    <x v="3"/>
    <x v="13"/>
    <n v="177976.5"/>
    <n v="18085798.5"/>
    <n v="13150397.668"/>
    <n v="738124428"/>
    <n v="2.4502370892946521E-2"/>
    <n v="334922.19444444444"/>
    <n v="444057.73347692302"/>
    <n v="37.530430307896609"/>
    <n v="27.288819080893777"/>
    <n v="54"/>
    <n v="11288"/>
    <n v="10492"/>
    <s v="09.05.2020 Москва Восток"/>
  </r>
  <r>
    <x v="3"/>
    <x v="13"/>
    <n v="223617"/>
    <n v="22796827.5"/>
    <n v="16597666.014999999"/>
    <n v="738124428"/>
    <n v="3.0884802934607658E-2"/>
    <n v="422163.47222222225"/>
    <n v="404297.74615384609"/>
    <n v="37.349597704867435"/>
    <n v="27.193088533919912"/>
    <n v="54"/>
    <n v="13606"/>
    <n v="12697"/>
    <s v="04.05.2020 Москва Восток"/>
  </r>
  <r>
    <x v="4"/>
    <x v="13"/>
    <n v="176397"/>
    <n v="18625921.5"/>
    <n v="13628439.163999999"/>
    <n v="738124428"/>
    <n v="2.5234121502343776E-2"/>
    <n v="344924.47222222225"/>
    <n v="370802.93846153846"/>
    <n v="36.669513477383575"/>
    <n v="26.830792430860406"/>
    <n v="54"/>
    <n v="11622"/>
    <n v="10754"/>
    <s v="02.05.2020 Москва Восток"/>
  </r>
  <r>
    <x v="0"/>
    <x v="13"/>
    <n v="232369.5"/>
    <n v="23856345"/>
    <n v="17297352.185000002"/>
    <n v="738124428"/>
    <n v="3.2320221489810931E-2"/>
    <n v="441784.16666666669"/>
    <n v="279472.16153846151"/>
    <n v="37.91905688714516"/>
    <n v="27.493703729552859"/>
    <n v="54"/>
    <n v="14482"/>
    <n v="13510"/>
    <s v="26.05.2020 Москва Восток"/>
  </r>
  <r>
    <x v="4"/>
    <x v="13"/>
    <n v="226540.5"/>
    <n v="23953536"/>
    <n v="17342946.796999998"/>
    <n v="738124428"/>
    <n v="3.2451894411493452E-2"/>
    <n v="443584"/>
    <n v="380499.56092307693"/>
    <n v="38.11687414127055"/>
    <n v="27.597550537006317"/>
    <n v="54"/>
    <n v="14205"/>
    <n v="13026"/>
    <s v="01.05.2020 Москва Восток"/>
  </r>
  <r>
    <x v="1"/>
    <x v="13"/>
    <n v="189679.5"/>
    <n v="18718036.5"/>
    <n v="13500671.991999999"/>
    <n v="738124428"/>
    <n v="2.5358917534700532E-2"/>
    <n v="346630.30555555556"/>
    <n v="344959.87384615385"/>
    <n v="38.645220853388771"/>
    <n v="27.873460488230169"/>
    <n v="54"/>
    <n v="11614"/>
    <n v="10862"/>
    <s v="12.05.2020 Москва Восток"/>
  </r>
  <r>
    <x v="2"/>
    <x v="13"/>
    <n v="213640.5"/>
    <n v="21042673.5"/>
    <n v="15681371.557000002"/>
    <n v="738124428"/>
    <n v="2.8508301177643722E-2"/>
    <n v="389679.13888888888"/>
    <n v="296732.59615384613"/>
    <n v="34.18898610693762"/>
    <n v="25.478235657650622"/>
    <n v="54"/>
    <n v="13240"/>
    <n v="12360"/>
    <s v="21.05.2020 Москва Восток"/>
  </r>
  <r>
    <x v="2"/>
    <x v="13"/>
    <n v="214885.5"/>
    <n v="21411349.5"/>
    <n v="15600701.422999999"/>
    <n v="738124428"/>
    <n v="2.9007777940659077E-2"/>
    <n v="396506.47222222225"/>
    <n v="410370.5153846154"/>
    <n v="37.246069387837949"/>
    <n v="27.138168367201708"/>
    <n v="54"/>
    <n v="13298"/>
    <n v="12428"/>
    <s v="20.05.2020 Москва Восток"/>
  </r>
  <r>
    <x v="3"/>
    <x v="13"/>
    <n v="203832"/>
    <n v="20880142.5"/>
    <n v="15015521.489999998"/>
    <n v="738124428"/>
    <n v="2.828810659549124E-2"/>
    <n v="386669.30555555556"/>
    <n v="398269.43076923076"/>
    <n v="39.057058483820946"/>
    <n v="28.087073687356305"/>
    <n v="54"/>
    <n v="12775"/>
    <n v="11887"/>
    <s v="05.05.2020 Москва Восток"/>
  </r>
  <r>
    <x v="1"/>
    <x v="13"/>
    <n v="188662.5"/>
    <n v="18784000.5"/>
    <n v="13568684.673999999"/>
    <n v="738124428"/>
    <n v="2.5448284581092336E-2"/>
    <n v="347851.86111111112"/>
    <n v="349844.36153846153"/>
    <n v="38.436414076255083"/>
    <n v="27.764670395957459"/>
    <n v="54"/>
    <n v="11522"/>
    <n v="10803"/>
    <s v="13.05.2020 Москва Восток"/>
  </r>
  <r>
    <x v="0"/>
    <x v="12"/>
    <n v="215277"/>
    <n v="21585316.5"/>
    <n v="16285354.714"/>
    <n v="774146953.5"/>
    <n v="2.7882711935260492E-2"/>
    <n v="365852.82203389832"/>
    <n v="183249.26153846155"/>
    <n v="32.544343547173661"/>
    <n v="24.553551420012766"/>
    <n v="59"/>
    <n v="13684"/>
    <n v="12690"/>
    <s v="31.05.2020 Москва Запад"/>
  </r>
  <r>
    <x v="4"/>
    <x v="13"/>
    <n v="248148"/>
    <n v="25519072.5"/>
    <n v="18491870.614999998"/>
    <n v="738124428"/>
    <n v="3.4572859983980915E-2"/>
    <n v="472575.41666666669"/>
    <n v="270910.05384615384"/>
    <n v="38.001573941901619"/>
    <n v="27.537058351160692"/>
    <n v="54"/>
    <n v="14823"/>
    <n v="13751"/>
    <s v="03.05.2020 Москва Восток"/>
  </r>
  <r>
    <x v="0"/>
    <x v="12"/>
    <n v="246414"/>
    <n v="24527245.5"/>
    <n v="18595804.535"/>
    <n v="774146953.5"/>
    <n v="3.1682932276759258E-2"/>
    <n v="415716.0254237288"/>
    <n v="282204.5230769231"/>
    <n v="31.896662248929147"/>
    <n v="24.183070067937308"/>
    <n v="59"/>
    <n v="15030"/>
    <n v="13956"/>
    <s v="30.05.2020 Москва Запад"/>
  </r>
  <r>
    <x v="3"/>
    <x v="13"/>
    <n v="216498"/>
    <n v="22126444.5"/>
    <n v="16128268.832"/>
    <n v="738124428"/>
    <n v="2.9976578014025569E-2"/>
    <n v="409748.97222222225"/>
    <n v="389877.53846153844"/>
    <n v="37.190449455424847"/>
    <n v="27.108628627613442"/>
    <n v="54"/>
    <n v="13406"/>
    <n v="12518"/>
    <s v="06.05.2020 Москва Восток"/>
  </r>
  <r>
    <x v="2"/>
    <x v="13"/>
    <n v="275793"/>
    <n v="26806626"/>
    <n v="20508194.544999998"/>
    <n v="738124428"/>
    <n v="3.6317218321353269E-2"/>
    <n v="496419"/>
    <n v="239346.81538461536"/>
    <n v="30.711779338642909"/>
    <n v="23.495800832973167"/>
    <n v="54"/>
    <n v="16221"/>
    <n v="15065"/>
    <s v="23.05.2020 Москва Восток"/>
  </r>
  <r>
    <x v="0"/>
    <x v="12"/>
    <n v="199753.5"/>
    <n v="20535733.5"/>
    <n v="15173462.744000001"/>
    <n v="774146953.5"/>
    <n v="2.6526918961775645E-2"/>
    <n v="342262.22499999998"/>
    <n v="257491.36923076925"/>
    <n v="35.33979584271485"/>
    <n v="26.11190272799362"/>
    <n v="60"/>
    <n v="12854"/>
    <n v="11954"/>
    <s v="28.05.2020 Москва Запад"/>
  </r>
  <r>
    <x v="0"/>
    <x v="13"/>
    <n v="192948"/>
    <n v="19806927"/>
    <n v="14358653.389999999"/>
    <n v="738124428"/>
    <n v="2.6834130193561349E-2"/>
    <n v="366794.94444444444"/>
    <n v="319377.7946153846"/>
    <n v="37.944182243401876"/>
    <n v="27.506910133005498"/>
    <n v="54"/>
    <n v="12336"/>
    <n v="11519"/>
    <s v="25.05.2020 Москва Восток"/>
  </r>
  <r>
    <x v="4"/>
    <x v="13"/>
    <n v="206038.5"/>
    <n v="21740460"/>
    <n v="15789926.042999998"/>
    <n v="738124428"/>
    <n v="2.9453651952567543E-2"/>
    <n v="402601.11111111112"/>
    <n v="115102.03846153845"/>
    <n v="37.685635390534316"/>
    <n v="27.370782205160342"/>
    <n v="54"/>
    <n v="12817"/>
    <n v="11865"/>
    <s v="30.04.2020 Москва Восток"/>
  </r>
  <r>
    <x v="3"/>
    <x v="13"/>
    <n v="231559.5"/>
    <n v="23443725"/>
    <n v="17121204.866"/>
    <n v="738124428"/>
    <n v="3.1761210048991906E-2"/>
    <n v="434143.05555555556"/>
    <n v="269535.72538461542"/>
    <n v="36.928009351465228"/>
    <n v="26.968922959128722"/>
    <n v="54"/>
    <n v="13832"/>
    <n v="12864"/>
    <s v="10.05.2020 Москва Восток"/>
  </r>
  <r>
    <x v="3"/>
    <x v="13"/>
    <n v="225076.5"/>
    <n v="22846078.5"/>
    <n v="16722171.227"/>
    <n v="738124428"/>
    <n v="3.0951527457102394E-2"/>
    <n v="423075.52777777775"/>
    <n v="479024.68461538455"/>
    <n v="36.621484075657591"/>
    <n v="26.805069732208093"/>
    <n v="54"/>
    <n v="13563"/>
    <n v="12604"/>
    <s v="08.05.2020 Москва Восток"/>
  </r>
  <r>
    <x v="3"/>
    <x v="13"/>
    <n v="209415"/>
    <n v="21463023"/>
    <n v="15847839.739"/>
    <n v="738124428"/>
    <n v="2.9077784430134049E-2"/>
    <n v="397463.38888888888"/>
    <n v="521163.87692307692"/>
    <n v="35.431852880122058"/>
    <n v="26.16212665382691"/>
    <n v="54"/>
    <n v="12743"/>
    <n v="11858"/>
    <s v="07.05.2020 Москва Восток"/>
  </r>
  <r>
    <x v="2"/>
    <x v="13"/>
    <n v="193719"/>
    <n v="19071117"/>
    <n v="14541424.877999999"/>
    <n v="738124428"/>
    <n v="2.5837265746202889E-2"/>
    <n v="353168.83333333331"/>
    <n v="304806.9854230769"/>
    <n v="31.150263196373967"/>
    <n v="23.751582678665343"/>
    <n v="54"/>
    <n v="12211"/>
    <n v="11427"/>
    <s v="24.05.2020 Москва Восток"/>
  </r>
  <r>
    <x v="4"/>
    <x v="14"/>
    <n v="12250.5"/>
    <n v="981519"/>
    <n v="867080.68200000003"/>
    <n v="41034630"/>
    <n v="2.3919284760213509E-2"/>
    <n v="65434.6"/>
    <n v="102160.21538461538"/>
    <n v="13.198116435489906"/>
    <n v="11.659307461190254"/>
    <n v="15"/>
    <n v="659"/>
    <n v="575"/>
    <s v="29.04.2020 Новосибирск"/>
  </r>
  <r>
    <x v="4"/>
    <x v="14"/>
    <n v="12541.5"/>
    <n v="992541"/>
    <n v="874678.696"/>
    <n v="41034630"/>
    <n v="2.4187887157749444E-2"/>
    <n v="66169.399999999994"/>
    <n v="83886.676923076913"/>
    <n v="13.474925654299918"/>
    <n v="11.874804567267248"/>
    <n v="15"/>
    <n v="636"/>
    <n v="547"/>
    <s v="28.04.2020 Новосибирск"/>
  </r>
  <r>
    <x v="0"/>
    <x v="13"/>
    <n v="206758.5"/>
    <n v="20717248.5"/>
    <n v="15667372.685999999"/>
    <n v="738124428"/>
    <n v="2.8067420226336147E-2"/>
    <n v="383652.75"/>
    <n v="180007.08753846152"/>
    <n v="32.231797348590888"/>
    <n v="24.375224412643412"/>
    <n v="54"/>
    <n v="13106"/>
    <n v="12164"/>
    <s v="31.05.2020 Москва Восток"/>
  </r>
  <r>
    <x v="0"/>
    <x v="13"/>
    <n v="244734"/>
    <n v="24151980"/>
    <n v="18429449.488000002"/>
    <n v="738124428"/>
    <n v="3.2720743392061262E-2"/>
    <n v="447258.88888888888"/>
    <n v="303444.36538461538"/>
    <n v="31.051011674147507"/>
    <n v="23.693835917386476"/>
    <n v="54"/>
    <n v="14590"/>
    <n v="13551"/>
    <s v="30.05.2020 Москва Восток"/>
  </r>
  <r>
    <x v="0"/>
    <x v="13"/>
    <n v="191641.5"/>
    <n v="19549036.5"/>
    <n v="14481164.23"/>
    <n v="738124428"/>
    <n v="2.6484743978694065E-2"/>
    <n v="362019.19444444444"/>
    <n v="266079.27846153843"/>
    <n v="34.996304092050195"/>
    <n v="25.923897937374047"/>
    <n v="54"/>
    <n v="12409"/>
    <n v="11582"/>
    <s v="28.05.2020 Москва Восток"/>
  </r>
  <r>
    <x v="1"/>
    <x v="14"/>
    <n v="16368"/>
    <n v="1316350.5"/>
    <n v="1092945.2830000001"/>
    <n v="41034630"/>
    <n v="3.2079014724879937E-2"/>
    <n v="82271.90625"/>
    <n v="175846.6446153846"/>
    <n v="20.440658876058293"/>
    <n v="16.971560158179752"/>
    <n v="16"/>
    <n v="920"/>
    <n v="818"/>
    <s v="16.05.2020 Новосибирск"/>
  </r>
  <r>
    <x v="2"/>
    <x v="14"/>
    <n v="14427"/>
    <n v="1126810.5"/>
    <n v="963035.41399999999"/>
    <n v="41034630"/>
    <n v="2.7459989282223332E-2"/>
    <n v="66282.970588235301"/>
    <n v="202056.34519230769"/>
    <n v="17.006133276008477"/>
    <n v="14.534394736293283"/>
    <n v="17"/>
    <n v="857"/>
    <n v="757"/>
    <s v="19.05.2020 Новосибирск"/>
  </r>
  <r>
    <x v="1"/>
    <x v="14"/>
    <n v="13440"/>
    <n v="1157529"/>
    <n v="935379.42299999984"/>
    <n v="41034630"/>
    <n v="2.8208588696912826E-2"/>
    <n v="72345.5625"/>
    <n v="111375.6648"/>
    <n v="23.749675429838934"/>
    <n v="19.191707248803283"/>
    <n v="16"/>
    <n v="859"/>
    <n v="746"/>
    <s v="17.05.2020 Новосибирск"/>
  </r>
  <r>
    <x v="3"/>
    <x v="14"/>
    <n v="11745"/>
    <n v="955801.5"/>
    <n v="795942.652"/>
    <n v="41034630"/>
    <n v="2.3292558017459886E-2"/>
    <n v="63720.1"/>
    <n v="165952.05877692305"/>
    <n v="20.084216821188772"/>
    <n v="16.725109554651254"/>
    <n v="15"/>
    <n v="654"/>
    <n v="570"/>
    <s v="09.05.2020 Новосибирск"/>
  </r>
  <r>
    <x v="3"/>
    <x v="14"/>
    <n v="11062.5"/>
    <n v="906343.5"/>
    <n v="762082.74899999995"/>
    <n v="41034630"/>
    <n v="2.2087283350672348E-2"/>
    <n v="60422.9"/>
    <n v="125305.56399230768"/>
    <n v="18.929801414518053"/>
    <n v="15.916785523369455"/>
    <n v="15"/>
    <n v="622"/>
    <n v="538"/>
    <s v="04.05.2020 Новосибирск"/>
  </r>
  <r>
    <x v="4"/>
    <x v="14"/>
    <n v="10018.5"/>
    <n v="816859.5"/>
    <n v="697541.2969999999"/>
    <n v="41034630"/>
    <n v="1.9906588654509619E-2"/>
    <n v="54457.3"/>
    <n v="106508.82307692307"/>
    <n v="17.105539630867206"/>
    <n v="14.606943176886611"/>
    <n v="15"/>
    <n v="567"/>
    <n v="493"/>
    <s v="02.05.2020 Новосибирск"/>
  </r>
  <r>
    <x v="0"/>
    <x v="15"/>
    <n v="10437"/>
    <n v="833815.5"/>
    <n v="737888.36599999992"/>
    <n v="5664156"/>
    <n v="0.14720913407045993"/>
    <n v="119116.5"/>
    <n v="39424.853846153841"/>
    <n v="13.000223125892202"/>
    <n v="11.504599518718479"/>
    <n v="7"/>
    <n v="577"/>
    <n v="389"/>
    <s v="26.05.2020 Тюмень"/>
  </r>
  <r>
    <x v="4"/>
    <x v="14"/>
    <n v="13644"/>
    <n v="1134444"/>
    <n v="971710.87099999993"/>
    <n v="41034630"/>
    <n v="2.7646015085307216E-2"/>
    <n v="75629.600000000006"/>
    <n v="291527.8831384615"/>
    <n v="16.747073008715994"/>
    <n v="14.344747647305647"/>
    <n v="15"/>
    <n v="721"/>
    <n v="625"/>
    <s v="01.05.2020 Новосибирск"/>
  </r>
  <r>
    <x v="1"/>
    <x v="14"/>
    <n v="13443"/>
    <n v="1092277.5"/>
    <n v="921493.48300000001"/>
    <n v="41034630"/>
    <n v="2.661843179772792E-2"/>
    <n v="72818.5"/>
    <n v="218151.6"/>
    <n v="18.533393903557318"/>
    <n v="15.635588666799416"/>
    <n v="15"/>
    <n v="750"/>
    <n v="659"/>
    <s v="12.05.2020 Новосибирск"/>
  </r>
  <r>
    <x v="2"/>
    <x v="14"/>
    <n v="14182.5"/>
    <n v="1172574"/>
    <n v="968784.86499999987"/>
    <n v="41034630"/>
    <n v="2.8575230238459565E-2"/>
    <n v="65143"/>
    <n v="94547"/>
    <n v="21.035540744125907"/>
    <n v="17.379639579250448"/>
    <n v="18"/>
    <n v="888"/>
    <n v="786"/>
    <s v="21.05.2020 Новосибирск"/>
  </r>
  <r>
    <x v="2"/>
    <x v="14"/>
    <n v="14928"/>
    <n v="1217749.5"/>
    <n v="1025585.5199999999"/>
    <n v="41034630"/>
    <n v="2.9676141834348208E-2"/>
    <n v="71632.323529411762"/>
    <n v="84618.754369230766"/>
    <n v="18.737002059077447"/>
    <n v="15.780255298811463"/>
    <n v="17"/>
    <n v="890"/>
    <n v="794"/>
    <s v="20.05.2020 Новосибирск"/>
  </r>
  <r>
    <x v="3"/>
    <x v="14"/>
    <n v="13941"/>
    <n v="1145575.5"/>
    <n v="974448.12600000005"/>
    <n v="41034630"/>
    <n v="2.7917285960662983E-2"/>
    <n v="76371.7"/>
    <n v="152152.96544615386"/>
    <n v="17.561465760364133"/>
    <n v="14.938113987249199"/>
    <n v="15"/>
    <n v="750"/>
    <n v="658"/>
    <s v="05.05.2020 Новосибирск"/>
  </r>
  <r>
    <x v="1"/>
    <x v="14"/>
    <n v="14643"/>
    <n v="1172691"/>
    <n v="971555.08299999998"/>
    <n v="41034630"/>
    <n v="2.8578081488732809E-2"/>
    <n v="78179.399999999994"/>
    <n v="124018.33614615384"/>
    <n v="20.702471791812961"/>
    <n v="17.151655210110764"/>
    <n v="15"/>
    <n v="854"/>
    <n v="756"/>
    <s v="13.05.2020 Новосибирск"/>
  </r>
  <r>
    <x v="4"/>
    <x v="14"/>
    <n v="10032"/>
    <n v="816150"/>
    <n v="698626.03299999994"/>
    <n v="41034630"/>
    <n v="1.9889298380416736E-2"/>
    <n v="54410"/>
    <n v="97812.892307692295"/>
    <n v="16.822156840525302"/>
    <n v="14.399799914231458"/>
    <n v="15"/>
    <n v="585"/>
    <n v="502"/>
    <s v="03.05.2020 Новосибирск"/>
  </r>
  <r>
    <x v="3"/>
    <x v="14"/>
    <n v="12468"/>
    <n v="1016566.5"/>
    <n v="858367.60399999993"/>
    <n v="41034630"/>
    <n v="2.4773380435013061E-2"/>
    <n v="67771.100000000006"/>
    <n v="88833.638169230762"/>
    <n v="18.430203477250533"/>
    <n v="15.562080395134018"/>
    <n v="15"/>
    <n v="701"/>
    <n v="611"/>
    <s v="06.05.2020 Новосибирск"/>
  </r>
  <r>
    <x v="2"/>
    <x v="14"/>
    <n v="17943"/>
    <n v="1457391"/>
    <n v="1194154.7659999998"/>
    <n v="41034630"/>
    <n v="3.5516123820295196E-2"/>
    <n v="80966.166666666672"/>
    <n v="124621.03076923077"/>
    <n v="22.043728459230568"/>
    <n v="18.062155866202012"/>
    <n v="18"/>
    <n v="1031"/>
    <n v="918"/>
    <s v="23.05.2020 Новосибирск"/>
  </r>
  <r>
    <x v="0"/>
    <x v="14"/>
    <n v="15807"/>
    <n v="1326705"/>
    <n v="1070563.6439999999"/>
    <n v="41034630"/>
    <n v="3.2331350374062102E-2"/>
    <n v="73705.833333333328"/>
    <n v="123343.24153846155"/>
    <n v="23.925841068445642"/>
    <n v="19.306579533505953"/>
    <n v="18"/>
    <n v="989"/>
    <n v="887"/>
    <s v="25.05.2020 Новосибирск"/>
  </r>
  <r>
    <x v="4"/>
    <x v="14"/>
    <n v="11976"/>
    <n v="1004511"/>
    <n v="861334.61399999994"/>
    <n v="41034630"/>
    <n v="2.4479591993396797E-2"/>
    <n v="66967.399999999994"/>
    <n v="20847.353846153845"/>
    <n v="16.622620718224155"/>
    <n v="14.253341775251846"/>
    <n v="15"/>
    <n v="644"/>
    <n v="550"/>
    <s v="30.04.2020 Новосибирск"/>
  </r>
  <r>
    <x v="3"/>
    <x v="14"/>
    <n v="14566.5"/>
    <n v="1216557"/>
    <n v="1013050.3829999999"/>
    <n v="41034630"/>
    <n v="2.9647081014255519E-2"/>
    <n v="81103.8"/>
    <n v="102510.40189230769"/>
    <n v="20.088499092941962"/>
    <n v="16.728079078908763"/>
    <n v="15"/>
    <n v="792"/>
    <n v="695"/>
    <s v="10.05.2020 Новосибирск"/>
  </r>
  <r>
    <x v="3"/>
    <x v="14"/>
    <n v="12976.5"/>
    <n v="1046848.5"/>
    <n v="892743.74599999993"/>
    <n v="41034630"/>
    <n v="2.551134249291391E-2"/>
    <n v="69789.899999999994"/>
    <n v="396844.24095384614"/>
    <n v="17.261924789781734"/>
    <n v="14.720826748092019"/>
    <n v="15"/>
    <n v="703"/>
    <n v="609"/>
    <s v="08.05.2020 Новосибирск"/>
  </r>
  <r>
    <x v="3"/>
    <x v="14"/>
    <n v="11719.5"/>
    <n v="965880"/>
    <n v="809986.38600000006"/>
    <n v="41034630"/>
    <n v="2.3538167640356451E-2"/>
    <n v="64392"/>
    <n v="106745.03623846154"/>
    <n v="19.246448668089087"/>
    <n v="16.140060255932408"/>
    <n v="15"/>
    <n v="676"/>
    <n v="591"/>
    <s v="07.05.2020 Новосибирск"/>
  </r>
  <r>
    <x v="2"/>
    <x v="14"/>
    <n v="17197.5"/>
    <n v="1386262.5"/>
    <n v="1130117.3810000001"/>
    <n v="41034630"/>
    <n v="3.3782746426615766E-2"/>
    <n v="77014.583333333328"/>
    <n v="121581.84923076924"/>
    <n v="22.665355237112305"/>
    <n v="18.477389311187451"/>
    <n v="18"/>
    <n v="1006"/>
    <n v="904"/>
    <s v="24.05.2020 Новосибирск"/>
  </r>
  <r>
    <x v="0"/>
    <x v="14"/>
    <n v="14419.5"/>
    <n v="1210456.5"/>
    <n v="970917.12399999995"/>
    <n v="41034630"/>
    <n v="2.9498413900649282E-2"/>
    <n v="67247.583333333328"/>
    <n v="88147.13846153846"/>
    <n v="24.671454450524248"/>
    <n v="19.789176727953468"/>
    <n v="18"/>
    <n v="914"/>
    <n v="804"/>
    <s v="26.05.2020 Новосибирск"/>
  </r>
  <r>
    <x v="5"/>
    <x v="0"/>
    <n v="7816.5"/>
    <n v="636345"/>
    <n v="550528.66300000006"/>
    <n v="3342598.5"/>
    <n v="0.19037434498938477"/>
    <n v="42423"/>
    <n v="190344.3008"/>
    <n v="15.587987105405251"/>
    <n v="13.485819327566013"/>
    <n v="15"/>
    <n v="453"/>
    <n v="370"/>
    <s v="01.06.2020 Самара"/>
  </r>
  <r>
    <x v="0"/>
    <x v="16"/>
    <n v="6409.5"/>
    <n v="493893"/>
    <n v="459762.61999999994"/>
    <n v="882906"/>
    <n v="0.55939477135731319"/>
    <n v="54877"/>
    <n v="28040.97692307692"/>
    <n v="7.4234786638374528"/>
    <n v="6.9104806101726615"/>
    <n v="9"/>
    <n v="345"/>
    <n v="255"/>
    <s v="31.05.2020 Томск"/>
  </r>
  <r>
    <x v="0"/>
    <x v="15"/>
    <n v="11220"/>
    <n v="928675.5"/>
    <n v="802403.80799999996"/>
    <n v="5664156"/>
    <n v="0.16395655416270313"/>
    <n v="132667.92857142858"/>
    <n v="136423.60523076923"/>
    <n v="15.736676563728377"/>
    <n v="13.596966001579675"/>
    <n v="7"/>
    <n v="532"/>
    <n v="449"/>
    <s v="30.05.2020 Тюмень"/>
  </r>
  <r>
    <x v="0"/>
    <x v="0"/>
    <n v="8350.5"/>
    <n v="651237"/>
    <n v="601485.12600000005"/>
    <n v="3342598.5"/>
    <n v="0.19482956149235392"/>
    <n v="43415.8"/>
    <n v="83014.635053846156"/>
    <n v="8.2715052873975718"/>
    <n v="7.6395957232159653"/>
    <n v="15"/>
    <n v="400"/>
    <n v="329"/>
    <s v="29.05.2020 Самара"/>
  </r>
  <r>
    <x v="0"/>
    <x v="15"/>
    <n v="8428.5"/>
    <n v="694669.5"/>
    <n v="594994.696"/>
    <n v="5664156"/>
    <n v="0.12264307338992782"/>
    <n v="99238.5"/>
    <n v="42699.38461538461"/>
    <n v="16.752217233210427"/>
    <n v="14.348521707085169"/>
    <n v="7"/>
    <n v="420"/>
    <n v="347"/>
    <s v="28.05.2020 Тюмень"/>
  </r>
  <r>
    <x v="0"/>
    <x v="1"/>
    <n v="32817"/>
    <n v="3015751.5"/>
    <n v="2415980.7719999999"/>
    <n v="101673535.5"/>
    <n v="2.9661125534480897E-2"/>
    <n v="150787.57500000001"/>
    <n v="346048.63569230767"/>
    <n v="24.825144924621949"/>
    <n v="19.887935992073622"/>
    <n v="20"/>
    <n v="2079"/>
    <n v="1893"/>
    <s v="27.05.2020 Кемерово"/>
  </r>
  <r>
    <x v="2"/>
    <x v="1"/>
    <n v="36031.5"/>
    <n v="3091069.5"/>
    <n v="2549333.4129999997"/>
    <n v="101673535.5"/>
    <n v="3.0401908272384214E-2"/>
    <n v="147193.78571428571"/>
    <n v="289900.09384615382"/>
    <n v="21.250107351101523"/>
    <n v="17.525846216010358"/>
    <n v="21"/>
    <n v="2046"/>
    <n v="1853"/>
    <s v="22.05.2020 Кемерово"/>
  </r>
  <r>
    <x v="0"/>
    <x v="17"/>
    <n v="5127"/>
    <n v="468835.5"/>
    <n v="412625.88699999999"/>
    <n v="879727.5"/>
    <n v="0.53293264107351423"/>
    <n v="78139.25"/>
    <n v="8642.376923076923"/>
    <n v="13.62241555145085"/>
    <n v="11.989197277083329"/>
    <n v="6"/>
    <n v="261"/>
    <n v="188"/>
    <s v="31.05.2020 Уфа"/>
  </r>
  <r>
    <x v="1"/>
    <x v="1"/>
    <n v="27187.5"/>
    <n v="2479396.5"/>
    <n v="1950422.9030000002"/>
    <n v="101673535.5"/>
    <n v="2.4385858992775952E-2"/>
    <n v="118066.5"/>
    <n v="381635.95355384616"/>
    <n v="27.120969313186936"/>
    <n v="21.334772272204138"/>
    <n v="21"/>
    <n v="1597"/>
    <n v="1457"/>
    <s v="11.05.2020 Кемерово"/>
  </r>
  <r>
    <x v="0"/>
    <x v="14"/>
    <n v="20688"/>
    <n v="1773154.5"/>
    <n v="1458979.4909999999"/>
    <n v="41034630"/>
    <n v="4.3211173099404088E-2"/>
    <n v="98508.583333333328"/>
    <n v="98432.213407692296"/>
    <n v="21.533887963336703"/>
    <n v="17.718422675519818"/>
    <n v="18"/>
    <n v="1216"/>
    <n v="1101"/>
    <s v="30.05.2020 Новосибирск"/>
  </r>
  <r>
    <x v="0"/>
    <x v="14"/>
    <n v="15678"/>
    <n v="1387443"/>
    <n v="1121336.507"/>
    <n v="41034630"/>
    <n v="3.381151481078299E-2"/>
    <n v="77080.166666666672"/>
    <n v="101620.2923076923"/>
    <n v="23.731189641897572"/>
    <n v="19.179634262452584"/>
    <n v="18"/>
    <n v="1020"/>
    <n v="911"/>
    <s v="28.05.2020 Новосибирск"/>
  </r>
  <r>
    <x v="2"/>
    <x v="1"/>
    <n v="31329"/>
    <n v="2826379.5"/>
    <n v="2229453.5079999999"/>
    <n v="101673535.5"/>
    <n v="2.77985759627686E-2"/>
    <n v="134589.5"/>
    <n v="331756.18072307692"/>
    <n v="26.774543172039095"/>
    <n v="21.11981041470192"/>
    <n v="21"/>
    <n v="1834"/>
    <n v="1660"/>
    <s v="18.05.2020 Кемерово"/>
  </r>
  <r>
    <x v="1"/>
    <x v="1"/>
    <n v="29658"/>
    <n v="2703132"/>
    <n v="2160539.9959999998"/>
    <n v="101673535.5"/>
    <n v="2.6586387369208774E-2"/>
    <n v="128720.57142857143"/>
    <n v="312856.16153846151"/>
    <n v="25.113721801241777"/>
    <n v="20.072715797822681"/>
    <n v="21"/>
    <n v="1706"/>
    <n v="1548"/>
    <s v="14.05.2020 Кемерово"/>
  </r>
  <r>
    <x v="1"/>
    <x v="1"/>
    <n v="34150.5"/>
    <n v="3038293.5"/>
    <n v="2442084.5610000002"/>
    <n v="101673535.5"/>
    <n v="2.9882835145434675E-2"/>
    <n v="144680.64285714287"/>
    <n v="277257.14947692305"/>
    <n v="24.413935066845529"/>
    <n v="19.623151581636197"/>
    <n v="21"/>
    <n v="1926"/>
    <n v="1742"/>
    <s v="15.05.2020 Кемерово"/>
  </r>
  <r>
    <x v="5"/>
    <x v="1"/>
    <n v="31947"/>
    <n v="2945035.5"/>
    <n v="2320195.4450000003"/>
    <n v="101673535.5"/>
    <n v="2.8965605312308629E-2"/>
    <n v="140239.78571428571"/>
    <n v="383761.6669230769"/>
    <n v="26.930492271524979"/>
    <n v="21.216724042885041"/>
    <n v="21"/>
    <n v="2025"/>
    <n v="1849"/>
    <s v="01.06.2020 Кемерово"/>
  </r>
  <r>
    <x v="0"/>
    <x v="15"/>
    <n v="10416"/>
    <n v="866023.5"/>
    <n v="744833.00199999998"/>
    <n v="5664156"/>
    <n v="0.15289541813467003"/>
    <n v="123717.64285714286"/>
    <n v="19998.63846153846"/>
    <n v="16.270828182234602"/>
    <n v="13.993904091517152"/>
    <n v="7"/>
    <n v="530"/>
    <n v="447"/>
    <s v="31.05.2020 Тюмень"/>
  </r>
  <r>
    <x v="0"/>
    <x v="1"/>
    <n v="35431.5"/>
    <n v="3193167"/>
    <n v="2545757.0549999997"/>
    <n v="101673535.5"/>
    <n v="3.1406078133281792E-2"/>
    <n v="159658.35"/>
    <n v="202281.06923076924"/>
    <n v="25.430939834908965"/>
    <n v="20.274853930283015"/>
    <n v="20"/>
    <n v="2111"/>
    <n v="1917"/>
    <s v="29.05.2020 Кемерово"/>
  </r>
  <r>
    <x v="0"/>
    <x v="2"/>
    <n v="78544.5"/>
    <n v="6701083.5"/>
    <n v="5109499.6169999996"/>
    <n v="243409003.5"/>
    <n v="2.7530138177489397E-2"/>
    <n v="216163.98387096773"/>
    <n v="76226.26923076922"/>
    <n v="31.149505867552751"/>
    <n v="23.751142378691451"/>
    <n v="31"/>
    <n v="5330"/>
    <n v="4977"/>
    <s v="27.05.2020 Екатеринбург"/>
  </r>
  <r>
    <x v="2"/>
    <x v="2"/>
    <n v="97963.5"/>
    <n v="7728465"/>
    <n v="6415904.9240000006"/>
    <n v="243409003.5"/>
    <n v="3.1750941373867463E-2"/>
    <n v="249305.32258064515"/>
    <n v="150138.82307692309"/>
    <n v="20.457910326727269"/>
    <n v="16.983451125158741"/>
    <n v="31"/>
    <n v="5965"/>
    <n v="5533"/>
    <s v="22.05.2020 Екатеринбург"/>
  </r>
  <r>
    <x v="5"/>
    <x v="2"/>
    <n v="77269.5"/>
    <n v="6829921.5"/>
    <n v="5152925.182"/>
    <n v="243409003.5"/>
    <n v="2.8059444810142366E-2"/>
    <n v="220320.04838709679"/>
    <n v="219200.11557692307"/>
    <n v="32.544550110256189"/>
    <n v="24.553668998977514"/>
    <n v="31"/>
    <n v="5468"/>
    <n v="5081"/>
    <s v="01.06.2020 Екатеринбург"/>
  </r>
  <r>
    <x v="0"/>
    <x v="14"/>
    <n v="16143"/>
    <n v="1423410"/>
    <n v="1183524.9380000001"/>
    <n v="41034630"/>
    <n v="3.4688018388370996E-2"/>
    <n v="79078.333333333328"/>
    <n v="41938.950392307692"/>
    <n v="20.268695174718822"/>
    <n v="16.852843664158598"/>
    <n v="18"/>
    <n v="1029"/>
    <n v="925"/>
    <s v="31.05.2020 Новосибирск"/>
  </r>
  <r>
    <x v="1"/>
    <x v="2"/>
    <n v="72220.5"/>
    <n v="6398719.5"/>
    <n v="4782829.6060000006"/>
    <n v="243409003.5"/>
    <n v="2.6287932689392075E-2"/>
    <n v="206410.30645161291"/>
    <n v="186502.14615384614"/>
    <n v="33.785228141368144"/>
    <n v="25.253332233113195"/>
    <n v="31"/>
    <n v="4826"/>
    <n v="4483"/>
    <s v="11.05.2020 Екатеринбург"/>
  </r>
  <r>
    <x v="2"/>
    <x v="2"/>
    <n v="78058.5"/>
    <n v="6609714"/>
    <n v="5024858.7929999996"/>
    <n v="243409003.5"/>
    <n v="2.7154763812999218E-2"/>
    <n v="213216.5806451613"/>
    <n v="140406.07692307691"/>
    <n v="31.540293414967625"/>
    <n v="23.97766691569409"/>
    <n v="31"/>
    <n v="5165"/>
    <n v="4813"/>
    <s v="18.05.2020 Екатеринбург"/>
  </r>
  <r>
    <x v="1"/>
    <x v="2"/>
    <n v="70498.5"/>
    <n v="6053649"/>
    <n v="4580254.1549999993"/>
    <n v="243409003.5"/>
    <n v="2.4870275597673196E-2"/>
    <n v="195279"/>
    <n v="131801.93944615382"/>
    <n v="32.168408021454013"/>
    <n v="24.338953992872739"/>
    <n v="31"/>
    <n v="4695"/>
    <n v="4372"/>
    <s v="14.05.2020 Екатеринбург"/>
  </r>
  <r>
    <x v="1"/>
    <x v="2"/>
    <n v="78961.5"/>
    <n v="6876454.5"/>
    <n v="5258162.2879999997"/>
    <n v="243409003.5"/>
    <n v="2.8250616867588466E-2"/>
    <n v="221821.11290322582"/>
    <n v="162133.18461538461"/>
    <n v="30.776764264070206"/>
    <n v="23.53381691102588"/>
    <n v="31"/>
    <n v="5184"/>
    <n v="4778"/>
    <s v="15.05.2020 Екатеринбург"/>
  </r>
  <r>
    <x v="0"/>
    <x v="3"/>
    <n v="12490.5"/>
    <n v="1054798.5"/>
    <n v="878389.06499999994"/>
    <n v="33207564"/>
    <n v="3.1763802367436526E-2"/>
    <n v="105479.85"/>
    <n v="67454.765369230765"/>
    <n v="20.083291337421201"/>
    <n v="16.724467753793739"/>
    <n v="10"/>
    <n v="757"/>
    <n v="660"/>
    <s v="27.05.2020 Тольятти"/>
  </r>
  <r>
    <x v="2"/>
    <x v="3"/>
    <n v="18036"/>
    <n v="1455049.5"/>
    <n v="1301439.284"/>
    <n v="33207564"/>
    <n v="4.3816809326935276E-2"/>
    <n v="145504.95000000001"/>
    <n v="69189.123076923075"/>
    <n v="11.803102756194351"/>
    <n v="10.557044004344871"/>
    <n v="10"/>
    <n v="965"/>
    <n v="861"/>
    <s v="22.05.2020 Тольятти"/>
  </r>
  <r>
    <x v="5"/>
    <x v="3"/>
    <n v="11416.5"/>
    <n v="1007742"/>
    <n v="815296.88"/>
    <n v="33207564"/>
    <n v="3.0346760756073527E-2"/>
    <n v="100774.2"/>
    <n v="145147.84546153847"/>
    <n v="23.604299822660916"/>
    <n v="19.096665614810142"/>
    <n v="10"/>
    <n v="719"/>
    <n v="627"/>
    <s v="01.06.2020 Тольятти"/>
  </r>
  <r>
    <x v="1"/>
    <x v="3"/>
    <n v="9007.5"/>
    <n v="734335.5"/>
    <n v="622482.40399999998"/>
    <n v="33207564"/>
    <n v="2.2113501008384717E-2"/>
    <n v="73433.55"/>
    <n v="113093.66153846154"/>
    <n v="17.968876755590994"/>
    <n v="15.231879161500434"/>
    <n v="10"/>
    <n v="494"/>
    <n v="421"/>
    <s v="11.05.2020 Тольятти"/>
  </r>
  <r>
    <x v="0"/>
    <x v="2"/>
    <n v="87552"/>
    <n v="7387116"/>
    <n v="5815890.3319999995"/>
    <n v="243409003.5"/>
    <n v="3.0348573363269203E-2"/>
    <n v="238294.06451612903"/>
    <n v="161811.89230769229"/>
    <n v="27.016081430470834"/>
    <n v="21.269811764158035"/>
    <n v="31"/>
    <n v="5751"/>
    <n v="5319"/>
    <s v="29.05.2020 Екатеринбург"/>
  </r>
  <r>
    <x v="2"/>
    <x v="3"/>
    <n v="11680.5"/>
    <n v="936427.5"/>
    <n v="813406.68400000001"/>
    <n v="33207564"/>
    <n v="2.8199222924030199E-2"/>
    <n v="93642.75"/>
    <n v="117272.7846153846"/>
    <n v="15.124146189091309"/>
    <n v="13.137249386631639"/>
    <n v="10"/>
    <n v="645"/>
    <n v="565"/>
    <s v="18.05.2020 Тольятти"/>
  </r>
  <r>
    <x v="1"/>
    <x v="3"/>
    <n v="12037.5"/>
    <n v="981564"/>
    <n v="877726.201"/>
    <n v="33207564"/>
    <n v="2.9558446382878311E-2"/>
    <n v="98156.4"/>
    <n v="69249.011815384612"/>
    <n v="11.830317800892445"/>
    <n v="10.578810856958894"/>
    <n v="10"/>
    <n v="627"/>
    <n v="545"/>
    <s v="14.05.2020 Тольятти"/>
  </r>
  <r>
    <x v="1"/>
    <x v="3"/>
    <n v="14421"/>
    <n v="1150579.5"/>
    <n v="1038033.7869999999"/>
    <n v="33207564"/>
    <n v="3.464811511015984E-2"/>
    <n v="115057.95"/>
    <n v="68487.358569230768"/>
    <n v="10.842201324223382"/>
    <n v="9.7816546357726786"/>
    <n v="10"/>
    <n v="743"/>
    <n v="652"/>
    <s v="15.05.2020 Тольятти"/>
  </r>
  <r>
    <x v="0"/>
    <x v="3"/>
    <n v="14823"/>
    <n v="1273464"/>
    <n v="1068326.9369999999"/>
    <n v="33207564"/>
    <n v="3.8348612382407818E-2"/>
    <n v="127346.4"/>
    <n v="76299.023384615386"/>
    <n v="19.201712125321059"/>
    <n v="16.108587521908753"/>
    <n v="10"/>
    <n v="873"/>
    <n v="770"/>
    <s v="29.05.2020 Тольятти"/>
  </r>
  <r>
    <x v="0"/>
    <x v="4"/>
    <n v="31257"/>
    <n v="2924133"/>
    <n v="2311405.017"/>
    <n v="95592298.5"/>
    <n v="3.0589629561004854E-2"/>
    <n v="146206.65"/>
    <n v="148582.33846153846"/>
    <n v="26.50889733705203"/>
    <n v="20.954176263528367"/>
    <n v="20"/>
    <n v="2079"/>
    <n v="1856"/>
    <s v="27.05.2020 Нижний Новгород"/>
  </r>
  <r>
    <x v="2"/>
    <x v="4"/>
    <n v="38074.5"/>
    <n v="3414180"/>
    <n v="2805831.5209999997"/>
    <n v="95592298.5"/>
    <n v="3.5716057188435534E-2"/>
    <n v="170709"/>
    <n v="124540.74078461538"/>
    <n v="21.681575477603324"/>
    <n v="17.818289574656294"/>
    <n v="20"/>
    <n v="2306"/>
    <n v="2054"/>
    <s v="22.05.2020 Нижний Новгород"/>
  </r>
  <r>
    <x v="5"/>
    <x v="4"/>
    <n v="32170.5"/>
    <n v="3013512"/>
    <n v="2355616.679"/>
    <n v="95592298.5"/>
    <n v="3.1524631662664747E-2"/>
    <n v="150675.6"/>
    <n v="219429.2774153846"/>
    <n v="27.928793630349396"/>
    <n v="21.831514890267567"/>
    <n v="20"/>
    <n v="2136"/>
    <n v="1899"/>
    <s v="01.06.2020 Нижний Новгород"/>
  </r>
  <r>
    <x v="1"/>
    <x v="4"/>
    <n v="42397.5"/>
    <n v="3911979"/>
    <n v="3086459.8370000003"/>
    <n v="95592298.5"/>
    <n v="4.0923579214909245E-2"/>
    <n v="205893.63157894736"/>
    <n v="164514.63076923075"/>
    <n v="26.746473519720048"/>
    <n v="21.102341372486912"/>
    <n v="19"/>
    <n v="2530"/>
    <n v="2270"/>
    <s v="11.05.2020 Нижний Новгород"/>
  </r>
  <r>
    <x v="2"/>
    <x v="4"/>
    <n v="28668"/>
    <n v="2588148"/>
    <n v="2042294.1669999999"/>
    <n v="95592298.5"/>
    <n v="2.7074858964710426E-2"/>
    <n v="136218.31578947368"/>
    <n v="160977.42935384615"/>
    <n v="26.727483328311347"/>
    <n v="21.090518509760649"/>
    <n v="19"/>
    <n v="1858"/>
    <n v="1648"/>
    <s v="18.05.2020 Нижний Новгород"/>
  </r>
  <r>
    <x v="1"/>
    <x v="4"/>
    <n v="27411"/>
    <n v="2441520"/>
    <n v="1933378.3459999997"/>
    <n v="95592298.5"/>
    <n v="2.5540969704792693E-2"/>
    <n v="128501.05263157895"/>
    <n v="141658.27661538462"/>
    <n v="26.282577078164937"/>
    <n v="20.812512451259884"/>
    <n v="19"/>
    <n v="1675"/>
    <n v="1475"/>
    <s v="14.05.2020 Нижний Новгород"/>
  </r>
  <r>
    <x v="1"/>
    <x v="4"/>
    <n v="32854.5"/>
    <n v="2949078"/>
    <n v="2391958.463"/>
    <n v="95592298.5"/>
    <n v="3.0850581545541558E-2"/>
    <n v="155214.63157894736"/>
    <n v="129383.86666153846"/>
    <n v="23.291354997078813"/>
    <n v="18.891312369493111"/>
    <n v="19"/>
    <n v="1940"/>
    <n v="1715"/>
    <s v="15.05.2020 Нижний Новгород"/>
  </r>
  <r>
    <x v="0"/>
    <x v="4"/>
    <n v="35346"/>
    <n v="3258054"/>
    <n v="2595610.66"/>
    <n v="95592298.5"/>
    <n v="3.408280845972126E-2"/>
    <n v="162902.70000000001"/>
    <n v="195198.78461538462"/>
    <n v="25.521675889557326"/>
    <n v="20.332484974159417"/>
    <n v="20"/>
    <n v="2249"/>
    <n v="2000"/>
    <s v="29.05.2020 Нижний Новгород"/>
  </r>
  <r>
    <x v="0"/>
    <x v="5"/>
    <n v="286558.5"/>
    <n v="29256993"/>
    <n v="21169527.457000002"/>
    <n v="1035612381.8110501"/>
    <n v="2.8250910778834244E-2"/>
    <n v="226798.39534883722"/>
    <n v="646741.28130000003"/>
    <n v="38.203335239425776"/>
    <n v="27.642846081277039"/>
    <n v="129"/>
    <n v="17115"/>
    <n v="15962"/>
    <s v="27.05.2020 Санкт-Петербург Юг"/>
  </r>
  <r>
    <x v="2"/>
    <x v="5"/>
    <n v="304092"/>
    <n v="29465769"/>
    <n v="22276452.264999997"/>
    <n v="1035612381.8110501"/>
    <n v="2.8452507441511163E-2"/>
    <n v="228416.81395348837"/>
    <n v="570447.6369538462"/>
    <n v="32.273167421257703"/>
    <n v="24.398876998594549"/>
    <n v="129"/>
    <n v="17088"/>
    <n v="15804"/>
    <s v="22.05.2020 Санкт-Петербург Юг"/>
  </r>
  <r>
    <x v="5"/>
    <x v="5"/>
    <n v="272926.5"/>
    <n v="27770092.5"/>
    <n v="20952913.508000001"/>
    <n v="1035612381.8110501"/>
    <n v="2.681514144455905E-2"/>
    <n v="216953.84765625"/>
    <n v="872904.40428461542"/>
    <n v="32.535709124161379"/>
    <n v="24.548636242389176"/>
    <n v="128"/>
    <n v="16285"/>
    <n v="15130"/>
    <s v="01.06.2020 Санкт-Петербург Юг"/>
  </r>
  <r>
    <x v="1"/>
    <x v="5"/>
    <n v="237099"/>
    <n v="24628233.223949999"/>
    <n v="17679930.469999999"/>
    <n v="1035612381.8110501"/>
    <n v="2.3781323646286299E-2"/>
    <n v="190916.53661976743"/>
    <n v="622499.33031538466"/>
    <n v="39.300509499967504"/>
    <n v="28.212753593680628"/>
    <n v="129"/>
    <n v="14043"/>
    <n v="13167"/>
    <s v="11.05.2020 Санкт-Петербург Юг"/>
  </r>
  <r>
    <x v="2"/>
    <x v="5"/>
    <n v="273900"/>
    <n v="27535284.147600003"/>
    <n v="19680985.969000001"/>
    <n v="1035612381.8110501"/>
    <n v="2.6588407623561884E-2"/>
    <n v="213451.81509767444"/>
    <n v="764540.58792307694"/>
    <n v="39.908052325079133"/>
    <n v="28.524485661734449"/>
    <n v="129"/>
    <n v="16110"/>
    <n v="14992"/>
    <s v="18.05.2020 Санкт-Петербург Юг"/>
  </r>
  <r>
    <x v="1"/>
    <x v="5"/>
    <n v="274059"/>
    <n v="28181292"/>
    <n v="20493717.226"/>
    <n v="1035612381.8110501"/>
    <n v="2.7212200718107815E-2"/>
    <n v="218459.62790697673"/>
    <n v="806120.19333076919"/>
    <n v="37.511861265690328"/>
    <n v="27.279000458885989"/>
    <n v="129"/>
    <n v="15804"/>
    <n v="14738"/>
    <s v="14.05.2020 Санкт-Петербург Юг"/>
  </r>
  <r>
    <x v="1"/>
    <x v="5"/>
    <n v="318816"/>
    <n v="32354331"/>
    <n v="23895072.432"/>
    <n v="1035612381.8110501"/>
    <n v="3.1241738287658988E-2"/>
    <n v="250808.76744186046"/>
    <n v="616932.92353846144"/>
    <n v="35.401686234989022"/>
    <n v="26.145676039476758"/>
    <n v="129"/>
    <n v="17808"/>
    <n v="16486"/>
    <s v="15.05.2020 Санкт-Петербург Юг"/>
  </r>
  <r>
    <x v="0"/>
    <x v="6"/>
    <n v="370012.5"/>
    <n v="39034861.5"/>
    <n v="28040467.216000002"/>
    <n v="1380723900.7513499"/>
    <n v="2.8271301365000171E-2"/>
    <n v="314797.2701612903"/>
    <n v="681486.56664615381"/>
    <n v="39.209026723087383"/>
    <n v="28.1655777976822"/>
    <n v="124"/>
    <n v="21384"/>
    <n v="19897"/>
    <s v="27.05.2020 Санкт-Петербург Север"/>
  </r>
  <r>
    <x v="2"/>
    <x v="6"/>
    <n v="393018"/>
    <n v="39498373.5"/>
    <n v="29683782.432999995"/>
    <n v="1380723900.7513499"/>
    <n v="2.8607003528008844E-2"/>
    <n v="315986.98800000001"/>
    <n v="636230.32011538453"/>
    <n v="33.063815533457579"/>
    <n v="24.848089167519785"/>
    <n v="125"/>
    <n v="21427"/>
    <n v="19799"/>
    <s v="22.05.2020 Санкт-Петербург Север"/>
  </r>
  <r>
    <x v="5"/>
    <x v="6"/>
    <n v="349699.5"/>
    <n v="37257840.18135"/>
    <n v="27640203.134"/>
    <n v="1380723900.7513499"/>
    <n v="2.6984279884686116E-2"/>
    <n v="302909.26976707316"/>
    <n v="744856.58547692304"/>
    <n v="34.795826212722076"/>
    <n v="25.813726723118695"/>
    <n v="123"/>
    <n v="20325"/>
    <n v="18935"/>
    <s v="01.06.2020 Санкт-Петербург Север"/>
  </r>
  <r>
    <x v="1"/>
    <x v="6"/>
    <n v="318565.5"/>
    <n v="33781581"/>
    <n v="24232690.171"/>
    <n v="1380723900.7513499"/>
    <n v="2.4466572195655512E-2"/>
    <n v="270252.64799999999"/>
    <n v="605833.76570769225"/>
    <n v="39.404996975645112"/>
    <n v="28.266559901385314"/>
    <n v="125"/>
    <n v="18066"/>
    <n v="16883"/>
    <s v="11.05.2020 Санкт-Петербург Север"/>
  </r>
  <r>
    <x v="0"/>
    <x v="5"/>
    <n v="422965.5"/>
    <n v="41767140.105000004"/>
    <n v="32361318.846999999"/>
    <n v="1035612381.8110501"/>
    <n v="4.0330862047012993E-2"/>
    <n v="323776.27988372097"/>
    <n v="525087.91538461542"/>
    <n v="29.065012159947727"/>
    <n v="22.519667935976351"/>
    <n v="129"/>
    <n v="22403"/>
    <n v="20676"/>
    <s v="29.05.2020 Санкт-Петербург Юг"/>
  </r>
  <r>
    <x v="2"/>
    <x v="6"/>
    <n v="355081.5"/>
    <n v="36876888"/>
    <n v="26228948.559"/>
    <n v="1380723900.7513499"/>
    <n v="2.6708372311026605E-2"/>
    <n v="295015.10399999999"/>
    <n v="898617.75030769221"/>
    <n v="40.596135285592098"/>
    <n v="28.874289611965086"/>
    <n v="125"/>
    <n v="20449"/>
    <n v="19060"/>
    <s v="18.05.2020 Санкт-Петербург Север"/>
  </r>
  <r>
    <x v="1"/>
    <x v="6"/>
    <n v="358387.5"/>
    <n v="37963150.5"/>
    <n v="27483828.208999999"/>
    <n v="1380723900.7513499"/>
    <n v="2.7495106356413151E-2"/>
    <n v="303705.20400000003"/>
    <n v="506964.83088461537"/>
    <n v="38.129048876707749"/>
    <n v="27.603932110429035"/>
    <n v="125"/>
    <n v="20247"/>
    <n v="18812"/>
    <s v="14.05.2020 Санкт-Петербург Север"/>
  </r>
  <r>
    <x v="1"/>
    <x v="6"/>
    <n v="403261.5"/>
    <n v="42271377"/>
    <n v="31105053.390999999"/>
    <n v="1380723900.7513499"/>
    <n v="3.0615372832321613E-2"/>
    <n v="338171.016"/>
    <n v="571050.76427692303"/>
    <n v="35.898744389330929"/>
    <n v="26.415802846924059"/>
    <n v="125"/>
    <n v="21862"/>
    <n v="20235"/>
    <s v="15.05.2020 Санкт-Петербург Север"/>
  </r>
  <r>
    <x v="0"/>
    <x v="7"/>
    <n v="69010.5"/>
    <n v="5985894"/>
    <n v="4624968.49"/>
    <n v="218000127"/>
    <n v="2.7458213361499555E-2"/>
    <n v="166274.83333333334"/>
    <n v="168769.33384615384"/>
    <n v="29.425616908365136"/>
    <n v="22.735543095150028"/>
    <n v="36"/>
    <n v="4951"/>
    <n v="4584"/>
    <s v="27.05.2020 Волгоград"/>
  </r>
  <r>
    <x v="2"/>
    <x v="7"/>
    <n v="75820.5"/>
    <n v="5943489"/>
    <n v="5046963.6720000003"/>
    <n v="218000127"/>
    <n v="2.7263695126195957E-2"/>
    <n v="165096.91666666666"/>
    <n v="196334.07284615384"/>
    <n v="17.763657245520186"/>
    <n v="15.084158951080751"/>
    <n v="36"/>
    <n v="4857"/>
    <n v="4456"/>
    <s v="22.05.2020 Волгоград"/>
  </r>
  <r>
    <x v="5"/>
    <x v="7"/>
    <n v="64740"/>
    <n v="5800290"/>
    <n v="4332158.4330000002"/>
    <n v="218000127"/>
    <n v="2.6606819362082298E-2"/>
    <n v="156764.59459459459"/>
    <n v="205428.24997692305"/>
    <n v="33.889147631734353"/>
    <n v="25.311347656755089"/>
    <n v="37"/>
    <n v="4722"/>
    <n v="4352"/>
    <s v="01.06.2020 Волгоград"/>
  </r>
  <r>
    <x v="1"/>
    <x v="7"/>
    <n v="59574"/>
    <n v="5178169.5"/>
    <n v="3929032.2650000001"/>
    <n v="218000127"/>
    <n v="2.3753057263127191E-2"/>
    <n v="143838.04166666666"/>
    <n v="208822.33076923079"/>
    <n v="31.792491146671708"/>
    <n v="24.123143033459986"/>
    <n v="36"/>
    <n v="4150"/>
    <n v="3838"/>
    <s v="11.05.2020 Волгоград"/>
  </r>
  <r>
    <x v="0"/>
    <x v="6"/>
    <n v="524481"/>
    <n v="54172029"/>
    <n v="41382275.210999995"/>
    <n v="1380723900.7513499"/>
    <n v="3.9234512396374939E-2"/>
    <n v="436871.20161290321"/>
    <n v="512623.0388076923"/>
    <n v="30.906357187437354"/>
    <n v="23.609515879495678"/>
    <n v="124"/>
    <n v="25828"/>
    <n v="23974"/>
    <s v="29.05.2020 Санкт-Петербург Север"/>
  </r>
  <r>
    <x v="2"/>
    <x v="7"/>
    <n v="70278"/>
    <n v="5798476.5"/>
    <n v="4485664.5060000001"/>
    <n v="218000127"/>
    <n v="2.6598500559589122E-2"/>
    <n v="161068.79166666666"/>
    <n v="182019.63597692308"/>
    <n v="29.266834205812536"/>
    <n v="22.640636622395554"/>
    <n v="36"/>
    <n v="4885"/>
    <n v="4502"/>
    <s v="18.05.2020 Волгоград"/>
  </r>
  <r>
    <x v="1"/>
    <x v="7"/>
    <n v="63645"/>
    <n v="5366602.5"/>
    <n v="4245727.3389999997"/>
    <n v="218000127"/>
    <n v="2.4617428319204604E-2"/>
    <n v="149072.29166666666"/>
    <n v="137701.4149"/>
    <n v="26.400074039234024"/>
    <n v="20.88612229059261"/>
    <n v="36"/>
    <n v="4285"/>
    <n v="3950"/>
    <s v="14.05.2020 Волгоград"/>
  </r>
  <r>
    <x v="1"/>
    <x v="7"/>
    <n v="75642"/>
    <n v="6293952"/>
    <n v="5100877.9309999999"/>
    <n v="218000127"/>
    <n v="2.8871322630009293E-2"/>
    <n v="174832"/>
    <n v="159537.61835384613"/>
    <n v="23.389582835323885"/>
    <n v="18.955881280950347"/>
    <n v="36"/>
    <n v="4862"/>
    <n v="4476"/>
    <s v="15.05.2020 Волгоград"/>
  </r>
  <r>
    <x v="0"/>
    <x v="8"/>
    <n v="40420.5"/>
    <n v="3780852"/>
    <n v="2893288.4459999995"/>
    <n v="120582837"/>
    <n v="3.1354810469420284E-2"/>
    <n v="180040.57142857142"/>
    <n v="291528.45785384614"/>
    <n v="30.676635619482255"/>
    <n v="23.47522606015788"/>
    <n v="21"/>
    <n v="2430"/>
    <n v="2216"/>
    <s v="27.05.2020 Казань"/>
  </r>
  <r>
    <x v="2"/>
    <x v="8"/>
    <n v="53838"/>
    <n v="4840833"/>
    <n v="4017247.747"/>
    <n v="120582837"/>
    <n v="4.0145290328506701E-2"/>
    <n v="230515.85714285713"/>
    <n v="147709.19777692307"/>
    <n v="20.501231312284311"/>
    <n v="17.013296120729635"/>
    <n v="21"/>
    <n v="2861"/>
    <n v="2612"/>
    <s v="22.05.2020 Казань"/>
  </r>
  <r>
    <x v="5"/>
    <x v="8"/>
    <n v="40528.5"/>
    <n v="3865251"/>
    <n v="2972895.4169999999"/>
    <n v="120582837"/>
    <n v="3.2054735948864765E-2"/>
    <n v="168054.39130434784"/>
    <n v="336001.08039230772"/>
    <n v="30.016379920303134"/>
    <n v="23.086614116392443"/>
    <n v="23"/>
    <n v="2531"/>
    <n v="2296"/>
    <s v="01.06.2020 Казань"/>
  </r>
  <r>
    <x v="1"/>
    <x v="8"/>
    <n v="32733"/>
    <n v="3079630.5"/>
    <n v="2364369.4010000001"/>
    <n v="120582837"/>
    <n v="2.5539542580176648E-2"/>
    <n v="146649.07142857142"/>
    <n v="281373.57021538459"/>
    <n v="30.25166451136964"/>
    <n v="23.225549266381144"/>
    <n v="21"/>
    <n v="1916"/>
    <n v="1733"/>
    <s v="11.05.2020 Казань"/>
  </r>
  <r>
    <x v="0"/>
    <x v="7"/>
    <n v="84433.5"/>
    <n v="7228395"/>
    <n v="5795765.9359999998"/>
    <n v="218000127"/>
    <n v="3.3157755912683481E-2"/>
    <n v="195362.02702702704"/>
    <n v="264121.66047692305"/>
    <n v="24.718545914722398"/>
    <n v="19.819462882147423"/>
    <n v="37"/>
    <n v="5672"/>
    <n v="5198"/>
    <s v="29.05.2020 Волгоград"/>
  </r>
  <r>
    <x v="2"/>
    <x v="8"/>
    <n v="36655.5"/>
    <n v="3360135"/>
    <n v="2596293.8219999997"/>
    <n v="120582837"/>
    <n v="2.7865781595435509E-2"/>
    <n v="160006.42857142858"/>
    <n v="202175.53846153847"/>
    <n v="29.420444309018595"/>
    <n v="22.732455035288769"/>
    <n v="21"/>
    <n v="2136"/>
    <n v="1947"/>
    <s v="18.05.2020 Казань"/>
  </r>
  <r>
    <x v="1"/>
    <x v="8"/>
    <n v="33886.5"/>
    <n v="3166479"/>
    <n v="2522496.074"/>
    <n v="120582837"/>
    <n v="2.6259781895826517E-2"/>
    <n v="150784.71428571429"/>
    <n v="156584.58769230769"/>
    <n v="25.529590814340352"/>
    <n v="20.337508191274914"/>
    <n v="21"/>
    <n v="1993"/>
    <n v="1796"/>
    <s v="14.05.2020 Казань"/>
  </r>
  <r>
    <x v="1"/>
    <x v="8"/>
    <n v="41697"/>
    <n v="3772258.5"/>
    <n v="3092823.6680000001"/>
    <n v="120582837"/>
    <n v="3.1283544108354329E-2"/>
    <n v="179631.35714285713"/>
    <n v="167669.98904615385"/>
    <n v="21.968107623780636"/>
    <n v="18.011353993900471"/>
    <n v="21"/>
    <n v="2255"/>
    <n v="2045"/>
    <s v="15.05.2020 Казань"/>
  </r>
  <r>
    <x v="0"/>
    <x v="8"/>
    <n v="44569.5"/>
    <n v="4108596"/>
    <n v="3229427.0830000001"/>
    <n v="120582837"/>
    <n v="3.4072809217451074E-2"/>
    <n v="186754.36363636365"/>
    <n v="121448.35925384614"/>
    <n v="27.223680684045341"/>
    <n v="21.398280994286122"/>
    <n v="22"/>
    <n v="2597"/>
    <n v="2379"/>
    <s v="29.05.2020 Казань"/>
  </r>
  <r>
    <x v="0"/>
    <x v="9"/>
    <n v="18069"/>
    <n v="1603084.5"/>
    <n v="1312709.0090000001"/>
    <n v="48803040"/>
    <n v="3.2848045941400374E-2"/>
    <n v="94299.088235294112"/>
    <n v="241760.20769230771"/>
    <n v="22.120324383330249"/>
    <n v="18.113548661970093"/>
    <n v="17"/>
    <n v="1203"/>
    <n v="1077"/>
    <s v="27.05.2020 Пермь"/>
  </r>
  <r>
    <x v="2"/>
    <x v="9"/>
    <n v="21483"/>
    <n v="1774329"/>
    <n v="1460215.51"/>
    <n v="48803040"/>
    <n v="3.6356935961366341E-2"/>
    <n v="104372.29411764706"/>
    <n v="181509.9923076923"/>
    <n v="21.511447306843081"/>
    <n v="17.703226966363058"/>
    <n v="17"/>
    <n v="1268"/>
    <n v="1129"/>
    <s v="22.05.2020 Пермь"/>
  </r>
  <r>
    <x v="5"/>
    <x v="9"/>
    <n v="16687.5"/>
    <n v="1526608.5"/>
    <n v="1202670.0489999999"/>
    <n v="48803040"/>
    <n v="3.1281012412341526E-2"/>
    <n v="89800.5"/>
    <n v="340349.53369230771"/>
    <n v="26.934939576266121"/>
    <n v="21.21948430131236"/>
    <n v="17"/>
    <n v="1185"/>
    <n v="1042"/>
    <s v="01.06.2020 Пермь"/>
  </r>
  <r>
    <x v="1"/>
    <x v="9"/>
    <n v="12238.5"/>
    <n v="1096002"/>
    <n v="872395.08600000001"/>
    <n v="48803040"/>
    <n v="2.2457658375379896E-2"/>
    <n v="73066.8"/>
    <n v="218895.40769230769"/>
    <n v="25.631381651317554"/>
    <n v="20.402053463406091"/>
    <n v="15"/>
    <n v="812"/>
    <n v="714"/>
    <s v="11.05.2020 Пермь"/>
  </r>
  <r>
    <x v="2"/>
    <x v="9"/>
    <n v="14290.5"/>
    <n v="1246162.5"/>
    <n v="983143.48999999987"/>
    <n v="48803040"/>
    <n v="2.5534526127880559E-2"/>
    <n v="77885.15625"/>
    <n v="263823.34615384613"/>
    <n v="26.752860866728632"/>
    <n v="21.106317193784928"/>
    <n v="16"/>
    <n v="925"/>
    <n v="816"/>
    <s v="18.05.2020 Пермь"/>
  </r>
  <r>
    <x v="1"/>
    <x v="9"/>
    <n v="14385"/>
    <n v="1223491.5"/>
    <n v="977925.73100000003"/>
    <n v="48803040"/>
    <n v="2.5069985394352484E-2"/>
    <n v="81566.100000000006"/>
    <n v="285708.40769230766"/>
    <n v="25.110881247484013"/>
    <n v="20.070901105565504"/>
    <n v="15"/>
    <n v="890"/>
    <n v="777"/>
    <s v="14.05.2020 Пермь"/>
  </r>
  <r>
    <x v="1"/>
    <x v="9"/>
    <n v="16498.5"/>
    <n v="1370482.5"/>
    <n v="1095453.1229999999"/>
    <n v="48803040"/>
    <n v="2.8081908422098296E-2"/>
    <n v="91365.5"/>
    <n v="250663.81538461539"/>
    <n v="25.106448758556336"/>
    <n v="20.068069238388677"/>
    <n v="15"/>
    <n v="980"/>
    <n v="867"/>
    <s v="15.05.2020 Пермь"/>
  </r>
  <r>
    <x v="0"/>
    <x v="10"/>
    <n v="13203"/>
    <n v="1211457"/>
    <n v="964554.21099999989"/>
    <n v="34816548"/>
    <n v="3.4795436928439893E-2"/>
    <n v="80763.8"/>
    <n v="156117.80846153846"/>
    <n v="25.597606250044159"/>
    <n v="20.380648178185449"/>
    <n v="15"/>
    <n v="809"/>
    <n v="702"/>
    <s v="27.05.2020 Ростов-на-Дону"/>
  </r>
  <r>
    <x v="2"/>
    <x v="10"/>
    <n v="15802.5"/>
    <n v="1411909.5"/>
    <n v="1158841.584"/>
    <n v="34816548"/>
    <n v="4.0552828499827151E-2"/>
    <n v="94127.3"/>
    <n v="186035.59738461539"/>
    <n v="21.838007842839023"/>
    <n v="17.923805739673824"/>
    <n v="15"/>
    <n v="903"/>
    <n v="792"/>
    <s v="22.05.2020 Ростов-на-Дону"/>
  </r>
  <r>
    <x v="5"/>
    <x v="10"/>
    <n v="16476"/>
    <n v="1565632.5"/>
    <n v="1234060.9909999999"/>
    <n v="34816548"/>
    <n v="4.496805656896255E-2"/>
    <n v="97852.03125"/>
    <n v="194827.87672307692"/>
    <n v="26.868324290140382"/>
    <n v="21.178118683662998"/>
    <n v="16"/>
    <n v="1019"/>
    <n v="895"/>
    <s v="01.06.2020 Ростов-на-Дону"/>
  </r>
  <r>
    <x v="1"/>
    <x v="10"/>
    <n v="12654"/>
    <n v="1081158"/>
    <n v="927698.82299999986"/>
    <n v="34816548"/>
    <n v="3.105299238741302E-2"/>
    <n v="72077.2"/>
    <n v="197299.08136923076"/>
    <n v="16.541917828864179"/>
    <n v="14.193963971963408"/>
    <n v="15"/>
    <n v="684"/>
    <n v="585"/>
    <s v="11.05.2020 Ростов-на-Дону"/>
  </r>
  <r>
    <x v="0"/>
    <x v="9"/>
    <n v="19647"/>
    <n v="1764669"/>
    <n v="1409485.402"/>
    <n v="48803040"/>
    <n v="3.6158997472288609E-2"/>
    <n v="103804.05882352941"/>
    <n v="182377.32307692306"/>
    <n v="25.199522995840152"/>
    <n v="20.127491217899788"/>
    <n v="17"/>
    <n v="1296"/>
    <n v="1153"/>
    <s v="29.05.2020 Пермь"/>
  </r>
  <r>
    <x v="2"/>
    <x v="10"/>
    <n v="12450"/>
    <n v="1115146.5"/>
    <n v="897555.51099999994"/>
    <n v="34816548"/>
    <n v="3.2029209213963426E-2"/>
    <n v="74343.100000000006"/>
    <n v="150809.61403846153"/>
    <n v="24.242621913999933"/>
    <n v="19.512323179062129"/>
    <n v="15"/>
    <n v="729"/>
    <n v="636"/>
    <s v="18.05.2020 Ростов-на-Дону"/>
  </r>
  <r>
    <x v="1"/>
    <x v="10"/>
    <n v="11161.5"/>
    <n v="963502.5"/>
    <n v="812962.67800000007"/>
    <n v="34816548"/>
    <n v="2.7673694129584588E-2"/>
    <n v="64233.5"/>
    <n v="193118.32307692309"/>
    <n v="18.517433342739494"/>
    <n v="15.624227441028946"/>
    <n v="15"/>
    <n v="638"/>
    <n v="548"/>
    <s v="14.05.2020 Ростов-на-Дону"/>
  </r>
  <r>
    <x v="1"/>
    <x v="10"/>
    <n v="12229.5"/>
    <n v="1122730.5"/>
    <n v="921566.44700000004"/>
    <n v="34816548"/>
    <n v="3.2247036667736276E-2"/>
    <n v="74848.7"/>
    <n v="147588"/>
    <n v="21.828491440292201"/>
    <n v="17.917394512752612"/>
    <n v="15"/>
    <n v="688"/>
    <n v="598"/>
    <s v="15.05.2020 Ростов-на-Дону"/>
  </r>
  <r>
    <x v="0"/>
    <x v="11"/>
    <n v="28050"/>
    <n v="2458555.5"/>
    <n v="1979227.4479999999"/>
    <n v="85862581.5"/>
    <n v="2.8633607993721923E-2"/>
    <n v="122927.77499999999"/>
    <n v="122940.53466153846"/>
    <n v="24.217936775500913"/>
    <n v="19.496328311482095"/>
    <n v="20"/>
    <n v="1873"/>
    <n v="1715"/>
    <s v="27.05.2020 Краснодар"/>
  </r>
  <r>
    <x v="2"/>
    <x v="11"/>
    <n v="30781.5"/>
    <n v="2540715"/>
    <n v="2108065.5690000001"/>
    <n v="85862581.5"/>
    <n v="2.9590479992731174E-2"/>
    <n v="133721.84210526315"/>
    <n v="90381.169230769228"/>
    <n v="20.523528174943586"/>
    <n v="17.028648667796265"/>
    <n v="19"/>
    <n v="1859"/>
    <n v="1697"/>
    <s v="22.05.2020 Краснодар"/>
  </r>
  <r>
    <x v="5"/>
    <x v="11"/>
    <n v="27960"/>
    <n v="2538967.5"/>
    <n v="1983277.5959999997"/>
    <n v="85862581.5"/>
    <n v="2.9570127704581069E-2"/>
    <n v="120903.21428571429"/>
    <n v="134168.53587692307"/>
    <n v="28.018765760312682"/>
    <n v="21.886452032174507"/>
    <n v="21"/>
    <n v="1879"/>
    <n v="1720"/>
    <s v="01.06.2020 Краснодар"/>
  </r>
  <r>
    <x v="1"/>
    <x v="11"/>
    <n v="23629.5"/>
    <n v="2164365"/>
    <n v="1678039.8589999999"/>
    <n v="85862581.5"/>
    <n v="2.5207313385982928E-2"/>
    <n v="113913.94736842105"/>
    <n v="151098.71538461538"/>
    <n v="28.981739521361398"/>
    <n v="22.469645415629991"/>
    <n v="19"/>
    <n v="1527"/>
    <n v="1389"/>
    <s v="11.05.2020 Краснодар"/>
  </r>
  <r>
    <x v="0"/>
    <x v="10"/>
    <n v="17052"/>
    <n v="1549020"/>
    <n v="1246591.997"/>
    <n v="34816548"/>
    <n v="4.4490912769410682E-2"/>
    <n v="96813.75"/>
    <n v="104864.4846153846"/>
    <n v="24.2603838086408"/>
    <n v="19.523828162321983"/>
    <n v="16"/>
    <n v="981"/>
    <n v="859"/>
    <s v="29.05.2020 Ростов-на-Дону"/>
  </r>
  <r>
    <x v="2"/>
    <x v="11"/>
    <n v="27181.5"/>
    <n v="2324490"/>
    <n v="1796459.4790000001"/>
    <n v="85862581.5"/>
    <n v="2.7072211892441179E-2"/>
    <n v="122341.57894736843"/>
    <n v="129793.76153846155"/>
    <n v="29.392843377348449"/>
    <n v="22.715973009133183"/>
    <n v="19"/>
    <n v="1741"/>
    <n v="1597"/>
    <s v="18.05.2020 Краснодар"/>
  </r>
  <r>
    <x v="1"/>
    <x v="11"/>
    <n v="25656"/>
    <n v="2225341.5"/>
    <n v="1766450.28"/>
    <n v="85862581.5"/>
    <n v="2.5917477219107372E-2"/>
    <n v="117123.23684210527"/>
    <n v="91828.489107692309"/>
    <n v="25.978156600026125"/>
    <n v="20.621159493947331"/>
    <n v="19"/>
    <n v="1635"/>
    <n v="1487"/>
    <s v="14.05.2020 Краснодар"/>
  </r>
  <r>
    <x v="1"/>
    <x v="11"/>
    <n v="29283"/>
    <n v="2477487"/>
    <n v="2005719.3469999998"/>
    <n v="85862581.5"/>
    <n v="2.8854094026977282E-2"/>
    <n v="130394.05263157895"/>
    <n v="77264.32873846154"/>
    <n v="23.52111992665543"/>
    <n v="19.042184802584238"/>
    <n v="19"/>
    <n v="1780"/>
    <n v="1615"/>
    <s v="15.05.2020 Краснодар"/>
  </r>
  <r>
    <x v="0"/>
    <x v="11"/>
    <n v="32782.5"/>
    <n v="2854741.5"/>
    <n v="2293738.9569999999"/>
    <n v="85862581.5"/>
    <n v="3.3247794908192928E-2"/>
    <n v="142737.07500000001"/>
    <n v="58400.799200000001"/>
    <n v="24.457994284307745"/>
    <n v="19.651605688290868"/>
    <n v="20"/>
    <n v="2064"/>
    <n v="1896"/>
    <s v="29.05.2020 Краснодар"/>
  </r>
  <r>
    <x v="0"/>
    <x v="12"/>
    <n v="215592"/>
    <n v="22342300.5"/>
    <n v="16240834.603999998"/>
    <n v="774146953.5"/>
    <n v="2.8860541786011176E-2"/>
    <n v="378683.05932203389"/>
    <n v="285591.72307692305"/>
    <n v="37.568672083497823"/>
    <n v="27.309031565482712"/>
    <n v="59"/>
    <n v="13942"/>
    <n v="12986"/>
    <s v="27.05.2020 Москва Запад"/>
  </r>
  <r>
    <x v="2"/>
    <x v="12"/>
    <n v="228334.5"/>
    <n v="22380772.5"/>
    <n v="17031004.072999999"/>
    <n v="774146953.5"/>
    <n v="2.8910237776967496E-2"/>
    <n v="373012.875"/>
    <n v="275436.23846153845"/>
    <n v="31.411937922563382"/>
    <n v="23.903412748599276"/>
    <n v="60"/>
    <n v="14050"/>
    <n v="13027"/>
    <s v="22.05.2020 Москва Запад"/>
  </r>
  <r>
    <x v="5"/>
    <x v="12"/>
    <n v="188776.5"/>
    <n v="19465372.5"/>
    <n v="14354207.141999999"/>
    <n v="774146953.5"/>
    <n v="2.5144286122931826E-2"/>
    <n v="329921.56779661018"/>
    <n v="467483.70729230763"/>
    <n v="35.607437648331533"/>
    <n v="26.257732072684458"/>
    <n v="59"/>
    <n v="12299"/>
    <n v="11448"/>
    <s v="01.06.2020 Москва Запад"/>
  </r>
  <r>
    <x v="1"/>
    <x v="12"/>
    <n v="175293"/>
    <n v="17919144"/>
    <n v="12903628.608999999"/>
    <n v="774146953.5"/>
    <n v="2.3146954100879247E-2"/>
    <n v="298652.40000000002"/>
    <n v="355401.60769230768"/>
    <n v="38.869030898035831"/>
    <n v="27.989704145465883"/>
    <n v="60"/>
    <n v="11100"/>
    <n v="10407"/>
    <s v="11.05.2020 Москва Запад"/>
  </r>
  <r>
    <x v="2"/>
    <x v="12"/>
    <n v="201999"/>
    <n v="20422435.5"/>
    <n v="14541626.939999998"/>
    <n v="774146953.5"/>
    <n v="2.6380566903567878E-2"/>
    <n v="340373.92499999999"/>
    <n v="279597.86153846153"/>
    <n v="40.441200866070375"/>
    <n v="28.795823886920846"/>
    <n v="60"/>
    <n v="12460"/>
    <n v="11665"/>
    <s v="18.05.2020 Москва Запад"/>
  </r>
  <r>
    <x v="1"/>
    <x v="12"/>
    <n v="197946"/>
    <n v="19942435.5"/>
    <n v="14561721.772999998"/>
    <n v="774146953.5"/>
    <n v="2.5760529586583203E-2"/>
    <n v="332373.92499999999"/>
    <n v="363750.55692307692"/>
    <n v="36.951081821771893"/>
    <n v="26.981226676149973"/>
    <n v="60"/>
    <n v="11935"/>
    <n v="11178"/>
    <s v="14.05.2020 Москва Запад"/>
  </r>
  <r>
    <x v="1"/>
    <x v="12"/>
    <n v="230896.5"/>
    <n v="23085222"/>
    <n v="17099721.813000001"/>
    <n v="774146953.5"/>
    <n v="2.9820206480990822E-2"/>
    <n v="384753.7"/>
    <n v="329754.63076923077"/>
    <n v="35.003494515621561"/>
    <n v="25.927843305990294"/>
    <n v="60"/>
    <n v="13544"/>
    <n v="12643"/>
    <s v="15.05.2020 Москва Запад"/>
  </r>
  <r>
    <x v="0"/>
    <x v="13"/>
    <n v="203532"/>
    <n v="20953324.5"/>
    <n v="15301120.521000002"/>
    <n v="738124428"/>
    <n v="2.8387252480959756E-2"/>
    <n v="388024.52777777775"/>
    <n v="356339.00384615385"/>
    <n v="36.939804318531046"/>
    <n v="26.975213308036146"/>
    <n v="54"/>
    <n v="13091"/>
    <n v="12216"/>
    <s v="27.05.2020 Москва Восток"/>
  </r>
  <r>
    <x v="2"/>
    <x v="13"/>
    <n v="214428"/>
    <n v="20812585.5"/>
    <n v="15857489.721000001"/>
    <n v="738124428"/>
    <n v="2.8196581376385501E-2"/>
    <n v="385418.25"/>
    <n v="256649.16153846151"/>
    <n v="31.247668238674553"/>
    <n v="23.808170200670162"/>
    <n v="54"/>
    <n v="13014"/>
    <n v="12095"/>
    <s v="22.05.2020 Москва Восток"/>
  </r>
  <r>
    <x v="5"/>
    <x v="13"/>
    <n v="183228"/>
    <n v="18914194.5"/>
    <n v="13959979.012"/>
    <n v="738124428"/>
    <n v="2.5624669476458514E-2"/>
    <n v="350262.86111111112"/>
    <n v="464232.54846153839"/>
    <n v="35.488702982585828"/>
    <n v="26.19310850377477"/>
    <n v="54"/>
    <n v="11864"/>
    <n v="11071"/>
    <s v="01.06.2020 Москва Восток"/>
  </r>
  <r>
    <x v="1"/>
    <x v="13"/>
    <n v="166948.5"/>
    <n v="16971231"/>
    <n v="12200989.641000001"/>
    <n v="738124428"/>
    <n v="2.299237141627292E-2"/>
    <n v="314282.05555555556"/>
    <n v="416475.07692307688"/>
    <n v="39.097167519675288"/>
    <n v="28.107809969706963"/>
    <n v="54"/>
    <n v="10570"/>
    <n v="9926"/>
    <s v="11.05.2020 Москва Восток"/>
  </r>
  <r>
    <x v="0"/>
    <x v="12"/>
    <n v="232102.5"/>
    <n v="23120443.5"/>
    <n v="17632080.519000001"/>
    <n v="774146953.5"/>
    <n v="2.9865703656741186E-2"/>
    <n v="391871.92372881353"/>
    <n v="331721.66923076921"/>
    <n v="31.127143362837078"/>
    <n v="23.738138851012952"/>
    <n v="59"/>
    <n v="14507"/>
    <n v="13386"/>
    <s v="29.05.2020 Москва Запад"/>
  </r>
  <r>
    <x v="2"/>
    <x v="13"/>
    <n v="196560"/>
    <n v="19855122"/>
    <n v="14172342.450999999"/>
    <n v="738124428"/>
    <n v="2.6899424062957582E-2"/>
    <n v="367687.44444444444"/>
    <n v="269626.30769230769"/>
    <n v="40.097673116832034"/>
    <n v="28.621227051639377"/>
    <n v="54"/>
    <n v="12012"/>
    <n v="11308"/>
    <s v="18.05.2020 Москва Восток"/>
  </r>
  <r>
    <x v="1"/>
    <x v="13"/>
    <n v="186496.5"/>
    <n v="18640998"/>
    <n v="13641908.620999999"/>
    <n v="738124428"/>
    <n v="2.52545469203737E-2"/>
    <n v="345203.66666666669"/>
    <n v="364896.93846153846"/>
    <n v="36.645087706455769"/>
    <n v="26.817713187888337"/>
    <n v="54"/>
    <n v="11194"/>
    <n v="10554"/>
    <s v="14.05.2020 Москва Восток"/>
  </r>
  <r>
    <x v="1"/>
    <x v="13"/>
    <n v="219772.5"/>
    <n v="21895294.5"/>
    <n v="16241999.308"/>
    <n v="738124428"/>
    <n v="2.9663419430958054E-2"/>
    <n v="405468.41666666669"/>
    <n v="317179.04615384614"/>
    <n v="34.806645935611314"/>
    <n v="25.819680991274176"/>
    <n v="54"/>
    <n v="12791"/>
    <n v="11950"/>
    <s v="15.05.2020 Москва Восток"/>
  </r>
  <r>
    <x v="0"/>
    <x v="13"/>
    <n v="226476"/>
    <n v="22416151.5"/>
    <n v="17175270.221000001"/>
    <n v="738124428"/>
    <n v="3.036906875001839E-2"/>
    <n v="415113.91666666669"/>
    <n v="306548.18846153846"/>
    <n v="30.514112509228735"/>
    <n v="23.379933344044357"/>
    <n v="54"/>
    <n v="14031"/>
    <n v="12943"/>
    <s v="29.05.2020 Москва Восток"/>
  </r>
  <r>
    <x v="0"/>
    <x v="15"/>
    <n v="8362.5"/>
    <n v="687684"/>
    <n v="597300.38899999997"/>
    <n v="5664156"/>
    <n v="0.12140979167946646"/>
    <n v="98240.571428571435"/>
    <n v="48380.499253846152"/>
    <n v="15.132019443570133"/>
    <n v="13.14318945911204"/>
    <n v="7"/>
    <n v="409"/>
    <n v="329"/>
    <s v="27.05.2020 Тюмень"/>
  </r>
  <r>
    <x v="2"/>
    <x v="14"/>
    <n v="17008.5"/>
    <n v="1398771"/>
    <n v="1144986.3970000001"/>
    <n v="41034630"/>
    <n v="3.4087574324418182E-2"/>
    <n v="77709.5"/>
    <n v="158820.4117"/>
    <n v="22.164857474721586"/>
    <n v="18.143398955225688"/>
    <n v="18"/>
    <n v="985"/>
    <n v="861"/>
    <s v="22.05.2020 Новосибирск"/>
  </r>
  <r>
    <x v="5"/>
    <x v="16"/>
    <n v="5166"/>
    <n v="389013"/>
    <n v="357353.07299999997"/>
    <n v="882906"/>
    <n v="0.44060522864268675"/>
    <n v="43223.666666666664"/>
    <n v="141592.70844615385"/>
    <n v="8.8595647811877161"/>
    <n v="8.138526733039777"/>
    <n v="9"/>
    <n v="294"/>
    <n v="224"/>
    <s v="01.06.2020 Томск"/>
  </r>
  <r>
    <x v="1"/>
    <x v="14"/>
    <n v="10941"/>
    <n v="880356"/>
    <n v="723289.05500000005"/>
    <n v="41034630"/>
    <n v="2.1453976799595854E-2"/>
    <n v="58690.400000000001"/>
    <n v="166333.57363076921"/>
    <n v="21.715653501766308"/>
    <n v="17.841298860915352"/>
    <n v="15"/>
    <n v="654"/>
    <n v="564"/>
    <s v="11.05.2020 Новосибирск"/>
  </r>
  <r>
    <x v="2"/>
    <x v="14"/>
    <n v="14497.5"/>
    <n v="1230711"/>
    <n v="1005560.455"/>
    <n v="41034630"/>
    <n v="2.9992009188336777E-2"/>
    <n v="76919.4375"/>
    <n v="171097.83406153845"/>
    <n v="22.39055283851631"/>
    <n v="18.294347332558175"/>
    <n v="16"/>
    <n v="864"/>
    <n v="765"/>
    <s v="18.05.2020 Новосибирск"/>
  </r>
  <r>
    <x v="1"/>
    <x v="14"/>
    <n v="13810.5"/>
    <n v="1131676.5"/>
    <n v="966968.63599999994"/>
    <n v="41034630"/>
    <n v="2.7578572049997769E-2"/>
    <n v="70729.78125"/>
    <n v="195740.02307692307"/>
    <n v="17.033423615613533"/>
    <n v="14.554323960955278"/>
    <n v="16"/>
    <n v="834"/>
    <n v="735"/>
    <s v="14.05.2020 Новосибирск"/>
  </r>
  <r>
    <x v="1"/>
    <x v="14"/>
    <n v="13752"/>
    <n v="1091040"/>
    <n v="898790.64599999995"/>
    <n v="41034630"/>
    <n v="2.6588274342914754E-2"/>
    <n v="68190"/>
    <n v="149313.46028461537"/>
    <n v="21.389781352931443"/>
    <n v="17.620742960844705"/>
    <n v="16"/>
    <n v="817"/>
    <n v="718"/>
    <s v="15.05.2020 Новосибирск"/>
  </r>
  <r>
    <x v="0"/>
    <x v="14"/>
    <n v="15276"/>
    <n v="1350199.5"/>
    <n v="1100106.21"/>
    <n v="41034630"/>
    <n v="3.2903903361624069E-2"/>
    <n v="75011.083333333328"/>
    <n v="107692.85196923077"/>
    <n v="22.733558607945685"/>
    <n v="18.522691646678883"/>
    <n v="18"/>
    <n v="962"/>
    <n v="859"/>
    <s v="27.05.2020 Новосибирск"/>
  </r>
  <r>
    <x v="5"/>
    <x v="17"/>
    <n v="4408.5"/>
    <n v="410892"/>
    <n v="346029.05"/>
    <n v="879727.5"/>
    <n v="0.46706735892648577"/>
    <n v="68482"/>
    <n v="36168.753846153842"/>
    <n v="18.744943524250353"/>
    <n v="15.785887775863246"/>
    <n v="6"/>
    <n v="237"/>
    <n v="175"/>
    <s v="01.06.2020 Уфа"/>
  </r>
  <r>
    <x v="0"/>
    <x v="15"/>
    <n v="9927"/>
    <n v="850840.5"/>
    <n v="733232.38899999997"/>
    <n v="5664156"/>
    <n v="0.1502148775563385"/>
    <n v="121548.64285714286"/>
    <n v="51066.353846153841"/>
    <n v="16.03967756530734"/>
    <n v="13.822580260342571"/>
    <n v="7"/>
    <n v="491"/>
    <n v="411"/>
    <s v="29.05.2020 Тюмень"/>
  </r>
  <r>
    <x v="5"/>
    <x v="15"/>
    <n v="9474"/>
    <n v="802447.5"/>
    <n v="682814.14599999995"/>
    <n v="5664156"/>
    <n v="0.14167115100643415"/>
    <n v="114635.35714285714"/>
    <n v="81560.983369230773"/>
    <n v="17.520632034474584"/>
    <n v="14.908558379208614"/>
    <n v="7"/>
    <n v="500"/>
    <n v="418"/>
    <s v="01.06.2020 Тюмень"/>
  </r>
  <r>
    <x v="0"/>
    <x v="14"/>
    <n v="16878"/>
    <n v="1438255.5"/>
    <n v="1180692.7039999999"/>
    <n v="41034630"/>
    <n v="3.5049798182656938E-2"/>
    <n v="79903.083333333328"/>
    <n v="102040.10621538461"/>
    <n v="21.81454963915828"/>
    <n v="17.908000073700403"/>
    <n v="18"/>
    <n v="1014"/>
    <n v="893"/>
    <s v="29.05.2020 Новосибирск"/>
  </r>
  <r>
    <x v="5"/>
    <x v="14"/>
    <n v="14238"/>
    <n v="1293219"/>
    <n v="1006008.1159999999"/>
    <n v="41034630"/>
    <n v="3.1515307924063166E-2"/>
    <n v="71845.5"/>
    <n v="129348.2923076923"/>
    <n v="28.54955933576187"/>
    <n v="22.208990433948163"/>
    <n v="18"/>
    <n v="923"/>
    <n v="824"/>
    <s v="01.06.2020 Новосибирск"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  <r>
    <x v="6"/>
    <x v="1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C1DD6-DFDC-49E1-AEEE-36EEC2FDC0ED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23" firstHeaderRow="1" firstDataRow="2" firstDataCol="1"/>
  <pivotFields count="15">
    <pivotField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numFmtId="1" multipleItemSelectionAllowed="1" showAll="0">
      <items count="7">
        <item h="1" x="4"/>
        <item h="1" x="3"/>
        <item h="1" x="1"/>
        <item h="1" x="2"/>
        <item h="1" x="0"/>
        <item x="5"/>
        <item t="default"/>
      </items>
    </pivotField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4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505">
        <item x="170"/>
        <item x="38"/>
        <item x="197"/>
        <item x="11"/>
        <item x="277"/>
        <item x="331"/>
        <item x="308"/>
        <item x="92"/>
        <item x="361"/>
        <item x="227"/>
        <item x="251"/>
        <item x="143"/>
        <item x="119"/>
        <item x="62"/>
        <item x="436"/>
        <item x="396"/>
        <item x="444"/>
        <item x="391"/>
        <item x="468"/>
        <item x="484"/>
        <item x="477"/>
        <item x="413"/>
        <item x="503"/>
        <item x="453"/>
        <item x="460"/>
        <item x="377"/>
        <item x="428"/>
        <item x="421"/>
        <item x="404"/>
        <item x="493"/>
        <item x="501"/>
        <item x="499"/>
        <item x="168"/>
        <item x="36"/>
        <item x="195"/>
        <item x="9"/>
        <item x="275"/>
        <item x="329"/>
        <item x="306"/>
        <item x="90"/>
        <item x="359"/>
        <item x="225"/>
        <item x="249"/>
        <item x="141"/>
        <item x="117"/>
        <item x="60"/>
        <item x="178"/>
        <item x="45"/>
        <item x="205"/>
        <item x="18"/>
        <item x="284"/>
        <item x="338"/>
        <item x="315"/>
        <item x="99"/>
        <item x="367"/>
        <item x="234"/>
        <item x="259"/>
        <item x="151"/>
        <item x="126"/>
        <item x="70"/>
        <item x="166"/>
        <item x="34"/>
        <item x="193"/>
        <item x="7"/>
        <item x="274"/>
        <item x="328"/>
        <item x="304"/>
        <item x="88"/>
        <item x="358"/>
        <item x="223"/>
        <item x="247"/>
        <item x="139"/>
        <item x="115"/>
        <item x="58"/>
        <item x="174"/>
        <item x="42"/>
        <item x="201"/>
        <item x="15"/>
        <item x="281"/>
        <item x="335"/>
        <item x="312"/>
        <item x="96"/>
        <item x="365"/>
        <item x="231"/>
        <item x="255"/>
        <item x="147"/>
        <item x="123"/>
        <item x="66"/>
        <item x="180"/>
        <item x="46"/>
        <item x="207"/>
        <item x="19"/>
        <item x="286"/>
        <item x="340"/>
        <item x="316"/>
        <item x="100"/>
        <item x="368"/>
        <item x="235"/>
        <item x="261"/>
        <item x="153"/>
        <item x="127"/>
        <item x="72"/>
        <item x="187"/>
        <item x="52"/>
        <item x="214"/>
        <item x="25"/>
        <item x="293"/>
        <item x="347"/>
        <item x="322"/>
        <item x="106"/>
        <item x="374"/>
        <item x="241"/>
        <item x="268"/>
        <item x="160"/>
        <item x="133"/>
        <item x="79"/>
        <item x="186"/>
        <item x="51"/>
        <item x="213"/>
        <item x="24"/>
        <item x="292"/>
        <item x="346"/>
        <item x="321"/>
        <item x="105"/>
        <item x="373"/>
        <item x="240"/>
        <item x="267"/>
        <item x="159"/>
        <item x="132"/>
        <item x="78"/>
        <item x="165"/>
        <item x="33"/>
        <item x="192"/>
        <item x="6"/>
        <item x="273"/>
        <item x="327"/>
        <item x="303"/>
        <item x="87"/>
        <item x="357"/>
        <item x="222"/>
        <item x="246"/>
        <item x="138"/>
        <item x="114"/>
        <item x="57"/>
        <item x="185"/>
        <item x="50"/>
        <item x="212"/>
        <item x="23"/>
        <item x="291"/>
        <item x="345"/>
        <item x="320"/>
        <item x="104"/>
        <item x="372"/>
        <item x="239"/>
        <item x="266"/>
        <item x="158"/>
        <item x="131"/>
        <item x="77"/>
        <item x="437"/>
        <item x="398"/>
        <item x="445"/>
        <item x="385"/>
        <item x="469"/>
        <item x="485"/>
        <item x="478"/>
        <item x="414"/>
        <item x="494"/>
        <item x="454"/>
        <item x="461"/>
        <item x="429"/>
        <item x="422"/>
        <item x="405"/>
        <item x="171"/>
        <item x="39"/>
        <item x="198"/>
        <item x="12"/>
        <item x="278"/>
        <item x="332"/>
        <item x="309"/>
        <item x="93"/>
        <item x="362"/>
        <item x="228"/>
        <item x="252"/>
        <item x="144"/>
        <item x="120"/>
        <item x="63"/>
        <item x="176"/>
        <item x="44"/>
        <item x="203"/>
        <item x="17"/>
        <item x="282"/>
        <item x="336"/>
        <item x="314"/>
        <item x="98"/>
        <item x="366"/>
        <item x="233"/>
        <item x="257"/>
        <item x="149"/>
        <item x="125"/>
        <item x="68"/>
        <item x="440"/>
        <item x="400"/>
        <item x="448"/>
        <item x="389"/>
        <item x="472"/>
        <item x="488"/>
        <item x="480"/>
        <item x="416"/>
        <item x="496"/>
        <item x="456"/>
        <item x="464"/>
        <item x="432"/>
        <item x="424"/>
        <item x="408"/>
        <item x="441"/>
        <item x="401"/>
        <item x="449"/>
        <item x="390"/>
        <item x="473"/>
        <item x="489"/>
        <item x="481"/>
        <item x="417"/>
        <item x="497"/>
        <item x="457"/>
        <item x="465"/>
        <item x="433"/>
        <item x="425"/>
        <item x="409"/>
        <item x="162"/>
        <item x="30"/>
        <item x="189"/>
        <item x="3"/>
        <item x="270"/>
        <item x="324"/>
        <item x="300"/>
        <item x="84"/>
        <item x="354"/>
        <item x="219"/>
        <item x="243"/>
        <item x="135"/>
        <item x="111"/>
        <item x="54"/>
        <item x="164"/>
        <item x="32"/>
        <item x="191"/>
        <item x="5"/>
        <item x="272"/>
        <item x="326"/>
        <item x="302"/>
        <item x="86"/>
        <item x="356"/>
        <item x="221"/>
        <item x="245"/>
        <item x="137"/>
        <item x="113"/>
        <item x="56"/>
        <item x="439"/>
        <item x="399"/>
        <item x="447"/>
        <item x="388"/>
        <item x="471"/>
        <item x="487"/>
        <item x="479"/>
        <item x="415"/>
        <item x="495"/>
        <item x="455"/>
        <item x="463"/>
        <item x="431"/>
        <item x="423"/>
        <item x="407"/>
        <item x="163"/>
        <item x="31"/>
        <item x="190"/>
        <item x="4"/>
        <item x="271"/>
        <item x="325"/>
        <item x="301"/>
        <item x="85"/>
        <item x="355"/>
        <item x="220"/>
        <item x="244"/>
        <item x="136"/>
        <item x="112"/>
        <item x="55"/>
        <item x="173"/>
        <item x="41"/>
        <item x="200"/>
        <item x="14"/>
        <item x="280"/>
        <item x="334"/>
        <item x="311"/>
        <item x="95"/>
        <item x="364"/>
        <item x="230"/>
        <item x="254"/>
        <item x="146"/>
        <item x="122"/>
        <item x="65"/>
        <item x="172"/>
        <item x="40"/>
        <item x="199"/>
        <item x="13"/>
        <item x="279"/>
        <item x="333"/>
        <item x="310"/>
        <item x="94"/>
        <item x="363"/>
        <item x="229"/>
        <item x="253"/>
        <item x="145"/>
        <item x="121"/>
        <item x="64"/>
        <item x="435"/>
        <item x="395"/>
        <item x="443"/>
        <item x="383"/>
        <item x="467"/>
        <item x="483"/>
        <item x="476"/>
        <item x="412"/>
        <item x="492"/>
        <item x="452"/>
        <item x="459"/>
        <item x="427"/>
        <item x="420"/>
        <item x="403"/>
        <item x="181"/>
        <item x="47"/>
        <item x="208"/>
        <item x="20"/>
        <item x="287"/>
        <item x="341"/>
        <item x="317"/>
        <item x="101"/>
        <item x="369"/>
        <item x="236"/>
        <item x="262"/>
        <item x="154"/>
        <item x="128"/>
        <item x="73"/>
        <item x="188"/>
        <item x="53"/>
        <item x="215"/>
        <item x="26"/>
        <item x="294"/>
        <item x="348"/>
        <item x="323"/>
        <item x="107"/>
        <item x="375"/>
        <item x="242"/>
        <item x="269"/>
        <item x="161"/>
        <item x="134"/>
        <item x="80"/>
        <item x="183"/>
        <item x="48"/>
        <item x="210"/>
        <item x="21"/>
        <item x="289"/>
        <item x="343"/>
        <item x="318"/>
        <item x="102"/>
        <item x="370"/>
        <item x="237"/>
        <item x="264"/>
        <item x="156"/>
        <item x="129"/>
        <item x="75"/>
        <item x="169"/>
        <item x="37"/>
        <item x="196"/>
        <item x="10"/>
        <item x="276"/>
        <item x="330"/>
        <item x="307"/>
        <item x="91"/>
        <item x="376"/>
        <item x="226"/>
        <item x="250"/>
        <item x="142"/>
        <item x="118"/>
        <item x="61"/>
        <item x="360"/>
        <item x="434"/>
        <item x="394"/>
        <item x="442"/>
        <item x="382"/>
        <item x="466"/>
        <item x="482"/>
        <item x="475"/>
        <item x="411"/>
        <item x="498"/>
        <item x="451"/>
        <item x="458"/>
        <item x="426"/>
        <item x="419"/>
        <item x="402"/>
        <item x="491"/>
        <item x="175"/>
        <item x="43"/>
        <item x="202"/>
        <item x="16"/>
        <item x="256"/>
        <item x="313"/>
        <item x="296"/>
        <item x="97"/>
        <item x="350"/>
        <item x="232"/>
        <item x="148"/>
        <item x="124"/>
        <item x="67"/>
        <item x="209"/>
        <item x="74"/>
        <item x="218"/>
        <item x="29"/>
        <item x="299"/>
        <item x="353"/>
        <item x="342"/>
        <item x="110"/>
        <item x="387"/>
        <item x="263"/>
        <item x="288"/>
        <item x="2"/>
        <item x="182"/>
        <item x="155"/>
        <item x="83"/>
        <item x="381"/>
        <item x="167"/>
        <item x="35"/>
        <item x="194"/>
        <item x="8"/>
        <item x="248"/>
        <item x="305"/>
        <item x="295"/>
        <item x="89"/>
        <item x="349"/>
        <item x="224"/>
        <item x="140"/>
        <item x="116"/>
        <item x="59"/>
        <item x="446"/>
        <item x="406"/>
        <item x="450"/>
        <item x="393"/>
        <item x="474"/>
        <item x="490"/>
        <item x="486"/>
        <item x="418"/>
        <item x="502"/>
        <item x="462"/>
        <item x="470"/>
        <item x="380"/>
        <item x="438"/>
        <item x="430"/>
        <item x="410"/>
        <item x="500"/>
        <item x="184"/>
        <item x="49"/>
        <item x="211"/>
        <item x="22"/>
        <item x="290"/>
        <item x="344"/>
        <item x="319"/>
        <item x="103"/>
        <item x="371"/>
        <item x="238"/>
        <item x="265"/>
        <item x="157"/>
        <item x="130"/>
        <item x="76"/>
        <item x="206"/>
        <item x="71"/>
        <item x="217"/>
        <item x="28"/>
        <item x="298"/>
        <item x="352"/>
        <item x="339"/>
        <item x="109"/>
        <item x="386"/>
        <item x="260"/>
        <item x="285"/>
        <item x="1"/>
        <item x="179"/>
        <item x="152"/>
        <item x="82"/>
        <item x="379"/>
        <item x="204"/>
        <item x="69"/>
        <item x="216"/>
        <item x="27"/>
        <item x="297"/>
        <item x="351"/>
        <item x="337"/>
        <item x="108"/>
        <item x="397"/>
        <item x="258"/>
        <item x="283"/>
        <item x="0"/>
        <item x="177"/>
        <item x="150"/>
        <item x="81"/>
        <item x="378"/>
        <item x="392"/>
        <item x="38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9">
    <i>
      <x v="12"/>
    </i>
    <i>
      <x/>
    </i>
    <i>
      <x v="13"/>
    </i>
    <i>
      <x v="1"/>
    </i>
    <i>
      <x v="5"/>
    </i>
    <i>
      <x v="6"/>
    </i>
    <i>
      <x v="4"/>
    </i>
    <i>
      <x v="3"/>
    </i>
    <i>
      <x v="8"/>
    </i>
    <i>
      <x v="14"/>
    </i>
    <i>
      <x v="7"/>
    </i>
    <i>
      <x v="2"/>
    </i>
    <i>
      <x v="9"/>
    </i>
    <i>
      <x v="10"/>
    </i>
    <i>
      <x v="17"/>
    </i>
    <i>
      <x v="16"/>
    </i>
    <i>
      <x v="15"/>
    </i>
    <i>
      <x v="11"/>
    </i>
    <i t="grand">
      <x/>
    </i>
  </rowItems>
  <colFields count="1">
    <field x="14"/>
  </colFields>
  <colItems count="4">
    <i>
      <x v="4"/>
    </i>
    <i>
      <x v="5"/>
    </i>
    <i>
      <x v="6"/>
    </i>
    <i t="grand">
      <x/>
    </i>
  </colItems>
  <dataFields count="1">
    <dataField name="Сумма по полю Доля в общем товарообороте " fld="7" baseField="0" baseItem="0" numFmtId="10"/>
  </dataFields>
  <formats count="2">
    <format dxfId="19">
      <pivotArea collapsedLevelsAreSubtotals="1" fieldPosition="0">
        <references count="1">
          <reference field="2" count="3">
            <x v="0"/>
            <x v="12"/>
            <x v="13"/>
          </reference>
        </references>
      </pivotArea>
    </format>
    <format dxfId="18">
      <pivotArea dataOnly="0" labelOnly="1" fieldPosition="0">
        <references count="1">
          <reference field="2" count="3">
            <x v="0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0B7D-3C02-4BF4-B951-FF3A8951E0A6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 rowPageCount="1" colPageCount="1"/>
  <pivotFields count="15">
    <pivotField axis="axisPage" multipleItemSelectionAllowed="1" showAll="0">
      <items count="8">
        <item h="1" x="4"/>
        <item h="1" x="3"/>
        <item h="1" x="1"/>
        <item h="1" x="2"/>
        <item h="1" x="0"/>
        <item x="5"/>
        <item h="1" x="6"/>
        <item t="default"/>
      </items>
    </pivotField>
    <pivotField axis="axisRow" showAll="0" sortType="descending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4"/>
    </i>
    <i>
      <x v="16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Items count="1">
    <i/>
  </colItems>
  <pageFields count="1">
    <pageField fld="0" hier="-1"/>
  </pageFields>
  <dataFields count="1">
    <dataField name="Сумма по полю Товарооборот на склад" fld="7" baseField="0" baseItem="0"/>
  </dataFields>
  <formats count="2">
    <format dxfId="15">
      <pivotArea collapsedLevelsAreSubtotals="1" fieldPosition="0">
        <references count="1">
          <reference field="1" count="3">
            <x v="5"/>
            <x v="6"/>
            <x v="12"/>
          </reference>
        </references>
      </pivotArea>
    </format>
    <format dxfId="14">
      <pivotArea dataOnly="0" labelOnly="1" fieldPosition="0">
        <references count="1">
          <reference field="1" count="3">
            <x v="5"/>
            <x v="6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2F6C-CF9F-4E66-B0EF-DA80FD3BACC0}" name="Сводная таблица7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7">
  <location ref="A3:C23" firstHeaderRow="0" firstDataRow="1" firstDataCol="1" rowPageCount="1" colPageCount="1"/>
  <pivotFields count="15">
    <pivotField showAll="0"/>
    <pivotField axis="axisPage" multipleItemSelectionAllowed="1" showAll="0">
      <items count="8">
        <item x="4"/>
        <item x="3"/>
        <item x="1"/>
        <item x="2"/>
        <item x="0"/>
        <item x="5"/>
        <item x="6"/>
        <item t="default"/>
      </items>
    </pivotField>
    <pivotField axis="axisRow" showAll="0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Сумма по полю Товарооборот, руб" fld="4" baseField="0" baseItem="0"/>
    <dataField name="Сумма по полю Доходность" fld="10" baseField="0" baseItem="0" numFmtId="2"/>
  </dataFields>
  <formats count="2"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</formats>
  <chartFormats count="39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1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1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1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1" format="2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1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1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21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21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21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21" format="2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21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21" format="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21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21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21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21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21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21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21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I1" sqref="I1"/>
    </sheetView>
  </sheetViews>
  <sheetFormatPr defaultColWidth="14.44140625" defaultRowHeight="15" customHeight="1" x14ac:dyDescent="0.3"/>
  <cols>
    <col min="1" max="1" width="12.33203125" customWidth="1"/>
    <col min="2" max="2" width="7.77734375" style="28" customWidth="1"/>
    <col min="3" max="3" width="15.44140625" customWidth="1"/>
    <col min="4" max="4" width="12.33203125" customWidth="1"/>
    <col min="5" max="5" width="18.44140625" customWidth="1"/>
    <col min="6" max="6" width="18.5546875" customWidth="1"/>
    <col min="7" max="7" width="17" style="24" customWidth="1"/>
    <col min="8" max="8" width="18" style="29" customWidth="1"/>
    <col min="9" max="9" width="18" style="40" customWidth="1"/>
    <col min="10" max="10" width="16" customWidth="1"/>
    <col min="11" max="11" width="18.77734375" style="33" customWidth="1"/>
    <col min="12" max="12" width="21" style="33" customWidth="1"/>
    <col min="13" max="13" width="20" customWidth="1"/>
    <col min="14" max="14" width="19.44140625" customWidth="1"/>
    <col min="15" max="15" width="22" style="16" customWidth="1"/>
    <col min="16" max="16" width="28.44140625" customWidth="1"/>
    <col min="17" max="32" width="8.6640625" customWidth="1"/>
  </cols>
  <sheetData>
    <row r="1" spans="1:32" ht="35.4" customHeight="1" x14ac:dyDescent="0.3">
      <c r="A1" s="1" t="s">
        <v>0</v>
      </c>
      <c r="B1" s="26" t="s">
        <v>34</v>
      </c>
      <c r="C1" s="2" t="s">
        <v>1</v>
      </c>
      <c r="D1" s="2" t="s">
        <v>2</v>
      </c>
      <c r="E1" s="2" t="s">
        <v>3</v>
      </c>
      <c r="F1" s="2" t="s">
        <v>4</v>
      </c>
      <c r="G1" s="41" t="s">
        <v>42</v>
      </c>
      <c r="H1" s="30" t="s">
        <v>35</v>
      </c>
      <c r="I1" s="38" t="s">
        <v>44</v>
      </c>
      <c r="J1" s="17" t="s">
        <v>5</v>
      </c>
      <c r="K1" s="31" t="s">
        <v>38</v>
      </c>
      <c r="L1" s="31" t="s">
        <v>39</v>
      </c>
      <c r="M1" s="19" t="s">
        <v>6</v>
      </c>
      <c r="N1" s="19" t="s">
        <v>7</v>
      </c>
      <c r="O1" s="20" t="s">
        <v>8</v>
      </c>
      <c r="P1" s="19" t="s">
        <v>27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4.25" customHeight="1" x14ac:dyDescent="0.3">
      <c r="A2" s="5">
        <v>43982</v>
      </c>
      <c r="B2" s="27">
        <f t="shared" ref="B2:B65" si="0">WEEKNUM(TEXT(A2,"ДД.ММ.ГГГГ"), 2)</f>
        <v>22</v>
      </c>
      <c r="C2" s="6" t="s">
        <v>9</v>
      </c>
      <c r="D2" s="6">
        <v>7944</v>
      </c>
      <c r="E2" s="6">
        <v>623971.5</v>
      </c>
      <c r="F2" s="6">
        <v>565363.01599999995</v>
      </c>
      <c r="G2" s="23">
        <f t="shared" ref="G2:G65" si="1">SUMIF(C:C, C2, E:E)</f>
        <v>3342598.5</v>
      </c>
      <c r="H2" s="25">
        <f t="shared" ref="H2:H65" si="2">E2/G2</f>
        <v>0.18667258421853536</v>
      </c>
      <c r="I2" s="39">
        <f>E2/M2</f>
        <v>41598.1</v>
      </c>
      <c r="J2" s="22">
        <v>64235.456923076919</v>
      </c>
      <c r="K2" s="32">
        <f>(E2-F2)/F2*100</f>
        <v>10.366522453955508</v>
      </c>
      <c r="L2" s="32">
        <f>(E2-F2)/E2*100</f>
        <v>9.3928142551382638</v>
      </c>
      <c r="M2">
        <f>VLOOKUP(P2,Лист2!$C$2:$F$505,2,0)</f>
        <v>15</v>
      </c>
      <c r="N2">
        <f>VLOOKUP(P2,Лист2!$C$2:$F$505,3,0)</f>
        <v>441</v>
      </c>
      <c r="O2" s="16">
        <f>VLOOKUP(P2,Лист2!$C$2:$F$505,4,0)</f>
        <v>368</v>
      </c>
      <c r="P2" t="str">
        <f t="shared" ref="P2:P65" si="3">TEXT(A2,"ДД.ММ.ГГГГ")&amp;" "&amp;C2</f>
        <v>31.05.2020 Самара</v>
      </c>
    </row>
    <row r="3" spans="1:32" ht="14.25" customHeight="1" x14ac:dyDescent="0.3">
      <c r="A3" s="7">
        <v>43981</v>
      </c>
      <c r="B3" s="27">
        <f t="shared" si="0"/>
        <v>22</v>
      </c>
      <c r="C3" s="8" t="s">
        <v>9</v>
      </c>
      <c r="D3" s="8">
        <v>10029</v>
      </c>
      <c r="E3" s="8">
        <v>787101</v>
      </c>
      <c r="F3" s="8">
        <v>707654.63099999994</v>
      </c>
      <c r="G3" s="23">
        <f t="shared" si="1"/>
        <v>3342598.5</v>
      </c>
      <c r="H3" s="25">
        <f t="shared" si="2"/>
        <v>0.23547578328656582</v>
      </c>
      <c r="I3" s="39">
        <f t="shared" ref="I3:I66" si="4">E3/M3</f>
        <v>52473.4</v>
      </c>
      <c r="J3" s="8">
        <v>112379.26539999999</v>
      </c>
      <c r="K3" s="32">
        <f t="shared" ref="K3:K66" si="5">(E3-F3)/F3*100</f>
        <v>11.226715055581975</v>
      </c>
      <c r="L3" s="32">
        <f t="shared" ref="L3:L66" si="6">(E3-F3)/E3*100</f>
        <v>10.093541870738324</v>
      </c>
      <c r="M3">
        <f>VLOOKUP(P3,Лист2!$C$2:$F$505,2,0)</f>
        <v>15</v>
      </c>
      <c r="N3">
        <f>VLOOKUP(P3,Лист2!$C$2:$F$505,3,0)</f>
        <v>490</v>
      </c>
      <c r="O3" s="16">
        <f>VLOOKUP(P3,Лист2!$C$2:$F$505,4,0)</f>
        <v>409</v>
      </c>
      <c r="P3" t="str">
        <f t="shared" si="3"/>
        <v>30.05.2020 Самара</v>
      </c>
    </row>
    <row r="4" spans="1:32" ht="14.25" customHeight="1" x14ac:dyDescent="0.3">
      <c r="A4" s="5">
        <v>43979</v>
      </c>
      <c r="B4" s="27">
        <f t="shared" si="0"/>
        <v>22</v>
      </c>
      <c r="C4" s="6" t="s">
        <v>9</v>
      </c>
      <c r="D4" s="6">
        <v>8536.5</v>
      </c>
      <c r="E4" s="6">
        <v>643944</v>
      </c>
      <c r="F4" s="6">
        <v>640961.69299999997</v>
      </c>
      <c r="G4" s="23">
        <f t="shared" si="1"/>
        <v>3342598.5</v>
      </c>
      <c r="H4" s="25">
        <f t="shared" si="2"/>
        <v>0.19264772601316013</v>
      </c>
      <c r="I4" s="39">
        <f t="shared" si="4"/>
        <v>42929.599999999999</v>
      </c>
      <c r="J4" s="22">
        <v>61475.592307692306</v>
      </c>
      <c r="K4" s="32">
        <f t="shared" si="5"/>
        <v>0.46528630845962737</v>
      </c>
      <c r="L4" s="32">
        <f t="shared" si="6"/>
        <v>0.46313142136583768</v>
      </c>
      <c r="M4">
        <f>VLOOKUP(P4,Лист2!$C$2:$F$505,2,0)</f>
        <v>15</v>
      </c>
      <c r="N4">
        <f>VLOOKUP(P4,Лист2!$C$2:$F$505,3,0)</f>
        <v>464</v>
      </c>
      <c r="O4" s="16">
        <f>VLOOKUP(P4,Лист2!$C$2:$F$505,4,0)</f>
        <v>390</v>
      </c>
      <c r="P4" t="str">
        <f t="shared" si="3"/>
        <v>28.05.2020 Самара</v>
      </c>
    </row>
    <row r="5" spans="1:32" ht="14.25" customHeight="1" x14ac:dyDescent="0.3">
      <c r="A5" s="7">
        <v>43967</v>
      </c>
      <c r="B5" s="27">
        <f t="shared" si="0"/>
        <v>20</v>
      </c>
      <c r="C5" s="8" t="s">
        <v>10</v>
      </c>
      <c r="D5" s="8">
        <v>38947.5</v>
      </c>
      <c r="E5" s="8">
        <v>3395892</v>
      </c>
      <c r="F5" s="8">
        <v>2740255.2110000001</v>
      </c>
      <c r="G5" s="23">
        <f t="shared" si="1"/>
        <v>101673535.5</v>
      </c>
      <c r="H5" s="25">
        <f t="shared" si="2"/>
        <v>3.339995981550184E-2</v>
      </c>
      <c r="I5" s="39">
        <f t="shared" si="4"/>
        <v>161709.14285714287</v>
      </c>
      <c r="J5" s="8">
        <v>294361.0811230769</v>
      </c>
      <c r="K5" s="32">
        <f t="shared" si="5"/>
        <v>23.926121419936599</v>
      </c>
      <c r="L5" s="32">
        <f t="shared" si="6"/>
        <v>19.306762081950776</v>
      </c>
      <c r="M5">
        <f>VLOOKUP(P5,Лист2!$C$2:$F$505,2,0)</f>
        <v>21</v>
      </c>
      <c r="N5">
        <f>VLOOKUP(P5,Лист2!$C$2:$F$505,3,0)</f>
        <v>2145</v>
      </c>
      <c r="O5" s="16">
        <f>VLOOKUP(P5,Лист2!$C$2:$F$505,4,0)</f>
        <v>1947</v>
      </c>
      <c r="P5" t="str">
        <f t="shared" si="3"/>
        <v>16.05.2020 Кемерово</v>
      </c>
    </row>
    <row r="6" spans="1:32" ht="14.25" customHeight="1" x14ac:dyDescent="0.3">
      <c r="A6" s="5">
        <v>43970</v>
      </c>
      <c r="B6" s="27">
        <f t="shared" si="0"/>
        <v>21</v>
      </c>
      <c r="C6" s="6" t="s">
        <v>10</v>
      </c>
      <c r="D6" s="6">
        <v>31842</v>
      </c>
      <c r="E6" s="6">
        <v>2771116.5</v>
      </c>
      <c r="F6" s="6">
        <v>2269371.4459999995</v>
      </c>
      <c r="G6" s="23">
        <f t="shared" si="1"/>
        <v>101673535.5</v>
      </c>
      <c r="H6" s="25">
        <f t="shared" si="2"/>
        <v>2.7255042193354239E-2</v>
      </c>
      <c r="I6" s="39">
        <f t="shared" si="4"/>
        <v>131957.92857142858</v>
      </c>
      <c r="J6" s="22">
        <v>328803.84615384613</v>
      </c>
      <c r="K6" s="32">
        <f t="shared" si="5"/>
        <v>22.109428356665795</v>
      </c>
      <c r="L6" s="32">
        <f t="shared" si="6"/>
        <v>18.106241798206625</v>
      </c>
      <c r="M6">
        <f>VLOOKUP(P6,Лист2!$C$2:$F$505,2,0)</f>
        <v>21</v>
      </c>
      <c r="N6">
        <f>VLOOKUP(P6,Лист2!$C$2:$F$505,3,0)</f>
        <v>1860</v>
      </c>
      <c r="O6" s="16">
        <f>VLOOKUP(P6,Лист2!$C$2:$F$505,4,0)</f>
        <v>1704</v>
      </c>
      <c r="P6" t="str">
        <f t="shared" si="3"/>
        <v>19.05.2020 Кемерово</v>
      </c>
    </row>
    <row r="7" spans="1:32" ht="14.25" customHeight="1" x14ac:dyDescent="0.3">
      <c r="A7" s="21">
        <v>43968</v>
      </c>
      <c r="B7" s="27">
        <f t="shared" si="0"/>
        <v>20</v>
      </c>
      <c r="C7" s="8" t="s">
        <v>10</v>
      </c>
      <c r="D7" s="8">
        <v>32023.5</v>
      </c>
      <c r="E7" s="8">
        <v>2882458.5</v>
      </c>
      <c r="F7" s="8">
        <v>2290967.0389999999</v>
      </c>
      <c r="G7" s="23">
        <f t="shared" si="1"/>
        <v>101673535.5</v>
      </c>
      <c r="H7" s="25">
        <f t="shared" si="2"/>
        <v>2.8350135419457308E-2</v>
      </c>
      <c r="I7" s="39">
        <f t="shared" si="4"/>
        <v>137259.92857142858</v>
      </c>
      <c r="J7" s="8">
        <v>246817.75113846152</v>
      </c>
      <c r="K7" s="32">
        <f t="shared" si="5"/>
        <v>25.818418638540706</v>
      </c>
      <c r="L7" s="32">
        <f t="shared" si="6"/>
        <v>20.520380813808771</v>
      </c>
      <c r="M7">
        <f>VLOOKUP(P7,Лист2!$C$2:$F$505,2,0)</f>
        <v>21</v>
      </c>
      <c r="N7">
        <f>VLOOKUP(P7,Лист2!$C$2:$F$505,3,0)</f>
        <v>1874</v>
      </c>
      <c r="O7" s="16">
        <f>VLOOKUP(P7,Лист2!$C$2:$F$505,4,0)</f>
        <v>1705</v>
      </c>
      <c r="P7" t="str">
        <f t="shared" si="3"/>
        <v>17.05.2020 Кемерово</v>
      </c>
    </row>
    <row r="8" spans="1:32" ht="14.25" customHeight="1" x14ac:dyDescent="0.3">
      <c r="A8" s="5">
        <v>43960</v>
      </c>
      <c r="B8" s="27">
        <f t="shared" si="0"/>
        <v>19</v>
      </c>
      <c r="C8" s="6" t="s">
        <v>10</v>
      </c>
      <c r="D8" s="6">
        <v>31147.5</v>
      </c>
      <c r="E8" s="6">
        <v>2831019</v>
      </c>
      <c r="F8" s="6">
        <v>2261296.2760000001</v>
      </c>
      <c r="G8" s="23">
        <f t="shared" si="1"/>
        <v>101673535.5</v>
      </c>
      <c r="H8" s="25">
        <f t="shared" si="2"/>
        <v>2.7844207306039828E-2</v>
      </c>
      <c r="I8" s="39">
        <f t="shared" si="4"/>
        <v>134810.42857142858</v>
      </c>
      <c r="J8" s="22">
        <v>225845</v>
      </c>
      <c r="K8" s="32">
        <f t="shared" si="5"/>
        <v>25.194519181174289</v>
      </c>
      <c r="L8" s="32">
        <f t="shared" si="6"/>
        <v>20.124298847870676</v>
      </c>
      <c r="M8">
        <f>VLOOKUP(P8,Лист2!$C$2:$F$505,2,0)</f>
        <v>21</v>
      </c>
      <c r="N8">
        <f>VLOOKUP(P8,Лист2!$C$2:$F$505,3,0)</f>
        <v>1735</v>
      </c>
      <c r="O8" s="16">
        <f>VLOOKUP(P8,Лист2!$C$2:$F$505,4,0)</f>
        <v>1568</v>
      </c>
      <c r="P8" t="str">
        <f t="shared" si="3"/>
        <v>09.05.2020 Кемерово</v>
      </c>
    </row>
    <row r="9" spans="1:32" ht="14.25" customHeight="1" x14ac:dyDescent="0.3">
      <c r="A9" s="7">
        <v>43955</v>
      </c>
      <c r="B9" s="27">
        <f t="shared" si="0"/>
        <v>19</v>
      </c>
      <c r="C9" s="8" t="s">
        <v>10</v>
      </c>
      <c r="D9" s="8">
        <v>25566</v>
      </c>
      <c r="E9" s="8">
        <v>2372310</v>
      </c>
      <c r="F9" s="8">
        <v>1875929.923</v>
      </c>
      <c r="G9" s="23">
        <f t="shared" si="1"/>
        <v>101673535.5</v>
      </c>
      <c r="H9" s="25">
        <f t="shared" si="2"/>
        <v>2.3332620315932653E-2</v>
      </c>
      <c r="I9" s="39">
        <f t="shared" si="4"/>
        <v>118615.5</v>
      </c>
      <c r="J9" s="8">
        <v>280340.16570000001</v>
      </c>
      <c r="K9" s="32">
        <f t="shared" si="5"/>
        <v>26.460480794836176</v>
      </c>
      <c r="L9" s="32">
        <f t="shared" si="6"/>
        <v>20.923912852873361</v>
      </c>
      <c r="M9">
        <f>VLOOKUP(P9,Лист2!$C$2:$F$505,2,0)</f>
        <v>20</v>
      </c>
      <c r="N9">
        <f>VLOOKUP(P9,Лист2!$C$2:$F$505,3,0)</f>
        <v>1519</v>
      </c>
      <c r="O9" s="16">
        <f>VLOOKUP(P9,Лист2!$C$2:$F$505,4,0)</f>
        <v>1372</v>
      </c>
      <c r="P9" t="str">
        <f t="shared" si="3"/>
        <v>04.05.2020 Кемерово</v>
      </c>
    </row>
    <row r="10" spans="1:32" ht="14.25" customHeight="1" x14ac:dyDescent="0.3">
      <c r="A10" s="5">
        <v>43950</v>
      </c>
      <c r="B10" s="27">
        <f t="shared" si="0"/>
        <v>18</v>
      </c>
      <c r="C10" s="6" t="s">
        <v>10</v>
      </c>
      <c r="D10" s="6">
        <v>29319</v>
      </c>
      <c r="E10" s="6">
        <v>2623480.5</v>
      </c>
      <c r="F10" s="6">
        <v>2115481.9889999996</v>
      </c>
      <c r="G10" s="23">
        <f t="shared" si="1"/>
        <v>101673535.5</v>
      </c>
      <c r="H10" s="25">
        <f t="shared" si="2"/>
        <v>2.5802982920762108E-2</v>
      </c>
      <c r="I10" s="39">
        <f t="shared" si="4"/>
        <v>145748.91666666666</v>
      </c>
      <c r="J10" s="22">
        <v>139204.6</v>
      </c>
      <c r="K10" s="32">
        <f t="shared" si="5"/>
        <v>24.013369702104352</v>
      </c>
      <c r="L10" s="32">
        <f t="shared" si="6"/>
        <v>19.363532947929301</v>
      </c>
      <c r="M10">
        <f>VLOOKUP(P10,Лист2!$C$2:$F$505,2,0)</f>
        <v>18</v>
      </c>
      <c r="N10">
        <f>VLOOKUP(P10,Лист2!$C$2:$F$505,3,0)</f>
        <v>1684</v>
      </c>
      <c r="O10" s="16">
        <f>VLOOKUP(P10,Лист2!$C$2:$F$505,4,0)</f>
        <v>1528</v>
      </c>
      <c r="P10" t="str">
        <f t="shared" si="3"/>
        <v>29.04.2020 Кемерово</v>
      </c>
    </row>
    <row r="11" spans="1:32" ht="14.25" customHeight="1" x14ac:dyDescent="0.3">
      <c r="A11" s="7">
        <v>43953</v>
      </c>
      <c r="B11" s="27">
        <f t="shared" si="0"/>
        <v>18</v>
      </c>
      <c r="C11" s="8" t="s">
        <v>10</v>
      </c>
      <c r="D11" s="8">
        <v>29031</v>
      </c>
      <c r="E11" s="8">
        <v>2711247</v>
      </c>
      <c r="F11" s="8">
        <v>2165434.9249999998</v>
      </c>
      <c r="G11" s="23">
        <f t="shared" si="1"/>
        <v>101673535.5</v>
      </c>
      <c r="H11" s="25">
        <f t="shared" si="2"/>
        <v>2.6666201648904007E-2</v>
      </c>
      <c r="I11" s="39">
        <f t="shared" si="4"/>
        <v>150624.83333333334</v>
      </c>
      <c r="J11" s="8">
        <v>185484.16923076924</v>
      </c>
      <c r="K11" s="32">
        <f t="shared" si="5"/>
        <v>25.205655856871349</v>
      </c>
      <c r="L11" s="32">
        <f t="shared" si="6"/>
        <v>20.131403557108598</v>
      </c>
      <c r="M11">
        <f>VLOOKUP(P11,Лист2!$C$2:$F$505,2,0)</f>
        <v>18</v>
      </c>
      <c r="N11">
        <f>VLOOKUP(P11,Лист2!$C$2:$F$505,3,0)</f>
        <v>1708</v>
      </c>
      <c r="O11" s="16">
        <f>VLOOKUP(P11,Лист2!$C$2:$F$505,4,0)</f>
        <v>1534</v>
      </c>
      <c r="P11" t="str">
        <f t="shared" si="3"/>
        <v>02.05.2020 Кемерово</v>
      </c>
    </row>
    <row r="12" spans="1:32" ht="14.25" customHeight="1" x14ac:dyDescent="0.3">
      <c r="A12" s="5">
        <v>43977</v>
      </c>
      <c r="B12" s="27">
        <f t="shared" si="0"/>
        <v>22</v>
      </c>
      <c r="C12" s="6" t="s">
        <v>10</v>
      </c>
      <c r="D12" s="6">
        <v>33423</v>
      </c>
      <c r="E12" s="6">
        <v>2970330</v>
      </c>
      <c r="F12" s="6">
        <v>2395998.3769999999</v>
      </c>
      <c r="G12" s="23">
        <f t="shared" si="1"/>
        <v>101673535.5</v>
      </c>
      <c r="H12" s="25">
        <f t="shared" si="2"/>
        <v>2.9214386864711714E-2</v>
      </c>
      <c r="I12" s="39">
        <f t="shared" si="4"/>
        <v>148516.5</v>
      </c>
      <c r="J12" s="22">
        <v>259067.63954615386</v>
      </c>
      <c r="K12" s="32">
        <f t="shared" si="5"/>
        <v>23.970451253773959</v>
      </c>
      <c r="L12" s="32">
        <f t="shared" si="6"/>
        <v>19.335616682321497</v>
      </c>
      <c r="M12">
        <f>VLOOKUP(P12,Лист2!$C$2:$F$505,2,0)</f>
        <v>20</v>
      </c>
      <c r="N12">
        <f>VLOOKUP(P12,Лист2!$C$2:$F$505,3,0)</f>
        <v>2044</v>
      </c>
      <c r="O12" s="16">
        <f>VLOOKUP(P12,Лист2!$C$2:$F$505,4,0)</f>
        <v>1863</v>
      </c>
      <c r="P12" t="str">
        <f t="shared" si="3"/>
        <v>26.05.2020 Кемерово</v>
      </c>
    </row>
    <row r="13" spans="1:32" ht="14.25" customHeight="1" x14ac:dyDescent="0.3">
      <c r="A13" s="7">
        <v>43952</v>
      </c>
      <c r="B13" s="27">
        <f t="shared" si="0"/>
        <v>18</v>
      </c>
      <c r="C13" s="8" t="s">
        <v>10</v>
      </c>
      <c r="D13" s="8">
        <v>32487</v>
      </c>
      <c r="E13" s="8">
        <v>3031254</v>
      </c>
      <c r="F13" s="8">
        <v>2397503.37</v>
      </c>
      <c r="G13" s="23">
        <f t="shared" si="1"/>
        <v>101673535.5</v>
      </c>
      <c r="H13" s="25">
        <f t="shared" si="2"/>
        <v>2.9813598839591844E-2</v>
      </c>
      <c r="I13" s="39">
        <f t="shared" si="4"/>
        <v>168403</v>
      </c>
      <c r="J13" s="8">
        <v>232079.84750769229</v>
      </c>
      <c r="K13" s="32">
        <f t="shared" si="5"/>
        <v>26.433774314152469</v>
      </c>
      <c r="L13" s="32">
        <f t="shared" si="6"/>
        <v>20.907209689455254</v>
      </c>
      <c r="M13">
        <f>VLOOKUP(P13,Лист2!$C$2:$F$505,2,0)</f>
        <v>18</v>
      </c>
      <c r="N13">
        <f>VLOOKUP(P13,Лист2!$C$2:$F$505,3,0)</f>
        <v>1826</v>
      </c>
      <c r="O13" s="16">
        <f>VLOOKUP(P13,Лист2!$C$2:$F$505,4,0)</f>
        <v>1633</v>
      </c>
      <c r="P13" t="str">
        <f t="shared" si="3"/>
        <v>01.05.2020 Кемерово</v>
      </c>
    </row>
    <row r="14" spans="1:32" ht="14.25" customHeight="1" x14ac:dyDescent="0.3">
      <c r="A14" s="5">
        <v>43963</v>
      </c>
      <c r="B14" s="27">
        <f t="shared" si="0"/>
        <v>20</v>
      </c>
      <c r="C14" s="6" t="s">
        <v>10</v>
      </c>
      <c r="D14" s="6">
        <v>28219.5</v>
      </c>
      <c r="E14" s="6">
        <v>2595778.5</v>
      </c>
      <c r="F14" s="6">
        <v>2050101.9780000001</v>
      </c>
      <c r="G14" s="23">
        <f t="shared" si="1"/>
        <v>101673535.5</v>
      </c>
      <c r="H14" s="25">
        <f t="shared" si="2"/>
        <v>2.5530522640279388E-2</v>
      </c>
      <c r="I14" s="39">
        <f t="shared" si="4"/>
        <v>123608.5</v>
      </c>
      <c r="J14" s="22">
        <v>309760.33573076921</v>
      </c>
      <c r="K14" s="32">
        <f t="shared" si="5"/>
        <v>26.617042852294631</v>
      </c>
      <c r="L14" s="32">
        <f t="shared" si="6"/>
        <v>21.021690487073528</v>
      </c>
      <c r="M14">
        <f>VLOOKUP(P14,Лист2!$C$2:$F$505,2,0)</f>
        <v>21</v>
      </c>
      <c r="N14">
        <f>VLOOKUP(P14,Лист2!$C$2:$F$505,3,0)</f>
        <v>1656</v>
      </c>
      <c r="O14" s="16">
        <f>VLOOKUP(P14,Лист2!$C$2:$F$505,4,0)</f>
        <v>1516</v>
      </c>
      <c r="P14" t="str">
        <f t="shared" si="3"/>
        <v>12.05.2020 Кемерово</v>
      </c>
    </row>
    <row r="15" spans="1:32" ht="14.25" customHeight="1" x14ac:dyDescent="0.3">
      <c r="A15" s="7">
        <v>43972</v>
      </c>
      <c r="B15" s="27">
        <f t="shared" si="0"/>
        <v>21</v>
      </c>
      <c r="C15" s="8" t="s">
        <v>10</v>
      </c>
      <c r="D15" s="8">
        <v>31272</v>
      </c>
      <c r="E15" s="8">
        <v>2744382</v>
      </c>
      <c r="F15" s="8">
        <v>2257728.2139999997</v>
      </c>
      <c r="G15" s="23">
        <f t="shared" si="1"/>
        <v>101673535.5</v>
      </c>
      <c r="H15" s="25">
        <f t="shared" si="2"/>
        <v>2.6992097663408193E-2</v>
      </c>
      <c r="I15" s="39">
        <f t="shared" si="4"/>
        <v>130684.85714285714</v>
      </c>
      <c r="J15" s="8">
        <v>301623.79230769229</v>
      </c>
      <c r="K15" s="32">
        <f t="shared" si="5"/>
        <v>21.555020794013092</v>
      </c>
      <c r="L15" s="32">
        <f t="shared" si="6"/>
        <v>17.732727659633401</v>
      </c>
      <c r="M15">
        <f>VLOOKUP(P15,Лист2!$C$2:$F$505,2,0)</f>
        <v>21</v>
      </c>
      <c r="N15">
        <f>VLOOKUP(P15,Лист2!$C$2:$F$505,3,0)</f>
        <v>1787</v>
      </c>
      <c r="O15" s="16">
        <f>VLOOKUP(P15,Лист2!$C$2:$F$505,4,0)</f>
        <v>1626</v>
      </c>
      <c r="P15" t="str">
        <f t="shared" si="3"/>
        <v>21.05.2020 Кемерово</v>
      </c>
    </row>
    <row r="16" spans="1:32" ht="14.25" customHeight="1" x14ac:dyDescent="0.3">
      <c r="A16" s="5">
        <v>43971</v>
      </c>
      <c r="B16" s="27">
        <f t="shared" si="0"/>
        <v>21</v>
      </c>
      <c r="C16" s="6" t="s">
        <v>10</v>
      </c>
      <c r="D16" s="6">
        <v>34077</v>
      </c>
      <c r="E16" s="6">
        <v>2929330.5</v>
      </c>
      <c r="F16" s="6">
        <v>2389543.5279999999</v>
      </c>
      <c r="G16" s="23">
        <f t="shared" si="1"/>
        <v>101673535.5</v>
      </c>
      <c r="H16" s="25">
        <f t="shared" si="2"/>
        <v>2.8811140338480704E-2</v>
      </c>
      <c r="I16" s="39">
        <f t="shared" si="4"/>
        <v>139491.92857142858</v>
      </c>
      <c r="J16" s="22">
        <v>459604.90796153841</v>
      </c>
      <c r="K16" s="32">
        <f t="shared" si="5"/>
        <v>22.589543386631295</v>
      </c>
      <c r="L16" s="32">
        <f t="shared" si="6"/>
        <v>18.426974081620358</v>
      </c>
      <c r="M16">
        <f>VLOOKUP(P16,Лист2!$C$2:$F$505,2,0)</f>
        <v>21</v>
      </c>
      <c r="N16">
        <f>VLOOKUP(P16,Лист2!$C$2:$F$505,3,0)</f>
        <v>1921</v>
      </c>
      <c r="O16" s="16">
        <f>VLOOKUP(P16,Лист2!$C$2:$F$505,4,0)</f>
        <v>1767</v>
      </c>
      <c r="P16" t="str">
        <f t="shared" si="3"/>
        <v>20.05.2020 Кемерово</v>
      </c>
    </row>
    <row r="17" spans="1:16" ht="14.25" customHeight="1" x14ac:dyDescent="0.3">
      <c r="A17" s="7">
        <v>43956</v>
      </c>
      <c r="B17" s="27">
        <f t="shared" si="0"/>
        <v>19</v>
      </c>
      <c r="C17" s="8" t="s">
        <v>10</v>
      </c>
      <c r="D17" s="8">
        <v>31566</v>
      </c>
      <c r="E17" s="8">
        <v>2906763</v>
      </c>
      <c r="F17" s="8">
        <v>2323003.267</v>
      </c>
      <c r="G17" s="23">
        <f t="shared" si="1"/>
        <v>101673535.5</v>
      </c>
      <c r="H17" s="25">
        <f t="shared" si="2"/>
        <v>2.8589179924799604E-2</v>
      </c>
      <c r="I17" s="39">
        <f t="shared" si="4"/>
        <v>145338.15</v>
      </c>
      <c r="J17" s="8">
        <v>287619.52953846153</v>
      </c>
      <c r="K17" s="32">
        <f t="shared" si="5"/>
        <v>25.12952699175003</v>
      </c>
      <c r="L17" s="32">
        <f t="shared" si="6"/>
        <v>20.082811464161338</v>
      </c>
      <c r="M17">
        <f>VLOOKUP(P17,Лист2!$C$2:$F$505,2,0)</f>
        <v>20</v>
      </c>
      <c r="N17">
        <f>VLOOKUP(P17,Лист2!$C$2:$F$505,3,0)</f>
        <v>1773</v>
      </c>
      <c r="O17" s="16">
        <f>VLOOKUP(P17,Лист2!$C$2:$F$505,4,0)</f>
        <v>1604</v>
      </c>
      <c r="P17" t="str">
        <f t="shared" si="3"/>
        <v>05.05.2020 Кемерово</v>
      </c>
    </row>
    <row r="18" spans="1:16" ht="14.25" customHeight="1" x14ac:dyDescent="0.3">
      <c r="A18" s="5">
        <v>43949</v>
      </c>
      <c r="B18" s="27">
        <f t="shared" si="0"/>
        <v>18</v>
      </c>
      <c r="C18" s="6" t="s">
        <v>10</v>
      </c>
      <c r="D18" s="6">
        <v>26940</v>
      </c>
      <c r="E18" s="6">
        <v>2411587.5</v>
      </c>
      <c r="F18" s="6">
        <v>1931011.4870000002</v>
      </c>
      <c r="G18" s="23">
        <f t="shared" si="1"/>
        <v>101673535.5</v>
      </c>
      <c r="H18" s="25">
        <f t="shared" si="2"/>
        <v>2.3718930281518537E-2</v>
      </c>
      <c r="I18" s="39">
        <f t="shared" si="4"/>
        <v>133977.08333333334</v>
      </c>
      <c r="J18" s="22">
        <v>149032.79178461537</v>
      </c>
      <c r="K18" s="32">
        <f t="shared" si="5"/>
        <v>24.887268472266719</v>
      </c>
      <c r="L18" s="32">
        <f t="shared" si="6"/>
        <v>19.927786696522514</v>
      </c>
      <c r="M18">
        <f>VLOOKUP(P18,Лист2!$C$2:$F$505,2,0)</f>
        <v>18</v>
      </c>
      <c r="N18">
        <f>VLOOKUP(P18,Лист2!$C$2:$F$505,3,0)</f>
        <v>1539</v>
      </c>
      <c r="O18" s="16">
        <f>VLOOKUP(P18,Лист2!$C$2:$F$505,4,0)</f>
        <v>1404</v>
      </c>
      <c r="P18" t="str">
        <f t="shared" si="3"/>
        <v>28.04.2020 Кемерово</v>
      </c>
    </row>
    <row r="19" spans="1:16" ht="14.25" customHeight="1" x14ac:dyDescent="0.3">
      <c r="A19" s="7">
        <v>43964</v>
      </c>
      <c r="B19" s="27">
        <f t="shared" si="0"/>
        <v>20</v>
      </c>
      <c r="C19" s="8" t="s">
        <v>10</v>
      </c>
      <c r="D19" s="8">
        <v>29241</v>
      </c>
      <c r="E19" s="8">
        <v>2629782</v>
      </c>
      <c r="F19" s="8">
        <v>2071714.7239999999</v>
      </c>
      <c r="G19" s="23">
        <f t="shared" si="1"/>
        <v>101673535.5</v>
      </c>
      <c r="H19" s="25">
        <f t="shared" si="2"/>
        <v>2.5864960700614174E-2</v>
      </c>
      <c r="I19" s="39">
        <f t="shared" si="4"/>
        <v>125227.71428571429</v>
      </c>
      <c r="J19" s="8">
        <v>361201.8010384615</v>
      </c>
      <c r="K19" s="32">
        <f t="shared" si="5"/>
        <v>26.937457630387534</v>
      </c>
      <c r="L19" s="32">
        <f t="shared" si="6"/>
        <v>21.221047067779768</v>
      </c>
      <c r="M19">
        <f>VLOOKUP(P19,Лист2!$C$2:$F$505,2,0)</f>
        <v>21</v>
      </c>
      <c r="N19">
        <f>VLOOKUP(P19,Лист2!$C$2:$F$505,3,0)</f>
        <v>1698</v>
      </c>
      <c r="O19" s="16">
        <f>VLOOKUP(P19,Лист2!$C$2:$F$505,4,0)</f>
        <v>1554</v>
      </c>
      <c r="P19" t="str">
        <f t="shared" si="3"/>
        <v>13.05.2020 Кемерово</v>
      </c>
    </row>
    <row r="20" spans="1:16" ht="14.25" customHeight="1" x14ac:dyDescent="0.3">
      <c r="A20" s="5">
        <v>43954</v>
      </c>
      <c r="B20" s="27">
        <f t="shared" si="0"/>
        <v>18</v>
      </c>
      <c r="C20" s="6" t="s">
        <v>10</v>
      </c>
      <c r="D20" s="6">
        <v>26082</v>
      </c>
      <c r="E20" s="6">
        <v>2434914</v>
      </c>
      <c r="F20" s="6">
        <v>1925475.1139999998</v>
      </c>
      <c r="G20" s="23">
        <f t="shared" si="1"/>
        <v>101673535.5</v>
      </c>
      <c r="H20" s="25">
        <f t="shared" si="2"/>
        <v>2.3948355764612905E-2</v>
      </c>
      <c r="I20" s="39">
        <f t="shared" si="4"/>
        <v>121745.7</v>
      </c>
      <c r="J20" s="22">
        <v>247646.60936153846</v>
      </c>
      <c r="K20" s="32">
        <f t="shared" si="5"/>
        <v>26.457827592572052</v>
      </c>
      <c r="L20" s="32">
        <f t="shared" si="6"/>
        <v>20.922253763377277</v>
      </c>
      <c r="M20">
        <f>VLOOKUP(P20,Лист2!$C$2:$F$505,2,0)</f>
        <v>20</v>
      </c>
      <c r="N20">
        <f>VLOOKUP(P20,Лист2!$C$2:$F$505,3,0)</f>
        <v>1520</v>
      </c>
      <c r="O20" s="16">
        <f>VLOOKUP(P20,Лист2!$C$2:$F$505,4,0)</f>
        <v>1373</v>
      </c>
      <c r="P20" t="str">
        <f t="shared" si="3"/>
        <v>03.05.2020 Кемерово</v>
      </c>
    </row>
    <row r="21" spans="1:16" ht="14.25" customHeight="1" x14ac:dyDescent="0.3">
      <c r="A21" s="7">
        <v>43957</v>
      </c>
      <c r="B21" s="27">
        <f t="shared" si="0"/>
        <v>19</v>
      </c>
      <c r="C21" s="8" t="s">
        <v>10</v>
      </c>
      <c r="D21" s="8">
        <v>32511</v>
      </c>
      <c r="E21" s="8">
        <v>2938623</v>
      </c>
      <c r="F21" s="8">
        <v>2406562.0579999997</v>
      </c>
      <c r="G21" s="23">
        <f t="shared" si="1"/>
        <v>101673535.5</v>
      </c>
      <c r="H21" s="25">
        <f t="shared" si="2"/>
        <v>2.890253580293763E-2</v>
      </c>
      <c r="I21" s="39">
        <f t="shared" si="4"/>
        <v>146931.15</v>
      </c>
      <c r="J21" s="8">
        <v>306098.4769230769</v>
      </c>
      <c r="K21" s="32">
        <f t="shared" si="5"/>
        <v>22.108756357697064</v>
      </c>
      <c r="L21" s="32">
        <f t="shared" si="6"/>
        <v>18.105791113729129</v>
      </c>
      <c r="M21">
        <f>VLOOKUP(P21,Лист2!$C$2:$F$505,2,0)</f>
        <v>20</v>
      </c>
      <c r="N21">
        <f>VLOOKUP(P21,Лист2!$C$2:$F$505,3,0)</f>
        <v>1784</v>
      </c>
      <c r="O21" s="16">
        <f>VLOOKUP(P21,Лист2!$C$2:$F$505,4,0)</f>
        <v>1632</v>
      </c>
      <c r="P21" t="str">
        <f t="shared" si="3"/>
        <v>06.05.2020 Кемерово</v>
      </c>
    </row>
    <row r="22" spans="1:16" ht="14.25" customHeight="1" x14ac:dyDescent="0.3">
      <c r="A22" s="5">
        <v>43974</v>
      </c>
      <c r="B22" s="27">
        <f t="shared" si="0"/>
        <v>21</v>
      </c>
      <c r="C22" s="6" t="s">
        <v>10</v>
      </c>
      <c r="D22" s="6">
        <v>42703.5</v>
      </c>
      <c r="E22" s="6">
        <v>3628726.5</v>
      </c>
      <c r="F22" s="6">
        <v>3056063.7349999999</v>
      </c>
      <c r="G22" s="23">
        <f t="shared" si="1"/>
        <v>101673535.5</v>
      </c>
      <c r="H22" s="25">
        <f t="shared" si="2"/>
        <v>3.5689980506284254E-2</v>
      </c>
      <c r="I22" s="39">
        <f t="shared" si="4"/>
        <v>172796.5</v>
      </c>
      <c r="J22" s="22">
        <v>223670.01693846151</v>
      </c>
      <c r="K22" s="32">
        <f t="shared" si="5"/>
        <v>18.738574017338031</v>
      </c>
      <c r="L22" s="32">
        <f t="shared" si="6"/>
        <v>15.781370268605258</v>
      </c>
      <c r="M22">
        <f>VLOOKUP(P22,Лист2!$C$2:$F$505,2,0)</f>
        <v>21</v>
      </c>
      <c r="N22">
        <f>VLOOKUP(P22,Лист2!$C$2:$F$505,3,0)</f>
        <v>2340</v>
      </c>
      <c r="O22" s="16">
        <f>VLOOKUP(P22,Лист2!$C$2:$F$505,4,0)</f>
        <v>2146</v>
      </c>
      <c r="P22" t="str">
        <f t="shared" si="3"/>
        <v>23.05.2020 Кемерово</v>
      </c>
    </row>
    <row r="23" spans="1:16" ht="14.25" customHeight="1" x14ac:dyDescent="0.3">
      <c r="A23" s="7">
        <v>43976</v>
      </c>
      <c r="B23" s="27">
        <f t="shared" si="0"/>
        <v>22</v>
      </c>
      <c r="C23" s="8" t="s">
        <v>10</v>
      </c>
      <c r="D23" s="8">
        <v>35592</v>
      </c>
      <c r="E23" s="8">
        <v>3176580</v>
      </c>
      <c r="F23" s="8">
        <v>2540760.0409999997</v>
      </c>
      <c r="G23" s="23">
        <f t="shared" si="1"/>
        <v>101673535.5</v>
      </c>
      <c r="H23" s="25">
        <f t="shared" si="2"/>
        <v>3.1242938335708802E-2</v>
      </c>
      <c r="I23" s="39">
        <f t="shared" si="4"/>
        <v>158829</v>
      </c>
      <c r="J23" s="8">
        <v>351098.05384615384</v>
      </c>
      <c r="K23" s="32">
        <f t="shared" si="5"/>
        <v>25.024793712898301</v>
      </c>
      <c r="L23" s="32">
        <f t="shared" si="6"/>
        <v>20.015864829470697</v>
      </c>
      <c r="M23">
        <f>VLOOKUP(P23,Лист2!$C$2:$F$505,2,0)</f>
        <v>20</v>
      </c>
      <c r="N23">
        <f>VLOOKUP(P23,Лист2!$C$2:$F$505,3,0)</f>
        <v>2087</v>
      </c>
      <c r="O23" s="16">
        <f>VLOOKUP(P23,Лист2!$C$2:$F$505,4,0)</f>
        <v>1914</v>
      </c>
      <c r="P23" t="str">
        <f t="shared" si="3"/>
        <v>25.05.2020 Кемерово</v>
      </c>
    </row>
    <row r="24" spans="1:16" ht="14.25" customHeight="1" x14ac:dyDescent="0.3">
      <c r="A24" s="5">
        <v>43951</v>
      </c>
      <c r="B24" s="27">
        <f t="shared" si="0"/>
        <v>18</v>
      </c>
      <c r="C24" s="6" t="s">
        <v>10</v>
      </c>
      <c r="D24" s="6">
        <v>30445.5</v>
      </c>
      <c r="E24" s="6">
        <v>2817196.5</v>
      </c>
      <c r="F24" s="6">
        <v>2244503.1999999997</v>
      </c>
      <c r="G24" s="23">
        <f t="shared" si="1"/>
        <v>101673535.5</v>
      </c>
      <c r="H24" s="25">
        <f t="shared" si="2"/>
        <v>2.7708257474729006E-2</v>
      </c>
      <c r="I24" s="39">
        <f t="shared" si="4"/>
        <v>148273.5</v>
      </c>
      <c r="J24" s="22">
        <v>203231.46096923074</v>
      </c>
      <c r="K24" s="32">
        <f t="shared" si="5"/>
        <v>25.515370171893732</v>
      </c>
      <c r="L24" s="32">
        <f t="shared" si="6"/>
        <v>20.328482588985196</v>
      </c>
      <c r="M24">
        <f>VLOOKUP(P24,Лист2!$C$2:$F$505,2,0)</f>
        <v>19</v>
      </c>
      <c r="N24">
        <f>VLOOKUP(P24,Лист2!$C$2:$F$505,3,0)</f>
        <v>1712</v>
      </c>
      <c r="O24" s="16">
        <f>VLOOKUP(P24,Лист2!$C$2:$F$505,4,0)</f>
        <v>1552</v>
      </c>
      <c r="P24" t="str">
        <f t="shared" si="3"/>
        <v>30.04.2020 Кемерово</v>
      </c>
    </row>
    <row r="25" spans="1:16" ht="14.25" customHeight="1" x14ac:dyDescent="0.3">
      <c r="A25" s="7">
        <v>43961</v>
      </c>
      <c r="B25" s="27">
        <f t="shared" si="0"/>
        <v>19</v>
      </c>
      <c r="C25" s="8" t="s">
        <v>10</v>
      </c>
      <c r="D25" s="8">
        <v>36619.5</v>
      </c>
      <c r="E25" s="8">
        <v>3312967.5</v>
      </c>
      <c r="F25" s="8">
        <v>2647972.3429999999</v>
      </c>
      <c r="G25" s="23">
        <f t="shared" si="1"/>
        <v>101673535.5</v>
      </c>
      <c r="H25" s="25">
        <f t="shared" si="2"/>
        <v>3.2584364099348152E-2</v>
      </c>
      <c r="I25" s="39">
        <f t="shared" si="4"/>
        <v>157760.35714285713</v>
      </c>
      <c r="J25" s="8">
        <v>371661.65384615387</v>
      </c>
      <c r="K25" s="32">
        <f t="shared" si="5"/>
        <v>25.113372454887461</v>
      </c>
      <c r="L25" s="32">
        <f t="shared" si="6"/>
        <v>20.072492621796023</v>
      </c>
      <c r="M25">
        <f>VLOOKUP(P25,Лист2!$C$2:$F$505,2,0)</f>
        <v>21</v>
      </c>
      <c r="N25">
        <f>VLOOKUP(P25,Лист2!$C$2:$F$505,3,0)</f>
        <v>2016</v>
      </c>
      <c r="O25" s="16">
        <f>VLOOKUP(P25,Лист2!$C$2:$F$505,4,0)</f>
        <v>1846</v>
      </c>
      <c r="P25" t="str">
        <f t="shared" si="3"/>
        <v>10.05.2020 Кемерово</v>
      </c>
    </row>
    <row r="26" spans="1:16" ht="14.25" customHeight="1" x14ac:dyDescent="0.3">
      <c r="A26" s="5">
        <v>43959</v>
      </c>
      <c r="B26" s="27">
        <f t="shared" si="0"/>
        <v>19</v>
      </c>
      <c r="C26" s="6" t="s">
        <v>10</v>
      </c>
      <c r="D26" s="6">
        <v>29409</v>
      </c>
      <c r="E26" s="6">
        <v>2645160</v>
      </c>
      <c r="F26" s="6">
        <v>2133443.3049999997</v>
      </c>
      <c r="G26" s="23">
        <f t="shared" si="1"/>
        <v>101673535.5</v>
      </c>
      <c r="H26" s="25">
        <f t="shared" si="2"/>
        <v>2.6016209498291715E-2</v>
      </c>
      <c r="I26" s="39">
        <f t="shared" si="4"/>
        <v>125960</v>
      </c>
      <c r="J26" s="22">
        <v>355537.44449230767</v>
      </c>
      <c r="K26" s="32">
        <f t="shared" si="5"/>
        <v>23.98548364518177</v>
      </c>
      <c r="L26" s="32">
        <f t="shared" si="6"/>
        <v>19.345396686778884</v>
      </c>
      <c r="M26">
        <f>VLOOKUP(P26,Лист2!$C$2:$F$505,2,0)</f>
        <v>21</v>
      </c>
      <c r="N26">
        <f>VLOOKUP(P26,Лист2!$C$2:$F$505,3,0)</f>
        <v>1646</v>
      </c>
      <c r="O26" s="16">
        <f>VLOOKUP(P26,Лист2!$C$2:$F$505,4,0)</f>
        <v>1492</v>
      </c>
      <c r="P26" t="str">
        <f t="shared" si="3"/>
        <v>08.05.2020 Кемерово</v>
      </c>
    </row>
    <row r="27" spans="1:16" ht="14.25" customHeight="1" x14ac:dyDescent="0.3">
      <c r="A27" s="7">
        <v>43958</v>
      </c>
      <c r="B27" s="27">
        <f t="shared" si="0"/>
        <v>19</v>
      </c>
      <c r="C27" s="8" t="s">
        <v>10</v>
      </c>
      <c r="D27" s="8">
        <v>27018</v>
      </c>
      <c r="E27" s="8">
        <v>2472213</v>
      </c>
      <c r="F27" s="8">
        <v>2000889.9870000002</v>
      </c>
      <c r="G27" s="23">
        <f t="shared" si="1"/>
        <v>101673535.5</v>
      </c>
      <c r="H27" s="25">
        <f t="shared" si="2"/>
        <v>2.4315206389178824E-2</v>
      </c>
      <c r="I27" s="39">
        <f t="shared" si="4"/>
        <v>117724.42857142857</v>
      </c>
      <c r="J27" s="8">
        <v>283287.86923076923</v>
      </c>
      <c r="K27" s="32">
        <f t="shared" si="5"/>
        <v>23.555668530615709</v>
      </c>
      <c r="L27" s="32">
        <f t="shared" si="6"/>
        <v>19.064822205853613</v>
      </c>
      <c r="M27">
        <f>VLOOKUP(P27,Лист2!$C$2:$F$505,2,0)</f>
        <v>21</v>
      </c>
      <c r="N27">
        <f>VLOOKUP(P27,Лист2!$C$2:$F$505,3,0)</f>
        <v>1542</v>
      </c>
      <c r="O27" s="16">
        <f>VLOOKUP(P27,Лист2!$C$2:$F$505,4,0)</f>
        <v>1405</v>
      </c>
      <c r="P27" t="str">
        <f t="shared" si="3"/>
        <v>07.05.2020 Кемерово</v>
      </c>
    </row>
    <row r="28" spans="1:16" ht="14.25" customHeight="1" x14ac:dyDescent="0.3">
      <c r="A28" s="5">
        <v>43975</v>
      </c>
      <c r="B28" s="27">
        <f t="shared" si="0"/>
        <v>21</v>
      </c>
      <c r="C28" s="6" t="s">
        <v>10</v>
      </c>
      <c r="D28" s="6">
        <v>34303.5</v>
      </c>
      <c r="E28" s="6">
        <v>2924746.5</v>
      </c>
      <c r="F28" s="6">
        <v>2399312.9350000001</v>
      </c>
      <c r="G28" s="23">
        <f t="shared" si="1"/>
        <v>101673535.5</v>
      </c>
      <c r="H28" s="25">
        <f t="shared" si="2"/>
        <v>2.8766054859968946E-2</v>
      </c>
      <c r="I28" s="39">
        <f t="shared" si="4"/>
        <v>146237.32500000001</v>
      </c>
      <c r="J28" s="22">
        <v>282325.24615384615</v>
      </c>
      <c r="K28" s="32">
        <f t="shared" si="5"/>
        <v>21.899334485936905</v>
      </c>
      <c r="L28" s="32">
        <f t="shared" si="6"/>
        <v>17.965097658891118</v>
      </c>
      <c r="M28">
        <f>VLOOKUP(P28,Лист2!$C$2:$F$505,2,0)</f>
        <v>20</v>
      </c>
      <c r="N28">
        <f>VLOOKUP(P28,Лист2!$C$2:$F$505,3,0)</f>
        <v>1999</v>
      </c>
      <c r="O28" s="16">
        <f>VLOOKUP(P28,Лист2!$C$2:$F$505,4,0)</f>
        <v>1829</v>
      </c>
      <c r="P28" t="str">
        <f t="shared" si="3"/>
        <v>24.05.2020 Кемерово</v>
      </c>
    </row>
    <row r="29" spans="1:16" ht="14.25" customHeight="1" x14ac:dyDescent="0.3">
      <c r="A29" s="7">
        <v>43982</v>
      </c>
      <c r="B29" s="27">
        <f t="shared" si="0"/>
        <v>22</v>
      </c>
      <c r="C29" s="8" t="s">
        <v>10</v>
      </c>
      <c r="D29" s="8">
        <v>36999</v>
      </c>
      <c r="E29" s="8">
        <v>3473895</v>
      </c>
      <c r="F29" s="8">
        <v>2757933.63</v>
      </c>
      <c r="G29" s="23">
        <f t="shared" si="1"/>
        <v>101673535.5</v>
      </c>
      <c r="H29" s="25">
        <f t="shared" si="2"/>
        <v>3.4167150605282137E-2</v>
      </c>
      <c r="I29" s="39">
        <f t="shared" si="4"/>
        <v>165423.57142857142</v>
      </c>
      <c r="J29" s="8">
        <v>112971.77692307692</v>
      </c>
      <c r="K29" s="32">
        <f t="shared" si="5"/>
        <v>25.960065253637023</v>
      </c>
      <c r="L29" s="32">
        <f t="shared" si="6"/>
        <v>20.609758498745649</v>
      </c>
      <c r="M29">
        <f>VLOOKUP(P29,Лист2!$C$2:$F$505,2,0)</f>
        <v>21</v>
      </c>
      <c r="N29">
        <f>VLOOKUP(P29,Лист2!$C$2:$F$505,3,0)</f>
        <v>2271</v>
      </c>
      <c r="O29" s="16">
        <f>VLOOKUP(P29,Лист2!$C$2:$F$505,4,0)</f>
        <v>2085</v>
      </c>
      <c r="P29" t="str">
        <f t="shared" si="3"/>
        <v>31.05.2020 Кемерово</v>
      </c>
    </row>
    <row r="30" spans="1:16" ht="14.25" customHeight="1" x14ac:dyDescent="0.3">
      <c r="A30" s="5">
        <v>43981</v>
      </c>
      <c r="B30" s="27">
        <f t="shared" si="0"/>
        <v>22</v>
      </c>
      <c r="C30" s="6" t="s">
        <v>10</v>
      </c>
      <c r="D30" s="6">
        <v>44001</v>
      </c>
      <c r="E30" s="6">
        <v>3921784.5</v>
      </c>
      <c r="F30" s="6">
        <v>3132604.841</v>
      </c>
      <c r="G30" s="23">
        <f t="shared" si="1"/>
        <v>101673535.5</v>
      </c>
      <c r="H30" s="25">
        <f t="shared" si="2"/>
        <v>3.8572323473496206E-2</v>
      </c>
      <c r="I30" s="39">
        <f t="shared" si="4"/>
        <v>196089.22500000001</v>
      </c>
      <c r="J30" s="22">
        <v>242715.26253846151</v>
      </c>
      <c r="K30" s="32">
        <f t="shared" si="5"/>
        <v>25.192442042836007</v>
      </c>
      <c r="L30" s="32">
        <f t="shared" si="6"/>
        <v>20.122973585111573</v>
      </c>
      <c r="M30">
        <f>VLOOKUP(P30,Лист2!$C$2:$F$505,2,0)</f>
        <v>20</v>
      </c>
      <c r="N30">
        <f>VLOOKUP(P30,Лист2!$C$2:$F$505,3,0)</f>
        <v>2597</v>
      </c>
      <c r="O30" s="16">
        <f>VLOOKUP(P30,Лист2!$C$2:$F$505,4,0)</f>
        <v>2376</v>
      </c>
      <c r="P30" t="str">
        <f t="shared" si="3"/>
        <v>30.05.2020 Кемерово</v>
      </c>
    </row>
    <row r="31" spans="1:16" ht="14.25" customHeight="1" x14ac:dyDescent="0.3">
      <c r="A31" s="7">
        <v>43979</v>
      </c>
      <c r="B31" s="27">
        <f t="shared" si="0"/>
        <v>22</v>
      </c>
      <c r="C31" s="8" t="s">
        <v>10</v>
      </c>
      <c r="D31" s="8">
        <v>30982.5</v>
      </c>
      <c r="E31" s="8">
        <v>2827773</v>
      </c>
      <c r="F31" s="8">
        <v>2232253.034</v>
      </c>
      <c r="G31" s="23">
        <f t="shared" si="1"/>
        <v>101673535.5</v>
      </c>
      <c r="H31" s="25">
        <f t="shared" si="2"/>
        <v>2.7812281594161738E-2</v>
      </c>
      <c r="I31" s="39">
        <f t="shared" si="4"/>
        <v>141388.65</v>
      </c>
      <c r="J31" s="8">
        <v>343211.54262307688</v>
      </c>
      <c r="K31" s="32">
        <f t="shared" si="5"/>
        <v>26.677977672310782</v>
      </c>
      <c r="L31" s="32">
        <f t="shared" si="6"/>
        <v>21.059680745236623</v>
      </c>
      <c r="M31">
        <f>VLOOKUP(P31,Лист2!$C$2:$F$505,2,0)</f>
        <v>20</v>
      </c>
      <c r="N31">
        <f>VLOOKUP(P31,Лист2!$C$2:$F$505,3,0)</f>
        <v>1886</v>
      </c>
      <c r="O31" s="16">
        <f>VLOOKUP(P31,Лист2!$C$2:$F$505,4,0)</f>
        <v>1736</v>
      </c>
      <c r="P31" t="str">
        <f t="shared" si="3"/>
        <v>28.05.2020 Кемерово</v>
      </c>
    </row>
    <row r="32" spans="1:16" ht="14.25" customHeight="1" x14ac:dyDescent="0.3">
      <c r="A32" s="5">
        <v>43967</v>
      </c>
      <c r="B32" s="27">
        <f t="shared" si="0"/>
        <v>20</v>
      </c>
      <c r="C32" s="6" t="s">
        <v>11</v>
      </c>
      <c r="D32" s="6">
        <v>88063.5</v>
      </c>
      <c r="E32" s="6">
        <v>7583758.5</v>
      </c>
      <c r="F32" s="6">
        <v>5779076.7979999995</v>
      </c>
      <c r="G32" s="23">
        <f t="shared" si="1"/>
        <v>243409003.5</v>
      </c>
      <c r="H32" s="25">
        <f t="shared" si="2"/>
        <v>3.1156442000716707E-2</v>
      </c>
      <c r="I32" s="39">
        <f t="shared" si="4"/>
        <v>244637.37096774194</v>
      </c>
      <c r="J32" s="22">
        <v>152384.93586153846</v>
      </c>
      <c r="K32" s="32">
        <f t="shared" si="5"/>
        <v>31.227854639768026</v>
      </c>
      <c r="L32" s="32">
        <f t="shared" si="6"/>
        <v>23.796666283611227</v>
      </c>
      <c r="M32">
        <f>VLOOKUP(P32,Лист2!$C$2:$F$505,2,0)</f>
        <v>31</v>
      </c>
      <c r="N32">
        <f>VLOOKUP(P32,Лист2!$C$2:$F$505,3,0)</f>
        <v>5593</v>
      </c>
      <c r="O32" s="16">
        <f>VLOOKUP(P32,Лист2!$C$2:$F$505,4,0)</f>
        <v>5177</v>
      </c>
      <c r="P32" t="str">
        <f t="shared" si="3"/>
        <v>16.05.2020 Екатеринбург</v>
      </c>
    </row>
    <row r="33" spans="1:16" ht="14.25" customHeight="1" x14ac:dyDescent="0.3">
      <c r="A33" s="7">
        <v>43970</v>
      </c>
      <c r="B33" s="27">
        <f t="shared" si="0"/>
        <v>21</v>
      </c>
      <c r="C33" s="8" t="s">
        <v>11</v>
      </c>
      <c r="D33" s="8">
        <v>84024</v>
      </c>
      <c r="E33" s="8">
        <v>6815511</v>
      </c>
      <c r="F33" s="8">
        <v>5426339.5819999995</v>
      </c>
      <c r="G33" s="23">
        <f t="shared" si="1"/>
        <v>243409003.5</v>
      </c>
      <c r="H33" s="25">
        <f t="shared" si="2"/>
        <v>2.8000241987761968E-2</v>
      </c>
      <c r="I33" s="39">
        <f t="shared" si="4"/>
        <v>219855.19354838709</v>
      </c>
      <c r="J33" s="8">
        <v>195070.25003076921</v>
      </c>
      <c r="K33" s="32">
        <f t="shared" si="5"/>
        <v>25.600524939649837</v>
      </c>
      <c r="L33" s="32">
        <f t="shared" si="6"/>
        <v>20.3824983629254</v>
      </c>
      <c r="M33">
        <f>VLOOKUP(P33,Лист2!$C$2:$F$505,2,0)</f>
        <v>31</v>
      </c>
      <c r="N33">
        <f>VLOOKUP(P33,Лист2!$C$2:$F$505,3,0)</f>
        <v>5389</v>
      </c>
      <c r="O33" s="16">
        <f>VLOOKUP(P33,Лист2!$C$2:$F$505,4,0)</f>
        <v>5024</v>
      </c>
      <c r="P33" t="str">
        <f t="shared" si="3"/>
        <v>19.05.2020 Екатеринбург</v>
      </c>
    </row>
    <row r="34" spans="1:16" ht="14.25" customHeight="1" x14ac:dyDescent="0.3">
      <c r="A34" s="5">
        <v>43968</v>
      </c>
      <c r="B34" s="27">
        <f t="shared" si="0"/>
        <v>20</v>
      </c>
      <c r="C34" s="6" t="s">
        <v>11</v>
      </c>
      <c r="D34" s="6">
        <v>78057</v>
      </c>
      <c r="E34" s="6">
        <v>6774946.5</v>
      </c>
      <c r="F34" s="6">
        <v>5115462.4009999996</v>
      </c>
      <c r="G34" s="23">
        <f t="shared" si="1"/>
        <v>243409003.5</v>
      </c>
      <c r="H34" s="25">
        <f t="shared" si="2"/>
        <v>2.7833590387300527E-2</v>
      </c>
      <c r="I34" s="39">
        <f t="shared" si="4"/>
        <v>218546.66129032258</v>
      </c>
      <c r="J34" s="22">
        <v>61149.515384615377</v>
      </c>
      <c r="K34" s="32">
        <f t="shared" si="5"/>
        <v>32.440549239020797</v>
      </c>
      <c r="L34" s="32">
        <f t="shared" si="6"/>
        <v>24.494423668142627</v>
      </c>
      <c r="M34">
        <f>VLOOKUP(P34,Лист2!$C$2:$F$505,2,0)</f>
        <v>31</v>
      </c>
      <c r="N34">
        <f>VLOOKUP(P34,Лист2!$C$2:$F$505,3,0)</f>
        <v>5206</v>
      </c>
      <c r="O34" s="16">
        <f>VLOOKUP(P34,Лист2!$C$2:$F$505,4,0)</f>
        <v>4843</v>
      </c>
      <c r="P34" t="str">
        <f t="shared" si="3"/>
        <v>17.05.2020 Екатеринбург</v>
      </c>
    </row>
    <row r="35" spans="1:16" ht="14.25" customHeight="1" x14ac:dyDescent="0.3">
      <c r="A35" s="7">
        <v>43960</v>
      </c>
      <c r="B35" s="27">
        <f t="shared" si="0"/>
        <v>19</v>
      </c>
      <c r="C35" s="8" t="s">
        <v>11</v>
      </c>
      <c r="D35" s="8">
        <v>69720</v>
      </c>
      <c r="E35" s="8">
        <v>6264933</v>
      </c>
      <c r="F35" s="8">
        <v>4726931.9569999995</v>
      </c>
      <c r="G35" s="23">
        <f t="shared" si="1"/>
        <v>243409003.5</v>
      </c>
      <c r="H35" s="25">
        <f t="shared" si="2"/>
        <v>2.5738296077449738E-2</v>
      </c>
      <c r="I35" s="39">
        <f t="shared" si="4"/>
        <v>202094.61290322582</v>
      </c>
      <c r="J35" s="8">
        <v>294634.35530769231</v>
      </c>
      <c r="K35" s="32">
        <f t="shared" si="5"/>
        <v>32.536982909652671</v>
      </c>
      <c r="L35" s="32">
        <f t="shared" si="6"/>
        <v>24.549361389818543</v>
      </c>
      <c r="M35">
        <f>VLOOKUP(P35,Лист2!$C$2:$F$505,2,0)</f>
        <v>31</v>
      </c>
      <c r="N35">
        <f>VLOOKUP(P35,Лист2!$C$2:$F$505,3,0)</f>
        <v>4556</v>
      </c>
      <c r="O35" s="16">
        <f>VLOOKUP(P35,Лист2!$C$2:$F$505,4,0)</f>
        <v>4220</v>
      </c>
      <c r="P35" t="str">
        <f t="shared" si="3"/>
        <v>09.05.2020 Екатеринбург</v>
      </c>
    </row>
    <row r="36" spans="1:16" ht="14.25" customHeight="1" x14ac:dyDescent="0.3">
      <c r="A36" s="5">
        <v>43955</v>
      </c>
      <c r="B36" s="27">
        <f t="shared" si="0"/>
        <v>19</v>
      </c>
      <c r="C36" s="6" t="s">
        <v>11</v>
      </c>
      <c r="D36" s="6">
        <v>72928.5</v>
      </c>
      <c r="E36" s="6">
        <v>6642249</v>
      </c>
      <c r="F36" s="6">
        <v>4993791.9560000002</v>
      </c>
      <c r="G36" s="23">
        <f t="shared" si="1"/>
        <v>243409003.5</v>
      </c>
      <c r="H36" s="25">
        <f t="shared" si="2"/>
        <v>2.7288427726544634E-2</v>
      </c>
      <c r="I36" s="39">
        <f t="shared" si="4"/>
        <v>214266.09677419355</v>
      </c>
      <c r="J36" s="22">
        <v>215294.37692307692</v>
      </c>
      <c r="K36" s="32">
        <f t="shared" si="5"/>
        <v>33.010126543605651</v>
      </c>
      <c r="L36" s="32">
        <f t="shared" si="6"/>
        <v>24.817754408183131</v>
      </c>
      <c r="M36">
        <f>VLOOKUP(P36,Лист2!$C$2:$F$505,2,0)</f>
        <v>31</v>
      </c>
      <c r="N36">
        <f>VLOOKUP(P36,Лист2!$C$2:$F$505,3,0)</f>
        <v>4968</v>
      </c>
      <c r="O36" s="16">
        <f>VLOOKUP(P36,Лист2!$C$2:$F$505,4,0)</f>
        <v>4596</v>
      </c>
      <c r="P36" t="str">
        <f t="shared" si="3"/>
        <v>04.05.2020 Екатеринбург</v>
      </c>
    </row>
    <row r="37" spans="1:16" ht="14.25" customHeight="1" x14ac:dyDescent="0.3">
      <c r="A37" s="7">
        <v>43950</v>
      </c>
      <c r="B37" s="27">
        <f t="shared" si="0"/>
        <v>18</v>
      </c>
      <c r="C37" s="8" t="s">
        <v>11</v>
      </c>
      <c r="D37" s="8">
        <v>79527</v>
      </c>
      <c r="E37" s="8">
        <v>7180498.5</v>
      </c>
      <c r="F37" s="8">
        <v>5432087.9790000003</v>
      </c>
      <c r="G37" s="23">
        <f t="shared" si="1"/>
        <v>243409003.5</v>
      </c>
      <c r="H37" s="25">
        <f t="shared" si="2"/>
        <v>2.9499724318948622E-2</v>
      </c>
      <c r="I37" s="39">
        <f t="shared" si="4"/>
        <v>231628.98387096773</v>
      </c>
      <c r="J37" s="8">
        <v>172769.19230769231</v>
      </c>
      <c r="K37" s="32">
        <f t="shared" si="5"/>
        <v>32.186712140142227</v>
      </c>
      <c r="L37" s="32">
        <f t="shared" si="6"/>
        <v>24.349430906503216</v>
      </c>
      <c r="M37">
        <f>VLOOKUP(P37,Лист2!$C$2:$F$505,2,0)</f>
        <v>31</v>
      </c>
      <c r="N37">
        <f>VLOOKUP(P37,Лист2!$C$2:$F$505,3,0)</f>
        <v>5378</v>
      </c>
      <c r="O37" s="16">
        <f>VLOOKUP(P37,Лист2!$C$2:$F$505,4,0)</f>
        <v>4985</v>
      </c>
      <c r="P37" t="str">
        <f t="shared" si="3"/>
        <v>29.04.2020 Екатеринбург</v>
      </c>
    </row>
    <row r="38" spans="1:16" ht="14.25" customHeight="1" x14ac:dyDescent="0.3">
      <c r="A38" s="5">
        <v>43953</v>
      </c>
      <c r="B38" s="27">
        <f t="shared" si="0"/>
        <v>18</v>
      </c>
      <c r="C38" s="6" t="s">
        <v>11</v>
      </c>
      <c r="D38" s="6">
        <v>60463.5</v>
      </c>
      <c r="E38" s="6">
        <v>5554192.5</v>
      </c>
      <c r="F38" s="6">
        <v>4218316.0290000001</v>
      </c>
      <c r="G38" s="23">
        <f t="shared" si="1"/>
        <v>243409003.5</v>
      </c>
      <c r="H38" s="25">
        <f t="shared" si="2"/>
        <v>2.2818352731968684E-2</v>
      </c>
      <c r="I38" s="39">
        <f t="shared" si="4"/>
        <v>179167.5</v>
      </c>
      <c r="J38" s="22">
        <v>244262.12107692307</v>
      </c>
      <c r="K38" s="32">
        <f t="shared" si="5"/>
        <v>31.66847770096269</v>
      </c>
      <c r="L38" s="32">
        <f t="shared" si="6"/>
        <v>24.051677557088631</v>
      </c>
      <c r="M38">
        <f>VLOOKUP(P38,Лист2!$C$2:$F$505,2,0)</f>
        <v>31</v>
      </c>
      <c r="N38">
        <f>VLOOKUP(P38,Лист2!$C$2:$F$505,3,0)</f>
        <v>4157</v>
      </c>
      <c r="O38" s="16">
        <f>VLOOKUP(P38,Лист2!$C$2:$F$505,4,0)</f>
        <v>3823</v>
      </c>
      <c r="P38" t="str">
        <f t="shared" si="3"/>
        <v>02.05.2020 Екатеринбург</v>
      </c>
    </row>
    <row r="39" spans="1:16" ht="14.25" customHeight="1" x14ac:dyDescent="0.3">
      <c r="A39" s="7">
        <v>43977</v>
      </c>
      <c r="B39" s="27">
        <f t="shared" si="0"/>
        <v>22</v>
      </c>
      <c r="C39" s="8" t="s">
        <v>11</v>
      </c>
      <c r="D39" s="8">
        <v>79975.5</v>
      </c>
      <c r="E39" s="8">
        <v>6676459.5</v>
      </c>
      <c r="F39" s="8">
        <v>5083946.1689999998</v>
      </c>
      <c r="G39" s="23">
        <f t="shared" si="1"/>
        <v>243409003.5</v>
      </c>
      <c r="H39" s="25">
        <f t="shared" si="2"/>
        <v>2.7428975115951288E-2</v>
      </c>
      <c r="I39" s="39">
        <f t="shared" si="4"/>
        <v>215369.66129032258</v>
      </c>
      <c r="J39" s="8">
        <v>141931.13193076922</v>
      </c>
      <c r="K39" s="32">
        <f t="shared" si="5"/>
        <v>31.324354705219935</v>
      </c>
      <c r="L39" s="32">
        <f t="shared" si="6"/>
        <v>23.852662193187875</v>
      </c>
      <c r="M39">
        <f>VLOOKUP(P39,Лист2!$C$2:$F$505,2,0)</f>
        <v>31</v>
      </c>
      <c r="N39">
        <f>VLOOKUP(P39,Лист2!$C$2:$F$505,3,0)</f>
        <v>5493</v>
      </c>
      <c r="O39" s="16">
        <f>VLOOKUP(P39,Лист2!$C$2:$F$505,4,0)</f>
        <v>5119</v>
      </c>
      <c r="P39" t="str">
        <f t="shared" si="3"/>
        <v>26.05.2020 Екатеринбург</v>
      </c>
    </row>
    <row r="40" spans="1:16" ht="14.25" customHeight="1" x14ac:dyDescent="0.3">
      <c r="A40" s="5">
        <v>43952</v>
      </c>
      <c r="B40" s="27">
        <f t="shared" si="0"/>
        <v>18</v>
      </c>
      <c r="C40" s="6" t="s">
        <v>11</v>
      </c>
      <c r="D40" s="6">
        <v>97534.5</v>
      </c>
      <c r="E40" s="6">
        <v>8893024.5</v>
      </c>
      <c r="F40" s="6">
        <v>6855177.2400000002</v>
      </c>
      <c r="G40" s="23">
        <f t="shared" si="1"/>
        <v>243409003.5</v>
      </c>
      <c r="H40" s="25">
        <f t="shared" si="2"/>
        <v>3.6535314520524713E-2</v>
      </c>
      <c r="I40" s="39">
        <f t="shared" si="4"/>
        <v>286871.75806451612</v>
      </c>
      <c r="J40" s="22">
        <v>185180.38007692309</v>
      </c>
      <c r="K40" s="32">
        <f t="shared" si="5"/>
        <v>29.72712723033839</v>
      </c>
      <c r="L40" s="32">
        <f t="shared" si="6"/>
        <v>22.915120272073914</v>
      </c>
      <c r="M40">
        <f>VLOOKUP(P40,Лист2!$C$2:$F$505,2,0)</f>
        <v>31</v>
      </c>
      <c r="N40">
        <f>VLOOKUP(P40,Лист2!$C$2:$F$505,3,0)</f>
        <v>6118</v>
      </c>
      <c r="O40" s="16">
        <f>VLOOKUP(P40,Лист2!$C$2:$F$505,4,0)</f>
        <v>5564</v>
      </c>
      <c r="P40" t="str">
        <f t="shared" si="3"/>
        <v>01.05.2020 Екатеринбург</v>
      </c>
    </row>
    <row r="41" spans="1:16" ht="14.25" customHeight="1" x14ac:dyDescent="0.3">
      <c r="A41" s="7">
        <v>43963</v>
      </c>
      <c r="B41" s="27">
        <f t="shared" si="0"/>
        <v>20</v>
      </c>
      <c r="C41" s="8" t="s">
        <v>11</v>
      </c>
      <c r="D41" s="8">
        <v>71520</v>
      </c>
      <c r="E41" s="8">
        <v>6398361</v>
      </c>
      <c r="F41" s="8">
        <v>4793096.1439999994</v>
      </c>
      <c r="G41" s="23">
        <f t="shared" si="1"/>
        <v>243409003.5</v>
      </c>
      <c r="H41" s="25">
        <f t="shared" si="2"/>
        <v>2.6286459859731524E-2</v>
      </c>
      <c r="I41" s="39">
        <f t="shared" si="4"/>
        <v>206398.74193548388</v>
      </c>
      <c r="J41" s="8">
        <v>181432.06769230767</v>
      </c>
      <c r="K41" s="32">
        <f t="shared" si="5"/>
        <v>33.491188321132931</v>
      </c>
      <c r="L41" s="32">
        <f t="shared" si="6"/>
        <v>25.088688431302963</v>
      </c>
      <c r="M41">
        <f>VLOOKUP(P41,Лист2!$C$2:$F$505,2,0)</f>
        <v>31</v>
      </c>
      <c r="N41">
        <f>VLOOKUP(P41,Лист2!$C$2:$F$505,3,0)</f>
        <v>4800</v>
      </c>
      <c r="O41" s="16">
        <f>VLOOKUP(P41,Лист2!$C$2:$F$505,4,0)</f>
        <v>4470</v>
      </c>
      <c r="P41" t="str">
        <f t="shared" si="3"/>
        <v>12.05.2020 Екатеринбург</v>
      </c>
    </row>
    <row r="42" spans="1:16" ht="14.25" customHeight="1" x14ac:dyDescent="0.3">
      <c r="A42" s="5">
        <v>43972</v>
      </c>
      <c r="B42" s="27">
        <f t="shared" si="0"/>
        <v>21</v>
      </c>
      <c r="C42" s="6" t="s">
        <v>11</v>
      </c>
      <c r="D42" s="6">
        <v>79485</v>
      </c>
      <c r="E42" s="6">
        <v>6633847.5</v>
      </c>
      <c r="F42" s="6">
        <v>5212858.58</v>
      </c>
      <c r="G42" s="23">
        <f t="shared" si="1"/>
        <v>243409003.5</v>
      </c>
      <c r="H42" s="25">
        <f t="shared" si="2"/>
        <v>2.7253911747763267E-2</v>
      </c>
      <c r="I42" s="39">
        <f t="shared" si="4"/>
        <v>213995.0806451613</v>
      </c>
      <c r="J42" s="22">
        <v>120955.33846153846</v>
      </c>
      <c r="K42" s="32">
        <f t="shared" si="5"/>
        <v>27.2593030904744</v>
      </c>
      <c r="L42" s="32">
        <f t="shared" si="6"/>
        <v>21.420283176542721</v>
      </c>
      <c r="M42">
        <f>VLOOKUP(P42,Лист2!$C$2:$F$505,2,0)</f>
        <v>31</v>
      </c>
      <c r="N42">
        <f>VLOOKUP(P42,Лист2!$C$2:$F$505,3,0)</f>
        <v>5207</v>
      </c>
      <c r="O42" s="16">
        <f>VLOOKUP(P42,Лист2!$C$2:$F$505,4,0)</f>
        <v>4868</v>
      </c>
      <c r="P42" t="str">
        <f t="shared" si="3"/>
        <v>21.05.2020 Екатеринбург</v>
      </c>
    </row>
    <row r="43" spans="1:16" ht="14.25" customHeight="1" x14ac:dyDescent="0.3">
      <c r="A43" s="7">
        <v>43971</v>
      </c>
      <c r="B43" s="27">
        <f t="shared" si="0"/>
        <v>21</v>
      </c>
      <c r="C43" s="8" t="s">
        <v>11</v>
      </c>
      <c r="D43" s="8">
        <v>93313.5</v>
      </c>
      <c r="E43" s="8">
        <v>7247575.5</v>
      </c>
      <c r="F43" s="8">
        <v>5922822.6779999994</v>
      </c>
      <c r="G43" s="23">
        <f t="shared" si="1"/>
        <v>243409003.5</v>
      </c>
      <c r="H43" s="25">
        <f t="shared" si="2"/>
        <v>2.9775297527151662E-2</v>
      </c>
      <c r="I43" s="39">
        <f t="shared" si="4"/>
        <v>233792.75806451612</v>
      </c>
      <c r="J43" s="8">
        <v>714758.2</v>
      </c>
      <c r="K43" s="32">
        <f t="shared" si="5"/>
        <v>22.366916823640903</v>
      </c>
      <c r="L43" s="32">
        <f t="shared" si="6"/>
        <v>18.278565321603075</v>
      </c>
      <c r="M43">
        <f>VLOOKUP(P43,Лист2!$C$2:$F$505,2,0)</f>
        <v>31</v>
      </c>
      <c r="N43">
        <f>VLOOKUP(P43,Лист2!$C$2:$F$505,3,0)</f>
        <v>5698</v>
      </c>
      <c r="O43" s="16">
        <f>VLOOKUP(P43,Лист2!$C$2:$F$505,4,0)</f>
        <v>5258</v>
      </c>
      <c r="P43" t="str">
        <f t="shared" si="3"/>
        <v>20.05.2020 Екатеринбург</v>
      </c>
    </row>
    <row r="44" spans="1:16" ht="14.25" customHeight="1" x14ac:dyDescent="0.3">
      <c r="A44" s="5">
        <v>43956</v>
      </c>
      <c r="B44" s="27">
        <f t="shared" si="0"/>
        <v>19</v>
      </c>
      <c r="C44" s="6" t="s">
        <v>11</v>
      </c>
      <c r="D44" s="6">
        <v>76585.5</v>
      </c>
      <c r="E44" s="6">
        <v>6921316.5</v>
      </c>
      <c r="F44" s="6">
        <v>5290094.2719999999</v>
      </c>
      <c r="G44" s="23">
        <f t="shared" si="1"/>
        <v>243409003.5</v>
      </c>
      <c r="H44" s="25">
        <f t="shared" si="2"/>
        <v>2.8434923936574926E-2</v>
      </c>
      <c r="I44" s="39">
        <f t="shared" si="4"/>
        <v>223268.27419354839</v>
      </c>
      <c r="J44" s="22">
        <v>386033.17544615385</v>
      </c>
      <c r="K44" s="32">
        <f t="shared" si="5"/>
        <v>30.835409429921029</v>
      </c>
      <c r="L44" s="32">
        <f t="shared" si="6"/>
        <v>23.568091821837651</v>
      </c>
      <c r="M44">
        <f>VLOOKUP(P44,Лист2!$C$2:$F$505,2,0)</f>
        <v>31</v>
      </c>
      <c r="N44">
        <f>VLOOKUP(P44,Лист2!$C$2:$F$505,3,0)</f>
        <v>5188</v>
      </c>
      <c r="O44" s="16">
        <f>VLOOKUP(P44,Лист2!$C$2:$F$505,4,0)</f>
        <v>4800</v>
      </c>
      <c r="P44" t="str">
        <f t="shared" si="3"/>
        <v>05.05.2020 Екатеринбург</v>
      </c>
    </row>
    <row r="45" spans="1:16" ht="14.25" customHeight="1" x14ac:dyDescent="0.3">
      <c r="A45" s="7">
        <v>43949</v>
      </c>
      <c r="B45" s="27">
        <f t="shared" si="0"/>
        <v>18</v>
      </c>
      <c r="C45" s="8" t="s">
        <v>11</v>
      </c>
      <c r="D45" s="8">
        <v>81826.5</v>
      </c>
      <c r="E45" s="8">
        <v>7163644.5</v>
      </c>
      <c r="F45" s="8">
        <v>5366333.7130000005</v>
      </c>
      <c r="G45" s="23">
        <f t="shared" si="1"/>
        <v>243409003.5</v>
      </c>
      <c r="H45" s="25">
        <f t="shared" si="2"/>
        <v>2.9430482837501121E-2</v>
      </c>
      <c r="I45" s="39">
        <f t="shared" si="4"/>
        <v>231085.30645161291</v>
      </c>
      <c r="J45" s="8">
        <v>145122.77781538462</v>
      </c>
      <c r="K45" s="32">
        <f t="shared" si="5"/>
        <v>33.4923410120022</v>
      </c>
      <c r="L45" s="32">
        <f t="shared" si="6"/>
        <v>25.089335281782894</v>
      </c>
      <c r="M45">
        <f>VLOOKUP(P45,Лист2!$C$2:$F$505,2,0)</f>
        <v>31</v>
      </c>
      <c r="N45">
        <f>VLOOKUP(P45,Лист2!$C$2:$F$505,3,0)</f>
        <v>5465</v>
      </c>
      <c r="O45" s="16">
        <f>VLOOKUP(P45,Лист2!$C$2:$F$505,4,0)</f>
        <v>5096</v>
      </c>
      <c r="P45" t="str">
        <f t="shared" si="3"/>
        <v>28.04.2020 Екатеринбург</v>
      </c>
    </row>
    <row r="46" spans="1:16" ht="14.25" customHeight="1" x14ac:dyDescent="0.3">
      <c r="A46" s="5">
        <v>43964</v>
      </c>
      <c r="B46" s="27">
        <f t="shared" si="0"/>
        <v>20</v>
      </c>
      <c r="C46" s="6" t="s">
        <v>11</v>
      </c>
      <c r="D46" s="6">
        <v>78846</v>
      </c>
      <c r="E46" s="6">
        <v>6993952.5</v>
      </c>
      <c r="F46" s="6">
        <v>5288518.7799999993</v>
      </c>
      <c r="G46" s="23">
        <f t="shared" si="1"/>
        <v>243409003.5</v>
      </c>
      <c r="H46" s="25">
        <f t="shared" si="2"/>
        <v>2.8733335248217307E-2</v>
      </c>
      <c r="I46" s="39">
        <f t="shared" si="4"/>
        <v>225611.37096774194</v>
      </c>
      <c r="J46" s="22">
        <v>227969.01538461537</v>
      </c>
      <c r="K46" s="32">
        <f t="shared" si="5"/>
        <v>32.24785220484744</v>
      </c>
      <c r="L46" s="32">
        <f t="shared" si="6"/>
        <v>24.384405241528313</v>
      </c>
      <c r="M46">
        <f>VLOOKUP(P46,Лист2!$C$2:$F$505,2,0)</f>
        <v>31</v>
      </c>
      <c r="N46">
        <f>VLOOKUP(P46,Лист2!$C$2:$F$505,3,0)</f>
        <v>5251</v>
      </c>
      <c r="O46" s="16">
        <f>VLOOKUP(P46,Лист2!$C$2:$F$505,4,0)</f>
        <v>4853</v>
      </c>
      <c r="P46" t="str">
        <f t="shared" si="3"/>
        <v>13.05.2020 Екатеринбург</v>
      </c>
    </row>
    <row r="47" spans="1:16" ht="14.25" customHeight="1" x14ac:dyDescent="0.3">
      <c r="A47" s="7">
        <v>43954</v>
      </c>
      <c r="B47" s="27">
        <f t="shared" si="0"/>
        <v>18</v>
      </c>
      <c r="C47" s="8" t="s">
        <v>11</v>
      </c>
      <c r="D47" s="8">
        <v>77263.5</v>
      </c>
      <c r="E47" s="8">
        <v>7013670</v>
      </c>
      <c r="F47" s="8">
        <v>5282661.8549999995</v>
      </c>
      <c r="G47" s="23">
        <f t="shared" si="1"/>
        <v>243409003.5</v>
      </c>
      <c r="H47" s="25">
        <f t="shared" si="2"/>
        <v>2.881434087954762E-2</v>
      </c>
      <c r="I47" s="39">
        <f t="shared" si="4"/>
        <v>226247.4193548387</v>
      </c>
      <c r="J47" s="8">
        <v>161473.07692307691</v>
      </c>
      <c r="K47" s="32">
        <f t="shared" si="5"/>
        <v>32.767725675297847</v>
      </c>
      <c r="L47" s="32">
        <f t="shared" si="6"/>
        <v>24.680490313915545</v>
      </c>
      <c r="M47">
        <f>VLOOKUP(P47,Лист2!$C$2:$F$505,2,0)</f>
        <v>31</v>
      </c>
      <c r="N47">
        <f>VLOOKUP(P47,Лист2!$C$2:$F$505,3,0)</f>
        <v>5155</v>
      </c>
      <c r="O47" s="16">
        <f>VLOOKUP(P47,Лист2!$C$2:$F$505,4,0)</f>
        <v>4762</v>
      </c>
      <c r="P47" t="str">
        <f t="shared" si="3"/>
        <v>03.05.2020 Екатеринбург</v>
      </c>
    </row>
    <row r="48" spans="1:16" ht="14.25" customHeight="1" x14ac:dyDescent="0.3">
      <c r="A48" s="5">
        <v>43957</v>
      </c>
      <c r="B48" s="27">
        <f t="shared" si="0"/>
        <v>19</v>
      </c>
      <c r="C48" s="6" t="s">
        <v>11</v>
      </c>
      <c r="D48" s="6">
        <v>68994</v>
      </c>
      <c r="E48" s="6">
        <v>6168657</v>
      </c>
      <c r="F48" s="6">
        <v>4695811.3490000004</v>
      </c>
      <c r="G48" s="23">
        <f t="shared" si="1"/>
        <v>243409003.5</v>
      </c>
      <c r="H48" s="25">
        <f t="shared" si="2"/>
        <v>2.5342764282751767E-2</v>
      </c>
      <c r="I48" s="39">
        <f t="shared" si="4"/>
        <v>198988.93548387097</v>
      </c>
      <c r="J48" s="22">
        <v>157384.1788307692</v>
      </c>
      <c r="K48" s="32">
        <f t="shared" si="5"/>
        <v>31.365094155957745</v>
      </c>
      <c r="L48" s="32">
        <f t="shared" si="6"/>
        <v>23.876277299904981</v>
      </c>
      <c r="M48">
        <f>VLOOKUP(P48,Лист2!$C$2:$F$505,2,0)</f>
        <v>31</v>
      </c>
      <c r="N48">
        <f>VLOOKUP(P48,Лист2!$C$2:$F$505,3,0)</f>
        <v>4709</v>
      </c>
      <c r="O48" s="16">
        <f>VLOOKUP(P48,Лист2!$C$2:$F$505,4,0)</f>
        <v>4348</v>
      </c>
      <c r="P48" t="str">
        <f t="shared" si="3"/>
        <v>06.05.2020 Екатеринбург</v>
      </c>
    </row>
    <row r="49" spans="1:16" ht="14.25" customHeight="1" x14ac:dyDescent="0.3">
      <c r="A49" s="7">
        <v>43974</v>
      </c>
      <c r="B49" s="27">
        <f t="shared" si="0"/>
        <v>21</v>
      </c>
      <c r="C49" s="8" t="s">
        <v>11</v>
      </c>
      <c r="D49" s="8">
        <v>102889.5</v>
      </c>
      <c r="E49" s="8">
        <v>8089143</v>
      </c>
      <c r="F49" s="8">
        <v>6673236.3720000004</v>
      </c>
      <c r="G49" s="23">
        <f t="shared" si="1"/>
        <v>243409003.5</v>
      </c>
      <c r="H49" s="25">
        <f t="shared" si="2"/>
        <v>3.3232718936791507E-2</v>
      </c>
      <c r="I49" s="39">
        <f t="shared" si="4"/>
        <v>260940.09677419355</v>
      </c>
      <c r="J49" s="8">
        <v>127223.84583076923</v>
      </c>
      <c r="K49" s="32">
        <f t="shared" si="5"/>
        <v>21.217690324007595</v>
      </c>
      <c r="L49" s="32">
        <f t="shared" si="6"/>
        <v>17.503790302631558</v>
      </c>
      <c r="M49">
        <f>VLOOKUP(P49,Лист2!$C$2:$F$505,2,0)</f>
        <v>31</v>
      </c>
      <c r="N49">
        <f>VLOOKUP(P49,Лист2!$C$2:$F$505,3,0)</f>
        <v>6276</v>
      </c>
      <c r="O49" s="16">
        <f>VLOOKUP(P49,Лист2!$C$2:$F$505,4,0)</f>
        <v>5801</v>
      </c>
      <c r="P49" t="str">
        <f t="shared" si="3"/>
        <v>23.05.2020 Екатеринбург</v>
      </c>
    </row>
    <row r="50" spans="1:16" ht="14.25" customHeight="1" x14ac:dyDescent="0.3">
      <c r="A50" s="5">
        <v>43976</v>
      </c>
      <c r="B50" s="27">
        <f t="shared" si="0"/>
        <v>22</v>
      </c>
      <c r="C50" s="6" t="s">
        <v>11</v>
      </c>
      <c r="D50" s="6">
        <v>76999.5</v>
      </c>
      <c r="E50" s="6">
        <v>6645603</v>
      </c>
      <c r="F50" s="6">
        <v>5032216.1889999993</v>
      </c>
      <c r="G50" s="23">
        <f t="shared" si="1"/>
        <v>243409003.5</v>
      </c>
      <c r="H50" s="25">
        <f t="shared" si="2"/>
        <v>2.7302207003201507E-2</v>
      </c>
      <c r="I50" s="39">
        <f t="shared" si="4"/>
        <v>214374.29032258064</v>
      </c>
      <c r="J50" s="22">
        <v>100883.95384615385</v>
      </c>
      <c r="K50" s="32">
        <f t="shared" si="5"/>
        <v>32.06115855131042</v>
      </c>
      <c r="L50" s="32">
        <f t="shared" si="6"/>
        <v>24.27750816592566</v>
      </c>
      <c r="M50">
        <f>VLOOKUP(P50,Лист2!$C$2:$F$505,2,0)</f>
        <v>31</v>
      </c>
      <c r="N50">
        <f>VLOOKUP(P50,Лист2!$C$2:$F$505,3,0)</f>
        <v>5210</v>
      </c>
      <c r="O50" s="16">
        <f>VLOOKUP(P50,Лист2!$C$2:$F$505,4,0)</f>
        <v>4841</v>
      </c>
      <c r="P50" t="str">
        <f t="shared" si="3"/>
        <v>25.05.2020 Екатеринбург</v>
      </c>
    </row>
    <row r="51" spans="1:16" ht="14.25" customHeight="1" x14ac:dyDescent="0.3">
      <c r="A51" s="7">
        <v>43951</v>
      </c>
      <c r="B51" s="27">
        <f t="shared" si="0"/>
        <v>18</v>
      </c>
      <c r="C51" s="8" t="s">
        <v>11</v>
      </c>
      <c r="D51" s="8">
        <v>77565</v>
      </c>
      <c r="E51" s="8">
        <v>7023727.5</v>
      </c>
      <c r="F51" s="8">
        <v>5349682.4849999994</v>
      </c>
      <c r="G51" s="23">
        <f t="shared" si="1"/>
        <v>243409003.5</v>
      </c>
      <c r="H51" s="25">
        <f t="shared" si="2"/>
        <v>2.8855660222116639E-2</v>
      </c>
      <c r="I51" s="39">
        <f t="shared" si="4"/>
        <v>226571.85483870967</v>
      </c>
      <c r="J51" s="8">
        <v>31578.207692307689</v>
      </c>
      <c r="K51" s="32">
        <f t="shared" si="5"/>
        <v>31.292418189189053</v>
      </c>
      <c r="L51" s="32">
        <f t="shared" si="6"/>
        <v>23.834139564782383</v>
      </c>
      <c r="M51">
        <f>VLOOKUP(P51,Лист2!$C$2:$F$505,2,0)</f>
        <v>31</v>
      </c>
      <c r="N51">
        <f>VLOOKUP(P51,Лист2!$C$2:$F$505,3,0)</f>
        <v>5120</v>
      </c>
      <c r="O51" s="16">
        <f>VLOOKUP(P51,Лист2!$C$2:$F$505,4,0)</f>
        <v>4737</v>
      </c>
      <c r="P51" t="str">
        <f t="shared" si="3"/>
        <v>30.04.2020 Екатеринбург</v>
      </c>
    </row>
    <row r="52" spans="1:16" ht="14.25" customHeight="1" x14ac:dyDescent="0.3">
      <c r="A52" s="5">
        <v>43961</v>
      </c>
      <c r="B52" s="27">
        <f t="shared" si="0"/>
        <v>19</v>
      </c>
      <c r="C52" s="6" t="s">
        <v>11</v>
      </c>
      <c r="D52" s="6">
        <v>84132</v>
      </c>
      <c r="E52" s="6">
        <v>7483194</v>
      </c>
      <c r="F52" s="6">
        <v>5637882.125</v>
      </c>
      <c r="G52" s="23">
        <f t="shared" si="1"/>
        <v>243409003.5</v>
      </c>
      <c r="H52" s="25">
        <f t="shared" si="2"/>
        <v>3.0743291712296911E-2</v>
      </c>
      <c r="I52" s="39">
        <f t="shared" si="4"/>
        <v>241393.35483870967</v>
      </c>
      <c r="J52" s="22">
        <v>126673.26923076922</v>
      </c>
      <c r="K52" s="32">
        <f t="shared" si="5"/>
        <v>32.730586310369162</v>
      </c>
      <c r="L52" s="32">
        <f t="shared" si="6"/>
        <v>24.659415150803255</v>
      </c>
      <c r="M52">
        <f>VLOOKUP(P52,Лист2!$C$2:$F$505,2,0)</f>
        <v>31</v>
      </c>
      <c r="N52">
        <f>VLOOKUP(P52,Лист2!$C$2:$F$505,3,0)</f>
        <v>5495</v>
      </c>
      <c r="O52" s="16">
        <f>VLOOKUP(P52,Лист2!$C$2:$F$505,4,0)</f>
        <v>5093</v>
      </c>
      <c r="P52" t="str">
        <f t="shared" si="3"/>
        <v>10.05.2020 Екатеринбург</v>
      </c>
    </row>
    <row r="53" spans="1:16" ht="14.25" customHeight="1" x14ac:dyDescent="0.3">
      <c r="A53" s="7">
        <v>43959</v>
      </c>
      <c r="B53" s="27">
        <f t="shared" si="0"/>
        <v>19</v>
      </c>
      <c r="C53" s="8" t="s">
        <v>11</v>
      </c>
      <c r="D53" s="8">
        <v>69544.5</v>
      </c>
      <c r="E53" s="8">
        <v>6293776.5</v>
      </c>
      <c r="F53" s="8">
        <v>4773839.9380000001</v>
      </c>
      <c r="G53" s="23">
        <f t="shared" si="1"/>
        <v>243409003.5</v>
      </c>
      <c r="H53" s="25">
        <f t="shared" si="2"/>
        <v>2.5856794159218519E-2</v>
      </c>
      <c r="I53" s="39">
        <f t="shared" si="4"/>
        <v>203025.04838709679</v>
      </c>
      <c r="J53" s="8">
        <v>201777.4038153846</v>
      </c>
      <c r="K53" s="32">
        <f t="shared" si="5"/>
        <v>31.838867279592481</v>
      </c>
      <c r="L53" s="32">
        <f t="shared" si="6"/>
        <v>24.14983376038218</v>
      </c>
      <c r="M53">
        <f>VLOOKUP(P53,Лист2!$C$2:$F$505,2,0)</f>
        <v>31</v>
      </c>
      <c r="N53">
        <f>VLOOKUP(P53,Лист2!$C$2:$F$505,3,0)</f>
        <v>4635</v>
      </c>
      <c r="O53" s="16">
        <f>VLOOKUP(P53,Лист2!$C$2:$F$505,4,0)</f>
        <v>4266</v>
      </c>
      <c r="P53" t="str">
        <f t="shared" si="3"/>
        <v>08.05.2020 Екатеринбург</v>
      </c>
    </row>
    <row r="54" spans="1:16" ht="14.25" customHeight="1" x14ac:dyDescent="0.3">
      <c r="A54" s="5">
        <v>43958</v>
      </c>
      <c r="B54" s="27">
        <f t="shared" si="0"/>
        <v>19</v>
      </c>
      <c r="C54" s="6" t="s">
        <v>11</v>
      </c>
      <c r="D54" s="6">
        <v>73204.5</v>
      </c>
      <c r="E54" s="6">
        <v>6591883.5</v>
      </c>
      <c r="F54" s="6">
        <v>5001227.6710000001</v>
      </c>
      <c r="G54" s="23">
        <f t="shared" si="1"/>
        <v>243409003.5</v>
      </c>
      <c r="H54" s="25">
        <f t="shared" si="2"/>
        <v>2.7081510565405194E-2</v>
      </c>
      <c r="I54" s="39">
        <f t="shared" si="4"/>
        <v>212641.40322580645</v>
      </c>
      <c r="J54" s="22">
        <v>184167.76355384616</v>
      </c>
      <c r="K54" s="32">
        <f t="shared" si="5"/>
        <v>31.805307289318961</v>
      </c>
      <c r="L54" s="32">
        <f t="shared" si="6"/>
        <v>24.1305209504992</v>
      </c>
      <c r="M54">
        <f>VLOOKUP(P54,Лист2!$C$2:$F$505,2,0)</f>
        <v>31</v>
      </c>
      <c r="N54">
        <f>VLOOKUP(P54,Лист2!$C$2:$F$505,3,0)</f>
        <v>4903</v>
      </c>
      <c r="O54" s="16">
        <f>VLOOKUP(P54,Лист2!$C$2:$F$505,4,0)</f>
        <v>4527</v>
      </c>
      <c r="P54" t="str">
        <f t="shared" si="3"/>
        <v>07.05.2020 Екатеринбург</v>
      </c>
    </row>
    <row r="55" spans="1:16" ht="14.25" customHeight="1" x14ac:dyDescent="0.3">
      <c r="A55" s="7">
        <v>43975</v>
      </c>
      <c r="B55" s="27">
        <f t="shared" si="0"/>
        <v>21</v>
      </c>
      <c r="C55" s="8" t="s">
        <v>11</v>
      </c>
      <c r="D55" s="8">
        <v>76663.5</v>
      </c>
      <c r="E55" s="8">
        <v>6451032</v>
      </c>
      <c r="F55" s="8">
        <v>5048965.7960000001</v>
      </c>
      <c r="G55" s="23">
        <f t="shared" si="1"/>
        <v>243409003.5</v>
      </c>
      <c r="H55" s="25">
        <f t="shared" si="2"/>
        <v>2.6502848732955765E-2</v>
      </c>
      <c r="I55" s="39">
        <f t="shared" si="4"/>
        <v>208097.80645161291</v>
      </c>
      <c r="J55" s="8">
        <v>94608.146153846144</v>
      </c>
      <c r="K55" s="32">
        <f t="shared" si="5"/>
        <v>27.769374177792507</v>
      </c>
      <c r="L55" s="32">
        <f t="shared" si="6"/>
        <v>21.733983089837409</v>
      </c>
      <c r="M55">
        <f>VLOOKUP(P55,Лист2!$C$2:$F$505,2,0)</f>
        <v>31</v>
      </c>
      <c r="N55">
        <f>VLOOKUP(P55,Лист2!$C$2:$F$505,3,0)</f>
        <v>5035</v>
      </c>
      <c r="O55" s="16">
        <f>VLOOKUP(P55,Лист2!$C$2:$F$505,4,0)</f>
        <v>4683</v>
      </c>
      <c r="P55" t="str">
        <f t="shared" si="3"/>
        <v>24.05.2020 Екатеринбург</v>
      </c>
    </row>
    <row r="56" spans="1:16" ht="14.25" customHeight="1" x14ac:dyDescent="0.3">
      <c r="A56" s="5">
        <v>43967</v>
      </c>
      <c r="B56" s="27">
        <f t="shared" si="0"/>
        <v>20</v>
      </c>
      <c r="C56" s="6" t="s">
        <v>12</v>
      </c>
      <c r="D56" s="6">
        <v>14265</v>
      </c>
      <c r="E56" s="6">
        <v>1130506.5</v>
      </c>
      <c r="F56" s="6">
        <v>1024403.9859999999</v>
      </c>
      <c r="G56" s="23">
        <f t="shared" si="1"/>
        <v>33207564</v>
      </c>
      <c r="H56" s="25">
        <f t="shared" si="2"/>
        <v>3.4043644393789319E-2</v>
      </c>
      <c r="I56" s="39">
        <f t="shared" si="4"/>
        <v>113050.65</v>
      </c>
      <c r="J56" s="22">
        <v>72626.813907692311</v>
      </c>
      <c r="K56" s="32">
        <f t="shared" si="5"/>
        <v>10.357487421959338</v>
      </c>
      <c r="L56" s="32">
        <f t="shared" si="6"/>
        <v>9.3853961918839097</v>
      </c>
      <c r="M56">
        <f>VLOOKUP(P56,Лист2!$C$2:$F$505,2,0)</f>
        <v>10</v>
      </c>
      <c r="N56">
        <f>VLOOKUP(P56,Лист2!$C$2:$F$505,3,0)</f>
        <v>760</v>
      </c>
      <c r="O56" s="16">
        <f>VLOOKUP(P56,Лист2!$C$2:$F$505,4,0)</f>
        <v>672</v>
      </c>
      <c r="P56" t="str">
        <f t="shared" si="3"/>
        <v>16.05.2020 Тольятти</v>
      </c>
    </row>
    <row r="57" spans="1:16" ht="14.25" customHeight="1" x14ac:dyDescent="0.3">
      <c r="A57" s="7">
        <v>43970</v>
      </c>
      <c r="B57" s="27">
        <f t="shared" si="0"/>
        <v>21</v>
      </c>
      <c r="C57" s="8" t="s">
        <v>12</v>
      </c>
      <c r="D57" s="8">
        <v>11526</v>
      </c>
      <c r="E57" s="8">
        <v>938764.5</v>
      </c>
      <c r="F57" s="8">
        <v>820018.375</v>
      </c>
      <c r="G57" s="23">
        <f t="shared" si="1"/>
        <v>33207564</v>
      </c>
      <c r="H57" s="25">
        <f t="shared" si="2"/>
        <v>2.826959845654442E-2</v>
      </c>
      <c r="I57" s="39">
        <f t="shared" si="4"/>
        <v>93876.45</v>
      </c>
      <c r="J57" s="8">
        <v>77816.215384615381</v>
      </c>
      <c r="K57" s="32">
        <f t="shared" si="5"/>
        <v>14.480910260090207</v>
      </c>
      <c r="L57" s="32">
        <f t="shared" si="6"/>
        <v>12.649192103024772</v>
      </c>
      <c r="M57">
        <f>VLOOKUP(P57,Лист2!$C$2:$F$505,2,0)</f>
        <v>10</v>
      </c>
      <c r="N57">
        <f>VLOOKUP(P57,Лист2!$C$2:$F$505,3,0)</f>
        <v>649</v>
      </c>
      <c r="O57" s="16">
        <f>VLOOKUP(P57,Лист2!$C$2:$F$505,4,0)</f>
        <v>568</v>
      </c>
      <c r="P57" t="str">
        <f t="shared" si="3"/>
        <v>19.05.2020 Тольятти</v>
      </c>
    </row>
    <row r="58" spans="1:16" ht="14.25" customHeight="1" x14ac:dyDescent="0.3">
      <c r="A58" s="5">
        <v>43968</v>
      </c>
      <c r="B58" s="27">
        <f t="shared" si="0"/>
        <v>20</v>
      </c>
      <c r="C58" s="6" t="s">
        <v>12</v>
      </c>
      <c r="D58" s="6">
        <v>10402.5</v>
      </c>
      <c r="E58" s="6">
        <v>843727.5</v>
      </c>
      <c r="F58" s="6">
        <v>729677.51899999997</v>
      </c>
      <c r="G58" s="23">
        <f t="shared" si="1"/>
        <v>33207564</v>
      </c>
      <c r="H58" s="25">
        <f t="shared" si="2"/>
        <v>2.5407690247920625E-2</v>
      </c>
      <c r="I58" s="39">
        <f t="shared" si="4"/>
        <v>84372.75</v>
      </c>
      <c r="J58" s="22">
        <v>140731.96461538461</v>
      </c>
      <c r="K58" s="32">
        <f t="shared" si="5"/>
        <v>15.630189779767633</v>
      </c>
      <c r="L58" s="32">
        <f t="shared" si="6"/>
        <v>13.517395249058497</v>
      </c>
      <c r="M58">
        <f>VLOOKUP(P58,Лист2!$C$2:$F$505,2,0)</f>
        <v>10</v>
      </c>
      <c r="N58">
        <f>VLOOKUP(P58,Лист2!$C$2:$F$505,3,0)</f>
        <v>591</v>
      </c>
      <c r="O58" s="16">
        <f>VLOOKUP(P58,Лист2!$C$2:$F$505,4,0)</f>
        <v>513</v>
      </c>
      <c r="P58" t="str">
        <f t="shared" si="3"/>
        <v>17.05.2020 Тольятти</v>
      </c>
    </row>
    <row r="59" spans="1:16" ht="14.25" customHeight="1" x14ac:dyDescent="0.3">
      <c r="A59" s="7">
        <v>43960</v>
      </c>
      <c r="B59" s="27">
        <f t="shared" si="0"/>
        <v>19</v>
      </c>
      <c r="C59" s="8" t="s">
        <v>12</v>
      </c>
      <c r="D59" s="8">
        <v>13216.5</v>
      </c>
      <c r="E59" s="8">
        <v>1046400</v>
      </c>
      <c r="F59" s="8">
        <v>937716.15799999994</v>
      </c>
      <c r="G59" s="23">
        <f t="shared" si="1"/>
        <v>33207564</v>
      </c>
      <c r="H59" s="25">
        <f t="shared" si="2"/>
        <v>3.151089312061553E-2</v>
      </c>
      <c r="I59" s="39">
        <f t="shared" si="4"/>
        <v>104640</v>
      </c>
      <c r="J59" s="8">
        <v>61387.776923076919</v>
      </c>
      <c r="K59" s="32">
        <f t="shared" si="5"/>
        <v>11.590270794928552</v>
      </c>
      <c r="L59" s="32">
        <f t="shared" si="6"/>
        <v>10.386452790519883</v>
      </c>
      <c r="M59">
        <f>VLOOKUP(P59,Лист2!$C$2:$F$505,2,0)</f>
        <v>10</v>
      </c>
      <c r="N59">
        <f>VLOOKUP(P59,Лист2!$C$2:$F$505,3,0)</f>
        <v>644</v>
      </c>
      <c r="O59" s="16">
        <f>VLOOKUP(P59,Лист2!$C$2:$F$505,4,0)</f>
        <v>559</v>
      </c>
      <c r="P59" t="str">
        <f t="shared" si="3"/>
        <v>09.05.2020 Тольятти</v>
      </c>
    </row>
    <row r="60" spans="1:16" ht="14.25" customHeight="1" x14ac:dyDescent="0.3">
      <c r="A60" s="5">
        <v>43955</v>
      </c>
      <c r="B60" s="27">
        <f t="shared" si="0"/>
        <v>19</v>
      </c>
      <c r="C60" s="6" t="s">
        <v>12</v>
      </c>
      <c r="D60" s="6">
        <v>9130.5</v>
      </c>
      <c r="E60" s="6">
        <v>728890.5</v>
      </c>
      <c r="F60" s="6">
        <v>644150.51899999997</v>
      </c>
      <c r="G60" s="23">
        <f t="shared" si="1"/>
        <v>33207564</v>
      </c>
      <c r="H60" s="25">
        <f t="shared" si="2"/>
        <v>2.1949532341487017E-2</v>
      </c>
      <c r="I60" s="39">
        <f t="shared" si="4"/>
        <v>72889.05</v>
      </c>
      <c r="J60" s="22">
        <v>98026.490369230756</v>
      </c>
      <c r="K60" s="32">
        <f t="shared" si="5"/>
        <v>13.155307416588455</v>
      </c>
      <c r="L60" s="32">
        <f t="shared" si="6"/>
        <v>11.625886329976867</v>
      </c>
      <c r="M60">
        <f>VLOOKUP(P60,Лист2!$C$2:$F$505,2,0)</f>
        <v>10</v>
      </c>
      <c r="N60">
        <f>VLOOKUP(P60,Лист2!$C$2:$F$505,3,0)</f>
        <v>462</v>
      </c>
      <c r="O60" s="16">
        <f>VLOOKUP(P60,Лист2!$C$2:$F$505,4,0)</f>
        <v>396</v>
      </c>
      <c r="P60" t="str">
        <f t="shared" si="3"/>
        <v>04.05.2020 Тольятти</v>
      </c>
    </row>
    <row r="61" spans="1:16" ht="14.25" customHeight="1" x14ac:dyDescent="0.3">
      <c r="A61" s="7">
        <v>43950</v>
      </c>
      <c r="B61" s="27">
        <f t="shared" si="0"/>
        <v>18</v>
      </c>
      <c r="C61" s="8" t="s">
        <v>12</v>
      </c>
      <c r="D61" s="8">
        <v>10840.5</v>
      </c>
      <c r="E61" s="8">
        <v>797919</v>
      </c>
      <c r="F61" s="8">
        <v>783753.29499999993</v>
      </c>
      <c r="G61" s="23">
        <f t="shared" si="1"/>
        <v>33207564</v>
      </c>
      <c r="H61" s="25">
        <f t="shared" si="2"/>
        <v>2.4028230435692303E-2</v>
      </c>
      <c r="I61" s="39">
        <f t="shared" si="4"/>
        <v>79791.899999999994</v>
      </c>
      <c r="J61" s="8">
        <v>58214.93076923077</v>
      </c>
      <c r="K61" s="32">
        <f t="shared" si="5"/>
        <v>1.8074188766249559</v>
      </c>
      <c r="L61" s="32">
        <f t="shared" si="6"/>
        <v>1.7753312052977903</v>
      </c>
      <c r="M61">
        <f>VLOOKUP(P61,Лист2!$C$2:$F$505,2,0)</f>
        <v>10</v>
      </c>
      <c r="N61">
        <f>VLOOKUP(P61,Лист2!$C$2:$F$505,3,0)</f>
        <v>502</v>
      </c>
      <c r="O61" s="16">
        <f>VLOOKUP(P61,Лист2!$C$2:$F$505,4,0)</f>
        <v>433</v>
      </c>
      <c r="P61" t="str">
        <f t="shared" si="3"/>
        <v>29.04.2020 Тольятти</v>
      </c>
    </row>
    <row r="62" spans="1:16" ht="14.25" customHeight="1" x14ac:dyDescent="0.3">
      <c r="A62" s="5">
        <v>43953</v>
      </c>
      <c r="B62" s="27">
        <f t="shared" si="0"/>
        <v>18</v>
      </c>
      <c r="C62" s="6" t="s">
        <v>12</v>
      </c>
      <c r="D62" s="6">
        <v>7866</v>
      </c>
      <c r="E62" s="6">
        <v>617881.5</v>
      </c>
      <c r="F62" s="6">
        <v>575518.06799999997</v>
      </c>
      <c r="G62" s="23">
        <f t="shared" si="1"/>
        <v>33207564</v>
      </c>
      <c r="H62" s="25">
        <f t="shared" si="2"/>
        <v>1.8606649376629977E-2</v>
      </c>
      <c r="I62" s="39">
        <f t="shared" si="4"/>
        <v>61788.15</v>
      </c>
      <c r="J62" s="22">
        <v>119723.42363076922</v>
      </c>
      <c r="K62" s="32">
        <f t="shared" si="5"/>
        <v>7.3609212908325281</v>
      </c>
      <c r="L62" s="32">
        <f t="shared" si="6"/>
        <v>6.8562389390198657</v>
      </c>
      <c r="M62">
        <f>VLOOKUP(P62,Лист2!$C$2:$F$505,2,0)</f>
        <v>10</v>
      </c>
      <c r="N62">
        <f>VLOOKUP(P62,Лист2!$C$2:$F$505,3,0)</f>
        <v>416</v>
      </c>
      <c r="O62" s="16">
        <f>VLOOKUP(P62,Лист2!$C$2:$F$505,4,0)</f>
        <v>341</v>
      </c>
      <c r="P62" t="str">
        <f t="shared" si="3"/>
        <v>02.05.2020 Тольятти</v>
      </c>
    </row>
    <row r="63" spans="1:16" ht="14.25" customHeight="1" x14ac:dyDescent="0.3">
      <c r="A63" s="7">
        <v>43977</v>
      </c>
      <c r="B63" s="27">
        <f t="shared" si="0"/>
        <v>22</v>
      </c>
      <c r="C63" s="8" t="s">
        <v>12</v>
      </c>
      <c r="D63" s="8">
        <v>11835</v>
      </c>
      <c r="E63" s="8">
        <v>983109</v>
      </c>
      <c r="F63" s="8">
        <v>825345.05300000007</v>
      </c>
      <c r="G63" s="23">
        <f t="shared" si="1"/>
        <v>33207564</v>
      </c>
      <c r="H63" s="25">
        <f t="shared" si="2"/>
        <v>2.9604971927480135E-2</v>
      </c>
      <c r="I63" s="39">
        <f t="shared" si="4"/>
        <v>98310.9</v>
      </c>
      <c r="J63" s="8">
        <v>109486.33076923077</v>
      </c>
      <c r="K63" s="32">
        <f t="shared" si="5"/>
        <v>19.114907931725362</v>
      </c>
      <c r="L63" s="32">
        <f t="shared" si="6"/>
        <v>16.047452215369802</v>
      </c>
      <c r="M63">
        <f>VLOOKUP(P63,Лист2!$C$2:$F$505,2,0)</f>
        <v>10</v>
      </c>
      <c r="N63">
        <f>VLOOKUP(P63,Лист2!$C$2:$F$505,3,0)</f>
        <v>692</v>
      </c>
      <c r="O63" s="16">
        <f>VLOOKUP(P63,Лист2!$C$2:$F$505,4,0)</f>
        <v>601</v>
      </c>
      <c r="P63" t="str">
        <f t="shared" si="3"/>
        <v>26.05.2020 Тольятти</v>
      </c>
    </row>
    <row r="64" spans="1:16" ht="14.25" customHeight="1" x14ac:dyDescent="0.3">
      <c r="A64" s="5">
        <v>43952</v>
      </c>
      <c r="B64" s="27">
        <f t="shared" si="0"/>
        <v>18</v>
      </c>
      <c r="C64" s="6" t="s">
        <v>12</v>
      </c>
      <c r="D64" s="6">
        <v>11619</v>
      </c>
      <c r="E64" s="6">
        <v>891139.5</v>
      </c>
      <c r="F64" s="6">
        <v>829782.37600000005</v>
      </c>
      <c r="G64" s="23">
        <f t="shared" si="1"/>
        <v>33207564</v>
      </c>
      <c r="H64" s="25">
        <f t="shared" si="2"/>
        <v>2.6835437251585211E-2</v>
      </c>
      <c r="I64" s="39">
        <f t="shared" si="4"/>
        <v>89113.95</v>
      </c>
      <c r="J64" s="22">
        <v>121759.66210769229</v>
      </c>
      <c r="K64" s="32">
        <f t="shared" si="5"/>
        <v>7.3943633625691705</v>
      </c>
      <c r="L64" s="32">
        <f t="shared" si="6"/>
        <v>6.8852434439276857</v>
      </c>
      <c r="M64">
        <f>VLOOKUP(P64,Лист2!$C$2:$F$505,2,0)</f>
        <v>10</v>
      </c>
      <c r="N64">
        <f>VLOOKUP(P64,Лист2!$C$2:$F$505,3,0)</f>
        <v>554</v>
      </c>
      <c r="O64" s="16">
        <f>VLOOKUP(P64,Лист2!$C$2:$F$505,4,0)</f>
        <v>472</v>
      </c>
      <c r="P64" t="str">
        <f t="shared" si="3"/>
        <v>01.05.2020 Тольятти</v>
      </c>
    </row>
    <row r="65" spans="1:16" ht="14.25" customHeight="1" x14ac:dyDescent="0.3">
      <c r="A65" s="7">
        <v>43963</v>
      </c>
      <c r="B65" s="27">
        <f t="shared" si="0"/>
        <v>20</v>
      </c>
      <c r="C65" s="8" t="s">
        <v>12</v>
      </c>
      <c r="D65" s="8">
        <v>9328.5</v>
      </c>
      <c r="E65" s="8">
        <v>732964.5</v>
      </c>
      <c r="F65" s="8">
        <v>634517.67299999995</v>
      </c>
      <c r="G65" s="23">
        <f t="shared" si="1"/>
        <v>33207564</v>
      </c>
      <c r="H65" s="25">
        <f t="shared" si="2"/>
        <v>2.2072215233854553E-2</v>
      </c>
      <c r="I65" s="39">
        <f t="shared" si="4"/>
        <v>73296.45</v>
      </c>
      <c r="J65" s="8">
        <v>136157.98361538461</v>
      </c>
      <c r="K65" s="32">
        <f t="shared" si="5"/>
        <v>15.515222221399034</v>
      </c>
      <c r="L65" s="32">
        <f t="shared" si="6"/>
        <v>13.431322662966631</v>
      </c>
      <c r="M65">
        <f>VLOOKUP(P65,Лист2!$C$2:$F$505,2,0)</f>
        <v>10</v>
      </c>
      <c r="N65">
        <f>VLOOKUP(P65,Лист2!$C$2:$F$505,3,0)</f>
        <v>526</v>
      </c>
      <c r="O65" s="16">
        <f>VLOOKUP(P65,Лист2!$C$2:$F$505,4,0)</f>
        <v>448</v>
      </c>
      <c r="P65" t="str">
        <f t="shared" si="3"/>
        <v>12.05.2020 Тольятти</v>
      </c>
    </row>
    <row r="66" spans="1:16" ht="14.25" customHeight="1" x14ac:dyDescent="0.3">
      <c r="A66" s="5">
        <v>43972</v>
      </c>
      <c r="B66" s="27">
        <f t="shared" ref="B66:B129" si="7">WEEKNUM(TEXT(A66,"ДД.ММ.ГГГГ"), 2)</f>
        <v>21</v>
      </c>
      <c r="C66" s="6" t="s">
        <v>12</v>
      </c>
      <c r="D66" s="6">
        <v>11250</v>
      </c>
      <c r="E66" s="6">
        <v>935523</v>
      </c>
      <c r="F66" s="6">
        <v>808524.505</v>
      </c>
      <c r="G66" s="23">
        <f t="shared" ref="G66:G129" si="8">SUMIF(C:C, C66, E:E)</f>
        <v>33207564</v>
      </c>
      <c r="H66" s="25">
        <f t="shared" ref="H66:H129" si="9">E66/G66</f>
        <v>2.8171985153743889E-2</v>
      </c>
      <c r="I66" s="39">
        <f t="shared" si="4"/>
        <v>93552.3</v>
      </c>
      <c r="J66" s="22">
        <v>94344.953846153847</v>
      </c>
      <c r="K66" s="32">
        <f t="shared" si="5"/>
        <v>15.70743919505569</v>
      </c>
      <c r="L66" s="32">
        <f t="shared" si="6"/>
        <v>13.575133374593676</v>
      </c>
      <c r="M66">
        <f>VLOOKUP(P66,Лист2!$C$2:$F$505,2,0)</f>
        <v>10</v>
      </c>
      <c r="N66">
        <f>VLOOKUP(P66,Лист2!$C$2:$F$505,3,0)</f>
        <v>677</v>
      </c>
      <c r="O66" s="16">
        <f>VLOOKUP(P66,Лист2!$C$2:$F$505,4,0)</f>
        <v>591</v>
      </c>
      <c r="P66" t="str">
        <f t="shared" ref="P66:P129" si="10">TEXT(A66,"ДД.ММ.ГГГГ")&amp;" "&amp;C66</f>
        <v>21.05.2020 Тольятти</v>
      </c>
    </row>
    <row r="67" spans="1:16" ht="14.25" customHeight="1" x14ac:dyDescent="0.3">
      <c r="A67" s="7">
        <v>43971</v>
      </c>
      <c r="B67" s="27">
        <f t="shared" si="7"/>
        <v>21</v>
      </c>
      <c r="C67" s="8" t="s">
        <v>12</v>
      </c>
      <c r="D67" s="8">
        <v>13063.5</v>
      </c>
      <c r="E67" s="8">
        <v>1037247</v>
      </c>
      <c r="F67" s="8">
        <v>910480.6449999999</v>
      </c>
      <c r="G67" s="23">
        <f t="shared" si="8"/>
        <v>33207564</v>
      </c>
      <c r="H67" s="25">
        <f t="shared" si="9"/>
        <v>3.123526314667345E-2</v>
      </c>
      <c r="I67" s="39">
        <f t="shared" ref="I67:I130" si="11">E67/M67</f>
        <v>103724.7</v>
      </c>
      <c r="J67" s="8">
        <v>64430.964123076919</v>
      </c>
      <c r="K67" s="32">
        <f t="shared" ref="K67:K130" si="12">(E67-F67)/F67*100</f>
        <v>13.923014804998971</v>
      </c>
      <c r="L67" s="32">
        <f t="shared" ref="L67:L130" si="13">(E67-F67)/E67*100</f>
        <v>12.221424115953104</v>
      </c>
      <c r="M67">
        <f>VLOOKUP(P67,Лист2!$C$2:$F$505,2,0)</f>
        <v>10</v>
      </c>
      <c r="N67">
        <f>VLOOKUP(P67,Лист2!$C$2:$F$505,3,0)</f>
        <v>745</v>
      </c>
      <c r="O67" s="16">
        <f>VLOOKUP(P67,Лист2!$C$2:$F$505,4,0)</f>
        <v>654</v>
      </c>
      <c r="P67" t="str">
        <f t="shared" si="10"/>
        <v>20.05.2020 Тольятти</v>
      </c>
    </row>
    <row r="68" spans="1:16" ht="14.25" customHeight="1" x14ac:dyDescent="0.3">
      <c r="A68" s="5">
        <v>43956</v>
      </c>
      <c r="B68" s="27">
        <f t="shared" si="7"/>
        <v>19</v>
      </c>
      <c r="C68" s="6" t="s">
        <v>12</v>
      </c>
      <c r="D68" s="6">
        <v>10147.5</v>
      </c>
      <c r="E68" s="6">
        <v>793320</v>
      </c>
      <c r="F68" s="6">
        <v>718019.27600000007</v>
      </c>
      <c r="G68" s="23">
        <f t="shared" si="8"/>
        <v>33207564</v>
      </c>
      <c r="H68" s="25">
        <f t="shared" si="9"/>
        <v>2.3889737892246476E-2</v>
      </c>
      <c r="I68" s="39">
        <f t="shared" si="11"/>
        <v>79332</v>
      </c>
      <c r="J68" s="22">
        <v>92027.36809230769</v>
      </c>
      <c r="K68" s="32">
        <f t="shared" si="12"/>
        <v>10.487284466719515</v>
      </c>
      <c r="L68" s="32">
        <f t="shared" si="13"/>
        <v>9.4918474260071513</v>
      </c>
      <c r="M68">
        <f>VLOOKUP(P68,Лист2!$C$2:$F$505,2,0)</f>
        <v>10</v>
      </c>
      <c r="N68">
        <f>VLOOKUP(P68,Лист2!$C$2:$F$505,3,0)</f>
        <v>511</v>
      </c>
      <c r="O68" s="16">
        <f>VLOOKUP(P68,Лист2!$C$2:$F$505,4,0)</f>
        <v>437</v>
      </c>
      <c r="P68" t="str">
        <f t="shared" si="10"/>
        <v>05.05.2020 Тольятти</v>
      </c>
    </row>
    <row r="69" spans="1:16" ht="14.25" customHeight="1" x14ac:dyDescent="0.3">
      <c r="A69" s="7">
        <v>43949</v>
      </c>
      <c r="B69" s="27">
        <f t="shared" si="7"/>
        <v>18</v>
      </c>
      <c r="C69" s="8" t="s">
        <v>12</v>
      </c>
      <c r="D69" s="8">
        <v>12331.5</v>
      </c>
      <c r="E69" s="8">
        <v>869983.5</v>
      </c>
      <c r="F69" s="8">
        <v>896773.32399999991</v>
      </c>
      <c r="G69" s="23">
        <f t="shared" si="8"/>
        <v>33207564</v>
      </c>
      <c r="H69" s="25">
        <f t="shared" si="9"/>
        <v>2.6198353483561757E-2</v>
      </c>
      <c r="I69" s="39">
        <f t="shared" si="11"/>
        <v>86998.35</v>
      </c>
      <c r="J69" s="8">
        <v>51681.038461538461</v>
      </c>
      <c r="K69" s="32">
        <f t="shared" si="12"/>
        <v>-2.987357371482195</v>
      </c>
      <c r="L69" s="32">
        <f t="shared" si="13"/>
        <v>-3.0793485163798975</v>
      </c>
      <c r="M69">
        <f>VLOOKUP(P69,Лист2!$C$2:$F$505,2,0)</f>
        <v>10</v>
      </c>
      <c r="N69">
        <f>VLOOKUP(P69,Лист2!$C$2:$F$505,3,0)</f>
        <v>580</v>
      </c>
      <c r="O69" s="16">
        <f>VLOOKUP(P69,Лист2!$C$2:$F$505,4,0)</f>
        <v>506</v>
      </c>
      <c r="P69" t="str">
        <f t="shared" si="10"/>
        <v>28.04.2020 Тольятти</v>
      </c>
    </row>
    <row r="70" spans="1:16" ht="14.25" customHeight="1" x14ac:dyDescent="0.3">
      <c r="A70" s="5">
        <v>43964</v>
      </c>
      <c r="B70" s="27">
        <f t="shared" si="7"/>
        <v>20</v>
      </c>
      <c r="C70" s="6" t="s">
        <v>12</v>
      </c>
      <c r="D70" s="6">
        <v>11202</v>
      </c>
      <c r="E70" s="6">
        <v>865714.5</v>
      </c>
      <c r="F70" s="6">
        <v>799644.75899999996</v>
      </c>
      <c r="G70" s="23">
        <f t="shared" si="8"/>
        <v>33207564</v>
      </c>
      <c r="H70" s="25">
        <f t="shared" si="9"/>
        <v>2.6069798435079429E-2</v>
      </c>
      <c r="I70" s="39">
        <f t="shared" si="11"/>
        <v>86571.45</v>
      </c>
      <c r="J70" s="22">
        <v>111860.49372307691</v>
      </c>
      <c r="K70" s="32">
        <f t="shared" si="12"/>
        <v>8.2623865480746606</v>
      </c>
      <c r="L70" s="32">
        <f t="shared" si="13"/>
        <v>7.6318163782632773</v>
      </c>
      <c r="M70">
        <f>VLOOKUP(P70,Лист2!$C$2:$F$505,2,0)</f>
        <v>10</v>
      </c>
      <c r="N70">
        <f>VLOOKUP(P70,Лист2!$C$2:$F$505,3,0)</f>
        <v>612</v>
      </c>
      <c r="O70" s="16">
        <f>VLOOKUP(P70,Лист2!$C$2:$F$505,4,0)</f>
        <v>530</v>
      </c>
      <c r="P70" t="str">
        <f t="shared" si="10"/>
        <v>13.05.2020 Тольятти</v>
      </c>
    </row>
    <row r="71" spans="1:16" ht="14.25" customHeight="1" x14ac:dyDescent="0.3">
      <c r="A71" s="7">
        <v>43982</v>
      </c>
      <c r="B71" s="27">
        <f t="shared" si="7"/>
        <v>22</v>
      </c>
      <c r="C71" s="8" t="s">
        <v>11</v>
      </c>
      <c r="D71" s="8">
        <v>89149.5</v>
      </c>
      <c r="E71" s="8">
        <v>7512646.5</v>
      </c>
      <c r="F71" s="8">
        <v>5979210.0970000001</v>
      </c>
      <c r="G71" s="23">
        <f t="shared" si="8"/>
        <v>243409003.5</v>
      </c>
      <c r="H71" s="25">
        <f t="shared" si="9"/>
        <v>3.0864291755748469E-2</v>
      </c>
      <c r="I71" s="39">
        <f t="shared" si="11"/>
        <v>242343.43548387097</v>
      </c>
      <c r="J71" s="8">
        <v>47580.146153846152</v>
      </c>
      <c r="K71" s="32">
        <f t="shared" si="12"/>
        <v>25.646136832846601</v>
      </c>
      <c r="L71" s="32">
        <f t="shared" si="13"/>
        <v>20.411401002296593</v>
      </c>
      <c r="M71">
        <f>VLOOKUP(P71,Лист2!$C$2:$F$505,2,0)</f>
        <v>31</v>
      </c>
      <c r="N71">
        <f>VLOOKUP(P71,Лист2!$C$2:$F$505,3,0)</f>
        <v>5760</v>
      </c>
      <c r="O71" s="16">
        <f>VLOOKUP(P71,Лист2!$C$2:$F$505,4,0)</f>
        <v>5367</v>
      </c>
      <c r="P71" t="str">
        <f t="shared" si="10"/>
        <v>31.05.2020 Екатеринбург</v>
      </c>
    </row>
    <row r="72" spans="1:16" ht="14.25" customHeight="1" x14ac:dyDescent="0.3">
      <c r="A72" s="5">
        <v>43954</v>
      </c>
      <c r="B72" s="27">
        <f t="shared" si="7"/>
        <v>18</v>
      </c>
      <c r="C72" s="6" t="s">
        <v>12</v>
      </c>
      <c r="D72" s="6">
        <v>8185.5</v>
      </c>
      <c r="E72" s="6">
        <v>637881</v>
      </c>
      <c r="F72" s="6">
        <v>575840.67700000003</v>
      </c>
      <c r="G72" s="23">
        <f t="shared" si="8"/>
        <v>33207564</v>
      </c>
      <c r="H72" s="25">
        <f t="shared" si="9"/>
        <v>1.9208906741849538E-2</v>
      </c>
      <c r="I72" s="39">
        <f t="shared" si="11"/>
        <v>63788.1</v>
      </c>
      <c r="J72" s="22">
        <v>73920.584615384607</v>
      </c>
      <c r="K72" s="32">
        <f t="shared" si="12"/>
        <v>10.773869488209144</v>
      </c>
      <c r="L72" s="32">
        <f t="shared" si="13"/>
        <v>9.7260026556677452</v>
      </c>
      <c r="M72">
        <f>VLOOKUP(P72,Лист2!$C$2:$F$505,2,0)</f>
        <v>10</v>
      </c>
      <c r="N72">
        <f>VLOOKUP(P72,Лист2!$C$2:$F$505,3,0)</f>
        <v>402</v>
      </c>
      <c r="O72" s="16">
        <f>VLOOKUP(P72,Лист2!$C$2:$F$505,4,0)</f>
        <v>333</v>
      </c>
      <c r="P72" t="str">
        <f t="shared" si="10"/>
        <v>03.05.2020 Тольятти</v>
      </c>
    </row>
    <row r="73" spans="1:16" ht="14.25" customHeight="1" x14ac:dyDescent="0.3">
      <c r="A73" s="7">
        <v>43981</v>
      </c>
      <c r="B73" s="27">
        <f t="shared" si="7"/>
        <v>22</v>
      </c>
      <c r="C73" s="8" t="s">
        <v>11</v>
      </c>
      <c r="D73" s="8">
        <v>108123</v>
      </c>
      <c r="E73" s="8">
        <v>9164707.5</v>
      </c>
      <c r="F73" s="8">
        <v>7329868.665</v>
      </c>
      <c r="G73" s="23">
        <f t="shared" si="8"/>
        <v>243409003.5</v>
      </c>
      <c r="H73" s="25">
        <f t="shared" si="9"/>
        <v>3.7651472904534529E-2</v>
      </c>
      <c r="I73" s="39">
        <f t="shared" si="11"/>
        <v>295635.72580645164</v>
      </c>
      <c r="J73" s="8">
        <v>137418.15930769229</v>
      </c>
      <c r="K73" s="32">
        <f t="shared" si="12"/>
        <v>25.032356224352618</v>
      </c>
      <c r="L73" s="32">
        <f t="shared" si="13"/>
        <v>20.020702624715518</v>
      </c>
      <c r="M73">
        <f>VLOOKUP(P73,Лист2!$C$2:$F$505,2,0)</f>
        <v>31</v>
      </c>
      <c r="N73">
        <f>VLOOKUP(P73,Лист2!$C$2:$F$505,3,0)</f>
        <v>6735</v>
      </c>
      <c r="O73" s="16">
        <f>VLOOKUP(P73,Лист2!$C$2:$F$505,4,0)</f>
        <v>6264</v>
      </c>
      <c r="P73" t="str">
        <f t="shared" si="10"/>
        <v>30.05.2020 Екатеринбург</v>
      </c>
    </row>
    <row r="74" spans="1:16" ht="14.25" customHeight="1" x14ac:dyDescent="0.3">
      <c r="A74" s="5">
        <v>43957</v>
      </c>
      <c r="B74" s="27">
        <f t="shared" si="7"/>
        <v>19</v>
      </c>
      <c r="C74" s="6" t="s">
        <v>12</v>
      </c>
      <c r="D74" s="6">
        <v>9210</v>
      </c>
      <c r="E74" s="6">
        <v>696832.5</v>
      </c>
      <c r="F74" s="6">
        <v>616683.38099999994</v>
      </c>
      <c r="G74" s="23">
        <f t="shared" si="8"/>
        <v>33207564</v>
      </c>
      <c r="H74" s="25">
        <f t="shared" si="9"/>
        <v>2.0984149876214948E-2</v>
      </c>
      <c r="I74" s="39">
        <f t="shared" si="11"/>
        <v>69683.25</v>
      </c>
      <c r="J74" s="22">
        <v>99623.130769230775</v>
      </c>
      <c r="K74" s="32">
        <f t="shared" si="12"/>
        <v>12.996802162891441</v>
      </c>
      <c r="L74" s="32">
        <f t="shared" si="13"/>
        <v>11.501920332361086</v>
      </c>
      <c r="M74">
        <f>VLOOKUP(P74,Лист2!$C$2:$F$505,2,0)</f>
        <v>10</v>
      </c>
      <c r="N74">
        <f>VLOOKUP(P74,Лист2!$C$2:$F$505,3,0)</f>
        <v>465</v>
      </c>
      <c r="O74" s="16">
        <f>VLOOKUP(P74,Лист2!$C$2:$F$505,4,0)</f>
        <v>390</v>
      </c>
      <c r="P74" t="str">
        <f t="shared" si="10"/>
        <v>06.05.2020 Тольятти</v>
      </c>
    </row>
    <row r="75" spans="1:16" ht="14.25" customHeight="1" x14ac:dyDescent="0.3">
      <c r="A75" s="7">
        <v>43974</v>
      </c>
      <c r="B75" s="27">
        <f t="shared" si="7"/>
        <v>21</v>
      </c>
      <c r="C75" s="8" t="s">
        <v>12</v>
      </c>
      <c r="D75" s="8">
        <v>14773.5</v>
      </c>
      <c r="E75" s="8">
        <v>1241383.5</v>
      </c>
      <c r="F75" s="8">
        <v>1069622.507</v>
      </c>
      <c r="G75" s="23">
        <f t="shared" si="8"/>
        <v>33207564</v>
      </c>
      <c r="H75" s="25">
        <f t="shared" si="9"/>
        <v>3.7382552360660966E-2</v>
      </c>
      <c r="I75" s="39">
        <f t="shared" si="11"/>
        <v>124138.35</v>
      </c>
      <c r="J75" s="8">
        <v>74049.523076923084</v>
      </c>
      <c r="K75" s="32">
        <f t="shared" si="12"/>
        <v>16.058094503054431</v>
      </c>
      <c r="L75" s="32">
        <f t="shared" si="13"/>
        <v>13.836255516526522</v>
      </c>
      <c r="M75">
        <f>VLOOKUP(P75,Лист2!$C$2:$F$505,2,0)</f>
        <v>10</v>
      </c>
      <c r="N75">
        <f>VLOOKUP(P75,Лист2!$C$2:$F$505,3,0)</f>
        <v>828</v>
      </c>
      <c r="O75" s="16">
        <f>VLOOKUP(P75,Лист2!$C$2:$F$505,4,0)</f>
        <v>734</v>
      </c>
      <c r="P75" t="str">
        <f t="shared" si="10"/>
        <v>23.05.2020 Тольятти</v>
      </c>
    </row>
    <row r="76" spans="1:16" ht="14.25" customHeight="1" x14ac:dyDescent="0.3">
      <c r="A76" s="5">
        <v>43979</v>
      </c>
      <c r="B76" s="27">
        <f t="shared" si="7"/>
        <v>22</v>
      </c>
      <c r="C76" s="6" t="s">
        <v>11</v>
      </c>
      <c r="D76" s="6">
        <v>78141</v>
      </c>
      <c r="E76" s="6">
        <v>6641569.5</v>
      </c>
      <c r="F76" s="6">
        <v>5084073.5159999998</v>
      </c>
      <c r="G76" s="23">
        <f t="shared" si="8"/>
        <v>243409003.5</v>
      </c>
      <c r="H76" s="25">
        <f t="shared" si="9"/>
        <v>2.7285636128903508E-2</v>
      </c>
      <c r="I76" s="39">
        <f t="shared" si="11"/>
        <v>214244.17741935485</v>
      </c>
      <c r="J76" s="22">
        <v>142499.01538461537</v>
      </c>
      <c r="K76" s="32">
        <f t="shared" si="12"/>
        <v>30.634804534167959</v>
      </c>
      <c r="L76" s="32">
        <f t="shared" si="13"/>
        <v>23.450721760872941</v>
      </c>
      <c r="M76">
        <f>VLOOKUP(P76,Лист2!$C$2:$F$505,2,0)</f>
        <v>31</v>
      </c>
      <c r="N76">
        <f>VLOOKUP(P76,Лист2!$C$2:$F$505,3,0)</f>
        <v>5355</v>
      </c>
      <c r="O76" s="16">
        <f>VLOOKUP(P76,Лист2!$C$2:$F$505,4,0)</f>
        <v>4969</v>
      </c>
      <c r="P76" t="str">
        <f t="shared" si="10"/>
        <v>28.05.2020 Екатеринбург</v>
      </c>
    </row>
    <row r="77" spans="1:16" ht="14.25" customHeight="1" x14ac:dyDescent="0.3">
      <c r="A77" s="7">
        <v>43976</v>
      </c>
      <c r="B77" s="27">
        <f t="shared" si="7"/>
        <v>22</v>
      </c>
      <c r="C77" s="8" t="s">
        <v>12</v>
      </c>
      <c r="D77" s="8">
        <v>12280.5</v>
      </c>
      <c r="E77" s="8">
        <v>1030440</v>
      </c>
      <c r="F77" s="8">
        <v>871047.598</v>
      </c>
      <c r="G77" s="23">
        <f t="shared" si="8"/>
        <v>33207564</v>
      </c>
      <c r="H77" s="25">
        <f t="shared" si="9"/>
        <v>3.1030279727835501E-2</v>
      </c>
      <c r="I77" s="39">
        <f t="shared" si="11"/>
        <v>103044</v>
      </c>
      <c r="J77" s="8">
        <v>85172.084615384621</v>
      </c>
      <c r="K77" s="32">
        <f t="shared" si="12"/>
        <v>18.29893135185478</v>
      </c>
      <c r="L77" s="32">
        <f t="shared" si="13"/>
        <v>15.468382632661775</v>
      </c>
      <c r="M77">
        <f>VLOOKUP(P77,Лист2!$C$2:$F$505,2,0)</f>
        <v>10</v>
      </c>
      <c r="N77">
        <f>VLOOKUP(P77,Лист2!$C$2:$F$505,3,0)</f>
        <v>739</v>
      </c>
      <c r="O77" s="16">
        <f>VLOOKUP(P77,Лист2!$C$2:$F$505,4,0)</f>
        <v>642</v>
      </c>
      <c r="P77" t="str">
        <f t="shared" si="10"/>
        <v>25.05.2020 Тольятти</v>
      </c>
    </row>
    <row r="78" spans="1:16" ht="14.25" customHeight="1" x14ac:dyDescent="0.3">
      <c r="A78" s="5">
        <v>43951</v>
      </c>
      <c r="B78" s="27">
        <f t="shared" si="7"/>
        <v>18</v>
      </c>
      <c r="C78" s="6" t="s">
        <v>12</v>
      </c>
      <c r="D78" s="6">
        <v>8934</v>
      </c>
      <c r="E78" s="6">
        <v>716196</v>
      </c>
      <c r="F78" s="6">
        <v>663415.49699999997</v>
      </c>
      <c r="G78" s="23">
        <f t="shared" si="8"/>
        <v>33207564</v>
      </c>
      <c r="H78" s="25">
        <f t="shared" si="9"/>
        <v>2.1567254978413955E-2</v>
      </c>
      <c r="I78" s="39">
        <f t="shared" si="11"/>
        <v>71619.600000000006</v>
      </c>
      <c r="J78" s="22">
        <v>24274.438461538462</v>
      </c>
      <c r="K78" s="32">
        <f t="shared" si="12"/>
        <v>7.9558742957733521</v>
      </c>
      <c r="L78" s="32">
        <f t="shared" si="13"/>
        <v>7.3695612653519467</v>
      </c>
      <c r="M78">
        <f>VLOOKUP(P78,Лист2!$C$2:$F$505,2,0)</f>
        <v>10</v>
      </c>
      <c r="N78">
        <f>VLOOKUP(P78,Лист2!$C$2:$F$505,3,0)</f>
        <v>448</v>
      </c>
      <c r="O78" s="16">
        <f>VLOOKUP(P78,Лист2!$C$2:$F$505,4,0)</f>
        <v>376</v>
      </c>
      <c r="P78" t="str">
        <f t="shared" si="10"/>
        <v>30.04.2020 Тольятти</v>
      </c>
    </row>
    <row r="79" spans="1:16" ht="14.25" customHeight="1" x14ac:dyDescent="0.3">
      <c r="A79" s="7">
        <v>43961</v>
      </c>
      <c r="B79" s="27">
        <f t="shared" si="7"/>
        <v>19</v>
      </c>
      <c r="C79" s="8" t="s">
        <v>12</v>
      </c>
      <c r="D79" s="8">
        <v>12918</v>
      </c>
      <c r="E79" s="8">
        <v>1004788.5</v>
      </c>
      <c r="F79" s="8">
        <v>896111.80299999996</v>
      </c>
      <c r="G79" s="23">
        <f t="shared" si="8"/>
        <v>33207564</v>
      </c>
      <c r="H79" s="25">
        <f t="shared" si="9"/>
        <v>3.0257820176150228E-2</v>
      </c>
      <c r="I79" s="39">
        <f t="shared" si="11"/>
        <v>100478.85</v>
      </c>
      <c r="J79" s="8">
        <v>99729.923076923063</v>
      </c>
      <c r="K79" s="32">
        <f t="shared" si="12"/>
        <v>12.127582365969579</v>
      </c>
      <c r="L79" s="32">
        <f t="shared" si="13"/>
        <v>10.815877868825135</v>
      </c>
      <c r="M79">
        <f>VLOOKUP(P79,Лист2!$C$2:$F$505,2,0)</f>
        <v>10</v>
      </c>
      <c r="N79">
        <f>VLOOKUP(P79,Лист2!$C$2:$F$505,3,0)</f>
        <v>642</v>
      </c>
      <c r="O79" s="16">
        <f>VLOOKUP(P79,Лист2!$C$2:$F$505,4,0)</f>
        <v>556</v>
      </c>
      <c r="P79" t="str">
        <f t="shared" si="10"/>
        <v>10.05.2020 Тольятти</v>
      </c>
    </row>
    <row r="80" spans="1:16" ht="14.25" customHeight="1" x14ac:dyDescent="0.3">
      <c r="A80" s="5">
        <v>43959</v>
      </c>
      <c r="B80" s="27">
        <f t="shared" si="7"/>
        <v>19</v>
      </c>
      <c r="C80" s="6" t="s">
        <v>12</v>
      </c>
      <c r="D80" s="6">
        <v>12528</v>
      </c>
      <c r="E80" s="6">
        <v>959703</v>
      </c>
      <c r="F80" s="6">
        <v>861486.47499999998</v>
      </c>
      <c r="G80" s="23">
        <f t="shared" si="8"/>
        <v>33207564</v>
      </c>
      <c r="H80" s="25">
        <f t="shared" si="9"/>
        <v>2.8900132511978295E-2</v>
      </c>
      <c r="I80" s="39">
        <f t="shared" si="11"/>
        <v>95970.3</v>
      </c>
      <c r="J80" s="22">
        <v>87212.130769230775</v>
      </c>
      <c r="K80" s="32">
        <f t="shared" si="12"/>
        <v>11.400820308873685</v>
      </c>
      <c r="L80" s="32">
        <f t="shared" si="13"/>
        <v>10.234054181345689</v>
      </c>
      <c r="M80">
        <f>VLOOKUP(P80,Лист2!$C$2:$F$505,2,0)</f>
        <v>10</v>
      </c>
      <c r="N80">
        <f>VLOOKUP(P80,Лист2!$C$2:$F$505,3,0)</f>
        <v>638</v>
      </c>
      <c r="O80" s="16">
        <f>VLOOKUP(P80,Лист2!$C$2:$F$505,4,0)</f>
        <v>547</v>
      </c>
      <c r="P80" t="str">
        <f t="shared" si="10"/>
        <v>08.05.2020 Тольятти</v>
      </c>
    </row>
    <row r="81" spans="1:16" ht="14.25" customHeight="1" x14ac:dyDescent="0.3">
      <c r="A81" s="7">
        <v>43958</v>
      </c>
      <c r="B81" s="27">
        <f t="shared" si="7"/>
        <v>19</v>
      </c>
      <c r="C81" s="8" t="s">
        <v>12</v>
      </c>
      <c r="D81" s="8">
        <v>11029.5</v>
      </c>
      <c r="E81" s="8">
        <v>863754</v>
      </c>
      <c r="F81" s="8">
        <v>758428.73499999999</v>
      </c>
      <c r="G81" s="23">
        <f t="shared" si="8"/>
        <v>33207564</v>
      </c>
      <c r="H81" s="25">
        <f t="shared" si="9"/>
        <v>2.6010760680909926E-2</v>
      </c>
      <c r="I81" s="39">
        <f t="shared" si="11"/>
        <v>86375.4</v>
      </c>
      <c r="J81" s="8">
        <v>86710.804507692301</v>
      </c>
      <c r="K81" s="32">
        <f t="shared" si="12"/>
        <v>13.887298850827431</v>
      </c>
      <c r="L81" s="32">
        <f t="shared" si="13"/>
        <v>12.193896062999421</v>
      </c>
      <c r="M81">
        <f>VLOOKUP(P81,Лист2!$C$2:$F$505,2,0)</f>
        <v>10</v>
      </c>
      <c r="N81">
        <f>VLOOKUP(P81,Лист2!$C$2:$F$505,3,0)</f>
        <v>563</v>
      </c>
      <c r="O81" s="16">
        <f>VLOOKUP(P81,Лист2!$C$2:$F$505,4,0)</f>
        <v>486</v>
      </c>
      <c r="P81" t="str">
        <f t="shared" si="10"/>
        <v>07.05.2020 Тольятти</v>
      </c>
    </row>
    <row r="82" spans="1:16" ht="14.25" customHeight="1" x14ac:dyDescent="0.3">
      <c r="A82" s="5">
        <v>43975</v>
      </c>
      <c r="B82" s="27">
        <f t="shared" si="7"/>
        <v>21</v>
      </c>
      <c r="C82" s="6" t="s">
        <v>12</v>
      </c>
      <c r="D82" s="6">
        <v>9994.5</v>
      </c>
      <c r="E82" s="6">
        <v>828984</v>
      </c>
      <c r="F82" s="6">
        <v>702631.81099999999</v>
      </c>
      <c r="G82" s="23">
        <f t="shared" si="8"/>
        <v>33207564</v>
      </c>
      <c r="H82" s="25">
        <f t="shared" si="9"/>
        <v>2.4963710075210574E-2</v>
      </c>
      <c r="I82" s="39">
        <f t="shared" si="11"/>
        <v>82898.399999999994</v>
      </c>
      <c r="J82" s="22">
        <v>82264.567169230766</v>
      </c>
      <c r="K82" s="32">
        <f t="shared" si="12"/>
        <v>17.982702607810054</v>
      </c>
      <c r="L82" s="32">
        <f t="shared" si="13"/>
        <v>15.241812749100106</v>
      </c>
      <c r="M82">
        <f>VLOOKUP(P82,Лист2!$C$2:$F$505,2,0)</f>
        <v>10</v>
      </c>
      <c r="N82">
        <f>VLOOKUP(P82,Лист2!$C$2:$F$505,3,0)</f>
        <v>639</v>
      </c>
      <c r="O82" s="16">
        <f>VLOOKUP(P82,Лист2!$C$2:$F$505,4,0)</f>
        <v>557</v>
      </c>
      <c r="P82" t="str">
        <f t="shared" si="10"/>
        <v>24.05.2020 Тольятти</v>
      </c>
    </row>
    <row r="83" spans="1:16" ht="14.25" customHeight="1" x14ac:dyDescent="0.3">
      <c r="A83" s="7">
        <v>43982</v>
      </c>
      <c r="B83" s="27">
        <f t="shared" si="7"/>
        <v>22</v>
      </c>
      <c r="C83" s="8" t="s">
        <v>12</v>
      </c>
      <c r="D83" s="8">
        <v>12724.5</v>
      </c>
      <c r="E83" s="8">
        <v>1045515</v>
      </c>
      <c r="F83" s="8">
        <v>896490.07</v>
      </c>
      <c r="G83" s="23">
        <f t="shared" si="8"/>
        <v>33207564</v>
      </c>
      <c r="H83" s="25">
        <f t="shared" si="9"/>
        <v>3.14842425659407E-2</v>
      </c>
      <c r="I83" s="39">
        <f t="shared" si="11"/>
        <v>104551.5</v>
      </c>
      <c r="J83" s="8">
        <v>49463.982984615388</v>
      </c>
      <c r="K83" s="32">
        <f t="shared" si="12"/>
        <v>16.623154565448793</v>
      </c>
      <c r="L83" s="32">
        <f t="shared" si="13"/>
        <v>14.25373428406097</v>
      </c>
      <c r="M83">
        <f>VLOOKUP(P83,Лист2!$C$2:$F$505,2,0)</f>
        <v>10</v>
      </c>
      <c r="N83">
        <f>VLOOKUP(P83,Лист2!$C$2:$F$505,3,0)</f>
        <v>749</v>
      </c>
      <c r="O83" s="16">
        <f>VLOOKUP(P83,Лист2!$C$2:$F$505,4,0)</f>
        <v>655</v>
      </c>
      <c r="P83" t="str">
        <f t="shared" si="10"/>
        <v>31.05.2020 Тольятти</v>
      </c>
    </row>
    <row r="84" spans="1:16" ht="14.25" customHeight="1" x14ac:dyDescent="0.3">
      <c r="A84" s="5">
        <v>43981</v>
      </c>
      <c r="B84" s="27">
        <f t="shared" si="7"/>
        <v>22</v>
      </c>
      <c r="C84" s="6" t="s">
        <v>12</v>
      </c>
      <c r="D84" s="6">
        <v>14728.5</v>
      </c>
      <c r="E84" s="6">
        <v>1260483</v>
      </c>
      <c r="F84" s="6">
        <v>1048221.1390000001</v>
      </c>
      <c r="G84" s="23">
        <f t="shared" si="8"/>
        <v>33207564</v>
      </c>
      <c r="H84" s="25">
        <f t="shared" si="9"/>
        <v>3.7957707466889173E-2</v>
      </c>
      <c r="I84" s="39">
        <f t="shared" si="11"/>
        <v>126048.3</v>
      </c>
      <c r="J84" s="22">
        <v>86278.176699999996</v>
      </c>
      <c r="K84" s="32">
        <f t="shared" si="12"/>
        <v>20.24972146645479</v>
      </c>
      <c r="L84" s="32">
        <f t="shared" si="13"/>
        <v>16.839724216827985</v>
      </c>
      <c r="M84">
        <f>VLOOKUP(P84,Лист2!$C$2:$F$505,2,0)</f>
        <v>10</v>
      </c>
      <c r="N84">
        <f>VLOOKUP(P84,Лист2!$C$2:$F$505,3,0)</f>
        <v>865</v>
      </c>
      <c r="O84" s="16">
        <f>VLOOKUP(P84,Лист2!$C$2:$F$505,4,0)</f>
        <v>763</v>
      </c>
      <c r="P84" t="str">
        <f t="shared" si="10"/>
        <v>30.05.2020 Тольятти</v>
      </c>
    </row>
    <row r="85" spans="1:16" ht="14.25" customHeight="1" x14ac:dyDescent="0.3">
      <c r="A85" s="7">
        <v>43979</v>
      </c>
      <c r="B85" s="27">
        <f t="shared" si="7"/>
        <v>22</v>
      </c>
      <c r="C85" s="8" t="s">
        <v>12</v>
      </c>
      <c r="D85" s="8">
        <v>13038</v>
      </c>
      <c r="E85" s="8">
        <v>1114552.5</v>
      </c>
      <c r="F85" s="8">
        <v>939269.56700000004</v>
      </c>
      <c r="G85" s="23">
        <f t="shared" si="8"/>
        <v>33207564</v>
      </c>
      <c r="H85" s="25">
        <f t="shared" si="9"/>
        <v>3.3563211682735898E-2</v>
      </c>
      <c r="I85" s="39">
        <f t="shared" si="11"/>
        <v>111455.25</v>
      </c>
      <c r="J85" s="8">
        <v>74269.06047692307</v>
      </c>
      <c r="K85" s="32">
        <f t="shared" si="12"/>
        <v>18.661621664145748</v>
      </c>
      <c r="L85" s="32">
        <f t="shared" si="13"/>
        <v>15.726754280305322</v>
      </c>
      <c r="M85">
        <f>VLOOKUP(P85,Лист2!$C$2:$F$505,2,0)</f>
        <v>10</v>
      </c>
      <c r="N85">
        <f>VLOOKUP(P85,Лист2!$C$2:$F$505,3,0)</f>
        <v>791</v>
      </c>
      <c r="O85" s="16">
        <f>VLOOKUP(P85,Лист2!$C$2:$F$505,4,0)</f>
        <v>697</v>
      </c>
      <c r="P85" t="str">
        <f t="shared" si="10"/>
        <v>28.05.2020 Тольятти</v>
      </c>
    </row>
    <row r="86" spans="1:16" ht="14.25" customHeight="1" x14ac:dyDescent="0.3">
      <c r="A86" s="5">
        <v>43967</v>
      </c>
      <c r="B86" s="27">
        <f t="shared" si="7"/>
        <v>20</v>
      </c>
      <c r="C86" s="6" t="s">
        <v>13</v>
      </c>
      <c r="D86" s="6">
        <v>35482.5</v>
      </c>
      <c r="E86" s="6">
        <v>3222517.5</v>
      </c>
      <c r="F86" s="6">
        <v>2633868.1740000001</v>
      </c>
      <c r="G86" s="23">
        <f t="shared" si="8"/>
        <v>95592298.5</v>
      </c>
      <c r="H86" s="25">
        <f t="shared" si="9"/>
        <v>3.3711057800331061E-2</v>
      </c>
      <c r="I86" s="39">
        <f t="shared" si="11"/>
        <v>169606.18421052632</v>
      </c>
      <c r="J86" s="22">
        <v>150484.18215384614</v>
      </c>
      <c r="K86" s="32">
        <f t="shared" si="12"/>
        <v>22.349232653737204</v>
      </c>
      <c r="L86" s="32">
        <f t="shared" si="13"/>
        <v>18.266753431129541</v>
      </c>
      <c r="M86">
        <f>VLOOKUP(P86,Лист2!$C$2:$F$505,2,0)</f>
        <v>19</v>
      </c>
      <c r="N86">
        <f>VLOOKUP(P86,Лист2!$C$2:$F$505,3,0)</f>
        <v>2080</v>
      </c>
      <c r="O86" s="16">
        <f>VLOOKUP(P86,Лист2!$C$2:$F$505,4,0)</f>
        <v>1844</v>
      </c>
      <c r="P86" t="str">
        <f t="shared" si="10"/>
        <v>16.05.2020 Нижний Новгород</v>
      </c>
    </row>
    <row r="87" spans="1:16" ht="14.25" customHeight="1" x14ac:dyDescent="0.3">
      <c r="A87" s="7">
        <v>43970</v>
      </c>
      <c r="B87" s="27">
        <f t="shared" si="7"/>
        <v>21</v>
      </c>
      <c r="C87" s="8" t="s">
        <v>13</v>
      </c>
      <c r="D87" s="8">
        <v>32434.5</v>
      </c>
      <c r="E87" s="8">
        <v>2865337.5</v>
      </c>
      <c r="F87" s="8">
        <v>2368028.6850000001</v>
      </c>
      <c r="G87" s="23">
        <f t="shared" si="8"/>
        <v>95592298.5</v>
      </c>
      <c r="H87" s="25">
        <f t="shared" si="9"/>
        <v>2.997456432120418E-2</v>
      </c>
      <c r="I87" s="39">
        <f t="shared" si="11"/>
        <v>150807.23684210525</v>
      </c>
      <c r="J87" s="8">
        <v>225452.89078461539</v>
      </c>
      <c r="K87" s="32">
        <f t="shared" si="12"/>
        <v>21.000962452445965</v>
      </c>
      <c r="L87" s="32">
        <f t="shared" si="13"/>
        <v>17.356029263568427</v>
      </c>
      <c r="M87">
        <f>VLOOKUP(P87,Лист2!$C$2:$F$505,2,0)</f>
        <v>19</v>
      </c>
      <c r="N87">
        <f>VLOOKUP(P87,Лист2!$C$2:$F$505,3,0)</f>
        <v>1999</v>
      </c>
      <c r="O87" s="16">
        <f>VLOOKUP(P87,Лист2!$C$2:$F$505,4,0)</f>
        <v>1799</v>
      </c>
      <c r="P87" t="str">
        <f t="shared" si="10"/>
        <v>19.05.2020 Нижний Новгород</v>
      </c>
    </row>
    <row r="88" spans="1:16" ht="14.25" customHeight="1" x14ac:dyDescent="0.3">
      <c r="A88" s="5">
        <v>43968</v>
      </c>
      <c r="B88" s="27">
        <f t="shared" si="7"/>
        <v>20</v>
      </c>
      <c r="C88" s="6" t="s">
        <v>13</v>
      </c>
      <c r="D88" s="6">
        <v>30486</v>
      </c>
      <c r="E88" s="6">
        <v>2694289.5</v>
      </c>
      <c r="F88" s="6">
        <v>2183502.7290000003</v>
      </c>
      <c r="G88" s="23">
        <f t="shared" si="8"/>
        <v>95592298.5</v>
      </c>
      <c r="H88" s="25">
        <f t="shared" si="9"/>
        <v>2.8185215150988339E-2</v>
      </c>
      <c r="I88" s="39">
        <f t="shared" si="11"/>
        <v>141804.71052631579</v>
      </c>
      <c r="J88" s="22">
        <v>153558.02257692307</v>
      </c>
      <c r="K88" s="32">
        <f t="shared" si="12"/>
        <v>23.392998974355741</v>
      </c>
      <c r="L88" s="32">
        <f t="shared" si="13"/>
        <v>18.958124989909201</v>
      </c>
      <c r="M88">
        <f>VLOOKUP(P88,Лист2!$C$2:$F$505,2,0)</f>
        <v>19</v>
      </c>
      <c r="N88">
        <f>VLOOKUP(P88,Лист2!$C$2:$F$505,3,0)</f>
        <v>1871</v>
      </c>
      <c r="O88" s="16">
        <f>VLOOKUP(P88,Лист2!$C$2:$F$505,4,0)</f>
        <v>1660</v>
      </c>
      <c r="P88" t="str">
        <f t="shared" si="10"/>
        <v>17.05.2020 Нижний Новгород</v>
      </c>
    </row>
    <row r="89" spans="1:16" ht="14.25" customHeight="1" x14ac:dyDescent="0.3">
      <c r="A89" s="7">
        <v>43960</v>
      </c>
      <c r="B89" s="27">
        <f t="shared" si="7"/>
        <v>19</v>
      </c>
      <c r="C89" s="8" t="s">
        <v>13</v>
      </c>
      <c r="D89" s="8">
        <v>32079</v>
      </c>
      <c r="E89" s="8">
        <v>2902167</v>
      </c>
      <c r="F89" s="8">
        <v>2319890.3459999999</v>
      </c>
      <c r="G89" s="23">
        <f t="shared" si="8"/>
        <v>95592298.5</v>
      </c>
      <c r="H89" s="25">
        <f t="shared" si="9"/>
        <v>3.0359841174862009E-2</v>
      </c>
      <c r="I89" s="39">
        <f t="shared" si="11"/>
        <v>152745.63157894736</v>
      </c>
      <c r="J89" s="8">
        <v>194963.39216923076</v>
      </c>
      <c r="K89" s="32">
        <f t="shared" si="12"/>
        <v>25.099317948538939</v>
      </c>
      <c r="L89" s="32">
        <f t="shared" si="13"/>
        <v>20.063513023199565</v>
      </c>
      <c r="M89">
        <f>VLOOKUP(P89,Лист2!$C$2:$F$505,2,0)</f>
        <v>19</v>
      </c>
      <c r="N89">
        <f>VLOOKUP(P89,Лист2!$C$2:$F$505,3,0)</f>
        <v>1851</v>
      </c>
      <c r="O89" s="16">
        <f>VLOOKUP(P89,Лист2!$C$2:$F$505,4,0)</f>
        <v>1635</v>
      </c>
      <c r="P89" t="str">
        <f t="shared" si="10"/>
        <v>09.05.2020 Нижний Новгород</v>
      </c>
    </row>
    <row r="90" spans="1:16" ht="14.25" customHeight="1" x14ac:dyDescent="0.3">
      <c r="A90" s="5">
        <v>43955</v>
      </c>
      <c r="B90" s="27">
        <f t="shared" si="7"/>
        <v>19</v>
      </c>
      <c r="C90" s="6" t="s">
        <v>13</v>
      </c>
      <c r="D90" s="6">
        <v>27072</v>
      </c>
      <c r="E90" s="6">
        <v>2450968.5</v>
      </c>
      <c r="F90" s="6">
        <v>1980824.9889999998</v>
      </c>
      <c r="G90" s="23">
        <f t="shared" si="8"/>
        <v>95592298.5</v>
      </c>
      <c r="H90" s="25">
        <f t="shared" si="9"/>
        <v>2.5639811349446734E-2</v>
      </c>
      <c r="I90" s="39">
        <f t="shared" si="11"/>
        <v>128998.34210526316</v>
      </c>
      <c r="J90" s="22">
        <v>188174.3243923077</v>
      </c>
      <c r="K90" s="32">
        <f t="shared" si="12"/>
        <v>23.734732427691533</v>
      </c>
      <c r="L90" s="32">
        <f t="shared" si="13"/>
        <v>19.181948319613255</v>
      </c>
      <c r="M90">
        <f>VLOOKUP(P90,Лист2!$C$2:$F$505,2,0)</f>
        <v>19</v>
      </c>
      <c r="N90">
        <f>VLOOKUP(P90,Лист2!$C$2:$F$505,3,0)</f>
        <v>1582</v>
      </c>
      <c r="O90" s="16">
        <f>VLOOKUP(P90,Лист2!$C$2:$F$505,4,0)</f>
        <v>1403</v>
      </c>
      <c r="P90" t="str">
        <f t="shared" si="10"/>
        <v>04.05.2020 Нижний Новгород</v>
      </c>
    </row>
    <row r="91" spans="1:16" ht="14.25" customHeight="1" x14ac:dyDescent="0.3">
      <c r="A91" s="7">
        <v>43950</v>
      </c>
      <c r="B91" s="27">
        <f t="shared" si="7"/>
        <v>18</v>
      </c>
      <c r="C91" s="8" t="s">
        <v>13</v>
      </c>
      <c r="D91" s="8">
        <v>25917</v>
      </c>
      <c r="E91" s="8">
        <v>2397588</v>
      </c>
      <c r="F91" s="8">
        <v>1937222.0459999999</v>
      </c>
      <c r="G91" s="23">
        <f t="shared" si="8"/>
        <v>95592298.5</v>
      </c>
      <c r="H91" s="25">
        <f t="shared" si="9"/>
        <v>2.5081392932507007E-2</v>
      </c>
      <c r="I91" s="39">
        <f t="shared" si="11"/>
        <v>133199.33333333334</v>
      </c>
      <c r="J91" s="8">
        <v>159472.57584615384</v>
      </c>
      <c r="K91" s="32">
        <f t="shared" si="12"/>
        <v>23.764232652140702</v>
      </c>
      <c r="L91" s="32">
        <f t="shared" si="13"/>
        <v>19.201211968027874</v>
      </c>
      <c r="M91">
        <f>VLOOKUP(P91,Лист2!$C$2:$F$505,2,0)</f>
        <v>18</v>
      </c>
      <c r="N91">
        <f>VLOOKUP(P91,Лист2!$C$2:$F$505,3,0)</f>
        <v>1534</v>
      </c>
      <c r="O91" s="16">
        <f>VLOOKUP(P91,Лист2!$C$2:$F$505,4,0)</f>
        <v>1369</v>
      </c>
      <c r="P91" t="str">
        <f t="shared" si="10"/>
        <v>29.04.2020 Нижний Новгород</v>
      </c>
    </row>
    <row r="92" spans="1:16" ht="14.25" customHeight="1" x14ac:dyDescent="0.3">
      <c r="A92" s="5">
        <v>43953</v>
      </c>
      <c r="B92" s="27">
        <f t="shared" si="7"/>
        <v>18</v>
      </c>
      <c r="C92" s="6" t="s">
        <v>13</v>
      </c>
      <c r="D92" s="6">
        <v>19461</v>
      </c>
      <c r="E92" s="6">
        <v>1799230.5</v>
      </c>
      <c r="F92" s="6">
        <v>1457108.1479999998</v>
      </c>
      <c r="G92" s="23">
        <f t="shared" si="8"/>
        <v>95592298.5</v>
      </c>
      <c r="H92" s="25">
        <f t="shared" si="9"/>
        <v>1.8821919006372673E-2</v>
      </c>
      <c r="I92" s="39">
        <f t="shared" si="11"/>
        <v>94696.34210526316</v>
      </c>
      <c r="J92" s="22">
        <v>183829.81409230767</v>
      </c>
      <c r="K92" s="32">
        <f t="shared" si="12"/>
        <v>23.479544223919902</v>
      </c>
      <c r="L92" s="32">
        <f t="shared" si="13"/>
        <v>19.014926214289954</v>
      </c>
      <c r="M92">
        <f>VLOOKUP(P92,Лист2!$C$2:$F$505,2,0)</f>
        <v>19</v>
      </c>
      <c r="N92">
        <f>VLOOKUP(P92,Лист2!$C$2:$F$505,3,0)</f>
        <v>1217</v>
      </c>
      <c r="O92" s="16">
        <f>VLOOKUP(P92,Лист2!$C$2:$F$505,4,0)</f>
        <v>1048</v>
      </c>
      <c r="P92" t="str">
        <f t="shared" si="10"/>
        <v>02.05.2020 Нижний Новгород</v>
      </c>
    </row>
    <row r="93" spans="1:16" ht="14.25" customHeight="1" x14ac:dyDescent="0.3">
      <c r="A93" s="7">
        <v>43977</v>
      </c>
      <c r="B93" s="27">
        <f t="shared" si="7"/>
        <v>22</v>
      </c>
      <c r="C93" s="8" t="s">
        <v>13</v>
      </c>
      <c r="D93" s="8">
        <v>31407</v>
      </c>
      <c r="E93" s="8">
        <v>2907411</v>
      </c>
      <c r="F93" s="8">
        <v>2288433.4950000001</v>
      </c>
      <c r="G93" s="23">
        <f t="shared" si="8"/>
        <v>95592298.5</v>
      </c>
      <c r="H93" s="25">
        <f t="shared" si="9"/>
        <v>3.0414699150685242E-2</v>
      </c>
      <c r="I93" s="39">
        <f t="shared" si="11"/>
        <v>145370.54999999999</v>
      </c>
      <c r="J93" s="8">
        <v>193538.8704076923</v>
      </c>
      <c r="K93" s="32">
        <f t="shared" si="12"/>
        <v>27.048087976006478</v>
      </c>
      <c r="L93" s="32">
        <f t="shared" si="13"/>
        <v>21.289645839545901</v>
      </c>
      <c r="M93">
        <f>VLOOKUP(P93,Лист2!$C$2:$F$505,2,0)</f>
        <v>20</v>
      </c>
      <c r="N93">
        <f>VLOOKUP(P93,Лист2!$C$2:$F$505,3,0)</f>
        <v>2036</v>
      </c>
      <c r="O93" s="16">
        <f>VLOOKUP(P93,Лист2!$C$2:$F$505,4,0)</f>
        <v>1790</v>
      </c>
      <c r="P93" t="str">
        <f t="shared" si="10"/>
        <v>26.05.2020 Нижний Новгород</v>
      </c>
    </row>
    <row r="94" spans="1:16" ht="14.25" customHeight="1" x14ac:dyDescent="0.3">
      <c r="A94" s="5">
        <v>43952</v>
      </c>
      <c r="B94" s="27">
        <f t="shared" si="7"/>
        <v>18</v>
      </c>
      <c r="C94" s="6" t="s">
        <v>13</v>
      </c>
      <c r="D94" s="6">
        <v>25792.5</v>
      </c>
      <c r="E94" s="6">
        <v>2374356</v>
      </c>
      <c r="F94" s="6">
        <v>1915101.034</v>
      </c>
      <c r="G94" s="23">
        <f t="shared" si="8"/>
        <v>95592298.5</v>
      </c>
      <c r="H94" s="25">
        <f t="shared" si="9"/>
        <v>2.4838360801628805E-2</v>
      </c>
      <c r="I94" s="39">
        <f t="shared" si="11"/>
        <v>124966.10526315789</v>
      </c>
      <c r="J94" s="22">
        <v>277477.31932307692</v>
      </c>
      <c r="K94" s="32">
        <f t="shared" si="12"/>
        <v>23.980717353630755</v>
      </c>
      <c r="L94" s="32">
        <f t="shared" si="13"/>
        <v>19.342296016267149</v>
      </c>
      <c r="M94">
        <f>VLOOKUP(P94,Лист2!$C$2:$F$505,2,0)</f>
        <v>19</v>
      </c>
      <c r="N94">
        <f>VLOOKUP(P94,Лист2!$C$2:$F$505,3,0)</f>
        <v>1497</v>
      </c>
      <c r="O94" s="16">
        <f>VLOOKUP(P94,Лист2!$C$2:$F$505,4,0)</f>
        <v>1291</v>
      </c>
      <c r="P94" t="str">
        <f t="shared" si="10"/>
        <v>01.05.2020 Нижний Новгород</v>
      </c>
    </row>
    <row r="95" spans="1:16" ht="14.25" customHeight="1" x14ac:dyDescent="0.3">
      <c r="A95" s="7">
        <v>43963</v>
      </c>
      <c r="B95" s="27">
        <f t="shared" si="7"/>
        <v>20</v>
      </c>
      <c r="C95" s="8" t="s">
        <v>13</v>
      </c>
      <c r="D95" s="8">
        <v>26032.5</v>
      </c>
      <c r="E95" s="8">
        <v>2370432</v>
      </c>
      <c r="F95" s="8">
        <v>1847737.8370000001</v>
      </c>
      <c r="G95" s="23">
        <f t="shared" si="8"/>
        <v>95592298.5</v>
      </c>
      <c r="H95" s="25">
        <f t="shared" si="9"/>
        <v>2.4797311469605472E-2</v>
      </c>
      <c r="I95" s="39">
        <f t="shared" si="11"/>
        <v>124759.57894736843</v>
      </c>
      <c r="J95" s="8">
        <v>141864.00329999998</v>
      </c>
      <c r="K95" s="32">
        <f t="shared" si="12"/>
        <v>28.288329249600135</v>
      </c>
      <c r="L95" s="32">
        <f t="shared" si="13"/>
        <v>22.050586686308655</v>
      </c>
      <c r="M95">
        <f>VLOOKUP(P95,Лист2!$C$2:$F$505,2,0)</f>
        <v>19</v>
      </c>
      <c r="N95">
        <f>VLOOKUP(P95,Лист2!$C$2:$F$505,3,0)</f>
        <v>1649</v>
      </c>
      <c r="O95" s="16">
        <f>VLOOKUP(P95,Лист2!$C$2:$F$505,4,0)</f>
        <v>1460</v>
      </c>
      <c r="P95" t="str">
        <f t="shared" si="10"/>
        <v>12.05.2020 Нижний Новгород</v>
      </c>
    </row>
    <row r="96" spans="1:16" ht="14.25" customHeight="1" x14ac:dyDescent="0.3">
      <c r="A96" s="5">
        <v>43972</v>
      </c>
      <c r="B96" s="27">
        <f t="shared" si="7"/>
        <v>21</v>
      </c>
      <c r="C96" s="6" t="s">
        <v>13</v>
      </c>
      <c r="D96" s="6">
        <v>31707</v>
      </c>
      <c r="E96" s="6">
        <v>2853181.5</v>
      </c>
      <c r="F96" s="6">
        <v>2349459.5</v>
      </c>
      <c r="G96" s="23">
        <f t="shared" si="8"/>
        <v>95592298.5</v>
      </c>
      <c r="H96" s="25">
        <f t="shared" si="9"/>
        <v>2.9847399265119669E-2</v>
      </c>
      <c r="I96" s="39">
        <f t="shared" si="11"/>
        <v>150167.44736842104</v>
      </c>
      <c r="J96" s="22">
        <v>187617.05315384615</v>
      </c>
      <c r="K96" s="32">
        <f t="shared" si="12"/>
        <v>21.439909902681872</v>
      </c>
      <c r="L96" s="32">
        <f t="shared" si="13"/>
        <v>17.654747866548274</v>
      </c>
      <c r="M96">
        <f>VLOOKUP(P96,Лист2!$C$2:$F$505,2,0)</f>
        <v>19</v>
      </c>
      <c r="N96">
        <f>VLOOKUP(P96,Лист2!$C$2:$F$505,3,0)</f>
        <v>1949</v>
      </c>
      <c r="O96" s="16">
        <f>VLOOKUP(P96,Лист2!$C$2:$F$505,4,0)</f>
        <v>1724</v>
      </c>
      <c r="P96" t="str">
        <f t="shared" si="10"/>
        <v>21.05.2020 Нижний Новгород</v>
      </c>
    </row>
    <row r="97" spans="1:16" ht="14.25" customHeight="1" x14ac:dyDescent="0.3">
      <c r="A97" s="7">
        <v>43971</v>
      </c>
      <c r="B97" s="27">
        <f t="shared" si="7"/>
        <v>21</v>
      </c>
      <c r="C97" s="8" t="s">
        <v>13</v>
      </c>
      <c r="D97" s="8">
        <v>29955</v>
      </c>
      <c r="E97" s="8">
        <v>2692230</v>
      </c>
      <c r="F97" s="8">
        <v>2195766.1209999998</v>
      </c>
      <c r="G97" s="23">
        <f t="shared" si="8"/>
        <v>95592298.5</v>
      </c>
      <c r="H97" s="25">
        <f t="shared" si="9"/>
        <v>2.8163670528332362E-2</v>
      </c>
      <c r="I97" s="39">
        <f t="shared" si="11"/>
        <v>141696.31578947368</v>
      </c>
      <c r="J97" s="8">
        <v>202002.14775384613</v>
      </c>
      <c r="K97" s="32">
        <f t="shared" si="12"/>
        <v>22.610052785307559</v>
      </c>
      <c r="L97" s="32">
        <f t="shared" si="13"/>
        <v>18.440619077864824</v>
      </c>
      <c r="M97">
        <f>VLOOKUP(P97,Лист2!$C$2:$F$505,2,0)</f>
        <v>19</v>
      </c>
      <c r="N97">
        <f>VLOOKUP(P97,Лист2!$C$2:$F$505,3,0)</f>
        <v>1889</v>
      </c>
      <c r="O97" s="16">
        <f>VLOOKUP(P97,Лист2!$C$2:$F$505,4,0)</f>
        <v>1690</v>
      </c>
      <c r="P97" t="str">
        <f t="shared" si="10"/>
        <v>20.05.2020 Нижний Новгород</v>
      </c>
    </row>
    <row r="98" spans="1:16" ht="14.25" customHeight="1" x14ac:dyDescent="0.3">
      <c r="A98" s="5">
        <v>43956</v>
      </c>
      <c r="B98" s="27">
        <f t="shared" si="7"/>
        <v>19</v>
      </c>
      <c r="C98" s="6" t="s">
        <v>13</v>
      </c>
      <c r="D98" s="6">
        <v>22848</v>
      </c>
      <c r="E98" s="6">
        <v>2079900</v>
      </c>
      <c r="F98" s="6">
        <v>1657688.8529999999</v>
      </c>
      <c r="G98" s="23">
        <f t="shared" si="8"/>
        <v>95592298.5</v>
      </c>
      <c r="H98" s="25">
        <f t="shared" si="9"/>
        <v>2.1758028969247979E-2</v>
      </c>
      <c r="I98" s="39">
        <f t="shared" si="11"/>
        <v>109468.42105263157</v>
      </c>
      <c r="J98" s="22">
        <v>178454.88537692308</v>
      </c>
      <c r="K98" s="32">
        <f t="shared" si="12"/>
        <v>25.469867052306235</v>
      </c>
      <c r="L98" s="32">
        <f t="shared" si="13"/>
        <v>20.299588778306653</v>
      </c>
      <c r="M98">
        <f>VLOOKUP(P98,Лист2!$C$2:$F$505,2,0)</f>
        <v>19</v>
      </c>
      <c r="N98">
        <f>VLOOKUP(P98,Лист2!$C$2:$F$505,3,0)</f>
        <v>1417</v>
      </c>
      <c r="O98" s="16">
        <f>VLOOKUP(P98,Лист2!$C$2:$F$505,4,0)</f>
        <v>1245</v>
      </c>
      <c r="P98" t="str">
        <f t="shared" si="10"/>
        <v>05.05.2020 Нижний Новгород</v>
      </c>
    </row>
    <row r="99" spans="1:16" ht="14.25" customHeight="1" x14ac:dyDescent="0.3">
      <c r="A99" s="7">
        <v>43949</v>
      </c>
      <c r="B99" s="27">
        <f t="shared" si="7"/>
        <v>18</v>
      </c>
      <c r="C99" s="8" t="s">
        <v>13</v>
      </c>
      <c r="D99" s="8">
        <v>23314.5</v>
      </c>
      <c r="E99" s="8">
        <v>2136817.5</v>
      </c>
      <c r="F99" s="8">
        <v>1701780.4779999999</v>
      </c>
      <c r="G99" s="23">
        <f t="shared" si="8"/>
        <v>95592298.5</v>
      </c>
      <c r="H99" s="25">
        <f t="shared" si="9"/>
        <v>2.2353448274915158E-2</v>
      </c>
      <c r="I99" s="39">
        <f t="shared" si="11"/>
        <v>125695.14705882352</v>
      </c>
      <c r="J99" s="8">
        <v>141999.40078461537</v>
      </c>
      <c r="K99" s="32">
        <f t="shared" si="12"/>
        <v>25.563639236905157</v>
      </c>
      <c r="L99" s="32">
        <f t="shared" si="13"/>
        <v>20.359109844429867</v>
      </c>
      <c r="M99">
        <f>VLOOKUP(P99,Лист2!$C$2:$F$505,2,0)</f>
        <v>17</v>
      </c>
      <c r="N99">
        <f>VLOOKUP(P99,Лист2!$C$2:$F$505,3,0)</f>
        <v>1439</v>
      </c>
      <c r="O99" s="16">
        <f>VLOOKUP(P99,Лист2!$C$2:$F$505,4,0)</f>
        <v>1265</v>
      </c>
      <c r="P99" t="str">
        <f t="shared" si="10"/>
        <v>28.04.2020 Нижний Новгород</v>
      </c>
    </row>
    <row r="100" spans="1:16" ht="14.25" customHeight="1" x14ac:dyDescent="0.3">
      <c r="A100" s="5">
        <v>43964</v>
      </c>
      <c r="B100" s="27">
        <f t="shared" si="7"/>
        <v>20</v>
      </c>
      <c r="C100" s="6" t="s">
        <v>13</v>
      </c>
      <c r="D100" s="6">
        <v>26464.5</v>
      </c>
      <c r="E100" s="6">
        <v>2373337.5</v>
      </c>
      <c r="F100" s="6">
        <v>1886244.7409999999</v>
      </c>
      <c r="G100" s="23">
        <f t="shared" si="8"/>
        <v>95592298.5</v>
      </c>
      <c r="H100" s="25">
        <f t="shared" si="9"/>
        <v>2.4827706177605928E-2</v>
      </c>
      <c r="I100" s="39">
        <f t="shared" si="11"/>
        <v>124912.5</v>
      </c>
      <c r="J100" s="22">
        <v>207105.15935384613</v>
      </c>
      <c r="K100" s="32">
        <f t="shared" si="12"/>
        <v>25.823412434897815</v>
      </c>
      <c r="L100" s="32">
        <f t="shared" si="13"/>
        <v>20.523535274692286</v>
      </c>
      <c r="M100">
        <f>VLOOKUP(P100,Лист2!$C$2:$F$505,2,0)</f>
        <v>19</v>
      </c>
      <c r="N100">
        <f>VLOOKUP(P100,Лист2!$C$2:$F$505,3,0)</f>
        <v>1625</v>
      </c>
      <c r="O100" s="16">
        <f>VLOOKUP(P100,Лист2!$C$2:$F$505,4,0)</f>
        <v>1444</v>
      </c>
      <c r="P100" t="str">
        <f t="shared" si="10"/>
        <v>13.05.2020 Нижний Новгород</v>
      </c>
    </row>
    <row r="101" spans="1:16" ht="14.25" customHeight="1" x14ac:dyDescent="0.3">
      <c r="A101" s="7">
        <v>43954</v>
      </c>
      <c r="B101" s="27">
        <f t="shared" si="7"/>
        <v>18</v>
      </c>
      <c r="C101" s="8" t="s">
        <v>13</v>
      </c>
      <c r="D101" s="8">
        <v>23539.5</v>
      </c>
      <c r="E101" s="8">
        <v>2170309.5</v>
      </c>
      <c r="F101" s="8">
        <v>1735984.6140000001</v>
      </c>
      <c r="G101" s="23">
        <f t="shared" si="8"/>
        <v>95592298.5</v>
      </c>
      <c r="H101" s="25">
        <f t="shared" si="9"/>
        <v>2.2703811228056203E-2</v>
      </c>
      <c r="I101" s="39">
        <f t="shared" si="11"/>
        <v>114226.81578947368</v>
      </c>
      <c r="J101" s="8">
        <v>170377.85753846151</v>
      </c>
      <c r="K101" s="32">
        <f t="shared" si="12"/>
        <v>25.018936371748278</v>
      </c>
      <c r="L101" s="32">
        <f t="shared" si="13"/>
        <v>20.012117442235773</v>
      </c>
      <c r="M101">
        <f>VLOOKUP(P101,Лист2!$C$2:$F$505,2,0)</f>
        <v>19</v>
      </c>
      <c r="N101">
        <f>VLOOKUP(P101,Лист2!$C$2:$F$505,3,0)</f>
        <v>1402</v>
      </c>
      <c r="O101" s="16">
        <f>VLOOKUP(P101,Лист2!$C$2:$F$505,4,0)</f>
        <v>1234</v>
      </c>
      <c r="P101" t="str">
        <f t="shared" si="10"/>
        <v>03.05.2020 Нижний Новгород</v>
      </c>
    </row>
    <row r="102" spans="1:16" ht="14.25" customHeight="1" x14ac:dyDescent="0.3">
      <c r="A102" s="5">
        <v>43957</v>
      </c>
      <c r="B102" s="27">
        <f t="shared" si="7"/>
        <v>19</v>
      </c>
      <c r="C102" s="6" t="s">
        <v>13</v>
      </c>
      <c r="D102" s="6">
        <v>24678</v>
      </c>
      <c r="E102" s="6">
        <v>2232519</v>
      </c>
      <c r="F102" s="6">
        <v>1781999.058</v>
      </c>
      <c r="G102" s="23">
        <f t="shared" si="8"/>
        <v>95592298.5</v>
      </c>
      <c r="H102" s="25">
        <f t="shared" si="9"/>
        <v>2.335459064204843E-2</v>
      </c>
      <c r="I102" s="39">
        <f t="shared" si="11"/>
        <v>117501</v>
      </c>
      <c r="J102" s="22">
        <v>359577.90600769228</v>
      </c>
      <c r="K102" s="32">
        <f t="shared" si="12"/>
        <v>25.281716058011522</v>
      </c>
      <c r="L102" s="32">
        <f t="shared" si="13"/>
        <v>20.179892847496482</v>
      </c>
      <c r="M102">
        <f>VLOOKUP(P102,Лист2!$C$2:$F$505,2,0)</f>
        <v>19</v>
      </c>
      <c r="N102">
        <f>VLOOKUP(P102,Лист2!$C$2:$F$505,3,0)</f>
        <v>1499</v>
      </c>
      <c r="O102" s="16">
        <f>VLOOKUP(P102,Лист2!$C$2:$F$505,4,0)</f>
        <v>1323</v>
      </c>
      <c r="P102" t="str">
        <f t="shared" si="10"/>
        <v>06.05.2020 Нижний Новгород</v>
      </c>
    </row>
    <row r="103" spans="1:16" ht="14.25" customHeight="1" x14ac:dyDescent="0.3">
      <c r="A103" s="7">
        <v>43974</v>
      </c>
      <c r="B103" s="27">
        <f t="shared" si="7"/>
        <v>21</v>
      </c>
      <c r="C103" s="8" t="s">
        <v>13</v>
      </c>
      <c r="D103" s="8">
        <v>38176.5</v>
      </c>
      <c r="E103" s="8">
        <v>3385372.5</v>
      </c>
      <c r="F103" s="8">
        <v>2831498.2739999997</v>
      </c>
      <c r="G103" s="23">
        <f t="shared" si="8"/>
        <v>95592298.5</v>
      </c>
      <c r="H103" s="25">
        <f t="shared" si="9"/>
        <v>3.5414699229143441E-2</v>
      </c>
      <c r="I103" s="39">
        <f t="shared" si="11"/>
        <v>169268.625</v>
      </c>
      <c r="J103" s="8">
        <v>146460.30097692306</v>
      </c>
      <c r="K103" s="32">
        <f t="shared" si="12"/>
        <v>19.561171238771529</v>
      </c>
      <c r="L103" s="32">
        <f t="shared" si="13"/>
        <v>16.360805967437862</v>
      </c>
      <c r="M103">
        <f>VLOOKUP(P103,Лист2!$C$2:$F$505,2,0)</f>
        <v>20</v>
      </c>
      <c r="N103">
        <f>VLOOKUP(P103,Лист2!$C$2:$F$505,3,0)</f>
        <v>2266</v>
      </c>
      <c r="O103" s="16">
        <f>VLOOKUP(P103,Лист2!$C$2:$F$505,4,0)</f>
        <v>1993</v>
      </c>
      <c r="P103" t="str">
        <f t="shared" si="10"/>
        <v>23.05.2020 Нижний Новгород</v>
      </c>
    </row>
    <row r="104" spans="1:16" ht="14.25" customHeight="1" x14ac:dyDescent="0.3">
      <c r="A104" s="5">
        <v>43976</v>
      </c>
      <c r="B104" s="27">
        <f t="shared" si="7"/>
        <v>22</v>
      </c>
      <c r="C104" s="6" t="s">
        <v>13</v>
      </c>
      <c r="D104" s="6">
        <v>30603</v>
      </c>
      <c r="E104" s="6">
        <v>2865727.5</v>
      </c>
      <c r="F104" s="6">
        <v>2288224.429</v>
      </c>
      <c r="G104" s="23">
        <f t="shared" si="8"/>
        <v>95592298.5</v>
      </c>
      <c r="H104" s="25">
        <f t="shared" si="9"/>
        <v>2.9978644147781425E-2</v>
      </c>
      <c r="I104" s="39">
        <f t="shared" si="11"/>
        <v>143286.375</v>
      </c>
      <c r="J104" s="22">
        <v>167381.28187692308</v>
      </c>
      <c r="K104" s="32">
        <f t="shared" si="12"/>
        <v>25.238043247898567</v>
      </c>
      <c r="L104" s="32">
        <f t="shared" si="13"/>
        <v>20.152058107409026</v>
      </c>
      <c r="M104">
        <f>VLOOKUP(P104,Лист2!$C$2:$F$505,2,0)</f>
        <v>20</v>
      </c>
      <c r="N104">
        <f>VLOOKUP(P104,Лист2!$C$2:$F$505,3,0)</f>
        <v>2011</v>
      </c>
      <c r="O104" s="16">
        <f>VLOOKUP(P104,Лист2!$C$2:$F$505,4,0)</f>
        <v>1791</v>
      </c>
      <c r="P104" t="str">
        <f t="shared" si="10"/>
        <v>25.05.2020 Нижний Новгород</v>
      </c>
    </row>
    <row r="105" spans="1:16" ht="14.25" customHeight="1" x14ac:dyDescent="0.3">
      <c r="A105" s="7">
        <v>43951</v>
      </c>
      <c r="B105" s="27">
        <f t="shared" si="7"/>
        <v>18</v>
      </c>
      <c r="C105" s="8" t="s">
        <v>13</v>
      </c>
      <c r="D105" s="8">
        <v>24211.5</v>
      </c>
      <c r="E105" s="8">
        <v>2267664</v>
      </c>
      <c r="F105" s="8">
        <v>1801564.392</v>
      </c>
      <c r="G105" s="23">
        <f t="shared" si="8"/>
        <v>95592298.5</v>
      </c>
      <c r="H105" s="25">
        <f t="shared" si="9"/>
        <v>2.3722245783220706E-2</v>
      </c>
      <c r="I105" s="39">
        <f t="shared" si="11"/>
        <v>119350.73684210527</v>
      </c>
      <c r="J105" s="8">
        <v>97090.63692307692</v>
      </c>
      <c r="K105" s="32">
        <f t="shared" si="12"/>
        <v>25.871937193572155</v>
      </c>
      <c r="L105" s="32">
        <f t="shared" si="13"/>
        <v>20.554174163368121</v>
      </c>
      <c r="M105">
        <f>VLOOKUP(P105,Лист2!$C$2:$F$505,2,0)</f>
        <v>19</v>
      </c>
      <c r="N105">
        <f>VLOOKUP(P105,Лист2!$C$2:$F$505,3,0)</f>
        <v>1499</v>
      </c>
      <c r="O105" s="16">
        <f>VLOOKUP(P105,Лист2!$C$2:$F$505,4,0)</f>
        <v>1322</v>
      </c>
      <c r="P105" t="str">
        <f t="shared" si="10"/>
        <v>30.04.2020 Нижний Новгород</v>
      </c>
    </row>
    <row r="106" spans="1:16" ht="14.25" customHeight="1" x14ac:dyDescent="0.3">
      <c r="A106" s="5">
        <v>43961</v>
      </c>
      <c r="B106" s="27">
        <f t="shared" si="7"/>
        <v>19</v>
      </c>
      <c r="C106" s="6" t="s">
        <v>13</v>
      </c>
      <c r="D106" s="6">
        <v>31399.5</v>
      </c>
      <c r="E106" s="6">
        <v>2862298.5</v>
      </c>
      <c r="F106" s="6">
        <v>2267667.5189999999</v>
      </c>
      <c r="G106" s="23">
        <f t="shared" si="8"/>
        <v>95592298.5</v>
      </c>
      <c r="H106" s="25">
        <f t="shared" si="9"/>
        <v>2.9942773057183052E-2</v>
      </c>
      <c r="I106" s="39">
        <f t="shared" si="11"/>
        <v>150647.28947368421</v>
      </c>
      <c r="J106" s="22">
        <v>169650.86923076923</v>
      </c>
      <c r="K106" s="32">
        <f t="shared" si="12"/>
        <v>26.222141297954543</v>
      </c>
      <c r="L106" s="32">
        <f t="shared" si="13"/>
        <v>20.774597093908973</v>
      </c>
      <c r="M106">
        <f>VLOOKUP(P106,Лист2!$C$2:$F$505,2,0)</f>
        <v>19</v>
      </c>
      <c r="N106">
        <f>VLOOKUP(P106,Лист2!$C$2:$F$505,3,0)</f>
        <v>1848</v>
      </c>
      <c r="O106" s="16">
        <f>VLOOKUP(P106,Лист2!$C$2:$F$505,4,0)</f>
        <v>1649</v>
      </c>
      <c r="P106" t="str">
        <f t="shared" si="10"/>
        <v>10.05.2020 Нижний Новгород</v>
      </c>
    </row>
    <row r="107" spans="1:16" ht="14.25" customHeight="1" x14ac:dyDescent="0.3">
      <c r="A107" s="7">
        <v>43959</v>
      </c>
      <c r="B107" s="27">
        <f t="shared" si="7"/>
        <v>19</v>
      </c>
      <c r="C107" s="8" t="s">
        <v>13</v>
      </c>
      <c r="D107" s="8">
        <v>25294.5</v>
      </c>
      <c r="E107" s="8">
        <v>2271454.5</v>
      </c>
      <c r="F107" s="8">
        <v>1811009.8979999998</v>
      </c>
      <c r="G107" s="23">
        <f t="shared" si="8"/>
        <v>95592298.5</v>
      </c>
      <c r="H107" s="25">
        <f t="shared" si="9"/>
        <v>2.3761898559223366E-2</v>
      </c>
      <c r="I107" s="39">
        <f t="shared" si="11"/>
        <v>119550.23684210527</v>
      </c>
      <c r="J107" s="8">
        <v>151659.17713846153</v>
      </c>
      <c r="K107" s="32">
        <f t="shared" si="12"/>
        <v>25.424742432854458</v>
      </c>
      <c r="L107" s="32">
        <f t="shared" si="13"/>
        <v>20.270914605597433</v>
      </c>
      <c r="M107">
        <f>VLOOKUP(P107,Лист2!$C$2:$F$505,2,0)</f>
        <v>19</v>
      </c>
      <c r="N107">
        <f>VLOOKUP(P107,Лист2!$C$2:$F$505,3,0)</f>
        <v>1522</v>
      </c>
      <c r="O107" s="16">
        <f>VLOOKUP(P107,Лист2!$C$2:$F$505,4,0)</f>
        <v>1340</v>
      </c>
      <c r="P107" t="str">
        <f t="shared" si="10"/>
        <v>08.05.2020 Нижний Новгород</v>
      </c>
    </row>
    <row r="108" spans="1:16" ht="14.25" customHeight="1" x14ac:dyDescent="0.3">
      <c r="A108" s="5">
        <v>43958</v>
      </c>
      <c r="B108" s="27">
        <f t="shared" si="7"/>
        <v>19</v>
      </c>
      <c r="C108" s="6" t="s">
        <v>13</v>
      </c>
      <c r="D108" s="6">
        <v>25468.5</v>
      </c>
      <c r="E108" s="6">
        <v>2350672.5</v>
      </c>
      <c r="F108" s="6">
        <v>1875294.65</v>
      </c>
      <c r="G108" s="23">
        <f t="shared" si="8"/>
        <v>95592298.5</v>
      </c>
      <c r="H108" s="25">
        <f t="shared" si="9"/>
        <v>2.4590605486905413E-2</v>
      </c>
      <c r="I108" s="39">
        <f t="shared" si="11"/>
        <v>123719.60526315789</v>
      </c>
      <c r="J108" s="22">
        <v>221739.45623076922</v>
      </c>
      <c r="K108" s="32">
        <f t="shared" si="12"/>
        <v>25.349501743632668</v>
      </c>
      <c r="L108" s="32">
        <f t="shared" si="13"/>
        <v>20.223057444199483</v>
      </c>
      <c r="M108">
        <f>VLOOKUP(P108,Лист2!$C$2:$F$505,2,0)</f>
        <v>19</v>
      </c>
      <c r="N108">
        <f>VLOOKUP(P108,Лист2!$C$2:$F$505,3,0)</f>
        <v>1530</v>
      </c>
      <c r="O108" s="16">
        <f>VLOOKUP(P108,Лист2!$C$2:$F$505,4,0)</f>
        <v>1338</v>
      </c>
      <c r="P108" t="str">
        <f t="shared" si="10"/>
        <v>07.05.2020 Нижний Новгород</v>
      </c>
    </row>
    <row r="109" spans="1:16" ht="14.25" customHeight="1" x14ac:dyDescent="0.3">
      <c r="A109" s="7">
        <v>43975</v>
      </c>
      <c r="B109" s="27">
        <f t="shared" si="7"/>
        <v>21</v>
      </c>
      <c r="C109" s="8" t="s">
        <v>13</v>
      </c>
      <c r="D109" s="8">
        <v>31854</v>
      </c>
      <c r="E109" s="8">
        <v>2915533.5</v>
      </c>
      <c r="F109" s="8">
        <v>2431800.3939999999</v>
      </c>
      <c r="G109" s="23">
        <f t="shared" si="8"/>
        <v>95592298.5</v>
      </c>
      <c r="H109" s="25">
        <f t="shared" si="9"/>
        <v>3.0499669384976658E-2</v>
      </c>
      <c r="I109" s="39">
        <f t="shared" si="11"/>
        <v>145776.67499999999</v>
      </c>
      <c r="J109" s="8">
        <v>155421.87692307692</v>
      </c>
      <c r="K109" s="32">
        <f t="shared" si="12"/>
        <v>19.891974160112756</v>
      </c>
      <c r="L109" s="32">
        <f t="shared" si="13"/>
        <v>16.591581129148409</v>
      </c>
      <c r="M109">
        <f>VLOOKUP(P109,Лист2!$C$2:$F$505,2,0)</f>
        <v>20</v>
      </c>
      <c r="N109">
        <f>VLOOKUP(P109,Лист2!$C$2:$F$505,3,0)</f>
        <v>2015</v>
      </c>
      <c r="O109" s="16">
        <f>VLOOKUP(P109,Лист2!$C$2:$F$505,4,0)</f>
        <v>1803</v>
      </c>
      <c r="P109" t="str">
        <f t="shared" si="10"/>
        <v>24.05.2020 Нижний Новгород</v>
      </c>
    </row>
    <row r="110" spans="1:16" ht="14.25" customHeight="1" x14ac:dyDescent="0.3">
      <c r="A110" s="5">
        <v>43982</v>
      </c>
      <c r="B110" s="27">
        <f t="shared" si="7"/>
        <v>22</v>
      </c>
      <c r="C110" s="6" t="s">
        <v>13</v>
      </c>
      <c r="D110" s="6">
        <v>32359.5</v>
      </c>
      <c r="E110" s="6">
        <v>2991999</v>
      </c>
      <c r="F110" s="6">
        <v>2374135.6799999997</v>
      </c>
      <c r="G110" s="23">
        <f t="shared" si="8"/>
        <v>95592298.5</v>
      </c>
      <c r="H110" s="25">
        <f t="shared" si="9"/>
        <v>3.1299582152007781E-2</v>
      </c>
      <c r="I110" s="39">
        <f t="shared" si="11"/>
        <v>149599.95000000001</v>
      </c>
      <c r="J110" s="22">
        <v>106116.64615384616</v>
      </c>
      <c r="K110" s="32">
        <f t="shared" si="12"/>
        <v>26.024768727623872</v>
      </c>
      <c r="L110" s="32">
        <f t="shared" si="13"/>
        <v>20.650518933996981</v>
      </c>
      <c r="M110">
        <f>VLOOKUP(P110,Лист2!$C$2:$F$505,2,0)</f>
        <v>20</v>
      </c>
      <c r="N110">
        <f>VLOOKUP(P110,Лист2!$C$2:$F$505,3,0)</f>
        <v>2060</v>
      </c>
      <c r="O110" s="16">
        <f>VLOOKUP(P110,Лист2!$C$2:$F$505,4,0)</f>
        <v>1826</v>
      </c>
      <c r="P110" t="str">
        <f t="shared" si="10"/>
        <v>31.05.2020 Нижний Новгород</v>
      </c>
    </row>
    <row r="111" spans="1:16" ht="14.25" customHeight="1" x14ac:dyDescent="0.3">
      <c r="A111" s="7">
        <v>43981</v>
      </c>
      <c r="B111" s="27">
        <f t="shared" si="7"/>
        <v>22</v>
      </c>
      <c r="C111" s="8" t="s">
        <v>13</v>
      </c>
      <c r="D111" s="8">
        <v>39867</v>
      </c>
      <c r="E111" s="8">
        <v>3654166.5</v>
      </c>
      <c r="F111" s="8">
        <v>2919786.2949999999</v>
      </c>
      <c r="G111" s="23">
        <f t="shared" si="8"/>
        <v>95592298.5</v>
      </c>
      <c r="H111" s="25">
        <f t="shared" si="9"/>
        <v>3.8226578472741711E-2</v>
      </c>
      <c r="I111" s="39">
        <f t="shared" si="11"/>
        <v>182708.32500000001</v>
      </c>
      <c r="J111" s="8">
        <v>182639.11723076922</v>
      </c>
      <c r="K111" s="32">
        <f t="shared" si="12"/>
        <v>25.151847799874687</v>
      </c>
      <c r="L111" s="32">
        <f t="shared" si="13"/>
        <v>20.097064679455631</v>
      </c>
      <c r="M111">
        <f>VLOOKUP(P111,Лист2!$C$2:$F$505,2,0)</f>
        <v>20</v>
      </c>
      <c r="N111">
        <f>VLOOKUP(P111,Лист2!$C$2:$F$505,3,0)</f>
        <v>2451</v>
      </c>
      <c r="O111" s="16">
        <f>VLOOKUP(P111,Лист2!$C$2:$F$505,4,0)</f>
        <v>2178</v>
      </c>
      <c r="P111" t="str">
        <f t="shared" si="10"/>
        <v>30.05.2020 Нижний Новгород</v>
      </c>
    </row>
    <row r="112" spans="1:16" ht="14.25" customHeight="1" x14ac:dyDescent="0.3">
      <c r="A112" s="5">
        <v>43979</v>
      </c>
      <c r="B112" s="27">
        <f t="shared" si="7"/>
        <v>22</v>
      </c>
      <c r="C112" s="6" t="s">
        <v>13</v>
      </c>
      <c r="D112" s="6">
        <v>31974</v>
      </c>
      <c r="E112" s="6">
        <v>3004213.5</v>
      </c>
      <c r="F112" s="6">
        <v>2389834.3129999996</v>
      </c>
      <c r="G112" s="23">
        <f t="shared" si="8"/>
        <v>95592298.5</v>
      </c>
      <c r="H112" s="25">
        <f t="shared" si="9"/>
        <v>3.1427359182078882E-2</v>
      </c>
      <c r="I112" s="39">
        <f t="shared" si="11"/>
        <v>150210.67499999999</v>
      </c>
      <c r="J112" s="22">
        <v>174780.66518461538</v>
      </c>
      <c r="K112" s="32">
        <f t="shared" si="12"/>
        <v>25.708024345368102</v>
      </c>
      <c r="L112" s="32">
        <f t="shared" si="13"/>
        <v>20.450583388963548</v>
      </c>
      <c r="M112">
        <f>VLOOKUP(P112,Лист2!$C$2:$F$505,2,0)</f>
        <v>20</v>
      </c>
      <c r="N112">
        <f>VLOOKUP(P112,Лист2!$C$2:$F$505,3,0)</f>
        <v>2088</v>
      </c>
      <c r="O112" s="16">
        <f>VLOOKUP(P112,Лист2!$C$2:$F$505,4,0)</f>
        <v>1848</v>
      </c>
      <c r="P112" t="str">
        <f t="shared" si="10"/>
        <v>28.05.2020 Нижний Новгород</v>
      </c>
    </row>
    <row r="113" spans="1:16" ht="14.25" customHeight="1" x14ac:dyDescent="0.3">
      <c r="A113" s="7">
        <v>43967</v>
      </c>
      <c r="B113" s="27">
        <f t="shared" si="7"/>
        <v>20</v>
      </c>
      <c r="C113" s="8" t="s">
        <v>14</v>
      </c>
      <c r="D113" s="8">
        <v>321412.5</v>
      </c>
      <c r="E113" s="8">
        <v>32235864</v>
      </c>
      <c r="F113" s="8">
        <v>23691368.555</v>
      </c>
      <c r="G113" s="23">
        <f t="shared" si="8"/>
        <v>1035612381.8110501</v>
      </c>
      <c r="H113" s="25">
        <f t="shared" si="9"/>
        <v>3.1127345101481716E-2</v>
      </c>
      <c r="I113" s="39">
        <f t="shared" si="11"/>
        <v>249890.41860465117</v>
      </c>
      <c r="J113" s="8">
        <v>595097.15929230768</v>
      </c>
      <c r="K113" s="32">
        <f t="shared" si="12"/>
        <v>36.065858437699703</v>
      </c>
      <c r="L113" s="32">
        <f t="shared" si="13"/>
        <v>26.506177855198793</v>
      </c>
      <c r="M113">
        <f>VLOOKUP(P113,Лист2!$C$2:$F$505,2,0)</f>
        <v>129</v>
      </c>
      <c r="N113">
        <f>VLOOKUP(P113,Лист2!$C$2:$F$505,3,0)</f>
        <v>17914</v>
      </c>
      <c r="O113" s="16">
        <f>VLOOKUP(P113,Лист2!$C$2:$F$505,4,0)</f>
        <v>16631</v>
      </c>
      <c r="P113" t="str">
        <f t="shared" si="10"/>
        <v>16.05.2020 Санкт-Петербург Юг</v>
      </c>
    </row>
    <row r="114" spans="1:16" ht="14.25" customHeight="1" x14ac:dyDescent="0.3">
      <c r="A114" s="5">
        <v>43970</v>
      </c>
      <c r="B114" s="27">
        <f t="shared" si="7"/>
        <v>21</v>
      </c>
      <c r="C114" s="6" t="s">
        <v>14</v>
      </c>
      <c r="D114" s="6">
        <v>276568.5</v>
      </c>
      <c r="E114" s="6">
        <v>27093624</v>
      </c>
      <c r="F114" s="6">
        <v>19768696.5</v>
      </c>
      <c r="G114" s="23">
        <f t="shared" si="8"/>
        <v>1035612381.8110501</v>
      </c>
      <c r="H114" s="25">
        <f t="shared" si="9"/>
        <v>2.6161935175610228E-2</v>
      </c>
      <c r="I114" s="39">
        <f t="shared" si="11"/>
        <v>210028.09302325582</v>
      </c>
      <c r="J114" s="22">
        <v>759335.80469230772</v>
      </c>
      <c r="K114" s="32">
        <f t="shared" si="12"/>
        <v>37.053163823927385</v>
      </c>
      <c r="L114" s="32">
        <f t="shared" si="13"/>
        <v>27.035613618909011</v>
      </c>
      <c r="M114">
        <f>VLOOKUP(P114,Лист2!$C$2:$F$505,2,0)</f>
        <v>129</v>
      </c>
      <c r="N114">
        <f>VLOOKUP(P114,Лист2!$C$2:$F$505,3,0)</f>
        <v>16191</v>
      </c>
      <c r="O114" s="16">
        <f>VLOOKUP(P114,Лист2!$C$2:$F$505,4,0)</f>
        <v>15102</v>
      </c>
      <c r="P114" t="str">
        <f t="shared" si="10"/>
        <v>19.05.2020 Санкт-Петербург Юг</v>
      </c>
    </row>
    <row r="115" spans="1:16" ht="14.25" customHeight="1" x14ac:dyDescent="0.3">
      <c r="A115" s="7">
        <v>43968</v>
      </c>
      <c r="B115" s="27">
        <f t="shared" si="7"/>
        <v>20</v>
      </c>
      <c r="C115" s="8" t="s">
        <v>14</v>
      </c>
      <c r="D115" s="8">
        <v>269029.5</v>
      </c>
      <c r="E115" s="8">
        <v>26659930.5</v>
      </c>
      <c r="F115" s="8">
        <v>19515982.116</v>
      </c>
      <c r="G115" s="23">
        <f t="shared" si="8"/>
        <v>1035612381.8110501</v>
      </c>
      <c r="H115" s="25">
        <f t="shared" si="9"/>
        <v>2.5743155420156195E-2</v>
      </c>
      <c r="I115" s="39">
        <f t="shared" si="11"/>
        <v>206666.12790697673</v>
      </c>
      <c r="J115" s="8">
        <v>551393.4769230769</v>
      </c>
      <c r="K115" s="32">
        <f t="shared" si="12"/>
        <v>36.605630921044444</v>
      </c>
      <c r="L115" s="32">
        <f t="shared" si="13"/>
        <v>26.796575422430301</v>
      </c>
      <c r="M115">
        <f>VLOOKUP(P115,Лист2!$C$2:$F$505,2,0)</f>
        <v>129</v>
      </c>
      <c r="N115">
        <f>VLOOKUP(P115,Лист2!$C$2:$F$505,3,0)</f>
        <v>15744</v>
      </c>
      <c r="O115" s="16">
        <f>VLOOKUP(P115,Лист2!$C$2:$F$505,4,0)</f>
        <v>14685</v>
      </c>
      <c r="P115" t="str">
        <f t="shared" si="10"/>
        <v>17.05.2020 Санкт-Петербург Юг</v>
      </c>
    </row>
    <row r="116" spans="1:16" ht="14.25" customHeight="1" x14ac:dyDescent="0.3">
      <c r="A116" s="5">
        <v>43960</v>
      </c>
      <c r="B116" s="27">
        <f t="shared" si="7"/>
        <v>19</v>
      </c>
      <c r="C116" s="6" t="s">
        <v>14</v>
      </c>
      <c r="D116" s="6">
        <v>285972</v>
      </c>
      <c r="E116" s="6">
        <v>29768199</v>
      </c>
      <c r="F116" s="6">
        <v>21483666.921</v>
      </c>
      <c r="G116" s="23">
        <f t="shared" si="8"/>
        <v>1035612381.8110501</v>
      </c>
      <c r="H116" s="25">
        <f t="shared" si="9"/>
        <v>2.8744537553657096E-2</v>
      </c>
      <c r="I116" s="39">
        <f t="shared" si="11"/>
        <v>230761.23255813954</v>
      </c>
      <c r="J116" s="22">
        <v>549316.95015384618</v>
      </c>
      <c r="K116" s="32">
        <f t="shared" si="12"/>
        <v>38.562002052368349</v>
      </c>
      <c r="L116" s="32">
        <f t="shared" si="13"/>
        <v>27.830142088878134</v>
      </c>
      <c r="M116">
        <f>VLOOKUP(P116,Лист2!$C$2:$F$505,2,0)</f>
        <v>129</v>
      </c>
      <c r="N116">
        <f>VLOOKUP(P116,Лист2!$C$2:$F$505,3,0)</f>
        <v>16420</v>
      </c>
      <c r="O116" s="16">
        <f>VLOOKUP(P116,Лист2!$C$2:$F$505,4,0)</f>
        <v>15169</v>
      </c>
      <c r="P116" t="str">
        <f t="shared" si="10"/>
        <v>09.05.2020 Санкт-Петербург Юг</v>
      </c>
    </row>
    <row r="117" spans="1:16" ht="14.25" customHeight="1" x14ac:dyDescent="0.3">
      <c r="A117" s="7">
        <v>43955</v>
      </c>
      <c r="B117" s="27">
        <f t="shared" si="7"/>
        <v>19</v>
      </c>
      <c r="C117" s="8" t="s">
        <v>14</v>
      </c>
      <c r="D117" s="8">
        <v>283942.5</v>
      </c>
      <c r="E117" s="8">
        <v>29357940</v>
      </c>
      <c r="F117" s="8">
        <v>21174604.830000002</v>
      </c>
      <c r="G117" s="23">
        <f t="shared" si="8"/>
        <v>1035612381.8110501</v>
      </c>
      <c r="H117" s="25">
        <f t="shared" si="9"/>
        <v>2.8348386438427527E-2</v>
      </c>
      <c r="I117" s="39">
        <f t="shared" si="11"/>
        <v>227580.93023255814</v>
      </c>
      <c r="J117" s="8">
        <v>988153.40803076921</v>
      </c>
      <c r="K117" s="32">
        <f t="shared" si="12"/>
        <v>38.646932189288925</v>
      </c>
      <c r="L117" s="32">
        <f t="shared" si="13"/>
        <v>27.87435075485541</v>
      </c>
      <c r="M117">
        <f>VLOOKUP(P117,Лист2!$C$2:$F$505,2,0)</f>
        <v>129</v>
      </c>
      <c r="N117">
        <f>VLOOKUP(P117,Лист2!$C$2:$F$505,3,0)</f>
        <v>16525</v>
      </c>
      <c r="O117" s="16">
        <f>VLOOKUP(P117,Лист2!$C$2:$F$505,4,0)</f>
        <v>15310</v>
      </c>
      <c r="P117" t="str">
        <f t="shared" si="10"/>
        <v>04.05.2020 Санкт-Петербург Юг</v>
      </c>
    </row>
    <row r="118" spans="1:16" ht="14.25" customHeight="1" x14ac:dyDescent="0.3">
      <c r="A118" s="5">
        <v>43950</v>
      </c>
      <c r="B118" s="27">
        <f t="shared" si="7"/>
        <v>18</v>
      </c>
      <c r="C118" s="6" t="s">
        <v>14</v>
      </c>
      <c r="D118" s="6">
        <v>298059</v>
      </c>
      <c r="E118" s="6">
        <v>30869287.5</v>
      </c>
      <c r="F118" s="6">
        <v>22717731.617999997</v>
      </c>
      <c r="G118" s="23">
        <f t="shared" si="8"/>
        <v>1035612381.8110501</v>
      </c>
      <c r="H118" s="25">
        <f t="shared" si="9"/>
        <v>2.9807762095328226E-2</v>
      </c>
      <c r="I118" s="39">
        <f t="shared" si="11"/>
        <v>241166.30859375</v>
      </c>
      <c r="J118" s="22">
        <v>661329.17833846144</v>
      </c>
      <c r="K118" s="32">
        <f t="shared" si="12"/>
        <v>35.881909422423405</v>
      </c>
      <c r="L118" s="32">
        <f t="shared" si="13"/>
        <v>26.406686199025497</v>
      </c>
      <c r="M118">
        <f>VLOOKUP(P118,Лист2!$C$2:$F$505,2,0)</f>
        <v>128</v>
      </c>
      <c r="N118">
        <f>VLOOKUP(P118,Лист2!$C$2:$F$505,3,0)</f>
        <v>17368</v>
      </c>
      <c r="O118" s="16">
        <f>VLOOKUP(P118,Лист2!$C$2:$F$505,4,0)</f>
        <v>16077</v>
      </c>
      <c r="P118" t="str">
        <f t="shared" si="10"/>
        <v>29.04.2020 Санкт-Петербург Юг</v>
      </c>
    </row>
    <row r="119" spans="1:16" ht="14.25" customHeight="1" x14ac:dyDescent="0.3">
      <c r="A119" s="7">
        <v>43953</v>
      </c>
      <c r="B119" s="27">
        <f t="shared" si="7"/>
        <v>18</v>
      </c>
      <c r="C119" s="8" t="s">
        <v>14</v>
      </c>
      <c r="D119" s="8">
        <v>232903.5</v>
      </c>
      <c r="E119" s="8">
        <v>24342016.5</v>
      </c>
      <c r="F119" s="8">
        <v>17790852.443999998</v>
      </c>
      <c r="G119" s="23">
        <f t="shared" si="8"/>
        <v>1035612381.8110501</v>
      </c>
      <c r="H119" s="25">
        <f t="shared" si="9"/>
        <v>2.3504949272073552E-2</v>
      </c>
      <c r="I119" s="39">
        <f t="shared" si="11"/>
        <v>188697.8023255814</v>
      </c>
      <c r="J119" s="8">
        <v>634118.86923076923</v>
      </c>
      <c r="K119" s="32">
        <f t="shared" si="12"/>
        <v>36.823216181579852</v>
      </c>
      <c r="L119" s="32">
        <f t="shared" si="13"/>
        <v>26.912988313848203</v>
      </c>
      <c r="M119">
        <f>VLOOKUP(P119,Лист2!$C$2:$F$505,2,0)</f>
        <v>129</v>
      </c>
      <c r="N119">
        <f>VLOOKUP(P119,Лист2!$C$2:$F$505,3,0)</f>
        <v>14009</v>
      </c>
      <c r="O119" s="16">
        <f>VLOOKUP(P119,Лист2!$C$2:$F$505,4,0)</f>
        <v>12920</v>
      </c>
      <c r="P119" t="str">
        <f t="shared" si="10"/>
        <v>02.05.2020 Санкт-Петербург Юг</v>
      </c>
    </row>
    <row r="120" spans="1:16" ht="14.25" customHeight="1" x14ac:dyDescent="0.3">
      <c r="A120" s="5">
        <v>43977</v>
      </c>
      <c r="B120" s="27">
        <f t="shared" si="7"/>
        <v>22</v>
      </c>
      <c r="C120" s="6" t="s">
        <v>14</v>
      </c>
      <c r="D120" s="6">
        <v>276966</v>
      </c>
      <c r="E120" s="6">
        <v>27872617.898850001</v>
      </c>
      <c r="F120" s="6">
        <v>20223763.805</v>
      </c>
      <c r="G120" s="23">
        <f t="shared" si="8"/>
        <v>1035612381.8110501</v>
      </c>
      <c r="H120" s="25">
        <f t="shared" si="9"/>
        <v>2.6914141225414034E-2</v>
      </c>
      <c r="I120" s="39">
        <f t="shared" si="11"/>
        <v>216066.80541744188</v>
      </c>
      <c r="J120" s="22">
        <v>645572.57826153841</v>
      </c>
      <c r="K120" s="32">
        <f t="shared" si="12"/>
        <v>37.821120576768926</v>
      </c>
      <c r="L120" s="32">
        <f t="shared" si="13"/>
        <v>27.442180428145523</v>
      </c>
      <c r="M120">
        <f>VLOOKUP(P120,Лист2!$C$2:$F$505,2,0)</f>
        <v>129</v>
      </c>
      <c r="N120">
        <f>VLOOKUP(P120,Лист2!$C$2:$F$505,3,0)</f>
        <v>16459</v>
      </c>
      <c r="O120" s="16">
        <f>VLOOKUP(P120,Лист2!$C$2:$F$505,4,0)</f>
        <v>15355</v>
      </c>
      <c r="P120" t="str">
        <f t="shared" si="10"/>
        <v>26.05.2020 Санкт-Петербург Юг</v>
      </c>
    </row>
    <row r="121" spans="1:16" ht="14.25" customHeight="1" x14ac:dyDescent="0.3">
      <c r="A121" s="7">
        <v>43952</v>
      </c>
      <c r="B121" s="27">
        <f t="shared" si="7"/>
        <v>18</v>
      </c>
      <c r="C121" s="8" t="s">
        <v>14</v>
      </c>
      <c r="D121" s="8">
        <v>296149.5</v>
      </c>
      <c r="E121" s="8">
        <v>31053316.5</v>
      </c>
      <c r="F121" s="8">
        <v>22737807.546999998</v>
      </c>
      <c r="G121" s="23">
        <f t="shared" si="8"/>
        <v>1035612381.8110501</v>
      </c>
      <c r="H121" s="25">
        <f t="shared" si="9"/>
        <v>2.9985462751705255E-2</v>
      </c>
      <c r="I121" s="39">
        <f t="shared" si="11"/>
        <v>240723.38372093023</v>
      </c>
      <c r="J121" s="8">
        <v>896375.16923076916</v>
      </c>
      <c r="K121" s="32">
        <f t="shared" si="12"/>
        <v>36.571287428708757</v>
      </c>
      <c r="L121" s="32">
        <f t="shared" si="13"/>
        <v>26.778167005124885</v>
      </c>
      <c r="M121">
        <f>VLOOKUP(P121,Лист2!$C$2:$F$505,2,0)</f>
        <v>129</v>
      </c>
      <c r="N121">
        <f>VLOOKUP(P121,Лист2!$C$2:$F$505,3,0)</f>
        <v>17002</v>
      </c>
      <c r="O121" s="16">
        <f>VLOOKUP(P121,Лист2!$C$2:$F$505,4,0)</f>
        <v>15570</v>
      </c>
      <c r="P121" t="str">
        <f t="shared" si="10"/>
        <v>01.05.2020 Санкт-Петербург Юг</v>
      </c>
    </row>
    <row r="122" spans="1:16" ht="14.25" customHeight="1" x14ac:dyDescent="0.3">
      <c r="A122" s="5">
        <v>43963</v>
      </c>
      <c r="B122" s="27">
        <f t="shared" si="7"/>
        <v>20</v>
      </c>
      <c r="C122" s="6" t="s">
        <v>14</v>
      </c>
      <c r="D122" s="6">
        <v>281796</v>
      </c>
      <c r="E122" s="6">
        <v>29042520</v>
      </c>
      <c r="F122" s="6">
        <v>20980503.504999999</v>
      </c>
      <c r="G122" s="23">
        <f t="shared" si="8"/>
        <v>1035612381.8110501</v>
      </c>
      <c r="H122" s="25">
        <f t="shared" si="9"/>
        <v>2.8043813023180788E-2</v>
      </c>
      <c r="I122" s="39">
        <f t="shared" si="11"/>
        <v>225135.81395348837</v>
      </c>
      <c r="J122" s="22">
        <v>776209.03169999993</v>
      </c>
      <c r="K122" s="32">
        <f t="shared" si="12"/>
        <v>38.426229823696509</v>
      </c>
      <c r="L122" s="32">
        <f t="shared" si="13"/>
        <v>27.759355920216294</v>
      </c>
      <c r="M122">
        <f>VLOOKUP(P122,Лист2!$C$2:$F$505,2,0)</f>
        <v>129</v>
      </c>
      <c r="N122">
        <f>VLOOKUP(P122,Лист2!$C$2:$F$505,3,0)</f>
        <v>16387</v>
      </c>
      <c r="O122" s="16">
        <f>VLOOKUP(P122,Лист2!$C$2:$F$505,4,0)</f>
        <v>15322</v>
      </c>
      <c r="P122" t="str">
        <f t="shared" si="10"/>
        <v>12.05.2020 Санкт-Петербург Юг</v>
      </c>
    </row>
    <row r="123" spans="1:16" ht="14.25" customHeight="1" x14ac:dyDescent="0.3">
      <c r="A123" s="7">
        <v>43972</v>
      </c>
      <c r="B123" s="27">
        <f t="shared" si="7"/>
        <v>21</v>
      </c>
      <c r="C123" s="8" t="s">
        <v>14</v>
      </c>
      <c r="D123" s="8">
        <v>288936</v>
      </c>
      <c r="E123" s="8">
        <v>27852900</v>
      </c>
      <c r="F123" s="8">
        <v>20824687.999000002</v>
      </c>
      <c r="G123" s="23">
        <f t="shared" si="8"/>
        <v>1035612381.8110501</v>
      </c>
      <c r="H123" s="25">
        <f t="shared" si="9"/>
        <v>2.6895101380780738E-2</v>
      </c>
      <c r="I123" s="39">
        <f t="shared" si="11"/>
        <v>215913.95348837209</v>
      </c>
      <c r="J123" s="8">
        <v>822353.43936153851</v>
      </c>
      <c r="K123" s="32">
        <f t="shared" si="12"/>
        <v>33.749422806898679</v>
      </c>
      <c r="L123" s="32">
        <f t="shared" si="13"/>
        <v>25.233322207023317</v>
      </c>
      <c r="M123">
        <f>VLOOKUP(P123,Лист2!$C$2:$F$505,2,0)</f>
        <v>129</v>
      </c>
      <c r="N123">
        <f>VLOOKUP(P123,Лист2!$C$2:$F$505,3,0)</f>
        <v>16373</v>
      </c>
      <c r="O123" s="16">
        <f>VLOOKUP(P123,Лист2!$C$2:$F$505,4,0)</f>
        <v>15223</v>
      </c>
      <c r="P123" t="str">
        <f t="shared" si="10"/>
        <v>21.05.2020 Санкт-Петербург Юг</v>
      </c>
    </row>
    <row r="124" spans="1:16" ht="14.25" customHeight="1" x14ac:dyDescent="0.3">
      <c r="A124" s="5">
        <v>43971</v>
      </c>
      <c r="B124" s="27">
        <f t="shared" si="7"/>
        <v>21</v>
      </c>
      <c r="C124" s="6" t="s">
        <v>14</v>
      </c>
      <c r="D124" s="6">
        <v>300151.5</v>
      </c>
      <c r="E124" s="6">
        <v>29368771.617449999</v>
      </c>
      <c r="F124" s="6">
        <v>21545834.136</v>
      </c>
      <c r="G124" s="23">
        <f t="shared" si="8"/>
        <v>1035612381.8110501</v>
      </c>
      <c r="H124" s="25">
        <f t="shared" si="9"/>
        <v>2.8358845580902296E-2</v>
      </c>
      <c r="I124" s="39">
        <f t="shared" si="11"/>
        <v>227664.8962593023</v>
      </c>
      <c r="J124" s="22">
        <v>1052145.9026769232</v>
      </c>
      <c r="K124" s="32">
        <f t="shared" si="12"/>
        <v>36.308352844780288</v>
      </c>
      <c r="L124" s="32">
        <f t="shared" si="13"/>
        <v>26.636924360846798</v>
      </c>
      <c r="M124">
        <f>VLOOKUP(P124,Лист2!$C$2:$F$505,2,0)</f>
        <v>129</v>
      </c>
      <c r="N124">
        <f>VLOOKUP(P124,Лист2!$C$2:$F$505,3,0)</f>
        <v>17095</v>
      </c>
      <c r="O124" s="16">
        <f>VLOOKUP(P124,Лист2!$C$2:$F$505,4,0)</f>
        <v>15919</v>
      </c>
      <c r="P124" t="str">
        <f t="shared" si="10"/>
        <v>20.05.2020 Санкт-Петербург Юг</v>
      </c>
    </row>
    <row r="125" spans="1:16" ht="14.25" customHeight="1" x14ac:dyDescent="0.3">
      <c r="A125" s="7">
        <v>43956</v>
      </c>
      <c r="B125" s="27">
        <f t="shared" si="7"/>
        <v>19</v>
      </c>
      <c r="C125" s="8" t="s">
        <v>14</v>
      </c>
      <c r="D125" s="8">
        <v>262734</v>
      </c>
      <c r="E125" s="8">
        <v>27278441.145</v>
      </c>
      <c r="F125" s="8">
        <v>19610637.316999998</v>
      </c>
      <c r="G125" s="23">
        <f t="shared" si="8"/>
        <v>1035612381.8110501</v>
      </c>
      <c r="H125" s="25">
        <f t="shared" si="9"/>
        <v>2.6340396874452412E-2</v>
      </c>
      <c r="I125" s="39">
        <f t="shared" si="11"/>
        <v>211460.78406976743</v>
      </c>
      <c r="J125" s="8">
        <v>919330.0461538462</v>
      </c>
      <c r="K125" s="32">
        <f t="shared" si="12"/>
        <v>39.100227616534234</v>
      </c>
      <c r="L125" s="32">
        <f t="shared" si="13"/>
        <v>28.109391541992391</v>
      </c>
      <c r="M125">
        <f>VLOOKUP(P125,Лист2!$C$2:$F$505,2,0)</f>
        <v>129</v>
      </c>
      <c r="N125">
        <f>VLOOKUP(P125,Лист2!$C$2:$F$505,3,0)</f>
        <v>15665</v>
      </c>
      <c r="O125" s="16">
        <f>VLOOKUP(P125,Лист2!$C$2:$F$505,4,0)</f>
        <v>14501</v>
      </c>
      <c r="P125" t="str">
        <f t="shared" si="10"/>
        <v>05.05.2020 Санкт-Петербург Юг</v>
      </c>
    </row>
    <row r="126" spans="1:16" ht="14.25" customHeight="1" x14ac:dyDescent="0.3">
      <c r="A126" s="5">
        <v>43949</v>
      </c>
      <c r="B126" s="27">
        <f t="shared" si="7"/>
        <v>18</v>
      </c>
      <c r="C126" s="6" t="s">
        <v>14</v>
      </c>
      <c r="D126" s="6">
        <v>286002</v>
      </c>
      <c r="E126" s="6">
        <v>29159032.5</v>
      </c>
      <c r="F126" s="6">
        <v>21437602.310000002</v>
      </c>
      <c r="G126" s="23">
        <f t="shared" si="8"/>
        <v>1035612381.8110501</v>
      </c>
      <c r="H126" s="25">
        <f t="shared" si="9"/>
        <v>2.8156318920219452E-2</v>
      </c>
      <c r="I126" s="39">
        <f t="shared" si="11"/>
        <v>227804.94140625</v>
      </c>
      <c r="J126" s="22">
        <v>637711.59372307686</v>
      </c>
      <c r="K126" s="32">
        <f t="shared" si="12"/>
        <v>36.018161351925912</v>
      </c>
      <c r="L126" s="32">
        <f t="shared" si="13"/>
        <v>26.480405994266093</v>
      </c>
      <c r="M126">
        <f>VLOOKUP(P126,Лист2!$C$2:$F$505,2,0)</f>
        <v>128</v>
      </c>
      <c r="N126">
        <f>VLOOKUP(P126,Лист2!$C$2:$F$505,3,0)</f>
        <v>16450</v>
      </c>
      <c r="O126" s="16">
        <f>VLOOKUP(P126,Лист2!$C$2:$F$505,4,0)</f>
        <v>15320</v>
      </c>
      <c r="P126" t="str">
        <f t="shared" si="10"/>
        <v>28.04.2020 Санкт-Петербург Юг</v>
      </c>
    </row>
    <row r="127" spans="1:16" ht="14.25" customHeight="1" x14ac:dyDescent="0.3">
      <c r="A127" s="7">
        <v>43964</v>
      </c>
      <c r="B127" s="27">
        <f t="shared" si="7"/>
        <v>20</v>
      </c>
      <c r="C127" s="8" t="s">
        <v>14</v>
      </c>
      <c r="D127" s="8">
        <v>258459</v>
      </c>
      <c r="E127" s="8">
        <v>26467453.5</v>
      </c>
      <c r="F127" s="8">
        <v>19153152.526999999</v>
      </c>
      <c r="G127" s="23">
        <f t="shared" si="8"/>
        <v>1035612381.8110501</v>
      </c>
      <c r="H127" s="25">
        <f t="shared" si="9"/>
        <v>2.5557297271508531E-2</v>
      </c>
      <c r="I127" s="39">
        <f t="shared" si="11"/>
        <v>205174.05813953487</v>
      </c>
      <c r="J127" s="8">
        <v>636197.23340769229</v>
      </c>
      <c r="K127" s="32">
        <f t="shared" si="12"/>
        <v>38.188496450853755</v>
      </c>
      <c r="L127" s="32">
        <f t="shared" si="13"/>
        <v>27.635076313631764</v>
      </c>
      <c r="M127">
        <f>VLOOKUP(P127,Лист2!$C$2:$F$505,2,0)</f>
        <v>129</v>
      </c>
      <c r="N127">
        <f>VLOOKUP(P127,Лист2!$C$2:$F$505,3,0)</f>
        <v>15304</v>
      </c>
      <c r="O127" s="16">
        <f>VLOOKUP(P127,Лист2!$C$2:$F$505,4,0)</f>
        <v>14315</v>
      </c>
      <c r="P127" t="str">
        <f t="shared" si="10"/>
        <v>13.05.2020 Санкт-Петербург Юг</v>
      </c>
    </row>
    <row r="128" spans="1:16" ht="14.25" customHeight="1" x14ac:dyDescent="0.3">
      <c r="A128" s="5">
        <v>43954</v>
      </c>
      <c r="B128" s="27">
        <f t="shared" si="7"/>
        <v>18</v>
      </c>
      <c r="C128" s="6" t="s">
        <v>14</v>
      </c>
      <c r="D128" s="6">
        <v>274083</v>
      </c>
      <c r="E128" s="6">
        <v>28427001</v>
      </c>
      <c r="F128" s="6">
        <v>20563887.598999999</v>
      </c>
      <c r="G128" s="23">
        <f t="shared" si="8"/>
        <v>1035612381.8110501</v>
      </c>
      <c r="H128" s="25">
        <f t="shared" si="9"/>
        <v>2.7449460337938075E-2</v>
      </c>
      <c r="I128" s="39">
        <f t="shared" si="11"/>
        <v>220364.34883720931</v>
      </c>
      <c r="J128" s="22">
        <v>779849.36538461538</v>
      </c>
      <c r="K128" s="32">
        <f t="shared" si="12"/>
        <v>38.237484829387881</v>
      </c>
      <c r="L128" s="32">
        <f t="shared" si="13"/>
        <v>27.660720879420243</v>
      </c>
      <c r="M128">
        <f>VLOOKUP(P128,Лист2!$C$2:$F$505,2,0)</f>
        <v>129</v>
      </c>
      <c r="N128">
        <f>VLOOKUP(P128,Лист2!$C$2:$F$505,3,0)</f>
        <v>15778</v>
      </c>
      <c r="O128" s="16">
        <f>VLOOKUP(P128,Лист2!$C$2:$F$505,4,0)</f>
        <v>14624</v>
      </c>
      <c r="P128" t="str">
        <f t="shared" si="10"/>
        <v>03.05.2020 Санкт-Петербург Юг</v>
      </c>
    </row>
    <row r="129" spans="1:16" ht="14.25" customHeight="1" x14ac:dyDescent="0.3">
      <c r="A129" s="7">
        <v>43957</v>
      </c>
      <c r="B129" s="27">
        <f t="shared" si="7"/>
        <v>19</v>
      </c>
      <c r="C129" s="8" t="s">
        <v>14</v>
      </c>
      <c r="D129" s="8">
        <v>277512</v>
      </c>
      <c r="E129" s="8">
        <v>28770810.105599999</v>
      </c>
      <c r="F129" s="8">
        <v>20810852.736000001</v>
      </c>
      <c r="G129" s="23">
        <f t="shared" si="8"/>
        <v>1035612381.8110501</v>
      </c>
      <c r="H129" s="25">
        <f t="shared" si="9"/>
        <v>2.7781446621260367E-2</v>
      </c>
      <c r="I129" s="39">
        <f t="shared" si="11"/>
        <v>223029.53570232558</v>
      </c>
      <c r="J129" s="8">
        <v>790162.57692307688</v>
      </c>
      <c r="K129" s="32">
        <f t="shared" si="12"/>
        <v>38.249068745896857</v>
      </c>
      <c r="L129" s="32">
        <f t="shared" si="13"/>
        <v>27.666782201765873</v>
      </c>
      <c r="M129">
        <f>VLOOKUP(P129,Лист2!$C$2:$F$505,2,0)</f>
        <v>129</v>
      </c>
      <c r="N129">
        <f>VLOOKUP(P129,Лист2!$C$2:$F$505,3,0)</f>
        <v>16376</v>
      </c>
      <c r="O129" s="16">
        <f>VLOOKUP(P129,Лист2!$C$2:$F$505,4,0)</f>
        <v>15197</v>
      </c>
      <c r="P129" t="str">
        <f t="shared" si="10"/>
        <v>06.05.2020 Санкт-Петербург Юг</v>
      </c>
    </row>
    <row r="130" spans="1:16" ht="14.25" customHeight="1" x14ac:dyDescent="0.3">
      <c r="A130" s="5">
        <v>43974</v>
      </c>
      <c r="B130" s="27">
        <f t="shared" ref="B130:B193" si="14">WEEKNUM(TEXT(A130,"ДД.ММ.ГГГГ"), 2)</f>
        <v>21</v>
      </c>
      <c r="C130" s="6" t="s">
        <v>14</v>
      </c>
      <c r="D130" s="6">
        <v>356982</v>
      </c>
      <c r="E130" s="6">
        <v>35103926.711549997</v>
      </c>
      <c r="F130" s="6">
        <v>26357141.036999997</v>
      </c>
      <c r="G130" s="23">
        <f t="shared" ref="G130:G193" si="15">SUMIF(C:C, C130, E:E)</f>
        <v>1035612381.8110501</v>
      </c>
      <c r="H130" s="25">
        <f t="shared" ref="H130:H193" si="16">E130/G130</f>
        <v>3.3896781583628063E-2</v>
      </c>
      <c r="I130" s="39">
        <f t="shared" si="11"/>
        <v>272123.46288023255</v>
      </c>
      <c r="J130" s="22">
        <v>601482.07692307688</v>
      </c>
      <c r="K130" s="32">
        <f t="shared" si="12"/>
        <v>33.185638997307464</v>
      </c>
      <c r="L130" s="32">
        <f t="shared" si="13"/>
        <v>24.916829807738026</v>
      </c>
      <c r="M130">
        <f>VLOOKUP(P130,Лист2!$C$2:$F$505,2,0)</f>
        <v>129</v>
      </c>
      <c r="N130">
        <f>VLOOKUP(P130,Лист2!$C$2:$F$505,3,0)</f>
        <v>19856</v>
      </c>
      <c r="O130" s="16">
        <f>VLOOKUP(P130,Лист2!$C$2:$F$505,4,0)</f>
        <v>18325</v>
      </c>
      <c r="P130" t="str">
        <f t="shared" ref="P130:P193" si="17">TEXT(A130,"ДД.ММ.ГГГГ")&amp;" "&amp;C130</f>
        <v>23.05.2020 Санкт-Петербург Юг</v>
      </c>
    </row>
    <row r="131" spans="1:16" ht="14.25" customHeight="1" x14ac:dyDescent="0.3">
      <c r="A131" s="7">
        <v>43976</v>
      </c>
      <c r="B131" s="27">
        <f t="shared" si="14"/>
        <v>22</v>
      </c>
      <c r="C131" s="8" t="s">
        <v>14</v>
      </c>
      <c r="D131" s="8">
        <v>266983.5</v>
      </c>
      <c r="E131" s="8">
        <v>27165913.5</v>
      </c>
      <c r="F131" s="8">
        <v>19659432.722999997</v>
      </c>
      <c r="G131" s="23">
        <f t="shared" si="15"/>
        <v>1035612381.8110501</v>
      </c>
      <c r="H131" s="25">
        <f t="shared" si="16"/>
        <v>2.623173880220803E-2</v>
      </c>
      <c r="I131" s="39">
        <f t="shared" ref="I131:I194" si="18">E131/M131</f>
        <v>210588.47674418605</v>
      </c>
      <c r="J131" s="8">
        <v>698314.9846153846</v>
      </c>
      <c r="K131" s="32">
        <f t="shared" ref="K131:K194" si="19">(E131-F131)/F131*100</f>
        <v>38.1825909361973</v>
      </c>
      <c r="L131" s="32">
        <f t="shared" ref="L131:L194" si="20">(E131-F131)/E131*100</f>
        <v>27.631983651129577</v>
      </c>
      <c r="M131">
        <f>VLOOKUP(P131,Лист2!$C$2:$F$505,2,0)</f>
        <v>129</v>
      </c>
      <c r="N131">
        <f>VLOOKUP(P131,Лист2!$C$2:$F$505,3,0)</f>
        <v>15822</v>
      </c>
      <c r="O131" s="16">
        <f>VLOOKUP(P131,Лист2!$C$2:$F$505,4,0)</f>
        <v>14753</v>
      </c>
      <c r="P131" t="str">
        <f t="shared" si="17"/>
        <v>25.05.2020 Санкт-Петербург Юг</v>
      </c>
    </row>
    <row r="132" spans="1:16" ht="14.25" customHeight="1" x14ac:dyDescent="0.3">
      <c r="A132" s="5">
        <v>43951</v>
      </c>
      <c r="B132" s="27">
        <f t="shared" si="14"/>
        <v>18</v>
      </c>
      <c r="C132" s="6" t="s">
        <v>14</v>
      </c>
      <c r="D132" s="6">
        <v>311131.5</v>
      </c>
      <c r="E132" s="6">
        <v>32418879</v>
      </c>
      <c r="F132" s="6">
        <v>23595019.660999998</v>
      </c>
      <c r="G132" s="23">
        <f t="shared" si="15"/>
        <v>1035612381.8110501</v>
      </c>
      <c r="H132" s="25">
        <f t="shared" si="16"/>
        <v>3.1304066627039329E-2</v>
      </c>
      <c r="I132" s="39">
        <f t="shared" si="18"/>
        <v>251309.13953488372</v>
      </c>
      <c r="J132" s="22">
        <v>265444.33165384614</v>
      </c>
      <c r="K132" s="32">
        <f t="shared" si="19"/>
        <v>37.39712645200666</v>
      </c>
      <c r="L132" s="32">
        <f t="shared" si="20"/>
        <v>27.218274077274547</v>
      </c>
      <c r="M132">
        <f>VLOOKUP(P132,Лист2!$C$2:$F$505,2,0)</f>
        <v>129</v>
      </c>
      <c r="N132">
        <f>VLOOKUP(P132,Лист2!$C$2:$F$505,3,0)</f>
        <v>18042</v>
      </c>
      <c r="O132" s="16">
        <f>VLOOKUP(P132,Лист2!$C$2:$F$505,4,0)</f>
        <v>16631</v>
      </c>
      <c r="P132" t="str">
        <f t="shared" si="17"/>
        <v>30.04.2020 Санкт-Петербург Юг</v>
      </c>
    </row>
    <row r="133" spans="1:16" ht="14.25" customHeight="1" x14ac:dyDescent="0.3">
      <c r="A133" s="7">
        <v>43961</v>
      </c>
      <c r="B133" s="27">
        <f t="shared" si="14"/>
        <v>19</v>
      </c>
      <c r="C133" s="8" t="s">
        <v>14</v>
      </c>
      <c r="D133" s="8">
        <v>287206.5</v>
      </c>
      <c r="E133" s="8">
        <v>29536176.10605</v>
      </c>
      <c r="F133" s="8">
        <v>21276357.105999999</v>
      </c>
      <c r="G133" s="23">
        <f t="shared" si="15"/>
        <v>1035612381.8110501</v>
      </c>
      <c r="H133" s="25">
        <f t="shared" si="16"/>
        <v>2.8520493405455385E-2</v>
      </c>
      <c r="I133" s="39">
        <f t="shared" si="18"/>
        <v>228962.6054732558</v>
      </c>
      <c r="J133" s="8">
        <v>541588.89356153843</v>
      </c>
      <c r="K133" s="32">
        <f t="shared" si="19"/>
        <v>38.821584723828053</v>
      </c>
      <c r="L133" s="32">
        <f t="shared" si="20"/>
        <v>27.965092605058356</v>
      </c>
      <c r="M133">
        <f>VLOOKUP(P133,Лист2!$C$2:$F$505,2,0)</f>
        <v>129</v>
      </c>
      <c r="N133">
        <f>VLOOKUP(P133,Лист2!$C$2:$F$505,3,0)</f>
        <v>16437</v>
      </c>
      <c r="O133" s="16">
        <f>VLOOKUP(P133,Лист2!$C$2:$F$505,4,0)</f>
        <v>15285</v>
      </c>
      <c r="P133" t="str">
        <f t="shared" si="17"/>
        <v>10.05.2020 Санкт-Петербург Юг</v>
      </c>
    </row>
    <row r="134" spans="1:16" ht="14.25" customHeight="1" x14ac:dyDescent="0.3">
      <c r="A134" s="5">
        <v>43959</v>
      </c>
      <c r="B134" s="27">
        <f t="shared" si="14"/>
        <v>19</v>
      </c>
      <c r="C134" s="6" t="s">
        <v>14</v>
      </c>
      <c r="D134" s="6">
        <v>370092</v>
      </c>
      <c r="E134" s="6">
        <v>38091556.5</v>
      </c>
      <c r="F134" s="6">
        <v>28012065.349999998</v>
      </c>
      <c r="G134" s="23">
        <f t="shared" si="15"/>
        <v>1035612381.8110501</v>
      </c>
      <c r="H134" s="25">
        <f t="shared" si="16"/>
        <v>3.6781673499680013E-2</v>
      </c>
      <c r="I134" s="39">
        <f t="shared" si="18"/>
        <v>295283.38372093026</v>
      </c>
      <c r="J134" s="22">
        <v>725212.99592307687</v>
      </c>
      <c r="K134" s="32">
        <f t="shared" si="19"/>
        <v>35.982677550050781</v>
      </c>
      <c r="L134" s="32">
        <f t="shared" si="20"/>
        <v>26.461221530813532</v>
      </c>
      <c r="M134">
        <f>VLOOKUP(P134,Лист2!$C$2:$F$505,2,0)</f>
        <v>129</v>
      </c>
      <c r="N134">
        <f>VLOOKUP(P134,Лист2!$C$2:$F$505,3,0)</f>
        <v>20452</v>
      </c>
      <c r="O134" s="16">
        <f>VLOOKUP(P134,Лист2!$C$2:$F$505,4,0)</f>
        <v>18857</v>
      </c>
      <c r="P134" t="str">
        <f t="shared" si="17"/>
        <v>08.05.2020 Санкт-Петербург Юг</v>
      </c>
    </row>
    <row r="135" spans="1:16" ht="14.25" customHeight="1" x14ac:dyDescent="0.3">
      <c r="A135" s="7">
        <v>43958</v>
      </c>
      <c r="B135" s="27">
        <f t="shared" si="14"/>
        <v>19</v>
      </c>
      <c r="C135" s="8" t="s">
        <v>14</v>
      </c>
      <c r="D135" s="8">
        <v>247813.5</v>
      </c>
      <c r="E135" s="8">
        <v>25325271</v>
      </c>
      <c r="F135" s="8">
        <v>18582990.427999999</v>
      </c>
      <c r="G135" s="23">
        <f t="shared" si="15"/>
        <v>1035612381.8110501</v>
      </c>
      <c r="H135" s="25">
        <f t="shared" si="16"/>
        <v>2.4454391860120359E-2</v>
      </c>
      <c r="I135" s="39">
        <f t="shared" si="18"/>
        <v>196319.93023255814</v>
      </c>
      <c r="J135" s="8">
        <v>865201.87857692305</v>
      </c>
      <c r="K135" s="32">
        <f t="shared" si="19"/>
        <v>36.281999918813071</v>
      </c>
      <c r="L135" s="32">
        <f t="shared" si="20"/>
        <v>26.622738102190496</v>
      </c>
      <c r="M135">
        <f>VLOOKUP(P135,Лист2!$C$2:$F$505,2,0)</f>
        <v>129</v>
      </c>
      <c r="N135">
        <f>VLOOKUP(P135,Лист2!$C$2:$F$505,3,0)</f>
        <v>14582</v>
      </c>
      <c r="O135" s="16">
        <f>VLOOKUP(P135,Лист2!$C$2:$F$505,4,0)</f>
        <v>13512</v>
      </c>
      <c r="P135" t="str">
        <f t="shared" si="17"/>
        <v>07.05.2020 Санкт-Петербург Юг</v>
      </c>
    </row>
    <row r="136" spans="1:16" ht="14.25" customHeight="1" x14ac:dyDescent="0.3">
      <c r="A136" s="5">
        <v>43975</v>
      </c>
      <c r="B136" s="27">
        <f t="shared" si="14"/>
        <v>21</v>
      </c>
      <c r="C136" s="6" t="s">
        <v>14</v>
      </c>
      <c r="D136" s="6">
        <v>287740.5</v>
      </c>
      <c r="E136" s="6">
        <v>28188534</v>
      </c>
      <c r="F136" s="6">
        <v>21369401.386999998</v>
      </c>
      <c r="G136" s="23">
        <f t="shared" si="15"/>
        <v>1035612381.8110501</v>
      </c>
      <c r="H136" s="25">
        <f t="shared" si="16"/>
        <v>2.7219193682007429E-2</v>
      </c>
      <c r="I136" s="39">
        <f t="shared" si="18"/>
        <v>218515.76744186046</v>
      </c>
      <c r="J136" s="22">
        <v>607679.34615384613</v>
      </c>
      <c r="K136" s="32">
        <f t="shared" si="19"/>
        <v>31.91073296582092</v>
      </c>
      <c r="L136" s="32">
        <f t="shared" si="20"/>
        <v>24.191157344330154</v>
      </c>
      <c r="M136">
        <f>VLOOKUP(P136,Лист2!$C$2:$F$505,2,0)</f>
        <v>129</v>
      </c>
      <c r="N136">
        <f>VLOOKUP(P136,Лист2!$C$2:$F$505,3,0)</f>
        <v>16432</v>
      </c>
      <c r="O136" s="16">
        <f>VLOOKUP(P136,Лист2!$C$2:$F$505,4,0)</f>
        <v>15345</v>
      </c>
      <c r="P136" t="str">
        <f t="shared" si="17"/>
        <v>24.05.2020 Санкт-Петербург Юг</v>
      </c>
    </row>
    <row r="137" spans="1:16" ht="14.25" customHeight="1" x14ac:dyDescent="0.3">
      <c r="A137" s="7">
        <v>43967</v>
      </c>
      <c r="B137" s="27">
        <f t="shared" si="14"/>
        <v>20</v>
      </c>
      <c r="C137" s="8" t="s">
        <v>15</v>
      </c>
      <c r="D137" s="8">
        <v>408810</v>
      </c>
      <c r="E137" s="8">
        <v>42323631</v>
      </c>
      <c r="F137" s="8">
        <v>31033323.692999996</v>
      </c>
      <c r="G137" s="23">
        <f t="shared" si="15"/>
        <v>1380723900.7513499</v>
      </c>
      <c r="H137" s="25">
        <f t="shared" si="16"/>
        <v>3.0653218197330186E-2</v>
      </c>
      <c r="I137" s="39">
        <f t="shared" si="18"/>
        <v>338589.04800000001</v>
      </c>
      <c r="J137" s="8">
        <v>571764.09076923074</v>
      </c>
      <c r="K137" s="32">
        <f t="shared" si="19"/>
        <v>36.38123785479894</v>
      </c>
      <c r="L137" s="32">
        <f t="shared" si="20"/>
        <v>26.676131135818672</v>
      </c>
      <c r="M137">
        <f>VLOOKUP(P137,Лист2!$C$2:$F$505,2,0)</f>
        <v>125</v>
      </c>
      <c r="N137">
        <f>VLOOKUP(P137,Лист2!$C$2:$F$505,3,0)</f>
        <v>22291</v>
      </c>
      <c r="O137" s="16">
        <f>VLOOKUP(P137,Лист2!$C$2:$F$505,4,0)</f>
        <v>20635</v>
      </c>
      <c r="P137" t="str">
        <f t="shared" si="17"/>
        <v>16.05.2020 Санкт-Петербург Север</v>
      </c>
    </row>
    <row r="138" spans="1:16" ht="14.25" customHeight="1" x14ac:dyDescent="0.3">
      <c r="A138" s="5">
        <v>43970</v>
      </c>
      <c r="B138" s="27">
        <f t="shared" si="14"/>
        <v>21</v>
      </c>
      <c r="C138" s="6" t="s">
        <v>15</v>
      </c>
      <c r="D138" s="6">
        <v>362536.5</v>
      </c>
      <c r="E138" s="6">
        <v>37023243</v>
      </c>
      <c r="F138" s="6">
        <v>26762183.377</v>
      </c>
      <c r="G138" s="23">
        <f t="shared" si="15"/>
        <v>1380723900.7513499</v>
      </c>
      <c r="H138" s="25">
        <f t="shared" si="16"/>
        <v>2.681437105554052E-2</v>
      </c>
      <c r="I138" s="39">
        <f t="shared" si="18"/>
        <v>296185.94400000002</v>
      </c>
      <c r="J138" s="22">
        <v>650375.76849230775</v>
      </c>
      <c r="K138" s="32">
        <f t="shared" si="19"/>
        <v>38.341638566824024</v>
      </c>
      <c r="L138" s="32">
        <f t="shared" si="20"/>
        <v>27.715183197214788</v>
      </c>
      <c r="M138">
        <f>VLOOKUP(P138,Лист2!$C$2:$F$505,2,0)</f>
        <v>125</v>
      </c>
      <c r="N138">
        <f>VLOOKUP(P138,Лист2!$C$2:$F$505,3,0)</f>
        <v>20771</v>
      </c>
      <c r="O138" s="16">
        <f>VLOOKUP(P138,Лист2!$C$2:$F$505,4,0)</f>
        <v>19338</v>
      </c>
      <c r="P138" t="str">
        <f t="shared" si="17"/>
        <v>19.05.2020 Санкт-Петербург Север</v>
      </c>
    </row>
    <row r="139" spans="1:16" ht="14.25" customHeight="1" x14ac:dyDescent="0.3">
      <c r="A139" s="7">
        <v>43968</v>
      </c>
      <c r="B139" s="27">
        <f t="shared" si="14"/>
        <v>20</v>
      </c>
      <c r="C139" s="8" t="s">
        <v>15</v>
      </c>
      <c r="D139" s="8">
        <v>357072</v>
      </c>
      <c r="E139" s="8">
        <v>36834567</v>
      </c>
      <c r="F139" s="8">
        <v>26914635.671</v>
      </c>
      <c r="G139" s="23">
        <f t="shared" si="15"/>
        <v>1380723900.7513499</v>
      </c>
      <c r="H139" s="25">
        <f t="shared" si="16"/>
        <v>2.6677720998351442E-2</v>
      </c>
      <c r="I139" s="39">
        <f t="shared" si="18"/>
        <v>294676.53600000002</v>
      </c>
      <c r="J139" s="8">
        <v>566638.92575384618</v>
      </c>
      <c r="K139" s="32">
        <f t="shared" si="19"/>
        <v>36.857015083761787</v>
      </c>
      <c r="L139" s="32">
        <f t="shared" si="20"/>
        <v>26.931038252736894</v>
      </c>
      <c r="M139">
        <f>VLOOKUP(P139,Лист2!$C$2:$F$505,2,0)</f>
        <v>125</v>
      </c>
      <c r="N139">
        <f>VLOOKUP(P139,Лист2!$C$2:$F$505,3,0)</f>
        <v>20079</v>
      </c>
      <c r="O139" s="16">
        <f>VLOOKUP(P139,Лист2!$C$2:$F$505,4,0)</f>
        <v>18721</v>
      </c>
      <c r="P139" t="str">
        <f t="shared" si="17"/>
        <v>17.05.2020 Санкт-Петербург Север</v>
      </c>
    </row>
    <row r="140" spans="1:16" ht="14.25" customHeight="1" x14ac:dyDescent="0.3">
      <c r="A140" s="5">
        <v>43960</v>
      </c>
      <c r="B140" s="27">
        <f t="shared" si="14"/>
        <v>19</v>
      </c>
      <c r="C140" s="6" t="s">
        <v>15</v>
      </c>
      <c r="D140" s="6">
        <v>359214</v>
      </c>
      <c r="E140" s="6">
        <v>38693427</v>
      </c>
      <c r="F140" s="6">
        <v>27863789.055</v>
      </c>
      <c r="G140" s="23">
        <f t="shared" si="15"/>
        <v>1380723900.7513499</v>
      </c>
      <c r="H140" s="25">
        <f t="shared" si="16"/>
        <v>2.8024014778728866E-2</v>
      </c>
      <c r="I140" s="39">
        <f t="shared" si="18"/>
        <v>309547.41600000003</v>
      </c>
      <c r="J140" s="22">
        <v>582268.72615384613</v>
      </c>
      <c r="K140" s="32">
        <f t="shared" si="19"/>
        <v>38.866350601576507</v>
      </c>
      <c r="L140" s="32">
        <f t="shared" si="20"/>
        <v>27.988314255545266</v>
      </c>
      <c r="M140">
        <f>VLOOKUP(P140,Лист2!$C$2:$F$505,2,0)</f>
        <v>125</v>
      </c>
      <c r="N140">
        <f>VLOOKUP(P140,Лист2!$C$2:$F$505,3,0)</f>
        <v>20132</v>
      </c>
      <c r="O140" s="16">
        <f>VLOOKUP(P140,Лист2!$C$2:$F$505,4,0)</f>
        <v>18617</v>
      </c>
      <c r="P140" t="str">
        <f t="shared" si="17"/>
        <v>09.05.2020 Санкт-Петербург Север</v>
      </c>
    </row>
    <row r="141" spans="1:16" ht="14.25" customHeight="1" x14ac:dyDescent="0.3">
      <c r="A141" s="7">
        <v>43955</v>
      </c>
      <c r="B141" s="27">
        <f t="shared" si="14"/>
        <v>19</v>
      </c>
      <c r="C141" s="8" t="s">
        <v>15</v>
      </c>
      <c r="D141" s="8">
        <v>360255</v>
      </c>
      <c r="E141" s="8">
        <v>38406954</v>
      </c>
      <c r="F141" s="8">
        <v>27588003.988000002</v>
      </c>
      <c r="G141" s="23">
        <f t="shared" si="15"/>
        <v>1380723900.7513499</v>
      </c>
      <c r="H141" s="25">
        <f t="shared" si="16"/>
        <v>2.7816534485352248E-2</v>
      </c>
      <c r="I141" s="39">
        <f t="shared" si="18"/>
        <v>307255.63199999998</v>
      </c>
      <c r="J141" s="8">
        <v>1078421.345076923</v>
      </c>
      <c r="K141" s="32">
        <f t="shared" si="19"/>
        <v>39.216139075178958</v>
      </c>
      <c r="L141" s="32">
        <f t="shared" si="20"/>
        <v>28.169247714879965</v>
      </c>
      <c r="M141">
        <f>VLOOKUP(P141,Лист2!$C$2:$F$505,2,0)</f>
        <v>125</v>
      </c>
      <c r="N141">
        <f>VLOOKUP(P141,Лист2!$C$2:$F$505,3,0)</f>
        <v>20495</v>
      </c>
      <c r="O141" s="16">
        <f>VLOOKUP(P141,Лист2!$C$2:$F$505,4,0)</f>
        <v>18964</v>
      </c>
      <c r="P141" t="str">
        <f t="shared" si="17"/>
        <v>04.05.2020 Санкт-Петербург Север</v>
      </c>
    </row>
    <row r="142" spans="1:16" ht="14.25" customHeight="1" x14ac:dyDescent="0.3">
      <c r="A142" s="5">
        <v>43950</v>
      </c>
      <c r="B142" s="27">
        <f t="shared" si="14"/>
        <v>18</v>
      </c>
      <c r="C142" s="6" t="s">
        <v>15</v>
      </c>
      <c r="D142" s="6">
        <v>387220.5</v>
      </c>
      <c r="E142" s="6">
        <v>41559384</v>
      </c>
      <c r="F142" s="6">
        <v>30476170.214999996</v>
      </c>
      <c r="G142" s="23">
        <f t="shared" si="15"/>
        <v>1380723900.7513499</v>
      </c>
      <c r="H142" s="25">
        <f t="shared" si="16"/>
        <v>3.009970637676699E-2</v>
      </c>
      <c r="I142" s="39">
        <f t="shared" si="18"/>
        <v>332475.07199999999</v>
      </c>
      <c r="J142" s="22">
        <v>642893.56656923075</v>
      </c>
      <c r="K142" s="32">
        <f t="shared" si="19"/>
        <v>36.366819409431514</v>
      </c>
      <c r="L142" s="32">
        <f t="shared" si="20"/>
        <v>26.668378398005139</v>
      </c>
      <c r="M142">
        <f>VLOOKUP(P142,Лист2!$C$2:$F$505,2,0)</f>
        <v>125</v>
      </c>
      <c r="N142">
        <f>VLOOKUP(P142,Лист2!$C$2:$F$505,3,0)</f>
        <v>21863</v>
      </c>
      <c r="O142" s="16">
        <f>VLOOKUP(P142,Лист2!$C$2:$F$505,4,0)</f>
        <v>20160</v>
      </c>
      <c r="P142" t="str">
        <f t="shared" si="17"/>
        <v>29.04.2020 Санкт-Петербург Север</v>
      </c>
    </row>
    <row r="143" spans="1:16" ht="14.25" customHeight="1" x14ac:dyDescent="0.3">
      <c r="A143" s="7">
        <v>43953</v>
      </c>
      <c r="B143" s="27">
        <f t="shared" si="14"/>
        <v>18</v>
      </c>
      <c r="C143" s="8" t="s">
        <v>15</v>
      </c>
      <c r="D143" s="8">
        <v>296580</v>
      </c>
      <c r="E143" s="8">
        <v>31843737</v>
      </c>
      <c r="F143" s="8">
        <v>23119777.98</v>
      </c>
      <c r="G143" s="23">
        <f t="shared" si="15"/>
        <v>1380723900.7513499</v>
      </c>
      <c r="H143" s="25">
        <f t="shared" si="16"/>
        <v>2.3063073640335739E-2</v>
      </c>
      <c r="I143" s="39">
        <f t="shared" si="18"/>
        <v>254749.89600000001</v>
      </c>
      <c r="J143" s="8">
        <v>657754.31880000001</v>
      </c>
      <c r="K143" s="32">
        <f t="shared" si="19"/>
        <v>37.733749119679047</v>
      </c>
      <c r="L143" s="32">
        <f t="shared" si="20"/>
        <v>27.396153347202933</v>
      </c>
      <c r="M143">
        <f>VLOOKUP(P143,Лист2!$C$2:$F$505,2,0)</f>
        <v>125</v>
      </c>
      <c r="N143">
        <f>VLOOKUP(P143,Лист2!$C$2:$F$505,3,0)</f>
        <v>16932</v>
      </c>
      <c r="O143" s="16">
        <f>VLOOKUP(P143,Лист2!$C$2:$F$505,4,0)</f>
        <v>15601</v>
      </c>
      <c r="P143" t="str">
        <f t="shared" si="17"/>
        <v>02.05.2020 Санкт-Петербург Север</v>
      </c>
    </row>
    <row r="144" spans="1:16" ht="14.25" customHeight="1" x14ac:dyDescent="0.3">
      <c r="A144" s="5">
        <v>43977</v>
      </c>
      <c r="B144" s="27">
        <f t="shared" si="14"/>
        <v>22</v>
      </c>
      <c r="C144" s="6" t="s">
        <v>15</v>
      </c>
      <c r="D144" s="6">
        <v>369861</v>
      </c>
      <c r="E144" s="6">
        <v>38365960.5</v>
      </c>
      <c r="F144" s="6">
        <v>27592063.502999999</v>
      </c>
      <c r="G144" s="23">
        <f t="shared" si="15"/>
        <v>1380723900.7513499</v>
      </c>
      <c r="H144" s="25">
        <f t="shared" si="16"/>
        <v>2.7786844624853931E-2</v>
      </c>
      <c r="I144" s="39">
        <f t="shared" si="18"/>
        <v>309402.90725806454</v>
      </c>
      <c r="J144" s="22">
        <v>589339.03384615376</v>
      </c>
      <c r="K144" s="32">
        <f t="shared" si="19"/>
        <v>39.04708684012919</v>
      </c>
      <c r="L144" s="32">
        <f t="shared" si="20"/>
        <v>28.081916512946421</v>
      </c>
      <c r="M144">
        <f>VLOOKUP(P144,Лист2!$C$2:$F$505,2,0)</f>
        <v>124</v>
      </c>
      <c r="N144">
        <f>VLOOKUP(P144,Лист2!$C$2:$F$505,3,0)</f>
        <v>21153</v>
      </c>
      <c r="O144" s="16">
        <f>VLOOKUP(P144,Лист2!$C$2:$F$505,4,0)</f>
        <v>19673</v>
      </c>
      <c r="P144" t="str">
        <f t="shared" si="17"/>
        <v>26.05.2020 Санкт-Петербург Север</v>
      </c>
    </row>
    <row r="145" spans="1:16" ht="14.25" customHeight="1" x14ac:dyDescent="0.3">
      <c r="A145" s="7">
        <v>43952</v>
      </c>
      <c r="B145" s="27">
        <f t="shared" si="14"/>
        <v>18</v>
      </c>
      <c r="C145" s="8" t="s">
        <v>15</v>
      </c>
      <c r="D145" s="8">
        <v>372504</v>
      </c>
      <c r="E145" s="8">
        <v>40077193.5</v>
      </c>
      <c r="F145" s="8">
        <v>29141359.438000001</v>
      </c>
      <c r="G145" s="23">
        <f t="shared" si="15"/>
        <v>1380723900.7513499</v>
      </c>
      <c r="H145" s="25">
        <f t="shared" si="16"/>
        <v>2.9026218404846295E-2</v>
      </c>
      <c r="I145" s="39">
        <f t="shared" si="18"/>
        <v>320617.54800000001</v>
      </c>
      <c r="J145" s="8">
        <v>848425.41843846149</v>
      </c>
      <c r="K145" s="32">
        <f t="shared" si="19"/>
        <v>37.526849374568968</v>
      </c>
      <c r="L145" s="32">
        <f t="shared" si="20"/>
        <v>27.286925822288428</v>
      </c>
      <c r="M145">
        <f>VLOOKUP(P145,Лист2!$C$2:$F$505,2,0)</f>
        <v>125</v>
      </c>
      <c r="N145">
        <f>VLOOKUP(P145,Лист2!$C$2:$F$505,3,0)</f>
        <v>20602</v>
      </c>
      <c r="O145" s="16">
        <f>VLOOKUP(P145,Лист2!$C$2:$F$505,4,0)</f>
        <v>18845</v>
      </c>
      <c r="P145" t="str">
        <f t="shared" si="17"/>
        <v>01.05.2020 Санкт-Петербург Север</v>
      </c>
    </row>
    <row r="146" spans="1:16" ht="14.25" customHeight="1" x14ac:dyDescent="0.3">
      <c r="A146" s="5">
        <v>43963</v>
      </c>
      <c r="B146" s="27">
        <f t="shared" si="14"/>
        <v>20</v>
      </c>
      <c r="C146" s="6" t="s">
        <v>15</v>
      </c>
      <c r="D146" s="6">
        <v>373392</v>
      </c>
      <c r="E146" s="6">
        <v>39578577</v>
      </c>
      <c r="F146" s="6">
        <v>28453665.594999999</v>
      </c>
      <c r="G146" s="23">
        <f t="shared" si="15"/>
        <v>1380723900.7513499</v>
      </c>
      <c r="H146" s="25">
        <f t="shared" si="16"/>
        <v>2.866509153528992E-2</v>
      </c>
      <c r="I146" s="39">
        <f t="shared" si="18"/>
        <v>316628.61599999998</v>
      </c>
      <c r="J146" s="22">
        <v>535419.89796923078</v>
      </c>
      <c r="K146" s="32">
        <f t="shared" si="19"/>
        <v>39.098341715785537</v>
      </c>
      <c r="L146" s="32">
        <f t="shared" si="20"/>
        <v>28.108416846315627</v>
      </c>
      <c r="M146">
        <f>VLOOKUP(P146,Лист2!$C$2:$F$505,2,0)</f>
        <v>125</v>
      </c>
      <c r="N146">
        <f>VLOOKUP(P146,Лист2!$C$2:$F$505,3,0)</f>
        <v>21106</v>
      </c>
      <c r="O146" s="16">
        <f>VLOOKUP(P146,Лист2!$C$2:$F$505,4,0)</f>
        <v>19651</v>
      </c>
      <c r="P146" t="str">
        <f t="shared" si="17"/>
        <v>12.05.2020 Санкт-Петербург Север</v>
      </c>
    </row>
    <row r="147" spans="1:16" ht="14.25" customHeight="1" x14ac:dyDescent="0.3">
      <c r="A147" s="7">
        <v>43972</v>
      </c>
      <c r="B147" s="27">
        <f t="shared" si="14"/>
        <v>21</v>
      </c>
      <c r="C147" s="8" t="s">
        <v>15</v>
      </c>
      <c r="D147" s="8">
        <v>378043.5</v>
      </c>
      <c r="E147" s="8">
        <v>37902156.57</v>
      </c>
      <c r="F147" s="8">
        <v>28083686.689999998</v>
      </c>
      <c r="G147" s="23">
        <f t="shared" si="15"/>
        <v>1380723900.7513499</v>
      </c>
      <c r="H147" s="25">
        <f t="shared" si="16"/>
        <v>2.7450931029277283E-2</v>
      </c>
      <c r="I147" s="39">
        <f t="shared" si="18"/>
        <v>303217.25255999999</v>
      </c>
      <c r="J147" s="8">
        <v>713697.60769230768</v>
      </c>
      <c r="K147" s="32">
        <f t="shared" si="19"/>
        <v>34.961470651558542</v>
      </c>
      <c r="L147" s="32">
        <f t="shared" si="20"/>
        <v>25.904778958597401</v>
      </c>
      <c r="M147">
        <f>VLOOKUP(P147,Лист2!$C$2:$F$505,2,0)</f>
        <v>125</v>
      </c>
      <c r="N147">
        <f>VLOOKUP(P147,Лист2!$C$2:$F$505,3,0)</f>
        <v>20911</v>
      </c>
      <c r="O147" s="16">
        <f>VLOOKUP(P147,Лист2!$C$2:$F$505,4,0)</f>
        <v>19358</v>
      </c>
      <c r="P147" t="str">
        <f t="shared" si="17"/>
        <v>21.05.2020 Санкт-Петербург Север</v>
      </c>
    </row>
    <row r="148" spans="1:16" ht="14.25" customHeight="1" x14ac:dyDescent="0.3">
      <c r="A148" s="5">
        <v>43971</v>
      </c>
      <c r="B148" s="27">
        <f t="shared" si="14"/>
        <v>21</v>
      </c>
      <c r="C148" s="6" t="s">
        <v>15</v>
      </c>
      <c r="D148" s="6">
        <v>388668</v>
      </c>
      <c r="E148" s="6">
        <v>39639309</v>
      </c>
      <c r="F148" s="6">
        <v>28736966.634</v>
      </c>
      <c r="G148" s="23">
        <f t="shared" si="15"/>
        <v>1380723900.7513499</v>
      </c>
      <c r="H148" s="25">
        <f t="shared" si="16"/>
        <v>2.8709077157590621E-2</v>
      </c>
      <c r="I148" s="39">
        <f t="shared" si="18"/>
        <v>317114.47200000001</v>
      </c>
      <c r="J148" s="22">
        <v>997757.75384615385</v>
      </c>
      <c r="K148" s="32">
        <f t="shared" si="19"/>
        <v>37.938389617994503</v>
      </c>
      <c r="L148" s="32">
        <f t="shared" si="20"/>
        <v>27.503865836813656</v>
      </c>
      <c r="M148">
        <f>VLOOKUP(P148,Лист2!$C$2:$F$505,2,0)</f>
        <v>125</v>
      </c>
      <c r="N148">
        <f>VLOOKUP(P148,Лист2!$C$2:$F$505,3,0)</f>
        <v>21674</v>
      </c>
      <c r="O148" s="16">
        <f>VLOOKUP(P148,Лист2!$C$2:$F$505,4,0)</f>
        <v>20155</v>
      </c>
      <c r="P148" t="str">
        <f t="shared" si="17"/>
        <v>20.05.2020 Санкт-Петербург Север</v>
      </c>
    </row>
    <row r="149" spans="1:16" ht="14.25" customHeight="1" x14ac:dyDescent="0.3">
      <c r="A149" s="7">
        <v>43956</v>
      </c>
      <c r="B149" s="27">
        <f t="shared" si="14"/>
        <v>19</v>
      </c>
      <c r="C149" s="8" t="s">
        <v>15</v>
      </c>
      <c r="D149" s="8">
        <v>333792</v>
      </c>
      <c r="E149" s="8">
        <v>35671734</v>
      </c>
      <c r="F149" s="8">
        <v>25644478.342</v>
      </c>
      <c r="G149" s="23">
        <f t="shared" si="15"/>
        <v>1380723900.7513499</v>
      </c>
      <c r="H149" s="25">
        <f t="shared" si="16"/>
        <v>2.5835530174127121E-2</v>
      </c>
      <c r="I149" s="39">
        <f t="shared" si="18"/>
        <v>285373.87199999997</v>
      </c>
      <c r="J149" s="8">
        <v>919576.96055384621</v>
      </c>
      <c r="K149" s="32">
        <f t="shared" si="19"/>
        <v>39.101031903532878</v>
      </c>
      <c r="L149" s="32">
        <f t="shared" si="20"/>
        <v>28.109807215987875</v>
      </c>
      <c r="M149">
        <f>VLOOKUP(P149,Лист2!$C$2:$F$505,2,0)</f>
        <v>125</v>
      </c>
      <c r="N149">
        <f>VLOOKUP(P149,Лист2!$C$2:$F$505,3,0)</f>
        <v>18944</v>
      </c>
      <c r="O149" s="16">
        <f>VLOOKUP(P149,Лист2!$C$2:$F$505,4,0)</f>
        <v>17541</v>
      </c>
      <c r="P149" t="str">
        <f t="shared" si="17"/>
        <v>05.05.2020 Санкт-Петербург Север</v>
      </c>
    </row>
    <row r="150" spans="1:16" ht="14.25" customHeight="1" x14ac:dyDescent="0.3">
      <c r="A150" s="5">
        <v>43949</v>
      </c>
      <c r="B150" s="27">
        <f t="shared" si="14"/>
        <v>18</v>
      </c>
      <c r="C150" s="6" t="s">
        <v>15</v>
      </c>
      <c r="D150" s="6">
        <v>376060.5</v>
      </c>
      <c r="E150" s="6">
        <v>39918028.5</v>
      </c>
      <c r="F150" s="6">
        <v>29154014.884</v>
      </c>
      <c r="G150" s="23">
        <f t="shared" si="15"/>
        <v>1380723900.7513499</v>
      </c>
      <c r="H150" s="25">
        <f t="shared" si="16"/>
        <v>2.8910941918422479E-2</v>
      </c>
      <c r="I150" s="39">
        <f t="shared" si="18"/>
        <v>319344.228</v>
      </c>
      <c r="J150" s="22">
        <v>611904.23352307687</v>
      </c>
      <c r="K150" s="32">
        <f t="shared" si="19"/>
        <v>36.921205051272004</v>
      </c>
      <c r="L150" s="32">
        <f t="shared" si="20"/>
        <v>26.965293679270758</v>
      </c>
      <c r="M150">
        <f>VLOOKUP(P150,Лист2!$C$2:$F$505,2,0)</f>
        <v>125</v>
      </c>
      <c r="N150">
        <f>VLOOKUP(P150,Лист2!$C$2:$F$505,3,0)</f>
        <v>20914</v>
      </c>
      <c r="O150" s="16">
        <f>VLOOKUP(P150,Лист2!$C$2:$F$505,4,0)</f>
        <v>19479</v>
      </c>
      <c r="P150" t="str">
        <f t="shared" si="17"/>
        <v>28.04.2020 Санкт-Петербург Север</v>
      </c>
    </row>
    <row r="151" spans="1:16" ht="14.25" customHeight="1" x14ac:dyDescent="0.3">
      <c r="A151" s="7">
        <v>43964</v>
      </c>
      <c r="B151" s="27">
        <f t="shared" si="14"/>
        <v>20</v>
      </c>
      <c r="C151" s="8" t="s">
        <v>15</v>
      </c>
      <c r="D151" s="8">
        <v>350068.5</v>
      </c>
      <c r="E151" s="8">
        <v>37197115.5</v>
      </c>
      <c r="F151" s="8">
        <v>26793668.158999998</v>
      </c>
      <c r="G151" s="23">
        <f t="shared" si="15"/>
        <v>1380723900.7513499</v>
      </c>
      <c r="H151" s="25">
        <f t="shared" si="16"/>
        <v>2.694029956297447E-2</v>
      </c>
      <c r="I151" s="39">
        <f t="shared" si="18"/>
        <v>297576.924</v>
      </c>
      <c r="J151" s="8">
        <v>582815.36153846153</v>
      </c>
      <c r="K151" s="32">
        <f t="shared" si="19"/>
        <v>38.828006972630519</v>
      </c>
      <c r="L151" s="32">
        <f t="shared" si="20"/>
        <v>27.968424973705293</v>
      </c>
      <c r="M151">
        <f>VLOOKUP(P151,Лист2!$C$2:$F$505,2,0)</f>
        <v>125</v>
      </c>
      <c r="N151">
        <f>VLOOKUP(P151,Лист2!$C$2:$F$505,3,0)</f>
        <v>19965</v>
      </c>
      <c r="O151" s="16">
        <f>VLOOKUP(P151,Лист2!$C$2:$F$505,4,0)</f>
        <v>18573</v>
      </c>
      <c r="P151" t="str">
        <f t="shared" si="17"/>
        <v>13.05.2020 Санкт-Петербург Север</v>
      </c>
    </row>
    <row r="152" spans="1:16" ht="14.25" customHeight="1" x14ac:dyDescent="0.3">
      <c r="A152" s="5">
        <v>43982</v>
      </c>
      <c r="B152" s="27">
        <f t="shared" si="14"/>
        <v>22</v>
      </c>
      <c r="C152" s="6" t="s">
        <v>14</v>
      </c>
      <c r="D152" s="6">
        <v>294337.5</v>
      </c>
      <c r="E152" s="6">
        <v>29327766</v>
      </c>
      <c r="F152" s="6">
        <v>22491044.692999996</v>
      </c>
      <c r="G152" s="23">
        <f t="shared" si="15"/>
        <v>1035612381.8110501</v>
      </c>
      <c r="H152" s="25">
        <f t="shared" si="16"/>
        <v>2.8319250054458039E-2</v>
      </c>
      <c r="I152" s="39">
        <f t="shared" si="18"/>
        <v>227347.02325581395</v>
      </c>
      <c r="J152" s="22">
        <v>283716.73846153845</v>
      </c>
      <c r="K152" s="32">
        <f t="shared" si="19"/>
        <v>30.397526661479766</v>
      </c>
      <c r="L152" s="32">
        <f t="shared" si="20"/>
        <v>23.311428858918212</v>
      </c>
      <c r="M152">
        <f>VLOOKUP(P152,Лист2!$C$2:$F$505,2,0)</f>
        <v>129</v>
      </c>
      <c r="N152">
        <f>VLOOKUP(P152,Лист2!$C$2:$F$505,3,0)</f>
        <v>17235</v>
      </c>
      <c r="O152" s="16">
        <f>VLOOKUP(P152,Лист2!$C$2:$F$505,4,0)</f>
        <v>16052</v>
      </c>
      <c r="P152" t="str">
        <f t="shared" si="17"/>
        <v>31.05.2020 Санкт-Петербург Юг</v>
      </c>
    </row>
    <row r="153" spans="1:16" ht="14.25" customHeight="1" x14ac:dyDescent="0.3">
      <c r="A153" s="7">
        <v>43954</v>
      </c>
      <c r="B153" s="27">
        <f t="shared" si="14"/>
        <v>18</v>
      </c>
      <c r="C153" s="8" t="s">
        <v>15</v>
      </c>
      <c r="D153" s="8">
        <v>342666</v>
      </c>
      <c r="E153" s="8">
        <v>36631999.5</v>
      </c>
      <c r="F153" s="8">
        <v>26408496.047999997</v>
      </c>
      <c r="G153" s="23">
        <f t="shared" si="15"/>
        <v>1380723900.7513499</v>
      </c>
      <c r="H153" s="25">
        <f t="shared" si="16"/>
        <v>2.6531009914484659E-2</v>
      </c>
      <c r="I153" s="39">
        <f t="shared" si="18"/>
        <v>293055.99599999998</v>
      </c>
      <c r="J153" s="8">
        <v>820373.56815384608</v>
      </c>
      <c r="K153" s="32">
        <f t="shared" si="19"/>
        <v>38.71293326745225</v>
      </c>
      <c r="L153" s="32">
        <f t="shared" si="20"/>
        <v>27.908668900260285</v>
      </c>
      <c r="M153">
        <f>VLOOKUP(P153,Лист2!$C$2:$F$505,2,0)</f>
        <v>125</v>
      </c>
      <c r="N153">
        <f>VLOOKUP(P153,Лист2!$C$2:$F$505,3,0)</f>
        <v>18861</v>
      </c>
      <c r="O153" s="16">
        <f>VLOOKUP(P153,Лист2!$C$2:$F$505,4,0)</f>
        <v>17420</v>
      </c>
      <c r="P153" t="str">
        <f t="shared" si="17"/>
        <v>03.05.2020 Санкт-Петербург Север</v>
      </c>
    </row>
    <row r="154" spans="1:16" ht="14.25" customHeight="1" x14ac:dyDescent="0.3">
      <c r="A154" s="5">
        <v>43981</v>
      </c>
      <c r="B154" s="27">
        <f t="shared" si="14"/>
        <v>22</v>
      </c>
      <c r="C154" s="6" t="s">
        <v>14</v>
      </c>
      <c r="D154" s="6">
        <v>364882.5</v>
      </c>
      <c r="E154" s="6">
        <v>35724493.5</v>
      </c>
      <c r="F154" s="6">
        <v>27535617.434</v>
      </c>
      <c r="G154" s="23">
        <f t="shared" si="15"/>
        <v>1035612381.8110501</v>
      </c>
      <c r="H154" s="25">
        <f t="shared" si="16"/>
        <v>3.4496008475223133E-2</v>
      </c>
      <c r="I154" s="39">
        <f t="shared" si="18"/>
        <v>276934.0581395349</v>
      </c>
      <c r="J154" s="22">
        <v>541116.6988461538</v>
      </c>
      <c r="K154" s="32">
        <f t="shared" si="19"/>
        <v>29.739213531811593</v>
      </c>
      <c r="L154" s="32">
        <f t="shared" si="20"/>
        <v>22.92230137846461</v>
      </c>
      <c r="M154">
        <f>VLOOKUP(P154,Лист2!$C$2:$F$505,2,0)</f>
        <v>129</v>
      </c>
      <c r="N154">
        <f>VLOOKUP(P154,Лист2!$C$2:$F$505,3,0)</f>
        <v>20243</v>
      </c>
      <c r="O154" s="16">
        <f>VLOOKUP(P154,Лист2!$C$2:$F$505,4,0)</f>
        <v>18711</v>
      </c>
      <c r="P154" t="str">
        <f t="shared" si="17"/>
        <v>30.05.2020 Санкт-Петербург Юг</v>
      </c>
    </row>
    <row r="155" spans="1:16" ht="14.25" customHeight="1" x14ac:dyDescent="0.3">
      <c r="A155" s="7">
        <v>43957</v>
      </c>
      <c r="B155" s="27">
        <f t="shared" si="14"/>
        <v>19</v>
      </c>
      <c r="C155" s="8" t="s">
        <v>15</v>
      </c>
      <c r="D155" s="8">
        <v>355278</v>
      </c>
      <c r="E155" s="8">
        <v>38092344</v>
      </c>
      <c r="F155" s="8">
        <v>27467616.702999998</v>
      </c>
      <c r="G155" s="23">
        <f t="shared" si="15"/>
        <v>1380723900.7513499</v>
      </c>
      <c r="H155" s="25">
        <f t="shared" si="16"/>
        <v>2.7588675751373068E-2</v>
      </c>
      <c r="I155" s="39">
        <f t="shared" si="18"/>
        <v>304738.75199999998</v>
      </c>
      <c r="J155" s="8">
        <v>942702.9</v>
      </c>
      <c r="K155" s="32">
        <f t="shared" si="19"/>
        <v>38.680921653605189</v>
      </c>
      <c r="L155" s="32">
        <f t="shared" si="20"/>
        <v>27.892028112000673</v>
      </c>
      <c r="M155">
        <f>VLOOKUP(P155,Лист2!$C$2:$F$505,2,0)</f>
        <v>125</v>
      </c>
      <c r="N155">
        <f>VLOOKUP(P155,Лист2!$C$2:$F$505,3,0)</f>
        <v>20218</v>
      </c>
      <c r="O155" s="16">
        <f>VLOOKUP(P155,Лист2!$C$2:$F$505,4,0)</f>
        <v>18647</v>
      </c>
      <c r="P155" t="str">
        <f t="shared" si="17"/>
        <v>06.05.2020 Санкт-Петербург Север</v>
      </c>
    </row>
    <row r="156" spans="1:16" ht="14.25" customHeight="1" x14ac:dyDescent="0.3">
      <c r="A156" s="5">
        <v>43974</v>
      </c>
      <c r="B156" s="27">
        <f t="shared" si="14"/>
        <v>21</v>
      </c>
      <c r="C156" s="6" t="s">
        <v>15</v>
      </c>
      <c r="D156" s="6">
        <v>456885</v>
      </c>
      <c r="E156" s="6">
        <v>46408080</v>
      </c>
      <c r="F156" s="6">
        <v>34793888.932999998</v>
      </c>
      <c r="G156" s="23">
        <f t="shared" si="15"/>
        <v>1380723900.7513499</v>
      </c>
      <c r="H156" s="25">
        <f t="shared" si="16"/>
        <v>3.3611412082275152E-2</v>
      </c>
      <c r="I156" s="39">
        <f t="shared" si="18"/>
        <v>371264.64</v>
      </c>
      <c r="J156" s="22">
        <v>595793.09065384604</v>
      </c>
      <c r="K156" s="32">
        <f t="shared" si="19"/>
        <v>33.379973964291786</v>
      </c>
      <c r="L156" s="32">
        <f t="shared" si="20"/>
        <v>25.026226180871959</v>
      </c>
      <c r="M156">
        <f>VLOOKUP(P156,Лист2!$C$2:$F$505,2,0)</f>
        <v>125</v>
      </c>
      <c r="N156">
        <f>VLOOKUP(P156,Лист2!$C$2:$F$505,3,0)</f>
        <v>24574</v>
      </c>
      <c r="O156" s="16">
        <f>VLOOKUP(P156,Лист2!$C$2:$F$505,4,0)</f>
        <v>22609</v>
      </c>
      <c r="P156" t="str">
        <f t="shared" si="17"/>
        <v>23.05.2020 Санкт-Петербург Север</v>
      </c>
    </row>
    <row r="157" spans="1:16" ht="14.25" customHeight="1" x14ac:dyDescent="0.3">
      <c r="A157" s="7">
        <v>43979</v>
      </c>
      <c r="B157" s="27">
        <f t="shared" si="14"/>
        <v>22</v>
      </c>
      <c r="C157" s="8" t="s">
        <v>14</v>
      </c>
      <c r="D157" s="8">
        <v>278491.5</v>
      </c>
      <c r="E157" s="8">
        <v>28151004.75</v>
      </c>
      <c r="F157" s="8">
        <v>20806418.796</v>
      </c>
      <c r="G157" s="23">
        <f t="shared" si="15"/>
        <v>1035612381.8110501</v>
      </c>
      <c r="H157" s="25">
        <f t="shared" si="16"/>
        <v>2.7182954978551249E-2</v>
      </c>
      <c r="I157" s="39">
        <f t="shared" si="18"/>
        <v>218224.84302325582</v>
      </c>
      <c r="J157" s="8">
        <v>591565.35384615383</v>
      </c>
      <c r="K157" s="32">
        <f t="shared" si="19"/>
        <v>35.29961607526608</v>
      </c>
      <c r="L157" s="32">
        <f t="shared" si="20"/>
        <v>26.089960266871117</v>
      </c>
      <c r="M157">
        <f>VLOOKUP(P157,Лист2!$C$2:$F$505,2,0)</f>
        <v>129</v>
      </c>
      <c r="N157">
        <f>VLOOKUP(P157,Лист2!$C$2:$F$505,3,0)</f>
        <v>16453</v>
      </c>
      <c r="O157" s="16">
        <f>VLOOKUP(P157,Лист2!$C$2:$F$505,4,0)</f>
        <v>15289</v>
      </c>
      <c r="P157" t="str">
        <f t="shared" si="17"/>
        <v>28.05.2020 Санкт-Петербург Юг</v>
      </c>
    </row>
    <row r="158" spans="1:16" ht="14.25" customHeight="1" x14ac:dyDescent="0.3">
      <c r="A158" s="5">
        <v>43976</v>
      </c>
      <c r="B158" s="27">
        <f t="shared" si="14"/>
        <v>22</v>
      </c>
      <c r="C158" s="6" t="s">
        <v>15</v>
      </c>
      <c r="D158" s="6">
        <v>349734</v>
      </c>
      <c r="E158" s="6">
        <v>36883428</v>
      </c>
      <c r="F158" s="6">
        <v>26438356.802999999</v>
      </c>
      <c r="G158" s="23">
        <f t="shared" si="15"/>
        <v>1380723900.7513499</v>
      </c>
      <c r="H158" s="25">
        <f t="shared" si="16"/>
        <v>2.67131089567792E-2</v>
      </c>
      <c r="I158" s="39">
        <f t="shared" si="18"/>
        <v>297447</v>
      </c>
      <c r="J158" s="22">
        <v>742420.26923076913</v>
      </c>
      <c r="K158" s="32">
        <f t="shared" si="19"/>
        <v>39.507263158710316</v>
      </c>
      <c r="L158" s="32">
        <f t="shared" si="20"/>
        <v>28.319144296999728</v>
      </c>
      <c r="M158">
        <f>VLOOKUP(P158,Лист2!$C$2:$F$505,2,0)</f>
        <v>124</v>
      </c>
      <c r="N158">
        <f>VLOOKUP(P158,Лист2!$C$2:$F$505,3,0)</f>
        <v>20358</v>
      </c>
      <c r="O158" s="16">
        <f>VLOOKUP(P158,Лист2!$C$2:$F$505,4,0)</f>
        <v>18890</v>
      </c>
      <c r="P158" t="str">
        <f t="shared" si="17"/>
        <v>25.05.2020 Санкт-Петербург Север</v>
      </c>
    </row>
    <row r="159" spans="1:16" ht="14.25" customHeight="1" x14ac:dyDescent="0.3">
      <c r="A159" s="7">
        <v>43951</v>
      </c>
      <c r="B159" s="27">
        <f t="shared" si="14"/>
        <v>18</v>
      </c>
      <c r="C159" s="8" t="s">
        <v>15</v>
      </c>
      <c r="D159" s="8">
        <v>401580</v>
      </c>
      <c r="E159" s="8">
        <v>43028734.5</v>
      </c>
      <c r="F159" s="8">
        <v>31156525.939999998</v>
      </c>
      <c r="G159" s="23">
        <f t="shared" si="15"/>
        <v>1380723900.7513499</v>
      </c>
      <c r="H159" s="25">
        <f t="shared" si="16"/>
        <v>3.1163894879044977E-2</v>
      </c>
      <c r="I159" s="39">
        <f t="shared" si="18"/>
        <v>344229.87599999999</v>
      </c>
      <c r="J159" s="8">
        <v>343786.08461538458</v>
      </c>
      <c r="K159" s="32">
        <f t="shared" si="19"/>
        <v>38.105046059573624</v>
      </c>
      <c r="L159" s="32">
        <f t="shared" si="20"/>
        <v>27.591349589888598</v>
      </c>
      <c r="M159">
        <f>VLOOKUP(P159,Лист2!$C$2:$F$505,2,0)</f>
        <v>125</v>
      </c>
      <c r="N159">
        <f>VLOOKUP(P159,Лист2!$C$2:$F$505,3,0)</f>
        <v>22368</v>
      </c>
      <c r="O159" s="16">
        <f>VLOOKUP(P159,Лист2!$C$2:$F$505,4,0)</f>
        <v>20625</v>
      </c>
      <c r="P159" t="str">
        <f t="shared" si="17"/>
        <v>30.04.2020 Санкт-Петербург Север</v>
      </c>
    </row>
    <row r="160" spans="1:16" ht="14.25" customHeight="1" x14ac:dyDescent="0.3">
      <c r="A160" s="5">
        <v>43961</v>
      </c>
      <c r="B160" s="27">
        <f t="shared" si="14"/>
        <v>19</v>
      </c>
      <c r="C160" s="6" t="s">
        <v>15</v>
      </c>
      <c r="D160" s="6">
        <v>368649</v>
      </c>
      <c r="E160" s="6">
        <v>39010875</v>
      </c>
      <c r="F160" s="6">
        <v>28090230.958999999</v>
      </c>
      <c r="G160" s="23">
        <f t="shared" si="15"/>
        <v>1380723900.7513499</v>
      </c>
      <c r="H160" s="25">
        <f t="shared" si="16"/>
        <v>2.8253928956231883E-2</v>
      </c>
      <c r="I160" s="39">
        <f t="shared" si="18"/>
        <v>312087</v>
      </c>
      <c r="J160" s="22">
        <v>532663.16153846146</v>
      </c>
      <c r="K160" s="32">
        <f t="shared" si="19"/>
        <v>38.877017625592252</v>
      </c>
      <c r="L160" s="32">
        <f t="shared" si="20"/>
        <v>27.993845411055251</v>
      </c>
      <c r="M160">
        <f>VLOOKUP(P160,Лист2!$C$2:$F$505,2,0)</f>
        <v>125</v>
      </c>
      <c r="N160">
        <f>VLOOKUP(P160,Лист2!$C$2:$F$505,3,0)</f>
        <v>20368</v>
      </c>
      <c r="O160" s="16">
        <f>VLOOKUP(P160,Лист2!$C$2:$F$505,4,0)</f>
        <v>18884</v>
      </c>
      <c r="P160" t="str">
        <f t="shared" si="17"/>
        <v>10.05.2020 Санкт-Петербург Север</v>
      </c>
    </row>
    <row r="161" spans="1:16" ht="14.25" customHeight="1" x14ac:dyDescent="0.3">
      <c r="A161" s="7">
        <v>43959</v>
      </c>
      <c r="B161" s="27">
        <f t="shared" si="14"/>
        <v>19</v>
      </c>
      <c r="C161" s="8" t="s">
        <v>15</v>
      </c>
      <c r="D161" s="8">
        <v>463530</v>
      </c>
      <c r="E161" s="8">
        <v>49123180.5</v>
      </c>
      <c r="F161" s="8">
        <v>36012087.989</v>
      </c>
      <c r="G161" s="23">
        <f t="shared" si="15"/>
        <v>1380723900.7513499</v>
      </c>
      <c r="H161" s="25">
        <f t="shared" si="16"/>
        <v>3.5577844689491205E-2</v>
      </c>
      <c r="I161" s="39">
        <f t="shared" si="18"/>
        <v>392985.44400000002</v>
      </c>
      <c r="J161" s="8">
        <v>700442.11537692312</v>
      </c>
      <c r="K161" s="32">
        <f t="shared" si="19"/>
        <v>36.407476608978691</v>
      </c>
      <c r="L161" s="32">
        <f t="shared" si="20"/>
        <v>26.690235399151323</v>
      </c>
      <c r="M161">
        <f>VLOOKUP(P161,Лист2!$C$2:$F$505,2,0)</f>
        <v>125</v>
      </c>
      <c r="N161">
        <f>VLOOKUP(P161,Лист2!$C$2:$F$505,3,0)</f>
        <v>24620</v>
      </c>
      <c r="O161" s="16">
        <f>VLOOKUP(P161,Лист2!$C$2:$F$505,4,0)</f>
        <v>22641</v>
      </c>
      <c r="P161" t="str">
        <f t="shared" si="17"/>
        <v>08.05.2020 Санкт-Петербург Север</v>
      </c>
    </row>
    <row r="162" spans="1:16" ht="14.25" customHeight="1" x14ac:dyDescent="0.3">
      <c r="A162" s="5">
        <v>43958</v>
      </c>
      <c r="B162" s="27">
        <f t="shared" si="14"/>
        <v>19</v>
      </c>
      <c r="C162" s="6" t="s">
        <v>15</v>
      </c>
      <c r="D162" s="6">
        <v>319110</v>
      </c>
      <c r="E162" s="6">
        <v>33763989</v>
      </c>
      <c r="F162" s="6">
        <v>24610757.489</v>
      </c>
      <c r="G162" s="23">
        <f t="shared" si="15"/>
        <v>1380723900.7513499</v>
      </c>
      <c r="H162" s="25">
        <f t="shared" si="16"/>
        <v>2.4453831053135689E-2</v>
      </c>
      <c r="I162" s="39">
        <f t="shared" si="18"/>
        <v>270111.91200000001</v>
      </c>
      <c r="J162" s="22">
        <v>1101833.4472307691</v>
      </c>
      <c r="K162" s="32">
        <f t="shared" si="19"/>
        <v>37.19199425328992</v>
      </c>
      <c r="L162" s="32">
        <f t="shared" si="20"/>
        <v>27.109449392961238</v>
      </c>
      <c r="M162">
        <f>VLOOKUP(P162,Лист2!$C$2:$F$505,2,0)</f>
        <v>125</v>
      </c>
      <c r="N162">
        <f>VLOOKUP(P162,Лист2!$C$2:$F$505,3,0)</f>
        <v>18014</v>
      </c>
      <c r="O162" s="16">
        <f>VLOOKUP(P162,Лист2!$C$2:$F$505,4,0)</f>
        <v>16675</v>
      </c>
      <c r="P162" t="str">
        <f t="shared" si="17"/>
        <v>07.05.2020 Санкт-Петербург Север</v>
      </c>
    </row>
    <row r="163" spans="1:16" ht="14.25" customHeight="1" x14ac:dyDescent="0.3">
      <c r="A163" s="7">
        <v>43975</v>
      </c>
      <c r="B163" s="27">
        <f t="shared" si="14"/>
        <v>21</v>
      </c>
      <c r="C163" s="8" t="s">
        <v>15</v>
      </c>
      <c r="D163" s="8">
        <v>375744</v>
      </c>
      <c r="E163" s="8">
        <v>38191381.5</v>
      </c>
      <c r="F163" s="8">
        <v>28822960.470999997</v>
      </c>
      <c r="G163" s="23">
        <f t="shared" si="15"/>
        <v>1380723900.7513499</v>
      </c>
      <c r="H163" s="25">
        <f t="shared" si="16"/>
        <v>2.7660404429312304E-2</v>
      </c>
      <c r="I163" s="39">
        <f t="shared" si="18"/>
        <v>305531.05200000003</v>
      </c>
      <c r="J163" s="8">
        <v>574198.11538461538</v>
      </c>
      <c r="K163" s="32">
        <f t="shared" si="19"/>
        <v>32.503326778059346</v>
      </c>
      <c r="L163" s="32">
        <f t="shared" si="20"/>
        <v>24.530196764419227</v>
      </c>
      <c r="M163">
        <f>VLOOKUP(P163,Лист2!$C$2:$F$505,2,0)</f>
        <v>125</v>
      </c>
      <c r="N163">
        <f>VLOOKUP(P163,Лист2!$C$2:$F$505,3,0)</f>
        <v>21004</v>
      </c>
      <c r="O163" s="16">
        <f>VLOOKUP(P163,Лист2!$C$2:$F$505,4,0)</f>
        <v>19556</v>
      </c>
      <c r="P163" t="str">
        <f t="shared" si="17"/>
        <v>24.05.2020 Санкт-Петербург Север</v>
      </c>
    </row>
    <row r="164" spans="1:16" ht="14.25" customHeight="1" x14ac:dyDescent="0.3">
      <c r="A164" s="5">
        <v>43967</v>
      </c>
      <c r="B164" s="27">
        <f t="shared" si="14"/>
        <v>20</v>
      </c>
      <c r="C164" s="6" t="s">
        <v>16</v>
      </c>
      <c r="D164" s="6">
        <v>81331.5</v>
      </c>
      <c r="E164" s="6">
        <v>6652179</v>
      </c>
      <c r="F164" s="6">
        <v>5305378.9040000001</v>
      </c>
      <c r="G164" s="23">
        <f t="shared" si="15"/>
        <v>218000127</v>
      </c>
      <c r="H164" s="25">
        <f t="shared" si="16"/>
        <v>3.0514564791973724E-2</v>
      </c>
      <c r="I164" s="39">
        <f t="shared" si="18"/>
        <v>184782.75</v>
      </c>
      <c r="J164" s="22">
        <v>156413.8362153846</v>
      </c>
      <c r="K164" s="32">
        <f t="shared" si="19"/>
        <v>25.385559078251273</v>
      </c>
      <c r="L164" s="32">
        <f t="shared" si="20"/>
        <v>20.245999032798125</v>
      </c>
      <c r="M164">
        <f>VLOOKUP(P164,Лист2!$C$2:$F$505,2,0)</f>
        <v>36</v>
      </c>
      <c r="N164">
        <f>VLOOKUP(P164,Лист2!$C$2:$F$505,3,0)</f>
        <v>5286</v>
      </c>
      <c r="O164" s="16">
        <f>VLOOKUP(P164,Лист2!$C$2:$F$505,4,0)</f>
        <v>4867</v>
      </c>
      <c r="P164" t="str">
        <f t="shared" si="17"/>
        <v>16.05.2020 Волгоград</v>
      </c>
    </row>
    <row r="165" spans="1:16" ht="14.25" customHeight="1" x14ac:dyDescent="0.3">
      <c r="A165" s="7">
        <v>43970</v>
      </c>
      <c r="B165" s="27">
        <f t="shared" si="14"/>
        <v>21</v>
      </c>
      <c r="C165" s="8" t="s">
        <v>16</v>
      </c>
      <c r="D165" s="8">
        <v>75796.5</v>
      </c>
      <c r="E165" s="8">
        <v>6173463</v>
      </c>
      <c r="F165" s="8">
        <v>4915101.7949999999</v>
      </c>
      <c r="G165" s="23">
        <f t="shared" si="15"/>
        <v>218000127</v>
      </c>
      <c r="H165" s="25">
        <f t="shared" si="16"/>
        <v>2.8318621117133569E-2</v>
      </c>
      <c r="I165" s="39">
        <f t="shared" si="18"/>
        <v>171485.08333333334</v>
      </c>
      <c r="J165" s="8">
        <v>253686.7171923077</v>
      </c>
      <c r="K165" s="32">
        <f t="shared" si="19"/>
        <v>25.601935778422675</v>
      </c>
      <c r="L165" s="32">
        <f t="shared" si="20"/>
        <v>20.383392676039367</v>
      </c>
      <c r="M165">
        <f>VLOOKUP(P165,Лист2!$C$2:$F$505,2,0)</f>
        <v>36</v>
      </c>
      <c r="N165">
        <f>VLOOKUP(P165,Лист2!$C$2:$F$505,3,0)</f>
        <v>5094</v>
      </c>
      <c r="O165" s="16">
        <f>VLOOKUP(P165,Лист2!$C$2:$F$505,4,0)</f>
        <v>4716</v>
      </c>
      <c r="P165" t="str">
        <f t="shared" si="17"/>
        <v>19.05.2020 Волгоград</v>
      </c>
    </row>
    <row r="166" spans="1:16" ht="14.25" customHeight="1" x14ac:dyDescent="0.3">
      <c r="A166" s="5">
        <v>43968</v>
      </c>
      <c r="B166" s="27">
        <f t="shared" si="14"/>
        <v>20</v>
      </c>
      <c r="C166" s="6" t="s">
        <v>16</v>
      </c>
      <c r="D166" s="6">
        <v>72861</v>
      </c>
      <c r="E166" s="6">
        <v>5952802.5</v>
      </c>
      <c r="F166" s="6">
        <v>4711294.2009999994</v>
      </c>
      <c r="G166" s="23">
        <f t="shared" si="15"/>
        <v>218000127</v>
      </c>
      <c r="H166" s="25">
        <f t="shared" si="16"/>
        <v>2.7306417578371409E-2</v>
      </c>
      <c r="I166" s="39">
        <f t="shared" si="18"/>
        <v>165355.625</v>
      </c>
      <c r="J166" s="22">
        <v>125880.90000000001</v>
      </c>
      <c r="K166" s="32">
        <f t="shared" si="19"/>
        <v>26.351746378659254</v>
      </c>
      <c r="L166" s="32">
        <f t="shared" si="20"/>
        <v>20.855862411024063</v>
      </c>
      <c r="M166">
        <f>VLOOKUP(P166,Лист2!$C$2:$F$505,2,0)</f>
        <v>36</v>
      </c>
      <c r="N166">
        <f>VLOOKUP(P166,Лист2!$C$2:$F$505,3,0)</f>
        <v>4918</v>
      </c>
      <c r="O166" s="16">
        <f>VLOOKUP(P166,Лист2!$C$2:$F$505,4,0)</f>
        <v>4554</v>
      </c>
      <c r="P166" t="str">
        <f t="shared" si="17"/>
        <v>17.05.2020 Волгоград</v>
      </c>
    </row>
    <row r="167" spans="1:16" ht="14.25" customHeight="1" x14ac:dyDescent="0.3">
      <c r="A167" s="7">
        <v>43960</v>
      </c>
      <c r="B167" s="27">
        <f t="shared" si="14"/>
        <v>19</v>
      </c>
      <c r="C167" s="8" t="s">
        <v>16</v>
      </c>
      <c r="D167" s="8">
        <v>83373</v>
      </c>
      <c r="E167" s="8">
        <v>7253427</v>
      </c>
      <c r="F167" s="8">
        <v>5531366.3810000001</v>
      </c>
      <c r="G167" s="23">
        <f t="shared" si="15"/>
        <v>218000127</v>
      </c>
      <c r="H167" s="25">
        <f t="shared" si="16"/>
        <v>3.3272581533863053E-2</v>
      </c>
      <c r="I167" s="39">
        <f t="shared" si="18"/>
        <v>201484.08333333334</v>
      </c>
      <c r="J167" s="8">
        <v>221053.87967692307</v>
      </c>
      <c r="K167" s="32">
        <f t="shared" si="19"/>
        <v>31.13264427601835</v>
      </c>
      <c r="L167" s="32">
        <f t="shared" si="20"/>
        <v>23.741337977207184</v>
      </c>
      <c r="M167">
        <f>VLOOKUP(P167,Лист2!$C$2:$F$505,2,0)</f>
        <v>36</v>
      </c>
      <c r="N167">
        <f>VLOOKUP(P167,Лист2!$C$2:$F$505,3,0)</f>
        <v>5413</v>
      </c>
      <c r="O167" s="16">
        <f>VLOOKUP(P167,Лист2!$C$2:$F$505,4,0)</f>
        <v>4959</v>
      </c>
      <c r="P167" t="str">
        <f t="shared" si="17"/>
        <v>09.05.2020 Волгоград</v>
      </c>
    </row>
    <row r="168" spans="1:16" ht="14.25" customHeight="1" x14ac:dyDescent="0.3">
      <c r="A168" s="5">
        <v>43955</v>
      </c>
      <c r="B168" s="27">
        <f t="shared" si="14"/>
        <v>19</v>
      </c>
      <c r="C168" s="6" t="s">
        <v>16</v>
      </c>
      <c r="D168" s="6">
        <v>64108.5</v>
      </c>
      <c r="E168" s="6">
        <v>5561452.5</v>
      </c>
      <c r="F168" s="6">
        <v>4257859.3720000004</v>
      </c>
      <c r="G168" s="23">
        <f t="shared" si="15"/>
        <v>218000127</v>
      </c>
      <c r="H168" s="25">
        <f t="shared" si="16"/>
        <v>2.5511235137950172E-2</v>
      </c>
      <c r="I168" s="39">
        <f t="shared" si="18"/>
        <v>154484.79166666666</v>
      </c>
      <c r="J168" s="22">
        <v>337872.83273076924</v>
      </c>
      <c r="K168" s="32">
        <f t="shared" si="19"/>
        <v>30.616162115933765</v>
      </c>
      <c r="L168" s="32">
        <f t="shared" si="20"/>
        <v>23.439796132395259</v>
      </c>
      <c r="M168">
        <f>VLOOKUP(P168,Лист2!$C$2:$F$505,2,0)</f>
        <v>36</v>
      </c>
      <c r="N168">
        <f>VLOOKUP(P168,Лист2!$C$2:$F$505,3,0)</f>
        <v>4508</v>
      </c>
      <c r="O168" s="16">
        <f>VLOOKUP(P168,Лист2!$C$2:$F$505,4,0)</f>
        <v>4149</v>
      </c>
      <c r="P168" t="str">
        <f t="shared" si="17"/>
        <v>04.05.2020 Волгоград</v>
      </c>
    </row>
    <row r="169" spans="1:16" ht="14.25" customHeight="1" x14ac:dyDescent="0.3">
      <c r="A169" s="7">
        <v>43950</v>
      </c>
      <c r="B169" s="27">
        <f t="shared" si="14"/>
        <v>18</v>
      </c>
      <c r="C169" s="8" t="s">
        <v>16</v>
      </c>
      <c r="D169" s="8">
        <v>74707.5</v>
      </c>
      <c r="E169" s="8">
        <v>6454458</v>
      </c>
      <c r="F169" s="8">
        <v>4968152.9469999997</v>
      </c>
      <c r="G169" s="23">
        <f t="shared" si="15"/>
        <v>218000127</v>
      </c>
      <c r="H169" s="25">
        <f t="shared" si="16"/>
        <v>2.9607588256129778E-2</v>
      </c>
      <c r="I169" s="39">
        <f t="shared" si="18"/>
        <v>179290.5</v>
      </c>
      <c r="J169" s="8">
        <v>118941.29398461539</v>
      </c>
      <c r="K169" s="32">
        <f t="shared" si="19"/>
        <v>29.916652503572784</v>
      </c>
      <c r="L169" s="32">
        <f t="shared" si="20"/>
        <v>23.027573391909904</v>
      </c>
      <c r="M169">
        <f>VLOOKUP(P169,Лист2!$C$2:$F$505,2,0)</f>
        <v>36</v>
      </c>
      <c r="N169">
        <f>VLOOKUP(P169,Лист2!$C$2:$F$505,3,0)</f>
        <v>4937</v>
      </c>
      <c r="O169" s="16">
        <f>VLOOKUP(P169,Лист2!$C$2:$F$505,4,0)</f>
        <v>4561</v>
      </c>
      <c r="P169" t="str">
        <f t="shared" si="17"/>
        <v>29.04.2020 Волгоград</v>
      </c>
    </row>
    <row r="170" spans="1:16" ht="14.25" customHeight="1" x14ac:dyDescent="0.3">
      <c r="A170" s="5">
        <v>43953</v>
      </c>
      <c r="B170" s="27">
        <f t="shared" si="14"/>
        <v>18</v>
      </c>
      <c r="C170" s="6" t="s">
        <v>16</v>
      </c>
      <c r="D170" s="6">
        <v>46216.5</v>
      </c>
      <c r="E170" s="6">
        <v>4118251.5</v>
      </c>
      <c r="F170" s="6">
        <v>3133704.9279999998</v>
      </c>
      <c r="G170" s="23">
        <f t="shared" si="15"/>
        <v>218000127</v>
      </c>
      <c r="H170" s="25">
        <f t="shared" si="16"/>
        <v>1.8891050921268498E-2</v>
      </c>
      <c r="I170" s="39">
        <f t="shared" si="18"/>
        <v>114395.875</v>
      </c>
      <c r="J170" s="22">
        <v>179531.89196153847</v>
      </c>
      <c r="K170" s="32">
        <f t="shared" si="19"/>
        <v>31.417973121941628</v>
      </c>
      <c r="L170" s="32">
        <f t="shared" si="20"/>
        <v>23.906907385330889</v>
      </c>
      <c r="M170">
        <f>VLOOKUP(P170,Лист2!$C$2:$F$505,2,0)</f>
        <v>36</v>
      </c>
      <c r="N170">
        <f>VLOOKUP(P170,Лист2!$C$2:$F$505,3,0)</f>
        <v>3442</v>
      </c>
      <c r="O170" s="16">
        <f>VLOOKUP(P170,Лист2!$C$2:$F$505,4,0)</f>
        <v>3147</v>
      </c>
      <c r="P170" t="str">
        <f t="shared" si="17"/>
        <v>02.05.2020 Волгоград</v>
      </c>
    </row>
    <row r="171" spans="1:16" ht="14.25" customHeight="1" x14ac:dyDescent="0.3">
      <c r="A171" s="7">
        <v>43977</v>
      </c>
      <c r="B171" s="27">
        <f t="shared" si="14"/>
        <v>22</v>
      </c>
      <c r="C171" s="8" t="s">
        <v>16</v>
      </c>
      <c r="D171" s="8">
        <v>67726.5</v>
      </c>
      <c r="E171" s="8">
        <v>5864989.5</v>
      </c>
      <c r="F171" s="8">
        <v>4506085.4840000002</v>
      </c>
      <c r="G171" s="23">
        <f t="shared" si="15"/>
        <v>218000127</v>
      </c>
      <c r="H171" s="25">
        <f t="shared" si="16"/>
        <v>2.6903605886431432E-2</v>
      </c>
      <c r="I171" s="39">
        <f t="shared" si="18"/>
        <v>162916.375</v>
      </c>
      <c r="J171" s="8">
        <v>167003.69436153845</v>
      </c>
      <c r="K171" s="32">
        <f t="shared" si="19"/>
        <v>30.157084698573371</v>
      </c>
      <c r="L171" s="32">
        <f t="shared" si="20"/>
        <v>23.169760423271001</v>
      </c>
      <c r="M171">
        <f>VLOOKUP(P171,Лист2!$C$2:$F$505,2,0)</f>
        <v>36</v>
      </c>
      <c r="N171">
        <f>VLOOKUP(P171,Лист2!$C$2:$F$505,3,0)</f>
        <v>4770</v>
      </c>
      <c r="O171" s="16">
        <f>VLOOKUP(P171,Лист2!$C$2:$F$505,4,0)</f>
        <v>4424</v>
      </c>
      <c r="P171" t="str">
        <f t="shared" si="17"/>
        <v>26.05.2020 Волгоград</v>
      </c>
    </row>
    <row r="172" spans="1:16" ht="14.25" customHeight="1" x14ac:dyDescent="0.3">
      <c r="A172" s="5">
        <v>43952</v>
      </c>
      <c r="B172" s="27">
        <f t="shared" si="14"/>
        <v>18</v>
      </c>
      <c r="C172" s="6" t="s">
        <v>16</v>
      </c>
      <c r="D172" s="6">
        <v>82228.5</v>
      </c>
      <c r="E172" s="6">
        <v>7032225</v>
      </c>
      <c r="F172" s="6">
        <v>5546127.1919999998</v>
      </c>
      <c r="G172" s="23">
        <f t="shared" si="15"/>
        <v>218000127</v>
      </c>
      <c r="H172" s="25">
        <f t="shared" si="16"/>
        <v>3.2257894051593836E-2</v>
      </c>
      <c r="I172" s="39">
        <f t="shared" si="18"/>
        <v>195339.58333333334</v>
      </c>
      <c r="J172" s="22">
        <v>196859.98644615384</v>
      </c>
      <c r="K172" s="32">
        <f t="shared" si="19"/>
        <v>26.795234882885826</v>
      </c>
      <c r="L172" s="32">
        <f t="shared" si="20"/>
        <v>21.132682870641943</v>
      </c>
      <c r="M172">
        <f>VLOOKUP(P172,Лист2!$C$2:$F$505,2,0)</f>
        <v>36</v>
      </c>
      <c r="N172">
        <f>VLOOKUP(P172,Лист2!$C$2:$F$505,3,0)</f>
        <v>5457</v>
      </c>
      <c r="O172" s="16">
        <f>VLOOKUP(P172,Лист2!$C$2:$F$505,4,0)</f>
        <v>4916</v>
      </c>
      <c r="P172" t="str">
        <f t="shared" si="17"/>
        <v>01.05.2020 Волгоград</v>
      </c>
    </row>
    <row r="173" spans="1:16" ht="14.25" customHeight="1" x14ac:dyDescent="0.3">
      <c r="A173" s="7">
        <v>43963</v>
      </c>
      <c r="B173" s="27">
        <f t="shared" si="14"/>
        <v>20</v>
      </c>
      <c r="C173" s="8" t="s">
        <v>16</v>
      </c>
      <c r="D173" s="8">
        <v>64390.5</v>
      </c>
      <c r="E173" s="8">
        <v>5523145.5</v>
      </c>
      <c r="F173" s="8">
        <v>4230689.2069999995</v>
      </c>
      <c r="G173" s="23">
        <f t="shared" si="15"/>
        <v>218000127</v>
      </c>
      <c r="H173" s="25">
        <f t="shared" si="16"/>
        <v>2.5335515056832972E-2</v>
      </c>
      <c r="I173" s="39">
        <f t="shared" si="18"/>
        <v>153420.70833333334</v>
      </c>
      <c r="J173" s="8">
        <v>183154.05167692306</v>
      </c>
      <c r="K173" s="32">
        <f t="shared" si="19"/>
        <v>30.549544761206583</v>
      </c>
      <c r="L173" s="32">
        <f t="shared" si="20"/>
        <v>23.400728678974701</v>
      </c>
      <c r="M173">
        <f>VLOOKUP(P173,Лист2!$C$2:$F$505,2,0)</f>
        <v>36</v>
      </c>
      <c r="N173">
        <f>VLOOKUP(P173,Лист2!$C$2:$F$505,3,0)</f>
        <v>4418</v>
      </c>
      <c r="O173" s="16">
        <f>VLOOKUP(P173,Лист2!$C$2:$F$505,4,0)</f>
        <v>4088</v>
      </c>
      <c r="P173" t="str">
        <f t="shared" si="17"/>
        <v>12.05.2020 Волгоград</v>
      </c>
    </row>
    <row r="174" spans="1:16" ht="14.25" customHeight="1" x14ac:dyDescent="0.3">
      <c r="A174" s="5">
        <v>43972</v>
      </c>
      <c r="B174" s="27">
        <f t="shared" si="14"/>
        <v>21</v>
      </c>
      <c r="C174" s="6" t="s">
        <v>16</v>
      </c>
      <c r="D174" s="6">
        <v>73126.5</v>
      </c>
      <c r="E174" s="6">
        <v>5864085</v>
      </c>
      <c r="F174" s="6">
        <v>4847142.9859999996</v>
      </c>
      <c r="G174" s="23">
        <f t="shared" si="15"/>
        <v>218000127</v>
      </c>
      <c r="H174" s="25">
        <f t="shared" si="16"/>
        <v>2.689945680627975E-2</v>
      </c>
      <c r="I174" s="39">
        <f t="shared" si="18"/>
        <v>162891.25</v>
      </c>
      <c r="J174" s="22">
        <v>142998.2095</v>
      </c>
      <c r="K174" s="32">
        <f t="shared" si="19"/>
        <v>20.980235510634483</v>
      </c>
      <c r="L174" s="32">
        <f t="shared" si="20"/>
        <v>17.341870283258178</v>
      </c>
      <c r="M174">
        <f>VLOOKUP(P174,Лист2!$C$2:$F$505,2,0)</f>
        <v>36</v>
      </c>
      <c r="N174">
        <f>VLOOKUP(P174,Лист2!$C$2:$F$505,3,0)</f>
        <v>4816</v>
      </c>
      <c r="O174" s="16">
        <f>VLOOKUP(P174,Лист2!$C$2:$F$505,4,0)</f>
        <v>4452</v>
      </c>
      <c r="P174" t="str">
        <f t="shared" si="17"/>
        <v>21.05.2020 Волгоград</v>
      </c>
    </row>
    <row r="175" spans="1:16" ht="14.25" customHeight="1" x14ac:dyDescent="0.3">
      <c r="A175" s="7">
        <v>43971</v>
      </c>
      <c r="B175" s="27">
        <f t="shared" si="14"/>
        <v>21</v>
      </c>
      <c r="C175" s="8" t="s">
        <v>16</v>
      </c>
      <c r="D175" s="8">
        <v>99631.5</v>
      </c>
      <c r="E175" s="8">
        <v>7121946</v>
      </c>
      <c r="F175" s="8">
        <v>6279205.8499999996</v>
      </c>
      <c r="G175" s="23">
        <f t="shared" si="15"/>
        <v>218000127</v>
      </c>
      <c r="H175" s="25">
        <f t="shared" si="16"/>
        <v>3.2669458032012981E-2</v>
      </c>
      <c r="I175" s="39">
        <f t="shared" si="18"/>
        <v>197831.83333333334</v>
      </c>
      <c r="J175" s="8">
        <v>279127.27602307691</v>
      </c>
      <c r="K175" s="32">
        <f t="shared" si="19"/>
        <v>13.421126335585901</v>
      </c>
      <c r="L175" s="32">
        <f t="shared" si="20"/>
        <v>11.833003928982338</v>
      </c>
      <c r="M175">
        <f>VLOOKUP(P175,Лист2!$C$2:$F$505,2,0)</f>
        <v>36</v>
      </c>
      <c r="N175">
        <f>VLOOKUP(P175,Лист2!$C$2:$F$505,3,0)</f>
        <v>5914</v>
      </c>
      <c r="O175" s="16">
        <f>VLOOKUP(P175,Лист2!$C$2:$F$505,4,0)</f>
        <v>5384</v>
      </c>
      <c r="P175" t="str">
        <f t="shared" si="17"/>
        <v>20.05.2020 Волгоград</v>
      </c>
    </row>
    <row r="176" spans="1:16" ht="14.25" customHeight="1" x14ac:dyDescent="0.3">
      <c r="A176" s="5">
        <v>43956</v>
      </c>
      <c r="B176" s="27">
        <f t="shared" si="14"/>
        <v>19</v>
      </c>
      <c r="C176" s="6" t="s">
        <v>16</v>
      </c>
      <c r="D176" s="6">
        <v>66396</v>
      </c>
      <c r="E176" s="6">
        <v>5770539</v>
      </c>
      <c r="F176" s="6">
        <v>4433831.2509999992</v>
      </c>
      <c r="G176" s="23">
        <f t="shared" si="15"/>
        <v>218000127</v>
      </c>
      <c r="H176" s="25">
        <f t="shared" si="16"/>
        <v>2.6470346964522641E-2</v>
      </c>
      <c r="I176" s="39">
        <f t="shared" si="18"/>
        <v>160292.75</v>
      </c>
      <c r="J176" s="22">
        <v>232587.42287692308</v>
      </c>
      <c r="K176" s="32">
        <f t="shared" si="19"/>
        <v>30.147916628503214</v>
      </c>
      <c r="L176" s="32">
        <f t="shared" si="20"/>
        <v>23.164348235060896</v>
      </c>
      <c r="M176">
        <f>VLOOKUP(P176,Лист2!$C$2:$F$505,2,0)</f>
        <v>36</v>
      </c>
      <c r="N176">
        <f>VLOOKUP(P176,Лист2!$C$2:$F$505,3,0)</f>
        <v>4575</v>
      </c>
      <c r="O176" s="16">
        <f>VLOOKUP(P176,Лист2!$C$2:$F$505,4,0)</f>
        <v>4206</v>
      </c>
      <c r="P176" t="str">
        <f t="shared" si="17"/>
        <v>05.05.2020 Волгоград</v>
      </c>
    </row>
    <row r="177" spans="1:16" ht="14.25" customHeight="1" x14ac:dyDescent="0.3">
      <c r="A177" s="7">
        <v>43949</v>
      </c>
      <c r="B177" s="27">
        <f t="shared" si="14"/>
        <v>18</v>
      </c>
      <c r="C177" s="8" t="s">
        <v>16</v>
      </c>
      <c r="D177" s="8">
        <v>73147.5</v>
      </c>
      <c r="E177" s="8">
        <v>6288246</v>
      </c>
      <c r="F177" s="8">
        <v>4798265.1129999999</v>
      </c>
      <c r="G177" s="23">
        <f t="shared" si="15"/>
        <v>218000127</v>
      </c>
      <c r="H177" s="25">
        <f t="shared" si="16"/>
        <v>2.8845148333331017E-2</v>
      </c>
      <c r="I177" s="39">
        <f t="shared" si="18"/>
        <v>174673.5</v>
      </c>
      <c r="J177" s="8">
        <v>123081.63515384615</v>
      </c>
      <c r="K177" s="32">
        <f t="shared" si="19"/>
        <v>31.052491930118165</v>
      </c>
      <c r="L177" s="32">
        <f t="shared" si="20"/>
        <v>23.69469780603367</v>
      </c>
      <c r="M177">
        <f>VLOOKUP(P177,Лист2!$C$2:$F$505,2,0)</f>
        <v>36</v>
      </c>
      <c r="N177">
        <f>VLOOKUP(P177,Лист2!$C$2:$F$505,3,0)</f>
        <v>4923</v>
      </c>
      <c r="O177" s="16">
        <f>VLOOKUP(P177,Лист2!$C$2:$F$505,4,0)</f>
        <v>4560</v>
      </c>
      <c r="P177" t="str">
        <f t="shared" si="17"/>
        <v>28.04.2020 Волгоград</v>
      </c>
    </row>
    <row r="178" spans="1:16" ht="14.25" customHeight="1" x14ac:dyDescent="0.3">
      <c r="A178" s="5">
        <v>43964</v>
      </c>
      <c r="B178" s="27">
        <f t="shared" si="14"/>
        <v>20</v>
      </c>
      <c r="C178" s="6" t="s">
        <v>16</v>
      </c>
      <c r="D178" s="6">
        <v>73062</v>
      </c>
      <c r="E178" s="6">
        <v>6333828</v>
      </c>
      <c r="F178" s="6">
        <v>4890619.2620000001</v>
      </c>
      <c r="G178" s="23">
        <f t="shared" si="15"/>
        <v>218000127</v>
      </c>
      <c r="H178" s="25">
        <f t="shared" si="16"/>
        <v>2.9054239954640026E-2</v>
      </c>
      <c r="I178" s="39">
        <f t="shared" si="18"/>
        <v>175939.66666666666</v>
      </c>
      <c r="J178" s="22">
        <v>181964.68769230769</v>
      </c>
      <c r="K178" s="32">
        <f t="shared" si="19"/>
        <v>29.509734057887083</v>
      </c>
      <c r="L178" s="32">
        <f t="shared" si="20"/>
        <v>22.7857267042932</v>
      </c>
      <c r="M178">
        <f>VLOOKUP(P178,Лист2!$C$2:$F$505,2,0)</f>
        <v>36</v>
      </c>
      <c r="N178">
        <f>VLOOKUP(P178,Лист2!$C$2:$F$505,3,0)</f>
        <v>4967</v>
      </c>
      <c r="O178" s="16">
        <f>VLOOKUP(P178,Лист2!$C$2:$F$505,4,0)</f>
        <v>4583</v>
      </c>
      <c r="P178" t="str">
        <f t="shared" si="17"/>
        <v>13.05.2020 Волгоград</v>
      </c>
    </row>
    <row r="179" spans="1:16" ht="14.25" customHeight="1" x14ac:dyDescent="0.3">
      <c r="A179" s="7">
        <v>43982</v>
      </c>
      <c r="B179" s="27">
        <f t="shared" si="14"/>
        <v>22</v>
      </c>
      <c r="C179" s="8" t="s">
        <v>15</v>
      </c>
      <c r="D179" s="8">
        <v>379663.5</v>
      </c>
      <c r="E179" s="8">
        <v>39380178</v>
      </c>
      <c r="F179" s="8">
        <v>29726473.223999996</v>
      </c>
      <c r="G179" s="23">
        <f t="shared" si="15"/>
        <v>1380723900.7513499</v>
      </c>
      <c r="H179" s="25">
        <f t="shared" si="16"/>
        <v>2.8521399519897097E-2</v>
      </c>
      <c r="I179" s="39">
        <f t="shared" si="18"/>
        <v>317582.08064516127</v>
      </c>
      <c r="J179" s="8">
        <v>305744.98843076918</v>
      </c>
      <c r="K179" s="32">
        <f t="shared" si="19"/>
        <v>32.475109654804186</v>
      </c>
      <c r="L179" s="32">
        <f t="shared" si="20"/>
        <v>24.514121739114547</v>
      </c>
      <c r="M179">
        <f>VLOOKUP(P179,Лист2!$C$2:$F$505,2,0)</f>
        <v>124</v>
      </c>
      <c r="N179">
        <f>VLOOKUP(P179,Лист2!$C$2:$F$505,3,0)</f>
        <v>21392</v>
      </c>
      <c r="O179" s="16">
        <f>VLOOKUP(P179,Лист2!$C$2:$F$505,4,0)</f>
        <v>19869</v>
      </c>
      <c r="P179" t="str">
        <f t="shared" si="17"/>
        <v>31.05.2020 Санкт-Петербург Север</v>
      </c>
    </row>
    <row r="180" spans="1:16" ht="14.25" customHeight="1" x14ac:dyDescent="0.3">
      <c r="A180" s="5">
        <v>43954</v>
      </c>
      <c r="B180" s="27">
        <f t="shared" si="14"/>
        <v>18</v>
      </c>
      <c r="C180" s="6" t="s">
        <v>16</v>
      </c>
      <c r="D180" s="6">
        <v>70581</v>
      </c>
      <c r="E180" s="6">
        <v>6221320.5</v>
      </c>
      <c r="F180" s="6">
        <v>4762185.0609999998</v>
      </c>
      <c r="G180" s="23">
        <f t="shared" si="15"/>
        <v>218000127</v>
      </c>
      <c r="H180" s="25">
        <f t="shared" si="16"/>
        <v>2.8538150805756182E-2</v>
      </c>
      <c r="I180" s="39">
        <f t="shared" si="18"/>
        <v>172814.45833333334</v>
      </c>
      <c r="J180" s="22">
        <v>172821.83076923076</v>
      </c>
      <c r="K180" s="32">
        <f t="shared" si="19"/>
        <v>30.640040660108237</v>
      </c>
      <c r="L180" s="32">
        <f t="shared" si="20"/>
        <v>23.453789898784354</v>
      </c>
      <c r="M180">
        <f>VLOOKUP(P180,Лист2!$C$2:$F$505,2,0)</f>
        <v>36</v>
      </c>
      <c r="N180">
        <f>VLOOKUP(P180,Лист2!$C$2:$F$505,3,0)</f>
        <v>4751</v>
      </c>
      <c r="O180" s="16">
        <f>VLOOKUP(P180,Лист2!$C$2:$F$505,4,0)</f>
        <v>4370</v>
      </c>
      <c r="P180" t="str">
        <f t="shared" si="17"/>
        <v>03.05.2020 Волгоград</v>
      </c>
    </row>
    <row r="181" spans="1:16" ht="14.25" customHeight="1" x14ac:dyDescent="0.3">
      <c r="A181" s="7">
        <v>43981</v>
      </c>
      <c r="B181" s="27">
        <f t="shared" si="14"/>
        <v>22</v>
      </c>
      <c r="C181" s="8" t="s">
        <v>15</v>
      </c>
      <c r="D181" s="8">
        <v>453123</v>
      </c>
      <c r="E181" s="8">
        <v>46370904</v>
      </c>
      <c r="F181" s="8">
        <v>35190775.285000004</v>
      </c>
      <c r="G181" s="23">
        <f t="shared" si="15"/>
        <v>1380723900.7513499</v>
      </c>
      <c r="H181" s="25">
        <f t="shared" si="16"/>
        <v>3.3584487075776916E-2</v>
      </c>
      <c r="I181" s="39">
        <f t="shared" si="18"/>
        <v>373958.90322580643</v>
      </c>
      <c r="J181" s="8">
        <v>552625.80000000005</v>
      </c>
      <c r="K181" s="32">
        <f t="shared" si="19"/>
        <v>31.770055147848659</v>
      </c>
      <c r="L181" s="32">
        <f t="shared" si="20"/>
        <v>24.110223762297142</v>
      </c>
      <c r="M181">
        <f>VLOOKUP(P181,Лист2!$C$2:$F$505,2,0)</f>
        <v>124</v>
      </c>
      <c r="N181">
        <f>VLOOKUP(P181,Лист2!$C$2:$F$505,3,0)</f>
        <v>24325</v>
      </c>
      <c r="O181" s="16">
        <f>VLOOKUP(P181,Лист2!$C$2:$F$505,4,0)</f>
        <v>22469</v>
      </c>
      <c r="P181" t="str">
        <f t="shared" si="17"/>
        <v>30.05.2020 Санкт-Петербург Север</v>
      </c>
    </row>
    <row r="182" spans="1:16" ht="14.25" customHeight="1" x14ac:dyDescent="0.3">
      <c r="A182" s="5">
        <v>43957</v>
      </c>
      <c r="B182" s="27">
        <f t="shared" si="14"/>
        <v>19</v>
      </c>
      <c r="C182" s="6" t="s">
        <v>16</v>
      </c>
      <c r="D182" s="6">
        <v>63012</v>
      </c>
      <c r="E182" s="6">
        <v>5454121.5</v>
      </c>
      <c r="F182" s="6">
        <v>4155234.554</v>
      </c>
      <c r="G182" s="23">
        <f t="shared" si="15"/>
        <v>218000127</v>
      </c>
      <c r="H182" s="25">
        <f t="shared" si="16"/>
        <v>2.5018891388077034E-2</v>
      </c>
      <c r="I182" s="39">
        <f t="shared" si="18"/>
        <v>151503.375</v>
      </c>
      <c r="J182" s="22">
        <v>234787.55649230769</v>
      </c>
      <c r="K182" s="32">
        <f t="shared" si="19"/>
        <v>31.259052386095458</v>
      </c>
      <c r="L182" s="32">
        <f t="shared" si="20"/>
        <v>23.814778346980354</v>
      </c>
      <c r="M182">
        <f>VLOOKUP(P182,Лист2!$C$2:$F$505,2,0)</f>
        <v>36</v>
      </c>
      <c r="N182">
        <f>VLOOKUP(P182,Лист2!$C$2:$F$505,3,0)</f>
        <v>4384</v>
      </c>
      <c r="O182" s="16">
        <f>VLOOKUP(P182,Лист2!$C$2:$F$505,4,0)</f>
        <v>4025</v>
      </c>
      <c r="P182" t="str">
        <f t="shared" si="17"/>
        <v>06.05.2020 Волгоград</v>
      </c>
    </row>
    <row r="183" spans="1:16" ht="14.25" customHeight="1" x14ac:dyDescent="0.3">
      <c r="A183" s="7">
        <v>43974</v>
      </c>
      <c r="B183" s="27">
        <f t="shared" si="14"/>
        <v>21</v>
      </c>
      <c r="C183" s="8" t="s">
        <v>16</v>
      </c>
      <c r="D183" s="8">
        <v>89556</v>
      </c>
      <c r="E183" s="8">
        <v>7173117</v>
      </c>
      <c r="F183" s="8">
        <v>6068194.523</v>
      </c>
      <c r="G183" s="23">
        <f t="shared" si="15"/>
        <v>218000127</v>
      </c>
      <c r="H183" s="25">
        <f t="shared" si="16"/>
        <v>3.2904187253065223E-2</v>
      </c>
      <c r="I183" s="39">
        <f t="shared" si="18"/>
        <v>199253.25</v>
      </c>
      <c r="J183" s="8">
        <v>139983.69019999998</v>
      </c>
      <c r="K183" s="32">
        <f t="shared" si="19"/>
        <v>18.208422172559942</v>
      </c>
      <c r="L183" s="32">
        <f t="shared" si="20"/>
        <v>15.403658925401606</v>
      </c>
      <c r="M183">
        <f>VLOOKUP(P183,Лист2!$C$2:$F$505,2,0)</f>
        <v>36</v>
      </c>
      <c r="N183">
        <f>VLOOKUP(P183,Лист2!$C$2:$F$505,3,0)</f>
        <v>5651</v>
      </c>
      <c r="O183" s="16">
        <f>VLOOKUP(P183,Лист2!$C$2:$F$505,4,0)</f>
        <v>5212</v>
      </c>
      <c r="P183" t="str">
        <f t="shared" si="17"/>
        <v>23.05.2020 Волгоград</v>
      </c>
    </row>
    <row r="184" spans="1:16" ht="14.25" customHeight="1" x14ac:dyDescent="0.3">
      <c r="A184" s="5">
        <v>43979</v>
      </c>
      <c r="B184" s="27">
        <f t="shared" si="14"/>
        <v>22</v>
      </c>
      <c r="C184" s="6" t="s">
        <v>15</v>
      </c>
      <c r="D184" s="6">
        <v>364638</v>
      </c>
      <c r="E184" s="6">
        <v>37947688.5</v>
      </c>
      <c r="F184" s="6">
        <v>27829971.363000002</v>
      </c>
      <c r="G184" s="23">
        <f t="shared" si="15"/>
        <v>1380723900.7513499</v>
      </c>
      <c r="H184" s="25">
        <f t="shared" si="16"/>
        <v>2.7483907882922841E-2</v>
      </c>
      <c r="I184" s="39">
        <f t="shared" si="18"/>
        <v>306029.74596774194</v>
      </c>
      <c r="J184" s="22">
        <v>628647.33076923073</v>
      </c>
      <c r="K184" s="32">
        <f t="shared" si="19"/>
        <v>36.355470887948961</v>
      </c>
      <c r="L184" s="32">
        <f t="shared" si="20"/>
        <v>26.662275192334832</v>
      </c>
      <c r="M184">
        <f>VLOOKUP(P184,Лист2!$C$2:$F$505,2,0)</f>
        <v>124</v>
      </c>
      <c r="N184">
        <f>VLOOKUP(P184,Лист2!$C$2:$F$505,3,0)</f>
        <v>20868</v>
      </c>
      <c r="O184" s="16">
        <f>VLOOKUP(P184,Лист2!$C$2:$F$505,4,0)</f>
        <v>19342</v>
      </c>
      <c r="P184" t="str">
        <f t="shared" si="17"/>
        <v>28.05.2020 Санкт-Петербург Север</v>
      </c>
    </row>
    <row r="185" spans="1:16" ht="14.25" customHeight="1" x14ac:dyDescent="0.3">
      <c r="A185" s="7">
        <v>43976</v>
      </c>
      <c r="B185" s="27">
        <f t="shared" si="14"/>
        <v>22</v>
      </c>
      <c r="C185" s="8" t="s">
        <v>16</v>
      </c>
      <c r="D185" s="8">
        <v>66316.5</v>
      </c>
      <c r="E185" s="8">
        <v>5704650</v>
      </c>
      <c r="F185" s="8">
        <v>4375924.2359999996</v>
      </c>
      <c r="G185" s="23">
        <f t="shared" si="15"/>
        <v>218000127</v>
      </c>
      <c r="H185" s="25">
        <f t="shared" si="16"/>
        <v>2.6168104021333898E-2</v>
      </c>
      <c r="I185" s="39">
        <f t="shared" si="18"/>
        <v>158462.5</v>
      </c>
      <c r="J185" s="8">
        <v>135246.95929230767</v>
      </c>
      <c r="K185" s="32">
        <f t="shared" si="19"/>
        <v>30.364459993817878</v>
      </c>
      <c r="L185" s="32">
        <f t="shared" si="20"/>
        <v>23.291976966159194</v>
      </c>
      <c r="M185">
        <f>VLOOKUP(P185,Лист2!$C$2:$F$505,2,0)</f>
        <v>36</v>
      </c>
      <c r="N185">
        <f>VLOOKUP(P185,Лист2!$C$2:$F$505,3,0)</f>
        <v>4641</v>
      </c>
      <c r="O185" s="16">
        <f>VLOOKUP(P185,Лист2!$C$2:$F$505,4,0)</f>
        <v>4274</v>
      </c>
      <c r="P185" t="str">
        <f t="shared" si="17"/>
        <v>25.05.2020 Волгоград</v>
      </c>
    </row>
    <row r="186" spans="1:16" ht="14.25" customHeight="1" x14ac:dyDescent="0.3">
      <c r="A186" s="5">
        <v>43951</v>
      </c>
      <c r="B186" s="27">
        <f t="shared" si="14"/>
        <v>18</v>
      </c>
      <c r="C186" s="6" t="s">
        <v>16</v>
      </c>
      <c r="D186" s="6">
        <v>78235.5</v>
      </c>
      <c r="E186" s="6">
        <v>6819594</v>
      </c>
      <c r="F186" s="6">
        <v>5260171.5349999992</v>
      </c>
      <c r="G186" s="23">
        <f t="shared" si="15"/>
        <v>218000127</v>
      </c>
      <c r="H186" s="25">
        <f t="shared" si="16"/>
        <v>3.1282523060181519E-2</v>
      </c>
      <c r="I186" s="39">
        <f t="shared" si="18"/>
        <v>189433.16666666666</v>
      </c>
      <c r="J186" s="22">
        <v>70931.816676923074</v>
      </c>
      <c r="K186" s="32">
        <f t="shared" si="19"/>
        <v>29.645848136775658</v>
      </c>
      <c r="L186" s="32">
        <f t="shared" si="20"/>
        <v>22.866793316434979</v>
      </c>
      <c r="M186">
        <f>VLOOKUP(P186,Лист2!$C$2:$F$505,2,0)</f>
        <v>36</v>
      </c>
      <c r="N186">
        <f>VLOOKUP(P186,Лист2!$C$2:$F$505,3,0)</f>
        <v>5143</v>
      </c>
      <c r="O186" s="16">
        <f>VLOOKUP(P186,Лист2!$C$2:$F$505,4,0)</f>
        <v>4715</v>
      </c>
      <c r="P186" t="str">
        <f t="shared" si="17"/>
        <v>30.04.2020 Волгоград</v>
      </c>
    </row>
    <row r="187" spans="1:16" ht="14.25" customHeight="1" x14ac:dyDescent="0.3">
      <c r="A187" s="7">
        <v>43961</v>
      </c>
      <c r="B187" s="27">
        <f t="shared" si="14"/>
        <v>19</v>
      </c>
      <c r="C187" s="8" t="s">
        <v>16</v>
      </c>
      <c r="D187" s="8">
        <v>88311</v>
      </c>
      <c r="E187" s="8">
        <v>7726069.5</v>
      </c>
      <c r="F187" s="8">
        <v>5922893.7209999999</v>
      </c>
      <c r="G187" s="23">
        <f t="shared" si="15"/>
        <v>218000127</v>
      </c>
      <c r="H187" s="25">
        <f t="shared" si="16"/>
        <v>3.5440665133190496E-2</v>
      </c>
      <c r="I187" s="39">
        <f t="shared" si="18"/>
        <v>214613.04166666666</v>
      </c>
      <c r="J187" s="8">
        <v>161614.12454615385</v>
      </c>
      <c r="K187" s="32">
        <f t="shared" si="19"/>
        <v>30.444169082533502</v>
      </c>
      <c r="L187" s="32">
        <f t="shared" si="20"/>
        <v>23.338850097064235</v>
      </c>
      <c r="M187">
        <f>VLOOKUP(P187,Лист2!$C$2:$F$505,2,0)</f>
        <v>36</v>
      </c>
      <c r="N187">
        <f>VLOOKUP(P187,Лист2!$C$2:$F$505,3,0)</f>
        <v>5746</v>
      </c>
      <c r="O187" s="16">
        <f>VLOOKUP(P187,Лист2!$C$2:$F$505,4,0)</f>
        <v>5277</v>
      </c>
      <c r="P187" t="str">
        <f t="shared" si="17"/>
        <v>10.05.2020 Волгоград</v>
      </c>
    </row>
    <row r="188" spans="1:16" ht="14.25" customHeight="1" x14ac:dyDescent="0.3">
      <c r="A188" s="5">
        <v>43959</v>
      </c>
      <c r="B188" s="27">
        <f t="shared" si="14"/>
        <v>19</v>
      </c>
      <c r="C188" s="6" t="s">
        <v>16</v>
      </c>
      <c r="D188" s="6">
        <v>61804.5</v>
      </c>
      <c r="E188" s="6">
        <v>5365708.5</v>
      </c>
      <c r="F188" s="6">
        <v>4091691.3249999997</v>
      </c>
      <c r="G188" s="23">
        <f t="shared" si="15"/>
        <v>218000127</v>
      </c>
      <c r="H188" s="25">
        <f t="shared" si="16"/>
        <v>2.4613327404162475E-2</v>
      </c>
      <c r="I188" s="39">
        <f t="shared" si="18"/>
        <v>149047.45833333334</v>
      </c>
      <c r="J188" s="22">
        <v>232169.67161538458</v>
      </c>
      <c r="K188" s="32">
        <f t="shared" si="19"/>
        <v>31.136688322890542</v>
      </c>
      <c r="L188" s="32">
        <f t="shared" si="20"/>
        <v>23.743689673041317</v>
      </c>
      <c r="M188">
        <f>VLOOKUP(P188,Лист2!$C$2:$F$505,2,0)</f>
        <v>36</v>
      </c>
      <c r="N188">
        <f>VLOOKUP(P188,Лист2!$C$2:$F$505,3,0)</f>
        <v>4199</v>
      </c>
      <c r="O188" s="16">
        <f>VLOOKUP(P188,Лист2!$C$2:$F$505,4,0)</f>
        <v>3867</v>
      </c>
      <c r="P188" t="str">
        <f t="shared" si="17"/>
        <v>08.05.2020 Волгоград</v>
      </c>
    </row>
    <row r="189" spans="1:16" ht="14.25" customHeight="1" x14ac:dyDescent="0.3">
      <c r="A189" s="7">
        <v>43958</v>
      </c>
      <c r="B189" s="27">
        <f t="shared" si="14"/>
        <v>19</v>
      </c>
      <c r="C189" s="8" t="s">
        <v>16</v>
      </c>
      <c r="D189" s="8">
        <v>71067</v>
      </c>
      <c r="E189" s="8">
        <v>6175837.5</v>
      </c>
      <c r="F189" s="8">
        <v>4747959.6140000001</v>
      </c>
      <c r="G189" s="23">
        <f t="shared" si="15"/>
        <v>218000127</v>
      </c>
      <c r="H189" s="25">
        <f t="shared" si="16"/>
        <v>2.8329513312622977E-2</v>
      </c>
      <c r="I189" s="39">
        <f t="shared" si="18"/>
        <v>171551.04166666666</v>
      </c>
      <c r="J189" s="8">
        <v>157793.27424615383</v>
      </c>
      <c r="K189" s="32">
        <f t="shared" si="19"/>
        <v>30.073505296669101</v>
      </c>
      <c r="L189" s="32">
        <f t="shared" si="20"/>
        <v>23.120392756448009</v>
      </c>
      <c r="M189">
        <f>VLOOKUP(P189,Лист2!$C$2:$F$505,2,0)</f>
        <v>36</v>
      </c>
      <c r="N189">
        <f>VLOOKUP(P189,Лист2!$C$2:$F$505,3,0)</f>
        <v>4826</v>
      </c>
      <c r="O189" s="16">
        <f>VLOOKUP(P189,Лист2!$C$2:$F$505,4,0)</f>
        <v>4426</v>
      </c>
      <c r="P189" t="str">
        <f t="shared" si="17"/>
        <v>07.05.2020 Волгоград</v>
      </c>
    </row>
    <row r="190" spans="1:16" ht="14.25" customHeight="1" x14ac:dyDescent="0.3">
      <c r="A190" s="5">
        <v>43975</v>
      </c>
      <c r="B190" s="27">
        <f t="shared" si="14"/>
        <v>21</v>
      </c>
      <c r="C190" s="6" t="s">
        <v>16</v>
      </c>
      <c r="D190" s="6">
        <v>74649</v>
      </c>
      <c r="E190" s="6">
        <v>6098236.5</v>
      </c>
      <c r="F190" s="6">
        <v>5042435.841</v>
      </c>
      <c r="G190" s="23">
        <f t="shared" si="15"/>
        <v>218000127</v>
      </c>
      <c r="H190" s="25">
        <f t="shared" si="16"/>
        <v>2.7973545630090389E-2</v>
      </c>
      <c r="I190" s="39">
        <f t="shared" si="18"/>
        <v>169395.45833333334</v>
      </c>
      <c r="J190" s="22">
        <v>156805.83461538461</v>
      </c>
      <c r="K190" s="32">
        <f t="shared" si="19"/>
        <v>20.938306253007614</v>
      </c>
      <c r="L190" s="32">
        <f t="shared" si="20"/>
        <v>17.31321274601272</v>
      </c>
      <c r="M190">
        <f>VLOOKUP(P190,Лист2!$C$2:$F$505,2,0)</f>
        <v>36</v>
      </c>
      <c r="N190">
        <f>VLOOKUP(P190,Лист2!$C$2:$F$505,3,0)</f>
        <v>4915</v>
      </c>
      <c r="O190" s="16">
        <f>VLOOKUP(P190,Лист2!$C$2:$F$505,4,0)</f>
        <v>4562</v>
      </c>
      <c r="P190" t="str">
        <f t="shared" si="17"/>
        <v>24.05.2020 Волгоград</v>
      </c>
    </row>
    <row r="191" spans="1:16" ht="14.25" customHeight="1" x14ac:dyDescent="0.3">
      <c r="A191" s="7">
        <v>43967</v>
      </c>
      <c r="B191" s="27">
        <f t="shared" si="14"/>
        <v>20</v>
      </c>
      <c r="C191" s="8" t="s">
        <v>17</v>
      </c>
      <c r="D191" s="8">
        <v>44560.5</v>
      </c>
      <c r="E191" s="8">
        <v>4025148</v>
      </c>
      <c r="F191" s="8">
        <v>3259483.304</v>
      </c>
      <c r="G191" s="23">
        <f t="shared" si="15"/>
        <v>120582837</v>
      </c>
      <c r="H191" s="25">
        <f t="shared" si="16"/>
        <v>3.3380770432528468E-2</v>
      </c>
      <c r="I191" s="39">
        <f t="shared" si="18"/>
        <v>191673.71428571429</v>
      </c>
      <c r="J191" s="8">
        <v>145385.33866923075</v>
      </c>
      <c r="K191" s="32">
        <f t="shared" si="19"/>
        <v>23.490370239368467</v>
      </c>
      <c r="L191" s="32">
        <f t="shared" si="20"/>
        <v>19.02202592302196</v>
      </c>
      <c r="M191">
        <f>VLOOKUP(P191,Лист2!$C$2:$F$505,2,0)</f>
        <v>21</v>
      </c>
      <c r="N191">
        <f>VLOOKUP(P191,Лист2!$C$2:$F$505,3,0)</f>
        <v>2427</v>
      </c>
      <c r="O191" s="16">
        <f>VLOOKUP(P191,Лист2!$C$2:$F$505,4,0)</f>
        <v>2213</v>
      </c>
      <c r="P191" t="str">
        <f t="shared" si="17"/>
        <v>16.05.2020 Казань</v>
      </c>
    </row>
    <row r="192" spans="1:16" ht="14.25" customHeight="1" x14ac:dyDescent="0.3">
      <c r="A192" s="5">
        <v>43970</v>
      </c>
      <c r="B192" s="27">
        <f t="shared" si="14"/>
        <v>21</v>
      </c>
      <c r="C192" s="6" t="s">
        <v>17</v>
      </c>
      <c r="D192" s="6">
        <v>38250</v>
      </c>
      <c r="E192" s="6">
        <v>3552937.5</v>
      </c>
      <c r="F192" s="6">
        <v>2795344.17</v>
      </c>
      <c r="G192" s="23">
        <f t="shared" si="15"/>
        <v>120582837</v>
      </c>
      <c r="H192" s="25">
        <f t="shared" si="16"/>
        <v>2.9464703173304838E-2</v>
      </c>
      <c r="I192" s="39">
        <f t="shared" si="18"/>
        <v>169187.5</v>
      </c>
      <c r="J192" s="22">
        <v>245048.26007692309</v>
      </c>
      <c r="K192" s="32">
        <f t="shared" si="19"/>
        <v>27.101969701283689</v>
      </c>
      <c r="L192" s="32">
        <f t="shared" si="20"/>
        <v>21.323013140535121</v>
      </c>
      <c r="M192">
        <f>VLOOKUP(P192,Лист2!$C$2:$F$505,2,0)</f>
        <v>21</v>
      </c>
      <c r="N192">
        <f>VLOOKUP(P192,Лист2!$C$2:$F$505,3,0)</f>
        <v>2245</v>
      </c>
      <c r="O192" s="16">
        <f>VLOOKUP(P192,Лист2!$C$2:$F$505,4,0)</f>
        <v>2053</v>
      </c>
      <c r="P192" t="str">
        <f t="shared" si="17"/>
        <v>19.05.2020 Казань</v>
      </c>
    </row>
    <row r="193" spans="1:16" ht="14.25" customHeight="1" x14ac:dyDescent="0.3">
      <c r="A193" s="7">
        <v>43968</v>
      </c>
      <c r="B193" s="27">
        <f t="shared" si="14"/>
        <v>20</v>
      </c>
      <c r="C193" s="8" t="s">
        <v>17</v>
      </c>
      <c r="D193" s="8">
        <v>34830</v>
      </c>
      <c r="E193" s="8">
        <v>3191155.5</v>
      </c>
      <c r="F193" s="8">
        <v>2528990.5839999998</v>
      </c>
      <c r="G193" s="23">
        <f t="shared" si="15"/>
        <v>120582837</v>
      </c>
      <c r="H193" s="25">
        <f t="shared" si="16"/>
        <v>2.6464425447213519E-2</v>
      </c>
      <c r="I193" s="39">
        <f t="shared" si="18"/>
        <v>151959.78571428571</v>
      </c>
      <c r="J193" s="8">
        <v>292821.22307692311</v>
      </c>
      <c r="K193" s="32">
        <f t="shared" si="19"/>
        <v>26.182972771400408</v>
      </c>
      <c r="L193" s="32">
        <f t="shared" si="20"/>
        <v>20.750004692657573</v>
      </c>
      <c r="M193">
        <f>VLOOKUP(P193,Лист2!$C$2:$F$505,2,0)</f>
        <v>21</v>
      </c>
      <c r="N193">
        <f>VLOOKUP(P193,Лист2!$C$2:$F$505,3,0)</f>
        <v>2054</v>
      </c>
      <c r="O193" s="16">
        <f>VLOOKUP(P193,Лист2!$C$2:$F$505,4,0)</f>
        <v>1883</v>
      </c>
      <c r="P193" t="str">
        <f t="shared" si="17"/>
        <v>17.05.2020 Казань</v>
      </c>
    </row>
    <row r="194" spans="1:16" ht="14.25" customHeight="1" x14ac:dyDescent="0.3">
      <c r="A194" s="5">
        <v>43960</v>
      </c>
      <c r="B194" s="27">
        <f t="shared" ref="B194:B257" si="21">WEEKNUM(TEXT(A194,"ДД.ММ.ГГГГ"), 2)</f>
        <v>19</v>
      </c>
      <c r="C194" s="6" t="s">
        <v>17</v>
      </c>
      <c r="D194" s="6">
        <v>32239.5</v>
      </c>
      <c r="E194" s="6">
        <v>3084892.5</v>
      </c>
      <c r="F194" s="6">
        <v>2384575.3629999999</v>
      </c>
      <c r="G194" s="23">
        <f t="shared" ref="G194:G257" si="22">SUMIF(C:C, C194, E:E)</f>
        <v>120582837</v>
      </c>
      <c r="H194" s="25">
        <f t="shared" ref="H194:H257" si="23">E194/G194</f>
        <v>2.5583180631253519E-2</v>
      </c>
      <c r="I194" s="39">
        <f t="shared" si="18"/>
        <v>146899.64285714287</v>
      </c>
      <c r="J194" s="22">
        <v>184346.05176923078</v>
      </c>
      <c r="K194" s="32">
        <f t="shared" si="19"/>
        <v>29.368630904537284</v>
      </c>
      <c r="L194" s="32">
        <f t="shared" si="20"/>
        <v>22.701508626313561</v>
      </c>
      <c r="M194">
        <f>VLOOKUP(P194,Лист2!$C$2:$F$505,2,0)</f>
        <v>21</v>
      </c>
      <c r="N194">
        <f>VLOOKUP(P194,Лист2!$C$2:$F$505,3,0)</f>
        <v>1891</v>
      </c>
      <c r="O194" s="16">
        <f>VLOOKUP(P194,Лист2!$C$2:$F$505,4,0)</f>
        <v>1709</v>
      </c>
      <c r="P194" t="str">
        <f t="shared" ref="P194:P257" si="24">TEXT(A194,"ДД.ММ.ГГГГ")&amp;" "&amp;C194</f>
        <v>09.05.2020 Казань</v>
      </c>
    </row>
    <row r="195" spans="1:16" ht="14.25" customHeight="1" x14ac:dyDescent="0.3">
      <c r="A195" s="7">
        <v>43955</v>
      </c>
      <c r="B195" s="27">
        <f t="shared" si="21"/>
        <v>19</v>
      </c>
      <c r="C195" s="8" t="s">
        <v>17</v>
      </c>
      <c r="D195" s="8">
        <v>30780</v>
      </c>
      <c r="E195" s="8">
        <v>2817853.5</v>
      </c>
      <c r="F195" s="8">
        <v>2169377.2250000001</v>
      </c>
      <c r="G195" s="23">
        <f t="shared" si="22"/>
        <v>120582837</v>
      </c>
      <c r="H195" s="25">
        <f t="shared" si="23"/>
        <v>2.3368611737008643E-2</v>
      </c>
      <c r="I195" s="39">
        <f t="shared" ref="I195:I258" si="25">E195/M195</f>
        <v>140892.67499999999</v>
      </c>
      <c r="J195" s="8">
        <v>215836.18461538458</v>
      </c>
      <c r="K195" s="32">
        <f t="shared" ref="K195:K258" si="26">(E195-F195)/F195*100</f>
        <v>29.892278185966475</v>
      </c>
      <c r="L195" s="32">
        <f t="shared" ref="L195:L258" si="27">(E195-F195)/E195*100</f>
        <v>23.013129497328372</v>
      </c>
      <c r="M195">
        <f>VLOOKUP(P195,Лист2!$C$2:$F$505,2,0)</f>
        <v>20</v>
      </c>
      <c r="N195">
        <f>VLOOKUP(P195,Лист2!$C$2:$F$505,3,0)</f>
        <v>1804</v>
      </c>
      <c r="O195" s="16">
        <f>VLOOKUP(P195,Лист2!$C$2:$F$505,4,0)</f>
        <v>1638</v>
      </c>
      <c r="P195" t="str">
        <f t="shared" si="24"/>
        <v>04.05.2020 Казань</v>
      </c>
    </row>
    <row r="196" spans="1:16" ht="14.25" customHeight="1" x14ac:dyDescent="0.3">
      <c r="A196" s="5">
        <v>43950</v>
      </c>
      <c r="B196" s="27">
        <f t="shared" si="21"/>
        <v>18</v>
      </c>
      <c r="C196" s="6" t="s">
        <v>17</v>
      </c>
      <c r="D196" s="6">
        <v>29142</v>
      </c>
      <c r="E196" s="6">
        <v>2627595</v>
      </c>
      <c r="F196" s="6">
        <v>2033299.2799999998</v>
      </c>
      <c r="G196" s="23">
        <f t="shared" si="22"/>
        <v>120582837</v>
      </c>
      <c r="H196" s="25">
        <f t="shared" si="23"/>
        <v>2.1790787688964391E-2</v>
      </c>
      <c r="I196" s="39">
        <f t="shared" si="25"/>
        <v>138294.47368421053</v>
      </c>
      <c r="J196" s="22">
        <v>202681.39594615382</v>
      </c>
      <c r="K196" s="32">
        <f t="shared" si="26"/>
        <v>29.228147860259917</v>
      </c>
      <c r="L196" s="32">
        <f t="shared" si="27"/>
        <v>22.617477959883477</v>
      </c>
      <c r="M196">
        <f>VLOOKUP(P196,Лист2!$C$2:$F$505,2,0)</f>
        <v>19</v>
      </c>
      <c r="N196">
        <f>VLOOKUP(P196,Лист2!$C$2:$F$505,3,0)</f>
        <v>1676</v>
      </c>
      <c r="O196" s="16">
        <f>VLOOKUP(P196,Лист2!$C$2:$F$505,4,0)</f>
        <v>1516</v>
      </c>
      <c r="P196" t="str">
        <f t="shared" si="24"/>
        <v>29.04.2020 Казань</v>
      </c>
    </row>
    <row r="197" spans="1:16" ht="14.25" customHeight="1" x14ac:dyDescent="0.3">
      <c r="A197" s="7">
        <v>43953</v>
      </c>
      <c r="B197" s="27">
        <f t="shared" si="21"/>
        <v>18</v>
      </c>
      <c r="C197" s="8" t="s">
        <v>17</v>
      </c>
      <c r="D197" s="8">
        <v>26428.5</v>
      </c>
      <c r="E197" s="8">
        <v>2470465.5</v>
      </c>
      <c r="F197" s="8">
        <v>1911613.1440000001</v>
      </c>
      <c r="G197" s="23">
        <f t="shared" si="22"/>
        <v>120582837</v>
      </c>
      <c r="H197" s="25">
        <f t="shared" si="23"/>
        <v>2.0487704232734216E-2</v>
      </c>
      <c r="I197" s="39">
        <f t="shared" si="25"/>
        <v>123523.27499999999</v>
      </c>
      <c r="J197" s="8">
        <v>187667.93086153845</v>
      </c>
      <c r="K197" s="32">
        <f t="shared" si="26"/>
        <v>29.234594758572129</v>
      </c>
      <c r="L197" s="32">
        <f t="shared" si="27"/>
        <v>22.62133820528965</v>
      </c>
      <c r="M197">
        <f>VLOOKUP(P197,Лист2!$C$2:$F$505,2,0)</f>
        <v>20</v>
      </c>
      <c r="N197">
        <f>VLOOKUP(P197,Лист2!$C$2:$F$505,3,0)</f>
        <v>1613</v>
      </c>
      <c r="O197" s="16">
        <f>VLOOKUP(P197,Лист2!$C$2:$F$505,4,0)</f>
        <v>1457</v>
      </c>
      <c r="P197" t="str">
        <f t="shared" si="24"/>
        <v>02.05.2020 Казань</v>
      </c>
    </row>
    <row r="198" spans="1:16" ht="14.25" customHeight="1" x14ac:dyDescent="0.3">
      <c r="A198" s="5">
        <v>43977</v>
      </c>
      <c r="B198" s="27">
        <f t="shared" si="21"/>
        <v>22</v>
      </c>
      <c r="C198" s="6" t="s">
        <v>17</v>
      </c>
      <c r="D198" s="6">
        <v>40744.5</v>
      </c>
      <c r="E198" s="6">
        <v>3700311</v>
      </c>
      <c r="F198" s="6">
        <v>2861069.8419999997</v>
      </c>
      <c r="G198" s="23">
        <f t="shared" si="22"/>
        <v>120582837</v>
      </c>
      <c r="H198" s="25">
        <f t="shared" si="23"/>
        <v>3.0686879592988842E-2</v>
      </c>
      <c r="I198" s="39">
        <f t="shared" si="25"/>
        <v>176205.28571428571</v>
      </c>
      <c r="J198" s="22">
        <v>170303.62015384613</v>
      </c>
      <c r="K198" s="32">
        <f t="shared" si="26"/>
        <v>29.333123773495089</v>
      </c>
      <c r="L198" s="32">
        <f t="shared" si="27"/>
        <v>22.680287089382496</v>
      </c>
      <c r="M198">
        <f>VLOOKUP(P198,Лист2!$C$2:$F$505,2,0)</f>
        <v>21</v>
      </c>
      <c r="N198">
        <f>VLOOKUP(P198,Лист2!$C$2:$F$505,3,0)</f>
        <v>2418</v>
      </c>
      <c r="O198" s="16">
        <f>VLOOKUP(P198,Лист2!$C$2:$F$505,4,0)</f>
        <v>2215</v>
      </c>
      <c r="P198" t="str">
        <f t="shared" si="24"/>
        <v>26.05.2020 Казань</v>
      </c>
    </row>
    <row r="199" spans="1:16" ht="14.25" customHeight="1" x14ac:dyDescent="0.3">
      <c r="A199" s="7">
        <v>43952</v>
      </c>
      <c r="B199" s="27">
        <f t="shared" si="21"/>
        <v>18</v>
      </c>
      <c r="C199" s="8" t="s">
        <v>17</v>
      </c>
      <c r="D199" s="8">
        <v>46620</v>
      </c>
      <c r="E199" s="8">
        <v>4293241.5</v>
      </c>
      <c r="F199" s="8">
        <v>3389723.9589999998</v>
      </c>
      <c r="G199" s="23">
        <f t="shared" si="22"/>
        <v>120582837</v>
      </c>
      <c r="H199" s="25">
        <f t="shared" si="23"/>
        <v>3.560408435240249E-2</v>
      </c>
      <c r="I199" s="39">
        <f t="shared" si="25"/>
        <v>214662.07500000001</v>
      </c>
      <c r="J199" s="8">
        <v>329717.03827692306</v>
      </c>
      <c r="K199" s="32">
        <f t="shared" si="26"/>
        <v>26.65460526958503</v>
      </c>
      <c r="L199" s="32">
        <f t="shared" si="27"/>
        <v>21.045113371796116</v>
      </c>
      <c r="M199">
        <f>VLOOKUP(P199,Лист2!$C$2:$F$505,2,0)</f>
        <v>20</v>
      </c>
      <c r="N199">
        <f>VLOOKUP(P199,Лист2!$C$2:$F$505,3,0)</f>
        <v>2468</v>
      </c>
      <c r="O199" s="16">
        <f>VLOOKUP(P199,Лист2!$C$2:$F$505,4,0)</f>
        <v>2221</v>
      </c>
      <c r="P199" t="str">
        <f t="shared" si="24"/>
        <v>01.05.2020 Казань</v>
      </c>
    </row>
    <row r="200" spans="1:16" ht="14.25" customHeight="1" x14ac:dyDescent="0.3">
      <c r="A200" s="5">
        <v>43963</v>
      </c>
      <c r="B200" s="27">
        <f t="shared" si="21"/>
        <v>20</v>
      </c>
      <c r="C200" s="6" t="s">
        <v>17</v>
      </c>
      <c r="D200" s="6">
        <v>32419.5</v>
      </c>
      <c r="E200" s="6">
        <v>3080614.5</v>
      </c>
      <c r="F200" s="6">
        <v>2363955.7909999997</v>
      </c>
      <c r="G200" s="23">
        <f t="shared" si="22"/>
        <v>120582837</v>
      </c>
      <c r="H200" s="25">
        <f t="shared" si="23"/>
        <v>2.5547702945486347E-2</v>
      </c>
      <c r="I200" s="39">
        <f t="shared" si="25"/>
        <v>146695.92857142858</v>
      </c>
      <c r="J200" s="22">
        <v>200042.36143846155</v>
      </c>
      <c r="K200" s="32">
        <f t="shared" si="26"/>
        <v>30.316079163935616</v>
      </c>
      <c r="L200" s="32">
        <f t="shared" si="27"/>
        <v>23.263498532516817</v>
      </c>
      <c r="M200">
        <f>VLOOKUP(P200,Лист2!$C$2:$F$505,2,0)</f>
        <v>21</v>
      </c>
      <c r="N200">
        <f>VLOOKUP(P200,Лист2!$C$2:$F$505,3,0)</f>
        <v>1926</v>
      </c>
      <c r="O200" s="16">
        <f>VLOOKUP(P200,Лист2!$C$2:$F$505,4,0)</f>
        <v>1745</v>
      </c>
      <c r="P200" t="str">
        <f t="shared" si="24"/>
        <v>12.05.2020 Казань</v>
      </c>
    </row>
    <row r="201" spans="1:16" ht="14.25" customHeight="1" x14ac:dyDescent="0.3">
      <c r="A201" s="7">
        <v>43972</v>
      </c>
      <c r="B201" s="27">
        <f t="shared" si="21"/>
        <v>21</v>
      </c>
      <c r="C201" s="8" t="s">
        <v>17</v>
      </c>
      <c r="D201" s="8">
        <v>40819.5</v>
      </c>
      <c r="E201" s="8">
        <v>3810394.5</v>
      </c>
      <c r="F201" s="8">
        <v>3046897.7940000002</v>
      </c>
      <c r="G201" s="23">
        <f t="shared" si="22"/>
        <v>120582837</v>
      </c>
      <c r="H201" s="25">
        <f t="shared" si="23"/>
        <v>3.1599808022430259E-2</v>
      </c>
      <c r="I201" s="39">
        <f t="shared" si="25"/>
        <v>181447.35714285713</v>
      </c>
      <c r="J201" s="8">
        <v>144594.40769230769</v>
      </c>
      <c r="K201" s="32">
        <f t="shared" si="26"/>
        <v>25.058165964854144</v>
      </c>
      <c r="L201" s="32">
        <f t="shared" si="27"/>
        <v>20.037208903172619</v>
      </c>
      <c r="M201">
        <f>VLOOKUP(P201,Лист2!$C$2:$F$505,2,0)</f>
        <v>21</v>
      </c>
      <c r="N201">
        <f>VLOOKUP(P201,Лист2!$C$2:$F$505,3,0)</f>
        <v>2335</v>
      </c>
      <c r="O201" s="16">
        <f>VLOOKUP(P201,Лист2!$C$2:$F$505,4,0)</f>
        <v>2126</v>
      </c>
      <c r="P201" t="str">
        <f t="shared" si="24"/>
        <v>21.05.2020 Казань</v>
      </c>
    </row>
    <row r="202" spans="1:16" ht="14.25" customHeight="1" x14ac:dyDescent="0.3">
      <c r="A202" s="5">
        <v>43971</v>
      </c>
      <c r="B202" s="27">
        <f t="shared" si="21"/>
        <v>21</v>
      </c>
      <c r="C202" s="6" t="s">
        <v>17</v>
      </c>
      <c r="D202" s="6">
        <v>41391</v>
      </c>
      <c r="E202" s="6">
        <v>3918987</v>
      </c>
      <c r="F202" s="6">
        <v>3141103.9569999999</v>
      </c>
      <c r="G202" s="23">
        <f t="shared" si="22"/>
        <v>120582837</v>
      </c>
      <c r="H202" s="25">
        <f t="shared" si="23"/>
        <v>3.2500371508094469E-2</v>
      </c>
      <c r="I202" s="39">
        <f t="shared" si="25"/>
        <v>186618.42857142858</v>
      </c>
      <c r="J202" s="22">
        <v>205451.17950769232</v>
      </c>
      <c r="K202" s="32">
        <f t="shared" si="26"/>
        <v>24.764638599957042</v>
      </c>
      <c r="L202" s="32">
        <f t="shared" si="27"/>
        <v>19.849084546593293</v>
      </c>
      <c r="M202">
        <f>VLOOKUP(P202,Лист2!$C$2:$F$505,2,0)</f>
        <v>21</v>
      </c>
      <c r="N202">
        <f>VLOOKUP(P202,Лист2!$C$2:$F$505,3,0)</f>
        <v>2410</v>
      </c>
      <c r="O202" s="16">
        <f>VLOOKUP(P202,Лист2!$C$2:$F$505,4,0)</f>
        <v>2202</v>
      </c>
      <c r="P202" t="str">
        <f t="shared" si="24"/>
        <v>20.05.2020 Казань</v>
      </c>
    </row>
    <row r="203" spans="1:16" ht="14.25" customHeight="1" x14ac:dyDescent="0.3">
      <c r="A203" s="7">
        <v>43956</v>
      </c>
      <c r="B203" s="27">
        <f t="shared" si="21"/>
        <v>19</v>
      </c>
      <c r="C203" s="8" t="s">
        <v>17</v>
      </c>
      <c r="D203" s="8">
        <v>29482.5</v>
      </c>
      <c r="E203" s="8">
        <v>2648688</v>
      </c>
      <c r="F203" s="8">
        <v>2021918.12</v>
      </c>
      <c r="G203" s="23">
        <f t="shared" si="22"/>
        <v>120582837</v>
      </c>
      <c r="H203" s="25">
        <f t="shared" si="23"/>
        <v>2.1965713080709819E-2</v>
      </c>
      <c r="I203" s="39">
        <f t="shared" si="25"/>
        <v>132434.4</v>
      </c>
      <c r="J203" s="8">
        <v>219587.1531846154</v>
      </c>
      <c r="K203" s="32">
        <f t="shared" si="26"/>
        <v>30.998776547885125</v>
      </c>
      <c r="L203" s="32">
        <f t="shared" si="27"/>
        <v>23.663409204859157</v>
      </c>
      <c r="M203">
        <f>VLOOKUP(P203,Лист2!$C$2:$F$505,2,0)</f>
        <v>20</v>
      </c>
      <c r="N203">
        <f>VLOOKUP(P203,Лист2!$C$2:$F$505,3,0)</f>
        <v>1757</v>
      </c>
      <c r="O203" s="16">
        <f>VLOOKUP(P203,Лист2!$C$2:$F$505,4,0)</f>
        <v>1596</v>
      </c>
      <c r="P203" t="str">
        <f t="shared" si="24"/>
        <v>05.05.2020 Казань</v>
      </c>
    </row>
    <row r="204" spans="1:16" ht="14.25" customHeight="1" x14ac:dyDescent="0.3">
      <c r="A204" s="5">
        <v>43949</v>
      </c>
      <c r="B204" s="27">
        <f t="shared" si="21"/>
        <v>18</v>
      </c>
      <c r="C204" s="6" t="s">
        <v>17</v>
      </c>
      <c r="D204" s="6">
        <v>32181</v>
      </c>
      <c r="E204" s="6">
        <v>2863600.5</v>
      </c>
      <c r="F204" s="6">
        <v>2246478.6170000001</v>
      </c>
      <c r="G204" s="23">
        <f t="shared" si="22"/>
        <v>120582837</v>
      </c>
      <c r="H204" s="25">
        <f t="shared" si="23"/>
        <v>2.37479940864221E-2</v>
      </c>
      <c r="I204" s="39">
        <f t="shared" si="25"/>
        <v>150715.81578947368</v>
      </c>
      <c r="J204" s="22">
        <v>140503.93076923076</v>
      </c>
      <c r="K204" s="32">
        <f t="shared" si="26"/>
        <v>27.470632407982539</v>
      </c>
      <c r="L204" s="32">
        <f t="shared" si="27"/>
        <v>21.550557872859706</v>
      </c>
      <c r="M204">
        <f>VLOOKUP(P204,Лист2!$C$2:$F$505,2,0)</f>
        <v>19</v>
      </c>
      <c r="N204">
        <f>VLOOKUP(P204,Лист2!$C$2:$F$505,3,0)</f>
        <v>1846</v>
      </c>
      <c r="O204" s="16">
        <f>VLOOKUP(P204,Лист2!$C$2:$F$505,4,0)</f>
        <v>1681</v>
      </c>
      <c r="P204" t="str">
        <f t="shared" si="24"/>
        <v>28.04.2020 Казань</v>
      </c>
    </row>
    <row r="205" spans="1:16" ht="14.25" customHeight="1" x14ac:dyDescent="0.3">
      <c r="A205" s="7">
        <v>43964</v>
      </c>
      <c r="B205" s="27">
        <f t="shared" si="21"/>
        <v>20</v>
      </c>
      <c r="C205" s="8" t="s">
        <v>17</v>
      </c>
      <c r="D205" s="8">
        <v>35535</v>
      </c>
      <c r="E205" s="8">
        <v>3288069</v>
      </c>
      <c r="F205" s="8">
        <v>2580984.0299999998</v>
      </c>
      <c r="G205" s="23">
        <f t="shared" si="22"/>
        <v>120582837</v>
      </c>
      <c r="H205" s="25">
        <f t="shared" si="23"/>
        <v>2.7268134353150109E-2</v>
      </c>
      <c r="I205" s="39">
        <f t="shared" si="25"/>
        <v>156574.71428571429</v>
      </c>
      <c r="J205" s="8">
        <v>208081.82515384615</v>
      </c>
      <c r="K205" s="32">
        <f t="shared" si="26"/>
        <v>27.39594518141983</v>
      </c>
      <c r="L205" s="32">
        <f t="shared" si="27"/>
        <v>21.504566053814571</v>
      </c>
      <c r="M205">
        <f>VLOOKUP(P205,Лист2!$C$2:$F$505,2,0)</f>
        <v>21</v>
      </c>
      <c r="N205">
        <f>VLOOKUP(P205,Лист2!$C$2:$F$505,3,0)</f>
        <v>2061</v>
      </c>
      <c r="O205" s="16">
        <f>VLOOKUP(P205,Лист2!$C$2:$F$505,4,0)</f>
        <v>1876</v>
      </c>
      <c r="P205" t="str">
        <f t="shared" si="24"/>
        <v>13.05.2020 Казань</v>
      </c>
    </row>
    <row r="206" spans="1:16" ht="14.25" customHeight="1" x14ac:dyDescent="0.3">
      <c r="A206" s="5">
        <v>43982</v>
      </c>
      <c r="B206" s="27">
        <f t="shared" si="21"/>
        <v>22</v>
      </c>
      <c r="C206" s="6" t="s">
        <v>16</v>
      </c>
      <c r="D206" s="6">
        <v>76234.5</v>
      </c>
      <c r="E206" s="6">
        <v>6500848.5</v>
      </c>
      <c r="F206" s="6">
        <v>5172874.4439999992</v>
      </c>
      <c r="G206" s="23">
        <f t="shared" si="22"/>
        <v>218000127</v>
      </c>
      <c r="H206" s="25">
        <f t="shared" si="23"/>
        <v>2.9820388590874537E-2</v>
      </c>
      <c r="I206" s="39">
        <f t="shared" si="25"/>
        <v>175698.60810810811</v>
      </c>
      <c r="J206" s="22">
        <v>60556.251538461533</v>
      </c>
      <c r="K206" s="32">
        <f t="shared" si="26"/>
        <v>25.67187876636584</v>
      </c>
      <c r="L206" s="32">
        <f t="shared" si="27"/>
        <v>20.427703491321182</v>
      </c>
      <c r="M206">
        <f>VLOOKUP(P206,Лист2!$C$2:$F$505,2,0)</f>
        <v>37</v>
      </c>
      <c r="N206">
        <f>VLOOKUP(P206,Лист2!$C$2:$F$505,3,0)</f>
        <v>5215</v>
      </c>
      <c r="O206" s="16">
        <f>VLOOKUP(P206,Лист2!$C$2:$F$505,4,0)</f>
        <v>4848</v>
      </c>
      <c r="P206" t="str">
        <f t="shared" si="24"/>
        <v>31.05.2020 Волгоград</v>
      </c>
    </row>
    <row r="207" spans="1:16" ht="14.25" customHeight="1" x14ac:dyDescent="0.3">
      <c r="A207" s="7">
        <v>43954</v>
      </c>
      <c r="B207" s="27">
        <f t="shared" si="21"/>
        <v>18</v>
      </c>
      <c r="C207" s="8" t="s">
        <v>17</v>
      </c>
      <c r="D207" s="8">
        <v>29935.5</v>
      </c>
      <c r="E207" s="8">
        <v>2720002.5</v>
      </c>
      <c r="F207" s="8">
        <v>2102974.0010000002</v>
      </c>
      <c r="G207" s="23">
        <f t="shared" si="22"/>
        <v>120582837</v>
      </c>
      <c r="H207" s="25">
        <f t="shared" si="23"/>
        <v>2.2557128092781563E-2</v>
      </c>
      <c r="I207" s="39">
        <f t="shared" si="25"/>
        <v>136000.125</v>
      </c>
      <c r="J207" s="8">
        <v>175338.6411076923</v>
      </c>
      <c r="K207" s="32">
        <f t="shared" si="26"/>
        <v>29.340757361079699</v>
      </c>
      <c r="L207" s="32">
        <f t="shared" si="27"/>
        <v>22.684850436718342</v>
      </c>
      <c r="M207">
        <f>VLOOKUP(P207,Лист2!$C$2:$F$505,2,0)</f>
        <v>20</v>
      </c>
      <c r="N207">
        <f>VLOOKUP(P207,Лист2!$C$2:$F$505,3,0)</f>
        <v>1716</v>
      </c>
      <c r="O207" s="16">
        <f>VLOOKUP(P207,Лист2!$C$2:$F$505,4,0)</f>
        <v>1561</v>
      </c>
      <c r="P207" t="str">
        <f t="shared" si="24"/>
        <v>03.05.2020 Казань</v>
      </c>
    </row>
    <row r="208" spans="1:16" ht="14.25" customHeight="1" x14ac:dyDescent="0.3">
      <c r="A208" s="5">
        <v>43981</v>
      </c>
      <c r="B208" s="27">
        <f t="shared" si="21"/>
        <v>22</v>
      </c>
      <c r="C208" s="6" t="s">
        <v>16</v>
      </c>
      <c r="D208" s="6">
        <v>106926</v>
      </c>
      <c r="E208" s="6">
        <v>9098386.5</v>
      </c>
      <c r="F208" s="6">
        <v>7354572.0109999999</v>
      </c>
      <c r="G208" s="23">
        <f t="shared" si="22"/>
        <v>218000127</v>
      </c>
      <c r="H208" s="25">
        <f t="shared" si="23"/>
        <v>4.1735693575995027E-2</v>
      </c>
      <c r="I208" s="39">
        <f t="shared" si="25"/>
        <v>245902.33783783784</v>
      </c>
      <c r="J208" s="22">
        <v>193869.59292307691</v>
      </c>
      <c r="K208" s="32">
        <f t="shared" si="26"/>
        <v>23.710618189499431</v>
      </c>
      <c r="L208" s="32">
        <f t="shared" si="27"/>
        <v>19.166194896204949</v>
      </c>
      <c r="M208">
        <f>VLOOKUP(P208,Лист2!$C$2:$F$505,2,0)</f>
        <v>37</v>
      </c>
      <c r="N208">
        <f>VLOOKUP(P208,Лист2!$C$2:$F$505,3,0)</f>
        <v>6645</v>
      </c>
      <c r="O208" s="16">
        <f>VLOOKUP(P208,Лист2!$C$2:$F$505,4,0)</f>
        <v>6122</v>
      </c>
      <c r="P208" t="str">
        <f t="shared" si="24"/>
        <v>30.05.2020 Волгоград</v>
      </c>
    </row>
    <row r="209" spans="1:16" ht="14.25" customHeight="1" x14ac:dyDescent="0.3">
      <c r="A209" s="7">
        <v>43957</v>
      </c>
      <c r="B209" s="27">
        <f t="shared" si="21"/>
        <v>19</v>
      </c>
      <c r="C209" s="8" t="s">
        <v>17</v>
      </c>
      <c r="D209" s="8">
        <v>30342</v>
      </c>
      <c r="E209" s="8">
        <v>2738127</v>
      </c>
      <c r="F209" s="8">
        <v>2094375.01</v>
      </c>
      <c r="G209" s="23">
        <f t="shared" si="22"/>
        <v>120582837</v>
      </c>
      <c r="H209" s="25">
        <f t="shared" si="23"/>
        <v>2.2707435553203977E-2</v>
      </c>
      <c r="I209" s="39">
        <f t="shared" si="25"/>
        <v>136906.35</v>
      </c>
      <c r="J209" s="8">
        <v>174068.47879999998</v>
      </c>
      <c r="K209" s="32">
        <f t="shared" si="26"/>
        <v>30.73718827460608</v>
      </c>
      <c r="L209" s="32">
        <f t="shared" si="27"/>
        <v>23.510669519711833</v>
      </c>
      <c r="M209">
        <f>VLOOKUP(P209,Лист2!$C$2:$F$505,2,0)</f>
        <v>20</v>
      </c>
      <c r="N209">
        <f>VLOOKUP(P209,Лист2!$C$2:$F$505,3,0)</f>
        <v>1747</v>
      </c>
      <c r="O209" s="16">
        <f>VLOOKUP(P209,Лист2!$C$2:$F$505,4,0)</f>
        <v>1570</v>
      </c>
      <c r="P209" t="str">
        <f t="shared" si="24"/>
        <v>06.05.2020 Казань</v>
      </c>
    </row>
    <row r="210" spans="1:16" ht="14.25" customHeight="1" x14ac:dyDescent="0.3">
      <c r="A210" s="5">
        <v>43974</v>
      </c>
      <c r="B210" s="27">
        <f t="shared" si="21"/>
        <v>21</v>
      </c>
      <c r="C210" s="6" t="s">
        <v>17</v>
      </c>
      <c r="D210" s="6">
        <v>42999</v>
      </c>
      <c r="E210" s="6">
        <v>3883215</v>
      </c>
      <c r="F210" s="6">
        <v>3151914.3419999997</v>
      </c>
      <c r="G210" s="23">
        <f t="shared" si="22"/>
        <v>120582837</v>
      </c>
      <c r="H210" s="25">
        <f t="shared" si="23"/>
        <v>3.2203712374091843E-2</v>
      </c>
      <c r="I210" s="39">
        <f t="shared" si="25"/>
        <v>184915</v>
      </c>
      <c r="J210" s="22">
        <v>162279.9956153846</v>
      </c>
      <c r="K210" s="32">
        <f t="shared" si="26"/>
        <v>23.201793534019853</v>
      </c>
      <c r="L210" s="32">
        <f t="shared" si="27"/>
        <v>18.832350462181473</v>
      </c>
      <c r="M210">
        <f>VLOOKUP(P210,Лист2!$C$2:$F$505,2,0)</f>
        <v>21</v>
      </c>
      <c r="N210">
        <f>VLOOKUP(P210,Лист2!$C$2:$F$505,3,0)</f>
        <v>2460</v>
      </c>
      <c r="O210" s="16">
        <f>VLOOKUP(P210,Лист2!$C$2:$F$505,4,0)</f>
        <v>2226</v>
      </c>
      <c r="P210" t="str">
        <f t="shared" si="24"/>
        <v>23.05.2020 Казань</v>
      </c>
    </row>
    <row r="211" spans="1:16" ht="14.25" customHeight="1" x14ac:dyDescent="0.3">
      <c r="A211" s="7">
        <v>43979</v>
      </c>
      <c r="B211" s="27">
        <f t="shared" si="21"/>
        <v>22</v>
      </c>
      <c r="C211" s="8" t="s">
        <v>16</v>
      </c>
      <c r="D211" s="8">
        <v>69945</v>
      </c>
      <c r="E211" s="8">
        <v>6101931</v>
      </c>
      <c r="F211" s="8">
        <v>4743581.9779999992</v>
      </c>
      <c r="G211" s="23">
        <f t="shared" si="22"/>
        <v>218000127</v>
      </c>
      <c r="H211" s="25">
        <f t="shared" si="23"/>
        <v>2.7990492867923881E-2</v>
      </c>
      <c r="I211" s="39">
        <f t="shared" si="25"/>
        <v>164917.05405405405</v>
      </c>
      <c r="J211" s="8">
        <v>226018.55243846151</v>
      </c>
      <c r="K211" s="32">
        <f t="shared" si="26"/>
        <v>28.635512747535802</v>
      </c>
      <c r="L211" s="32">
        <f t="shared" si="27"/>
        <v>22.260969879862632</v>
      </c>
      <c r="M211">
        <f>VLOOKUP(P211,Лист2!$C$2:$F$505,2,0)</f>
        <v>37</v>
      </c>
      <c r="N211">
        <f>VLOOKUP(P211,Лист2!$C$2:$F$505,3,0)</f>
        <v>4840</v>
      </c>
      <c r="O211" s="16">
        <f>VLOOKUP(P211,Лист2!$C$2:$F$505,4,0)</f>
        <v>4475</v>
      </c>
      <c r="P211" t="str">
        <f t="shared" si="24"/>
        <v>28.05.2020 Волгоград</v>
      </c>
    </row>
    <row r="212" spans="1:16" ht="14.25" customHeight="1" x14ac:dyDescent="0.3">
      <c r="A212" s="5">
        <v>43976</v>
      </c>
      <c r="B212" s="27">
        <f t="shared" si="21"/>
        <v>22</v>
      </c>
      <c r="C212" s="6" t="s">
        <v>17</v>
      </c>
      <c r="D212" s="6">
        <v>38740.5</v>
      </c>
      <c r="E212" s="6">
        <v>3561655.5</v>
      </c>
      <c r="F212" s="6">
        <v>2769041.2770000002</v>
      </c>
      <c r="G212" s="23">
        <f t="shared" si="22"/>
        <v>120582837</v>
      </c>
      <c r="H212" s="25">
        <f t="shared" si="23"/>
        <v>2.9537002019615777E-2</v>
      </c>
      <c r="I212" s="39">
        <f t="shared" si="25"/>
        <v>169602.64285714287</v>
      </c>
      <c r="J212" s="22">
        <v>180495.52483076922</v>
      </c>
      <c r="K212" s="32">
        <f t="shared" si="26"/>
        <v>28.624138960424737</v>
      </c>
      <c r="L212" s="32">
        <f t="shared" si="27"/>
        <v>22.254095686682774</v>
      </c>
      <c r="M212">
        <f>VLOOKUP(P212,Лист2!$C$2:$F$505,2,0)</f>
        <v>21</v>
      </c>
      <c r="N212">
        <f>VLOOKUP(P212,Лист2!$C$2:$F$505,3,0)</f>
        <v>2330</v>
      </c>
      <c r="O212" s="16">
        <f>VLOOKUP(P212,Лист2!$C$2:$F$505,4,0)</f>
        <v>2142</v>
      </c>
      <c r="P212" t="str">
        <f t="shared" si="24"/>
        <v>25.05.2020 Казань</v>
      </c>
    </row>
    <row r="213" spans="1:16" ht="14.25" customHeight="1" x14ac:dyDescent="0.3">
      <c r="A213" s="7">
        <v>43951</v>
      </c>
      <c r="B213" s="27">
        <f t="shared" si="21"/>
        <v>18</v>
      </c>
      <c r="C213" s="8" t="s">
        <v>17</v>
      </c>
      <c r="D213" s="8">
        <v>31231.5</v>
      </c>
      <c r="E213" s="8">
        <v>2853310.5</v>
      </c>
      <c r="F213" s="8">
        <v>2211817.6569999997</v>
      </c>
      <c r="G213" s="23">
        <f t="shared" si="22"/>
        <v>120582837</v>
      </c>
      <c r="H213" s="25">
        <f t="shared" si="23"/>
        <v>2.3662658558945664E-2</v>
      </c>
      <c r="I213" s="39">
        <f t="shared" si="25"/>
        <v>142665.52499999999</v>
      </c>
      <c r="J213" s="8">
        <v>63441.684615384613</v>
      </c>
      <c r="K213" s="32">
        <f t="shared" si="26"/>
        <v>29.002971423516421</v>
      </c>
      <c r="L213" s="32">
        <f t="shared" si="27"/>
        <v>22.482405717849506</v>
      </c>
      <c r="M213">
        <f>VLOOKUP(P213,Лист2!$C$2:$F$505,2,0)</f>
        <v>20</v>
      </c>
      <c r="N213">
        <f>VLOOKUP(P213,Лист2!$C$2:$F$505,3,0)</f>
        <v>1756</v>
      </c>
      <c r="O213" s="16">
        <f>VLOOKUP(P213,Лист2!$C$2:$F$505,4,0)</f>
        <v>1586</v>
      </c>
      <c r="P213" t="str">
        <f t="shared" si="24"/>
        <v>30.04.2020 Казань</v>
      </c>
    </row>
    <row r="214" spans="1:16" ht="14.25" customHeight="1" x14ac:dyDescent="0.3">
      <c r="A214" s="5">
        <v>43961</v>
      </c>
      <c r="B214" s="27">
        <f t="shared" si="21"/>
        <v>19</v>
      </c>
      <c r="C214" s="6" t="s">
        <v>17</v>
      </c>
      <c r="D214" s="6">
        <v>37489.5</v>
      </c>
      <c r="E214" s="6">
        <v>3549097.5</v>
      </c>
      <c r="F214" s="6">
        <v>2745646.9479999999</v>
      </c>
      <c r="G214" s="23">
        <f t="shared" si="22"/>
        <v>120582837</v>
      </c>
      <c r="H214" s="25">
        <f t="shared" si="23"/>
        <v>2.9432857845266985E-2</v>
      </c>
      <c r="I214" s="39">
        <f t="shared" si="25"/>
        <v>169004.64285714287</v>
      </c>
      <c r="J214" s="22">
        <v>258287.05384615384</v>
      </c>
      <c r="K214" s="32">
        <f t="shared" si="26"/>
        <v>29.262704463341667</v>
      </c>
      <c r="L214" s="32">
        <f t="shared" si="27"/>
        <v>22.63816511098949</v>
      </c>
      <c r="M214">
        <f>VLOOKUP(P214,Лист2!$C$2:$F$505,2,0)</f>
        <v>21</v>
      </c>
      <c r="N214">
        <f>VLOOKUP(P214,Лист2!$C$2:$F$505,3,0)</f>
        <v>2120</v>
      </c>
      <c r="O214" s="16">
        <f>VLOOKUP(P214,Лист2!$C$2:$F$505,4,0)</f>
        <v>1921</v>
      </c>
      <c r="P214" t="str">
        <f t="shared" si="24"/>
        <v>10.05.2020 Казань</v>
      </c>
    </row>
    <row r="215" spans="1:16" ht="14.25" customHeight="1" x14ac:dyDescent="0.3">
      <c r="A215" s="7">
        <v>43959</v>
      </c>
      <c r="B215" s="27">
        <f t="shared" si="21"/>
        <v>19</v>
      </c>
      <c r="C215" s="8" t="s">
        <v>17</v>
      </c>
      <c r="D215" s="8">
        <v>34399.5</v>
      </c>
      <c r="E215" s="8">
        <v>3201358.5</v>
      </c>
      <c r="F215" s="8">
        <v>2481896.3339999998</v>
      </c>
      <c r="G215" s="23">
        <f t="shared" si="22"/>
        <v>120582837</v>
      </c>
      <c r="H215" s="25">
        <f t="shared" si="23"/>
        <v>2.6549039478976598E-2</v>
      </c>
      <c r="I215" s="39">
        <f t="shared" si="25"/>
        <v>152445.64285714287</v>
      </c>
      <c r="J215" s="8">
        <v>156377.12456923077</v>
      </c>
      <c r="K215" s="32">
        <f t="shared" si="26"/>
        <v>28.988405202261774</v>
      </c>
      <c r="L215" s="32">
        <f t="shared" si="27"/>
        <v>22.473651919958364</v>
      </c>
      <c r="M215">
        <f>VLOOKUP(P215,Лист2!$C$2:$F$505,2,0)</f>
        <v>21</v>
      </c>
      <c r="N215">
        <f>VLOOKUP(P215,Лист2!$C$2:$F$505,3,0)</f>
        <v>1957</v>
      </c>
      <c r="O215" s="16">
        <f>VLOOKUP(P215,Лист2!$C$2:$F$505,4,0)</f>
        <v>1755</v>
      </c>
      <c r="P215" t="str">
        <f t="shared" si="24"/>
        <v>08.05.2020 Казань</v>
      </c>
    </row>
    <row r="216" spans="1:16" ht="14.25" customHeight="1" x14ac:dyDescent="0.3">
      <c r="A216" s="5">
        <v>43958</v>
      </c>
      <c r="B216" s="27">
        <f t="shared" si="21"/>
        <v>19</v>
      </c>
      <c r="C216" s="6" t="s">
        <v>17</v>
      </c>
      <c r="D216" s="6">
        <v>32851.5</v>
      </c>
      <c r="E216" s="6">
        <v>2934504</v>
      </c>
      <c r="F216" s="6">
        <v>2253872.1379999998</v>
      </c>
      <c r="G216" s="23">
        <f t="shared" si="22"/>
        <v>120582837</v>
      </c>
      <c r="H216" s="25">
        <f t="shared" si="23"/>
        <v>2.4336000653227292E-2</v>
      </c>
      <c r="I216" s="39">
        <f t="shared" si="25"/>
        <v>139738.28571428571</v>
      </c>
      <c r="J216" s="22">
        <v>160756.50769230767</v>
      </c>
      <c r="K216" s="32">
        <f t="shared" si="26"/>
        <v>30.198335146197202</v>
      </c>
      <c r="L216" s="32">
        <f t="shared" si="27"/>
        <v>23.194102376415238</v>
      </c>
      <c r="M216">
        <f>VLOOKUP(P216,Лист2!$C$2:$F$505,2,0)</f>
        <v>21</v>
      </c>
      <c r="N216">
        <f>VLOOKUP(P216,Лист2!$C$2:$F$505,3,0)</f>
        <v>1879</v>
      </c>
      <c r="O216" s="16">
        <f>VLOOKUP(P216,Лист2!$C$2:$F$505,4,0)</f>
        <v>1695</v>
      </c>
      <c r="P216" t="str">
        <f t="shared" si="24"/>
        <v>07.05.2020 Казань</v>
      </c>
    </row>
    <row r="217" spans="1:16" ht="14.25" customHeight="1" x14ac:dyDescent="0.3">
      <c r="A217" s="7">
        <v>43975</v>
      </c>
      <c r="B217" s="27">
        <f t="shared" si="21"/>
        <v>21</v>
      </c>
      <c r="C217" s="8" t="s">
        <v>17</v>
      </c>
      <c r="D217" s="8">
        <v>38194.5</v>
      </c>
      <c r="E217" s="8">
        <v>3449302.5</v>
      </c>
      <c r="F217" s="8">
        <v>2798056.2479999997</v>
      </c>
      <c r="G217" s="23">
        <f t="shared" si="22"/>
        <v>120582837</v>
      </c>
      <c r="H217" s="25">
        <f t="shared" si="23"/>
        <v>2.860525250372074E-2</v>
      </c>
      <c r="I217" s="39">
        <f t="shared" si="25"/>
        <v>164252.5</v>
      </c>
      <c r="J217" s="8">
        <v>174707.83838461537</v>
      </c>
      <c r="K217" s="32">
        <f t="shared" si="26"/>
        <v>23.274952119547255</v>
      </c>
      <c r="L217" s="32">
        <f t="shared" si="27"/>
        <v>18.880520105151703</v>
      </c>
      <c r="M217">
        <f>VLOOKUP(P217,Лист2!$C$2:$F$505,2,0)</f>
        <v>21</v>
      </c>
      <c r="N217">
        <f>VLOOKUP(P217,Лист2!$C$2:$F$505,3,0)</f>
        <v>2254</v>
      </c>
      <c r="O217" s="16">
        <f>VLOOKUP(P217,Лист2!$C$2:$F$505,4,0)</f>
        <v>2061</v>
      </c>
      <c r="P217" t="str">
        <f t="shared" si="24"/>
        <v>24.05.2020 Казань</v>
      </c>
    </row>
    <row r="218" spans="1:16" ht="14.25" customHeight="1" x14ac:dyDescent="0.3">
      <c r="A218" s="5">
        <v>43982</v>
      </c>
      <c r="B218" s="27">
        <f t="shared" si="21"/>
        <v>22</v>
      </c>
      <c r="C218" s="6" t="s">
        <v>17</v>
      </c>
      <c r="D218" s="6">
        <v>42423</v>
      </c>
      <c r="E218" s="6">
        <v>3994153.5</v>
      </c>
      <c r="F218" s="6">
        <v>3105853.9129999997</v>
      </c>
      <c r="G218" s="23">
        <f t="shared" si="22"/>
        <v>120582837</v>
      </c>
      <c r="H218" s="25">
        <f t="shared" si="23"/>
        <v>3.3123731364854185E-2</v>
      </c>
      <c r="I218" s="39">
        <f t="shared" si="25"/>
        <v>173658.84782608695</v>
      </c>
      <c r="J218" s="22">
        <v>53605.712153846151</v>
      </c>
      <c r="K218" s="32">
        <f t="shared" si="26"/>
        <v>28.6008167764071</v>
      </c>
      <c r="L218" s="32">
        <f t="shared" si="27"/>
        <v>22.239996209459658</v>
      </c>
      <c r="M218">
        <f>VLOOKUP(P218,Лист2!$C$2:$F$505,2,0)</f>
        <v>23</v>
      </c>
      <c r="N218">
        <f>VLOOKUP(P218,Лист2!$C$2:$F$505,3,0)</f>
        <v>2522</v>
      </c>
      <c r="O218" s="16">
        <f>VLOOKUP(P218,Лист2!$C$2:$F$505,4,0)</f>
        <v>2295</v>
      </c>
      <c r="P218" t="str">
        <f t="shared" si="24"/>
        <v>31.05.2020 Казань</v>
      </c>
    </row>
    <row r="219" spans="1:16" ht="14.25" customHeight="1" x14ac:dyDescent="0.3">
      <c r="A219" s="7">
        <v>43981</v>
      </c>
      <c r="B219" s="27">
        <f t="shared" si="21"/>
        <v>22</v>
      </c>
      <c r="C219" s="8" t="s">
        <v>17</v>
      </c>
      <c r="D219" s="8">
        <v>48286.5</v>
      </c>
      <c r="E219" s="8">
        <v>4456441.5</v>
      </c>
      <c r="F219" s="8">
        <v>3473157.5449999999</v>
      </c>
      <c r="G219" s="23">
        <f t="shared" si="22"/>
        <v>120582837</v>
      </c>
      <c r="H219" s="25">
        <f t="shared" si="23"/>
        <v>3.6957510794011258E-2</v>
      </c>
      <c r="I219" s="39">
        <f t="shared" si="25"/>
        <v>202565.52272727274</v>
      </c>
      <c r="J219" s="8">
        <v>205639.55141538463</v>
      </c>
      <c r="K219" s="32">
        <f t="shared" si="26"/>
        <v>28.310951699140389</v>
      </c>
      <c r="L219" s="32">
        <f t="shared" si="27"/>
        <v>22.064329914349827</v>
      </c>
      <c r="M219">
        <f>VLOOKUP(P219,Лист2!$C$2:$F$505,2,0)</f>
        <v>22</v>
      </c>
      <c r="N219">
        <f>VLOOKUP(P219,Лист2!$C$2:$F$505,3,0)</f>
        <v>2793</v>
      </c>
      <c r="O219" s="16">
        <f>VLOOKUP(P219,Лист2!$C$2:$F$505,4,0)</f>
        <v>2539</v>
      </c>
      <c r="P219" t="str">
        <f t="shared" si="24"/>
        <v>30.05.2020 Казань</v>
      </c>
    </row>
    <row r="220" spans="1:16" ht="14.25" customHeight="1" x14ac:dyDescent="0.3">
      <c r="A220" s="5">
        <v>43979</v>
      </c>
      <c r="B220" s="27">
        <f t="shared" si="21"/>
        <v>22</v>
      </c>
      <c r="C220" s="6" t="s">
        <v>17</v>
      </c>
      <c r="D220" s="6">
        <v>41442</v>
      </c>
      <c r="E220" s="6">
        <v>3893680.5</v>
      </c>
      <c r="F220" s="6">
        <v>3004872.3489999999</v>
      </c>
      <c r="G220" s="23">
        <f t="shared" si="22"/>
        <v>120582837</v>
      </c>
      <c r="H220" s="25">
        <f t="shared" si="23"/>
        <v>3.2290503332576263E-2</v>
      </c>
      <c r="I220" s="39">
        <f t="shared" si="25"/>
        <v>176985.47727272726</v>
      </c>
      <c r="J220" s="22">
        <v>190911.88401538462</v>
      </c>
      <c r="K220" s="32">
        <f t="shared" si="26"/>
        <v>29.578898794013298</v>
      </c>
      <c r="L220" s="32">
        <f t="shared" si="27"/>
        <v>22.826941013778608</v>
      </c>
      <c r="M220">
        <f>VLOOKUP(P220,Лист2!$C$2:$F$505,2,0)</f>
        <v>22</v>
      </c>
      <c r="N220">
        <f>VLOOKUP(P220,Лист2!$C$2:$F$505,3,0)</f>
        <v>2454</v>
      </c>
      <c r="O220" s="16">
        <f>VLOOKUP(P220,Лист2!$C$2:$F$505,4,0)</f>
        <v>2239</v>
      </c>
      <c r="P220" t="str">
        <f t="shared" si="24"/>
        <v>28.05.2020 Казань</v>
      </c>
    </row>
    <row r="221" spans="1:16" ht="14.25" customHeight="1" x14ac:dyDescent="0.3">
      <c r="A221" s="7">
        <v>43967</v>
      </c>
      <c r="B221" s="27">
        <f t="shared" si="21"/>
        <v>20</v>
      </c>
      <c r="C221" s="8" t="s">
        <v>18</v>
      </c>
      <c r="D221" s="8">
        <v>18600</v>
      </c>
      <c r="E221" s="8">
        <v>1601425.5</v>
      </c>
      <c r="F221" s="8">
        <v>1268422.666</v>
      </c>
      <c r="G221" s="23">
        <f t="shared" si="22"/>
        <v>48803040</v>
      </c>
      <c r="H221" s="25">
        <f t="shared" si="23"/>
        <v>3.2814052157406591E-2</v>
      </c>
      <c r="I221" s="39">
        <f t="shared" si="25"/>
        <v>106761.7</v>
      </c>
      <c r="J221" s="8">
        <v>189642.93076923076</v>
      </c>
      <c r="K221" s="32">
        <f t="shared" si="26"/>
        <v>26.253302067687905</v>
      </c>
      <c r="L221" s="32">
        <f t="shared" si="27"/>
        <v>20.794150836239339</v>
      </c>
      <c r="M221">
        <f>VLOOKUP(P221,Лист2!$C$2:$F$505,2,0)</f>
        <v>15</v>
      </c>
      <c r="N221">
        <f>VLOOKUP(P221,Лист2!$C$2:$F$505,3,0)</f>
        <v>1111</v>
      </c>
      <c r="O221" s="16">
        <f>VLOOKUP(P221,Лист2!$C$2:$F$505,4,0)</f>
        <v>992</v>
      </c>
      <c r="P221" t="str">
        <f t="shared" si="24"/>
        <v>16.05.2020 Пермь</v>
      </c>
    </row>
    <row r="222" spans="1:16" ht="14.25" customHeight="1" x14ac:dyDescent="0.3">
      <c r="A222" s="5">
        <v>43970</v>
      </c>
      <c r="B222" s="27">
        <f t="shared" si="21"/>
        <v>21</v>
      </c>
      <c r="C222" s="6" t="s">
        <v>18</v>
      </c>
      <c r="D222" s="6">
        <v>16638</v>
      </c>
      <c r="E222" s="6">
        <v>1364847</v>
      </c>
      <c r="F222" s="6">
        <v>1137103.412</v>
      </c>
      <c r="G222" s="23">
        <f t="shared" si="22"/>
        <v>48803040</v>
      </c>
      <c r="H222" s="25">
        <f t="shared" si="23"/>
        <v>2.7966434058206209E-2</v>
      </c>
      <c r="I222" s="39">
        <f t="shared" si="25"/>
        <v>85302.9375</v>
      </c>
      <c r="J222" s="22">
        <v>258642.5153846154</v>
      </c>
      <c r="K222" s="32">
        <f t="shared" si="26"/>
        <v>20.028397206146099</v>
      </c>
      <c r="L222" s="32">
        <f t="shared" si="27"/>
        <v>16.686382283142358</v>
      </c>
      <c r="M222">
        <f>VLOOKUP(P222,Лист2!$C$2:$F$505,2,0)</f>
        <v>16</v>
      </c>
      <c r="N222">
        <f>VLOOKUP(P222,Лист2!$C$2:$F$505,3,0)</f>
        <v>1012</v>
      </c>
      <c r="O222" s="16">
        <f>VLOOKUP(P222,Лист2!$C$2:$F$505,4,0)</f>
        <v>900</v>
      </c>
      <c r="P222" t="str">
        <f t="shared" si="24"/>
        <v>19.05.2020 Пермь</v>
      </c>
    </row>
    <row r="223" spans="1:16" ht="14.25" customHeight="1" x14ac:dyDescent="0.3">
      <c r="A223" s="7">
        <v>43968</v>
      </c>
      <c r="B223" s="27">
        <f t="shared" si="21"/>
        <v>20</v>
      </c>
      <c r="C223" s="8" t="s">
        <v>18</v>
      </c>
      <c r="D223" s="8">
        <v>15609</v>
      </c>
      <c r="E223" s="8">
        <v>1377577.5</v>
      </c>
      <c r="F223" s="8">
        <v>1086345.0159999998</v>
      </c>
      <c r="G223" s="23">
        <f t="shared" si="22"/>
        <v>48803040</v>
      </c>
      <c r="H223" s="25">
        <f t="shared" si="23"/>
        <v>2.8227288709883648E-2</v>
      </c>
      <c r="I223" s="39">
        <f t="shared" si="25"/>
        <v>91838.5</v>
      </c>
      <c r="J223" s="8">
        <v>224718.40769230769</v>
      </c>
      <c r="K223" s="32">
        <f t="shared" si="26"/>
        <v>26.808470578927036</v>
      </c>
      <c r="L223" s="32">
        <f t="shared" si="27"/>
        <v>21.14091468538069</v>
      </c>
      <c r="M223">
        <f>VLOOKUP(P223,Лист2!$C$2:$F$505,2,0)</f>
        <v>15</v>
      </c>
      <c r="N223">
        <f>VLOOKUP(P223,Лист2!$C$2:$F$505,3,0)</f>
        <v>971</v>
      </c>
      <c r="O223" s="16">
        <f>VLOOKUP(P223,Лист2!$C$2:$F$505,4,0)</f>
        <v>856</v>
      </c>
      <c r="P223" t="str">
        <f t="shared" si="24"/>
        <v>17.05.2020 Пермь</v>
      </c>
    </row>
    <row r="224" spans="1:16" ht="14.25" customHeight="1" x14ac:dyDescent="0.3">
      <c r="A224" s="5">
        <v>43960</v>
      </c>
      <c r="B224" s="27">
        <f t="shared" si="21"/>
        <v>19</v>
      </c>
      <c r="C224" s="6" t="s">
        <v>18</v>
      </c>
      <c r="D224" s="6">
        <v>13948.5</v>
      </c>
      <c r="E224" s="6">
        <v>1222932</v>
      </c>
      <c r="F224" s="6">
        <v>974409.1449999999</v>
      </c>
      <c r="G224" s="23">
        <f t="shared" si="22"/>
        <v>48803040</v>
      </c>
      <c r="H224" s="25">
        <f t="shared" si="23"/>
        <v>2.5058520944596895E-2</v>
      </c>
      <c r="I224" s="39">
        <f t="shared" si="25"/>
        <v>81528.800000000003</v>
      </c>
      <c r="J224" s="22">
        <v>299208.26923076925</v>
      </c>
      <c r="K224" s="32">
        <f t="shared" si="26"/>
        <v>25.504979738259753</v>
      </c>
      <c r="L224" s="32">
        <f t="shared" si="27"/>
        <v>20.321886662545431</v>
      </c>
      <c r="M224">
        <f>VLOOKUP(P224,Лист2!$C$2:$F$505,2,0)</f>
        <v>15</v>
      </c>
      <c r="N224">
        <f>VLOOKUP(P224,Лист2!$C$2:$F$505,3,0)</f>
        <v>849</v>
      </c>
      <c r="O224" s="16">
        <f>VLOOKUP(P224,Лист2!$C$2:$F$505,4,0)</f>
        <v>740</v>
      </c>
      <c r="P224" t="str">
        <f t="shared" si="24"/>
        <v>09.05.2020 Пермь</v>
      </c>
    </row>
    <row r="225" spans="1:16" ht="14.25" customHeight="1" x14ac:dyDescent="0.3">
      <c r="A225" s="7">
        <v>43955</v>
      </c>
      <c r="B225" s="27">
        <f t="shared" si="21"/>
        <v>19</v>
      </c>
      <c r="C225" s="8" t="s">
        <v>18</v>
      </c>
      <c r="D225" s="8">
        <v>12301.5</v>
      </c>
      <c r="E225" s="8">
        <v>1085211</v>
      </c>
      <c r="F225" s="8">
        <v>874153.34499999997</v>
      </c>
      <c r="G225" s="23">
        <f t="shared" si="22"/>
        <v>48803040</v>
      </c>
      <c r="H225" s="25">
        <f t="shared" si="23"/>
        <v>2.223654510046915E-2</v>
      </c>
      <c r="I225" s="39">
        <f t="shared" si="25"/>
        <v>72347.399999999994</v>
      </c>
      <c r="J225" s="8">
        <v>243709.48269230771</v>
      </c>
      <c r="K225" s="32">
        <f t="shared" si="26"/>
        <v>24.144236958791257</v>
      </c>
      <c r="L225" s="32">
        <f t="shared" si="27"/>
        <v>19.448536275433998</v>
      </c>
      <c r="M225">
        <f>VLOOKUP(P225,Лист2!$C$2:$F$505,2,0)</f>
        <v>15</v>
      </c>
      <c r="N225">
        <f>VLOOKUP(P225,Лист2!$C$2:$F$505,3,0)</f>
        <v>750</v>
      </c>
      <c r="O225" s="16">
        <f>VLOOKUP(P225,Лист2!$C$2:$F$505,4,0)</f>
        <v>647</v>
      </c>
      <c r="P225" t="str">
        <f t="shared" si="24"/>
        <v>04.05.2020 Пермь</v>
      </c>
    </row>
    <row r="226" spans="1:16" ht="14.25" customHeight="1" x14ac:dyDescent="0.3">
      <c r="A226" s="5">
        <v>43950</v>
      </c>
      <c r="B226" s="27">
        <f t="shared" si="21"/>
        <v>18</v>
      </c>
      <c r="C226" s="6" t="s">
        <v>18</v>
      </c>
      <c r="D226" s="6">
        <v>13014</v>
      </c>
      <c r="E226" s="6">
        <v>1115992.5</v>
      </c>
      <c r="F226" s="6">
        <v>928035.23599999992</v>
      </c>
      <c r="G226" s="23">
        <f t="shared" si="22"/>
        <v>48803040</v>
      </c>
      <c r="H226" s="25">
        <f t="shared" si="23"/>
        <v>2.2867274251767922E-2</v>
      </c>
      <c r="I226" s="39">
        <f t="shared" si="25"/>
        <v>74399.5</v>
      </c>
      <c r="J226" s="22">
        <v>185811.06153846154</v>
      </c>
      <c r="K226" s="32">
        <f t="shared" si="26"/>
        <v>20.253246504963535</v>
      </c>
      <c r="L226" s="32">
        <f t="shared" si="27"/>
        <v>16.842161932091845</v>
      </c>
      <c r="M226">
        <f>VLOOKUP(P226,Лист2!$C$2:$F$505,2,0)</f>
        <v>15</v>
      </c>
      <c r="N226">
        <f>VLOOKUP(P226,Лист2!$C$2:$F$505,3,0)</f>
        <v>786</v>
      </c>
      <c r="O226" s="16">
        <f>VLOOKUP(P226,Лист2!$C$2:$F$505,4,0)</f>
        <v>695</v>
      </c>
      <c r="P226" t="str">
        <f t="shared" si="24"/>
        <v>29.04.2020 Пермь</v>
      </c>
    </row>
    <row r="227" spans="1:16" ht="14.25" customHeight="1" x14ac:dyDescent="0.3">
      <c r="A227" s="7">
        <v>43953</v>
      </c>
      <c r="B227" s="27">
        <f t="shared" si="21"/>
        <v>18</v>
      </c>
      <c r="C227" s="8" t="s">
        <v>18</v>
      </c>
      <c r="D227" s="8">
        <v>12313.5</v>
      </c>
      <c r="E227" s="8">
        <v>1053220.5</v>
      </c>
      <c r="F227" s="8">
        <v>843395.10900000005</v>
      </c>
      <c r="G227" s="23">
        <f t="shared" si="22"/>
        <v>48803040</v>
      </c>
      <c r="H227" s="25">
        <f t="shared" si="23"/>
        <v>2.1581042902245433E-2</v>
      </c>
      <c r="I227" s="39">
        <f t="shared" si="25"/>
        <v>70214.7</v>
      </c>
      <c r="J227" s="8">
        <v>137019.67692307691</v>
      </c>
      <c r="K227" s="32">
        <f t="shared" si="26"/>
        <v>24.87865874024175</v>
      </c>
      <c r="L227" s="32">
        <f t="shared" si="27"/>
        <v>19.922266135154029</v>
      </c>
      <c r="M227">
        <f>VLOOKUP(P227,Лист2!$C$2:$F$505,2,0)</f>
        <v>15</v>
      </c>
      <c r="N227">
        <f>VLOOKUP(P227,Лист2!$C$2:$F$505,3,0)</f>
        <v>751</v>
      </c>
      <c r="O227" s="16">
        <f>VLOOKUP(P227,Лист2!$C$2:$F$505,4,0)</f>
        <v>651</v>
      </c>
      <c r="P227" t="str">
        <f t="shared" si="24"/>
        <v>02.05.2020 Пермь</v>
      </c>
    </row>
    <row r="228" spans="1:16" ht="14.25" customHeight="1" x14ac:dyDescent="0.3">
      <c r="A228" s="5">
        <v>43977</v>
      </c>
      <c r="B228" s="27">
        <f t="shared" si="21"/>
        <v>22</v>
      </c>
      <c r="C228" s="6" t="s">
        <v>18</v>
      </c>
      <c r="D228" s="6">
        <v>17391</v>
      </c>
      <c r="E228" s="6">
        <v>1489132.5</v>
      </c>
      <c r="F228" s="6">
        <v>1209901.0159999998</v>
      </c>
      <c r="G228" s="23">
        <f t="shared" si="22"/>
        <v>48803040</v>
      </c>
      <c r="H228" s="25">
        <f t="shared" si="23"/>
        <v>3.0513109429248671E-2</v>
      </c>
      <c r="I228" s="39">
        <f t="shared" si="25"/>
        <v>87596.029411764699</v>
      </c>
      <c r="J228" s="22">
        <v>272121.81538461539</v>
      </c>
      <c r="K228" s="32">
        <f t="shared" si="26"/>
        <v>23.078870114776414</v>
      </c>
      <c r="L228" s="32">
        <f t="shared" si="27"/>
        <v>18.751285328874374</v>
      </c>
      <c r="M228">
        <f>VLOOKUP(P228,Лист2!$C$2:$F$505,2,0)</f>
        <v>17</v>
      </c>
      <c r="N228">
        <f>VLOOKUP(P228,Лист2!$C$2:$F$505,3,0)</f>
        <v>1140</v>
      </c>
      <c r="O228" s="16">
        <f>VLOOKUP(P228,Лист2!$C$2:$F$505,4,0)</f>
        <v>1016</v>
      </c>
      <c r="P228" t="str">
        <f t="shared" si="24"/>
        <v>26.05.2020 Пермь</v>
      </c>
    </row>
    <row r="229" spans="1:16" ht="14.25" customHeight="1" x14ac:dyDescent="0.3">
      <c r="A229" s="7">
        <v>43952</v>
      </c>
      <c r="B229" s="27">
        <f t="shared" si="21"/>
        <v>18</v>
      </c>
      <c r="C229" s="8" t="s">
        <v>18</v>
      </c>
      <c r="D229" s="8">
        <v>17113.5</v>
      </c>
      <c r="E229" s="8">
        <v>1465842</v>
      </c>
      <c r="F229" s="8">
        <v>1193019.642</v>
      </c>
      <c r="G229" s="23">
        <f t="shared" si="22"/>
        <v>48803040</v>
      </c>
      <c r="H229" s="25">
        <f t="shared" si="23"/>
        <v>3.0035874814355826E-2</v>
      </c>
      <c r="I229" s="39">
        <f t="shared" si="25"/>
        <v>97722.8</v>
      </c>
      <c r="J229" s="8">
        <v>272484.63076923077</v>
      </c>
      <c r="K229" s="32">
        <f t="shared" si="26"/>
        <v>22.868220136144245</v>
      </c>
      <c r="L229" s="32">
        <f t="shared" si="27"/>
        <v>18.611989423143832</v>
      </c>
      <c r="M229">
        <f>VLOOKUP(P229,Лист2!$C$2:$F$505,2,0)</f>
        <v>15</v>
      </c>
      <c r="N229">
        <f>VLOOKUP(P229,Лист2!$C$2:$F$505,3,0)</f>
        <v>996</v>
      </c>
      <c r="O229" s="16">
        <f>VLOOKUP(P229,Лист2!$C$2:$F$505,4,0)</f>
        <v>888</v>
      </c>
      <c r="P229" t="str">
        <f t="shared" si="24"/>
        <v>01.05.2020 Пермь</v>
      </c>
    </row>
    <row r="230" spans="1:16" ht="14.25" customHeight="1" x14ac:dyDescent="0.3">
      <c r="A230" s="5">
        <v>43963</v>
      </c>
      <c r="B230" s="27">
        <f t="shared" si="21"/>
        <v>20</v>
      </c>
      <c r="C230" s="6" t="s">
        <v>18</v>
      </c>
      <c r="D230" s="6">
        <v>12802.5</v>
      </c>
      <c r="E230" s="6">
        <v>1123830</v>
      </c>
      <c r="F230" s="6">
        <v>914932.571</v>
      </c>
      <c r="G230" s="23">
        <f t="shared" si="22"/>
        <v>48803040</v>
      </c>
      <c r="H230" s="25">
        <f t="shared" si="23"/>
        <v>2.3027868755716857E-2</v>
      </c>
      <c r="I230" s="39">
        <f t="shared" si="25"/>
        <v>74922</v>
      </c>
      <c r="J230" s="22">
        <v>284287.79007692303</v>
      </c>
      <c r="K230" s="32">
        <f t="shared" si="26"/>
        <v>22.832002665691526</v>
      </c>
      <c r="L230" s="32">
        <f t="shared" si="27"/>
        <v>18.587991867097337</v>
      </c>
      <c r="M230">
        <f>VLOOKUP(P230,Лист2!$C$2:$F$505,2,0)</f>
        <v>15</v>
      </c>
      <c r="N230">
        <f>VLOOKUP(P230,Лист2!$C$2:$F$505,3,0)</f>
        <v>845</v>
      </c>
      <c r="O230" s="16">
        <f>VLOOKUP(P230,Лист2!$C$2:$F$505,4,0)</f>
        <v>743</v>
      </c>
      <c r="P230" t="str">
        <f t="shared" si="24"/>
        <v>12.05.2020 Пермь</v>
      </c>
    </row>
    <row r="231" spans="1:16" ht="14.25" customHeight="1" x14ac:dyDescent="0.3">
      <c r="A231" s="7">
        <v>43972</v>
      </c>
      <c r="B231" s="27">
        <f t="shared" si="21"/>
        <v>21</v>
      </c>
      <c r="C231" s="8" t="s">
        <v>18</v>
      </c>
      <c r="D231" s="8">
        <v>16554</v>
      </c>
      <c r="E231" s="8">
        <v>1380751.5</v>
      </c>
      <c r="F231" s="8">
        <v>1137748.7319999998</v>
      </c>
      <c r="G231" s="23">
        <f t="shared" si="22"/>
        <v>48803040</v>
      </c>
      <c r="H231" s="25">
        <f t="shared" si="23"/>
        <v>2.8292325642009186E-2</v>
      </c>
      <c r="I231" s="39">
        <f t="shared" si="25"/>
        <v>81220.676470588238</v>
      </c>
      <c r="J231" s="8">
        <v>227139.51416923077</v>
      </c>
      <c r="K231" s="32">
        <f t="shared" si="26"/>
        <v>21.358210399657924</v>
      </c>
      <c r="L231" s="32">
        <f t="shared" si="27"/>
        <v>17.599312258578038</v>
      </c>
      <c r="M231">
        <f>VLOOKUP(P231,Лист2!$C$2:$F$505,2,0)</f>
        <v>17</v>
      </c>
      <c r="N231">
        <f>VLOOKUP(P231,Лист2!$C$2:$F$505,3,0)</f>
        <v>1045</v>
      </c>
      <c r="O231" s="16">
        <f>VLOOKUP(P231,Лист2!$C$2:$F$505,4,0)</f>
        <v>930</v>
      </c>
      <c r="P231" t="str">
        <f t="shared" si="24"/>
        <v>21.05.2020 Пермь</v>
      </c>
    </row>
    <row r="232" spans="1:16" ht="14.25" customHeight="1" x14ac:dyDescent="0.3">
      <c r="A232" s="5">
        <v>43971</v>
      </c>
      <c r="B232" s="27">
        <f t="shared" si="21"/>
        <v>21</v>
      </c>
      <c r="C232" s="6" t="s">
        <v>18</v>
      </c>
      <c r="D232" s="6">
        <v>17329.5</v>
      </c>
      <c r="E232" s="6">
        <v>1430254.5</v>
      </c>
      <c r="F232" s="6">
        <v>1175778.8370000001</v>
      </c>
      <c r="G232" s="23">
        <f t="shared" si="22"/>
        <v>48803040</v>
      </c>
      <c r="H232" s="25">
        <f t="shared" si="23"/>
        <v>2.9306668191161862E-2</v>
      </c>
      <c r="I232" s="39">
        <f t="shared" si="25"/>
        <v>89390.90625</v>
      </c>
      <c r="J232" s="22">
        <v>286968.87692307692</v>
      </c>
      <c r="K232" s="32">
        <f t="shared" si="26"/>
        <v>21.643157283668639</v>
      </c>
      <c r="L232" s="32">
        <f t="shared" si="27"/>
        <v>17.792334371260495</v>
      </c>
      <c r="M232">
        <f>VLOOKUP(P232,Лист2!$C$2:$F$505,2,0)</f>
        <v>16</v>
      </c>
      <c r="N232">
        <f>VLOOKUP(P232,Лист2!$C$2:$F$505,3,0)</f>
        <v>1050</v>
      </c>
      <c r="O232" s="16">
        <f>VLOOKUP(P232,Лист2!$C$2:$F$505,4,0)</f>
        <v>938</v>
      </c>
      <c r="P232" t="str">
        <f t="shared" si="24"/>
        <v>20.05.2020 Пермь</v>
      </c>
    </row>
    <row r="233" spans="1:16" ht="14.25" customHeight="1" x14ac:dyDescent="0.3">
      <c r="A233" s="7">
        <v>43956</v>
      </c>
      <c r="B233" s="27">
        <f t="shared" si="21"/>
        <v>19</v>
      </c>
      <c r="C233" s="8" t="s">
        <v>18</v>
      </c>
      <c r="D233" s="8">
        <v>15987</v>
      </c>
      <c r="E233" s="8">
        <v>1384179</v>
      </c>
      <c r="F233" s="8">
        <v>1116620.7919999999</v>
      </c>
      <c r="G233" s="23">
        <f t="shared" si="22"/>
        <v>48803040</v>
      </c>
      <c r="H233" s="25">
        <f t="shared" si="23"/>
        <v>2.8362556922683507E-2</v>
      </c>
      <c r="I233" s="39">
        <f t="shared" si="25"/>
        <v>92278.6</v>
      </c>
      <c r="J233" s="8">
        <v>220298.15353846154</v>
      </c>
      <c r="K233" s="32">
        <f t="shared" si="26"/>
        <v>23.961420915400627</v>
      </c>
      <c r="L233" s="32">
        <f t="shared" si="27"/>
        <v>19.329740445419276</v>
      </c>
      <c r="M233">
        <f>VLOOKUP(P233,Лист2!$C$2:$F$505,2,0)</f>
        <v>15</v>
      </c>
      <c r="N233">
        <f>VLOOKUP(P233,Лист2!$C$2:$F$505,3,0)</f>
        <v>922</v>
      </c>
      <c r="O233" s="16">
        <f>VLOOKUP(P233,Лист2!$C$2:$F$505,4,0)</f>
        <v>823</v>
      </c>
      <c r="P233" t="str">
        <f t="shared" si="24"/>
        <v>05.05.2020 Пермь</v>
      </c>
    </row>
    <row r="234" spans="1:16" ht="14.25" customHeight="1" x14ac:dyDescent="0.3">
      <c r="A234" s="5">
        <v>43949</v>
      </c>
      <c r="B234" s="27">
        <f t="shared" si="21"/>
        <v>18</v>
      </c>
      <c r="C234" s="6" t="s">
        <v>18</v>
      </c>
      <c r="D234" s="6">
        <v>13303.5</v>
      </c>
      <c r="E234" s="6">
        <v>1102887</v>
      </c>
      <c r="F234" s="6">
        <v>914116.79200000002</v>
      </c>
      <c r="G234" s="23">
        <f t="shared" si="22"/>
        <v>48803040</v>
      </c>
      <c r="H234" s="25">
        <f t="shared" si="23"/>
        <v>2.259873565253312E-2</v>
      </c>
      <c r="I234" s="39">
        <f t="shared" si="25"/>
        <v>73525.8</v>
      </c>
      <c r="J234" s="22">
        <v>173095.92049999998</v>
      </c>
      <c r="K234" s="32">
        <f t="shared" si="26"/>
        <v>20.650556871074301</v>
      </c>
      <c r="L234" s="32">
        <f t="shared" si="27"/>
        <v>17.116006263560998</v>
      </c>
      <c r="M234">
        <f>VLOOKUP(P234,Лист2!$C$2:$F$505,2,0)</f>
        <v>15</v>
      </c>
      <c r="N234">
        <f>VLOOKUP(P234,Лист2!$C$2:$F$505,3,0)</f>
        <v>780</v>
      </c>
      <c r="O234" s="16">
        <f>VLOOKUP(P234,Лист2!$C$2:$F$505,4,0)</f>
        <v>690</v>
      </c>
      <c r="P234" t="str">
        <f t="shared" si="24"/>
        <v>28.04.2020 Пермь</v>
      </c>
    </row>
    <row r="235" spans="1:16" ht="14.25" customHeight="1" x14ac:dyDescent="0.3">
      <c r="A235" s="7">
        <v>43964</v>
      </c>
      <c r="B235" s="27">
        <f t="shared" si="21"/>
        <v>20</v>
      </c>
      <c r="C235" s="8" t="s">
        <v>18</v>
      </c>
      <c r="D235" s="8">
        <v>14305.5</v>
      </c>
      <c r="E235" s="8">
        <v>1243507.5</v>
      </c>
      <c r="F235" s="8">
        <v>987216.74099999992</v>
      </c>
      <c r="G235" s="23">
        <f t="shared" si="22"/>
        <v>48803040</v>
      </c>
      <c r="H235" s="25">
        <f t="shared" si="23"/>
        <v>2.5480123779174413E-2</v>
      </c>
      <c r="I235" s="39">
        <f t="shared" si="25"/>
        <v>82900.5</v>
      </c>
      <c r="J235" s="8">
        <v>233030.6</v>
      </c>
      <c r="K235" s="32">
        <f t="shared" si="26"/>
        <v>25.960941336994619</v>
      </c>
      <c r="L235" s="32">
        <f t="shared" si="27"/>
        <v>20.610310673638889</v>
      </c>
      <c r="M235">
        <f>VLOOKUP(P235,Лист2!$C$2:$F$505,2,0)</f>
        <v>15</v>
      </c>
      <c r="N235">
        <f>VLOOKUP(P235,Лист2!$C$2:$F$505,3,0)</f>
        <v>898</v>
      </c>
      <c r="O235" s="16">
        <f>VLOOKUP(P235,Лист2!$C$2:$F$505,4,0)</f>
        <v>795</v>
      </c>
      <c r="P235" t="str">
        <f t="shared" si="24"/>
        <v>13.05.2020 Пермь</v>
      </c>
    </row>
    <row r="236" spans="1:16" ht="14.25" customHeight="1" x14ac:dyDescent="0.3">
      <c r="A236" s="5">
        <v>43954</v>
      </c>
      <c r="B236" s="27">
        <f t="shared" si="21"/>
        <v>18</v>
      </c>
      <c r="C236" s="6" t="s">
        <v>18</v>
      </c>
      <c r="D236" s="6">
        <v>12924</v>
      </c>
      <c r="E236" s="6">
        <v>1120009.5</v>
      </c>
      <c r="F236" s="6">
        <v>902752.71699999995</v>
      </c>
      <c r="G236" s="23">
        <f t="shared" si="22"/>
        <v>48803040</v>
      </c>
      <c r="H236" s="25">
        <f t="shared" si="23"/>
        <v>2.2949584698002418E-2</v>
      </c>
      <c r="I236" s="39">
        <f t="shared" si="25"/>
        <v>74667.3</v>
      </c>
      <c r="J236" s="22">
        <v>193184.6</v>
      </c>
      <c r="K236" s="32">
        <f t="shared" si="26"/>
        <v>24.066034796547729</v>
      </c>
      <c r="L236" s="32">
        <f t="shared" si="27"/>
        <v>19.397762518978638</v>
      </c>
      <c r="M236">
        <f>VLOOKUP(P236,Лист2!$C$2:$F$505,2,0)</f>
        <v>15</v>
      </c>
      <c r="N236">
        <f>VLOOKUP(P236,Лист2!$C$2:$F$505,3,0)</f>
        <v>784</v>
      </c>
      <c r="O236" s="16">
        <f>VLOOKUP(P236,Лист2!$C$2:$F$505,4,0)</f>
        <v>696</v>
      </c>
      <c r="P236" t="str">
        <f t="shared" si="24"/>
        <v>03.05.2020 Пермь</v>
      </c>
    </row>
    <row r="237" spans="1:16" ht="14.25" customHeight="1" x14ac:dyDescent="0.3">
      <c r="A237" s="7">
        <v>43957</v>
      </c>
      <c r="B237" s="27">
        <f t="shared" si="21"/>
        <v>19</v>
      </c>
      <c r="C237" s="8" t="s">
        <v>18</v>
      </c>
      <c r="D237" s="8">
        <v>14061</v>
      </c>
      <c r="E237" s="8">
        <v>1221057</v>
      </c>
      <c r="F237" s="8">
        <v>983096.41700000002</v>
      </c>
      <c r="G237" s="23">
        <f t="shared" si="22"/>
        <v>48803040</v>
      </c>
      <c r="H237" s="25">
        <f t="shared" si="23"/>
        <v>2.5020101206810069E-2</v>
      </c>
      <c r="I237" s="39">
        <f t="shared" si="25"/>
        <v>81403.8</v>
      </c>
      <c r="J237" s="8">
        <v>373408.83343076921</v>
      </c>
      <c r="K237" s="32">
        <f t="shared" si="26"/>
        <v>24.205213129161468</v>
      </c>
      <c r="L237" s="32">
        <f t="shared" si="27"/>
        <v>19.488081473674036</v>
      </c>
      <c r="M237">
        <f>VLOOKUP(P237,Лист2!$C$2:$F$505,2,0)</f>
        <v>15</v>
      </c>
      <c r="N237">
        <f>VLOOKUP(P237,Лист2!$C$2:$F$505,3,0)</f>
        <v>839</v>
      </c>
      <c r="O237" s="16">
        <f>VLOOKUP(P237,Лист2!$C$2:$F$505,4,0)</f>
        <v>733</v>
      </c>
      <c r="P237" t="str">
        <f t="shared" si="24"/>
        <v>06.05.2020 Пермь</v>
      </c>
    </row>
    <row r="238" spans="1:16" ht="14.25" customHeight="1" x14ac:dyDescent="0.3">
      <c r="A238" s="5">
        <v>43974</v>
      </c>
      <c r="B238" s="27">
        <f t="shared" si="21"/>
        <v>21</v>
      </c>
      <c r="C238" s="6" t="s">
        <v>18</v>
      </c>
      <c r="D238" s="6">
        <v>21958.5</v>
      </c>
      <c r="E238" s="6">
        <v>1854001.5</v>
      </c>
      <c r="F238" s="6">
        <v>1515956.368</v>
      </c>
      <c r="G238" s="23">
        <f t="shared" si="22"/>
        <v>48803040</v>
      </c>
      <c r="H238" s="25">
        <f t="shared" si="23"/>
        <v>3.7989467459404166E-2</v>
      </c>
      <c r="I238" s="39">
        <f t="shared" si="25"/>
        <v>109058.91176470589</v>
      </c>
      <c r="J238" s="22">
        <v>206787.93638461537</v>
      </c>
      <c r="K238" s="32">
        <f t="shared" si="26"/>
        <v>22.299133348143961</v>
      </c>
      <c r="L238" s="32">
        <f t="shared" si="27"/>
        <v>18.233271763803856</v>
      </c>
      <c r="M238">
        <f>VLOOKUP(P238,Лист2!$C$2:$F$505,2,0)</f>
        <v>17</v>
      </c>
      <c r="N238">
        <f>VLOOKUP(P238,Лист2!$C$2:$F$505,3,0)</f>
        <v>1294</v>
      </c>
      <c r="O238" s="16">
        <f>VLOOKUP(P238,Лист2!$C$2:$F$505,4,0)</f>
        <v>1155</v>
      </c>
      <c r="P238" t="str">
        <f t="shared" si="24"/>
        <v>23.05.2020 Пермь</v>
      </c>
    </row>
    <row r="239" spans="1:16" ht="14.25" customHeight="1" x14ac:dyDescent="0.3">
      <c r="A239" s="7">
        <v>43976</v>
      </c>
      <c r="B239" s="27">
        <f t="shared" si="21"/>
        <v>22</v>
      </c>
      <c r="C239" s="8" t="s">
        <v>18</v>
      </c>
      <c r="D239" s="8">
        <v>17211</v>
      </c>
      <c r="E239" s="8">
        <v>1507867.5</v>
      </c>
      <c r="F239" s="8">
        <v>1217527.6069999998</v>
      </c>
      <c r="G239" s="23">
        <f t="shared" si="22"/>
        <v>48803040</v>
      </c>
      <c r="H239" s="25">
        <f t="shared" si="23"/>
        <v>3.0896999449214639E-2</v>
      </c>
      <c r="I239" s="39">
        <f t="shared" si="25"/>
        <v>88698.088235294112</v>
      </c>
      <c r="J239" s="8">
        <v>246242.8615384615</v>
      </c>
      <c r="K239" s="32">
        <f t="shared" si="26"/>
        <v>23.846678410471576</v>
      </c>
      <c r="L239" s="32">
        <f t="shared" si="27"/>
        <v>19.255000389623103</v>
      </c>
      <c r="M239">
        <f>VLOOKUP(P239,Лист2!$C$2:$F$505,2,0)</f>
        <v>17</v>
      </c>
      <c r="N239">
        <f>VLOOKUP(P239,Лист2!$C$2:$F$505,3,0)</f>
        <v>1142</v>
      </c>
      <c r="O239" s="16">
        <f>VLOOKUP(P239,Лист2!$C$2:$F$505,4,0)</f>
        <v>1020</v>
      </c>
      <c r="P239" t="str">
        <f t="shared" si="24"/>
        <v>25.05.2020 Пермь</v>
      </c>
    </row>
    <row r="240" spans="1:16" ht="14.25" customHeight="1" x14ac:dyDescent="0.3">
      <c r="A240" s="5">
        <v>43951</v>
      </c>
      <c r="B240" s="27">
        <f t="shared" si="21"/>
        <v>18</v>
      </c>
      <c r="C240" s="6" t="s">
        <v>18</v>
      </c>
      <c r="D240" s="6">
        <v>12753</v>
      </c>
      <c r="E240" s="6">
        <v>1103068.5</v>
      </c>
      <c r="F240" s="6">
        <v>904501.45600000001</v>
      </c>
      <c r="G240" s="23">
        <f t="shared" si="22"/>
        <v>48803040</v>
      </c>
      <c r="H240" s="25">
        <f t="shared" si="23"/>
        <v>2.2602454683150884E-2</v>
      </c>
      <c r="I240" s="39">
        <f t="shared" si="25"/>
        <v>73537.899999999994</v>
      </c>
      <c r="J240" s="22">
        <v>58978.558669230762</v>
      </c>
      <c r="K240" s="32">
        <f t="shared" si="26"/>
        <v>21.953203356700843</v>
      </c>
      <c r="L240" s="32">
        <f t="shared" si="27"/>
        <v>18.001333915346144</v>
      </c>
      <c r="M240">
        <f>VLOOKUP(P240,Лист2!$C$2:$F$505,2,0)</f>
        <v>15</v>
      </c>
      <c r="N240">
        <f>VLOOKUP(P240,Лист2!$C$2:$F$505,3,0)</f>
        <v>791</v>
      </c>
      <c r="O240" s="16">
        <f>VLOOKUP(P240,Лист2!$C$2:$F$505,4,0)</f>
        <v>691</v>
      </c>
      <c r="P240" t="str">
        <f t="shared" si="24"/>
        <v>30.04.2020 Пермь</v>
      </c>
    </row>
    <row r="241" spans="1:16" ht="14.25" customHeight="1" x14ac:dyDescent="0.3">
      <c r="A241" s="7">
        <v>43961</v>
      </c>
      <c r="B241" s="27">
        <f t="shared" si="21"/>
        <v>19</v>
      </c>
      <c r="C241" s="8" t="s">
        <v>18</v>
      </c>
      <c r="D241" s="8">
        <v>16435.5</v>
      </c>
      <c r="E241" s="8">
        <v>1471537.5</v>
      </c>
      <c r="F241" s="8">
        <v>1176721.1640000001</v>
      </c>
      <c r="G241" s="23">
        <f t="shared" si="22"/>
        <v>48803040</v>
      </c>
      <c r="H241" s="25">
        <f t="shared" si="23"/>
        <v>3.0152578609857091E-2</v>
      </c>
      <c r="I241" s="39">
        <f t="shared" si="25"/>
        <v>98102.5</v>
      </c>
      <c r="J241" s="8">
        <v>252262.82307692306</v>
      </c>
      <c r="K241" s="32">
        <f t="shared" si="26"/>
        <v>25.054052312430397</v>
      </c>
      <c r="L241" s="32">
        <f t="shared" si="27"/>
        <v>20.034578527560456</v>
      </c>
      <c r="M241">
        <f>VLOOKUP(P241,Лист2!$C$2:$F$505,2,0)</f>
        <v>15</v>
      </c>
      <c r="N241">
        <f>VLOOKUP(P241,Лист2!$C$2:$F$505,3,0)</f>
        <v>950</v>
      </c>
      <c r="O241" s="16">
        <f>VLOOKUP(P241,Лист2!$C$2:$F$505,4,0)</f>
        <v>848</v>
      </c>
      <c r="P241" t="str">
        <f t="shared" si="24"/>
        <v>10.05.2020 Пермь</v>
      </c>
    </row>
    <row r="242" spans="1:16" ht="14.25" customHeight="1" x14ac:dyDescent="0.3">
      <c r="A242" s="5">
        <v>43959</v>
      </c>
      <c r="B242" s="27">
        <f t="shared" si="21"/>
        <v>19</v>
      </c>
      <c r="C242" s="6" t="s">
        <v>18</v>
      </c>
      <c r="D242" s="6">
        <v>14494.5</v>
      </c>
      <c r="E242" s="6">
        <v>1269786</v>
      </c>
      <c r="F242" s="6">
        <v>1018857.6680000001</v>
      </c>
      <c r="G242" s="23">
        <f t="shared" si="22"/>
        <v>48803040</v>
      </c>
      <c r="H242" s="25">
        <f t="shared" si="23"/>
        <v>2.6018584088204341E-2</v>
      </c>
      <c r="I242" s="39">
        <f t="shared" si="25"/>
        <v>84652.4</v>
      </c>
      <c r="J242" s="22">
        <v>197493.53076923077</v>
      </c>
      <c r="K242" s="32">
        <f t="shared" si="26"/>
        <v>24.628399027762914</v>
      </c>
      <c r="L242" s="32">
        <f t="shared" si="27"/>
        <v>19.761466262819084</v>
      </c>
      <c r="M242">
        <f>VLOOKUP(P242,Лист2!$C$2:$F$505,2,0)</f>
        <v>15</v>
      </c>
      <c r="N242">
        <f>VLOOKUP(P242,Лист2!$C$2:$F$505,3,0)</f>
        <v>879</v>
      </c>
      <c r="O242" s="16">
        <f>VLOOKUP(P242,Лист2!$C$2:$F$505,4,0)</f>
        <v>768</v>
      </c>
      <c r="P242" t="str">
        <f t="shared" si="24"/>
        <v>08.05.2020 Пермь</v>
      </c>
    </row>
    <row r="243" spans="1:16" ht="14.25" customHeight="1" x14ac:dyDescent="0.3">
      <c r="A243" s="7">
        <v>43958</v>
      </c>
      <c r="B243" s="27">
        <f t="shared" si="21"/>
        <v>19</v>
      </c>
      <c r="C243" s="8" t="s">
        <v>18</v>
      </c>
      <c r="D243" s="8">
        <v>12705</v>
      </c>
      <c r="E243" s="8">
        <v>1123894.5</v>
      </c>
      <c r="F243" s="8">
        <v>898508.49699999997</v>
      </c>
      <c r="G243" s="23">
        <f t="shared" si="22"/>
        <v>48803040</v>
      </c>
      <c r="H243" s="25">
        <f t="shared" si="23"/>
        <v>2.3029190394696725E-2</v>
      </c>
      <c r="I243" s="39">
        <f t="shared" si="25"/>
        <v>74926.3</v>
      </c>
      <c r="J243" s="8">
        <v>273904.81530769228</v>
      </c>
      <c r="K243" s="32">
        <f t="shared" si="26"/>
        <v>25.084459830099977</v>
      </c>
      <c r="L243" s="32">
        <f t="shared" si="27"/>
        <v>20.054017792595307</v>
      </c>
      <c r="M243">
        <f>VLOOKUP(P243,Лист2!$C$2:$F$505,2,0)</f>
        <v>15</v>
      </c>
      <c r="N243">
        <f>VLOOKUP(P243,Лист2!$C$2:$F$505,3,0)</f>
        <v>805</v>
      </c>
      <c r="O243" s="16">
        <f>VLOOKUP(P243,Лист2!$C$2:$F$505,4,0)</f>
        <v>703</v>
      </c>
      <c r="P243" t="str">
        <f t="shared" si="24"/>
        <v>07.05.2020 Пермь</v>
      </c>
    </row>
    <row r="244" spans="1:16" ht="14.25" customHeight="1" x14ac:dyDescent="0.3">
      <c r="A244" s="5">
        <v>43975</v>
      </c>
      <c r="B244" s="27">
        <f t="shared" si="21"/>
        <v>21</v>
      </c>
      <c r="C244" s="6" t="s">
        <v>18</v>
      </c>
      <c r="D244" s="6">
        <v>18075</v>
      </c>
      <c r="E244" s="6">
        <v>1548099</v>
      </c>
      <c r="F244" s="6">
        <v>1256993.4810000001</v>
      </c>
      <c r="G244" s="23">
        <f t="shared" si="22"/>
        <v>48803040</v>
      </c>
      <c r="H244" s="25">
        <f t="shared" si="23"/>
        <v>3.1721364078959015E-2</v>
      </c>
      <c r="I244" s="39">
        <f t="shared" si="25"/>
        <v>91064.647058823524</v>
      </c>
      <c r="J244" s="22">
        <v>213288.93846153846</v>
      </c>
      <c r="K244" s="32">
        <f t="shared" si="26"/>
        <v>23.158872611527872</v>
      </c>
      <c r="L244" s="32">
        <f t="shared" si="27"/>
        <v>18.804063499814923</v>
      </c>
      <c r="M244">
        <f>VLOOKUP(P244,Лист2!$C$2:$F$505,2,0)</f>
        <v>17</v>
      </c>
      <c r="N244">
        <f>VLOOKUP(P244,Лист2!$C$2:$F$505,3,0)</f>
        <v>1128</v>
      </c>
      <c r="O244" s="16">
        <f>VLOOKUP(P244,Лист2!$C$2:$F$505,4,0)</f>
        <v>1001</v>
      </c>
      <c r="P244" t="str">
        <f t="shared" si="24"/>
        <v>24.05.2020 Пермь</v>
      </c>
    </row>
    <row r="245" spans="1:16" ht="14.25" customHeight="1" x14ac:dyDescent="0.3">
      <c r="A245" s="7">
        <v>43967</v>
      </c>
      <c r="B245" s="27">
        <f t="shared" si="21"/>
        <v>20</v>
      </c>
      <c r="C245" s="8" t="s">
        <v>19</v>
      </c>
      <c r="D245" s="8">
        <v>13120.5</v>
      </c>
      <c r="E245" s="8">
        <v>1215033</v>
      </c>
      <c r="F245" s="8">
        <v>985281.03599999985</v>
      </c>
      <c r="G245" s="23">
        <f t="shared" si="22"/>
        <v>34816548</v>
      </c>
      <c r="H245" s="25">
        <f t="shared" si="23"/>
        <v>3.4898146708858095E-2</v>
      </c>
      <c r="I245" s="39">
        <f t="shared" si="25"/>
        <v>81002.2</v>
      </c>
      <c r="J245" s="8">
        <v>143418.86295384614</v>
      </c>
      <c r="K245" s="32">
        <f t="shared" si="26"/>
        <v>23.318419375322293</v>
      </c>
      <c r="L245" s="32">
        <f t="shared" si="27"/>
        <v>18.909113085817435</v>
      </c>
      <c r="M245">
        <f>VLOOKUP(P245,Лист2!$C$2:$F$505,2,0)</f>
        <v>15</v>
      </c>
      <c r="N245">
        <f>VLOOKUP(P245,Лист2!$C$2:$F$505,3,0)</f>
        <v>747</v>
      </c>
      <c r="O245" s="16">
        <f>VLOOKUP(P245,Лист2!$C$2:$F$505,4,0)</f>
        <v>647</v>
      </c>
      <c r="P245" t="str">
        <f t="shared" si="24"/>
        <v>16.05.2020 Ростов-на-Дону</v>
      </c>
    </row>
    <row r="246" spans="1:16" ht="14.25" customHeight="1" x14ac:dyDescent="0.3">
      <c r="A246" s="5">
        <v>43970</v>
      </c>
      <c r="B246" s="27">
        <f t="shared" si="21"/>
        <v>21</v>
      </c>
      <c r="C246" s="6" t="s">
        <v>19</v>
      </c>
      <c r="D246" s="6">
        <v>16237.5</v>
      </c>
      <c r="E246" s="6">
        <v>1403047.5</v>
      </c>
      <c r="F246" s="6">
        <v>1195875.8800000001</v>
      </c>
      <c r="G246" s="23">
        <f t="shared" si="22"/>
        <v>34816548</v>
      </c>
      <c r="H246" s="25">
        <f t="shared" si="23"/>
        <v>4.0298294362784044E-2</v>
      </c>
      <c r="I246" s="39">
        <f t="shared" si="25"/>
        <v>93536.5</v>
      </c>
      <c r="J246" s="22">
        <v>173178.52204615384</v>
      </c>
      <c r="K246" s="32">
        <f t="shared" si="26"/>
        <v>17.323839661353471</v>
      </c>
      <c r="L246" s="32">
        <f t="shared" si="27"/>
        <v>14.765830807581345</v>
      </c>
      <c r="M246">
        <f>VLOOKUP(P246,Лист2!$C$2:$F$505,2,0)</f>
        <v>15</v>
      </c>
      <c r="N246">
        <f>VLOOKUP(P246,Лист2!$C$2:$F$505,3,0)</f>
        <v>930</v>
      </c>
      <c r="O246" s="16">
        <f>VLOOKUP(P246,Лист2!$C$2:$F$505,4,0)</f>
        <v>827</v>
      </c>
      <c r="P246" t="str">
        <f t="shared" si="24"/>
        <v>19.05.2020 Ростов-на-Дону</v>
      </c>
    </row>
    <row r="247" spans="1:16" ht="14.25" customHeight="1" x14ac:dyDescent="0.3">
      <c r="A247" s="7">
        <v>43968</v>
      </c>
      <c r="B247" s="27">
        <f t="shared" si="21"/>
        <v>20</v>
      </c>
      <c r="C247" s="8" t="s">
        <v>19</v>
      </c>
      <c r="D247" s="8">
        <v>11967</v>
      </c>
      <c r="E247" s="8">
        <v>1060489.5</v>
      </c>
      <c r="F247" s="8">
        <v>851805.179</v>
      </c>
      <c r="G247" s="23">
        <f t="shared" si="22"/>
        <v>34816548</v>
      </c>
      <c r="H247" s="25">
        <f t="shared" si="23"/>
        <v>3.0459352259735801E-2</v>
      </c>
      <c r="I247" s="39">
        <f t="shared" si="25"/>
        <v>70699.3</v>
      </c>
      <c r="J247" s="8">
        <v>171981.49101538458</v>
      </c>
      <c r="K247" s="32">
        <f t="shared" si="26"/>
        <v>24.499066939812536</v>
      </c>
      <c r="L247" s="32">
        <f t="shared" si="27"/>
        <v>19.678112890320932</v>
      </c>
      <c r="M247">
        <f>VLOOKUP(P247,Лист2!$C$2:$F$505,2,0)</f>
        <v>15</v>
      </c>
      <c r="N247">
        <f>VLOOKUP(P247,Лист2!$C$2:$F$505,3,0)</f>
        <v>692</v>
      </c>
      <c r="O247" s="16">
        <f>VLOOKUP(P247,Лист2!$C$2:$F$505,4,0)</f>
        <v>591</v>
      </c>
      <c r="P247" t="str">
        <f t="shared" si="24"/>
        <v>17.05.2020 Ростов-на-Дону</v>
      </c>
    </row>
    <row r="248" spans="1:16" ht="14.25" customHeight="1" x14ac:dyDescent="0.3">
      <c r="A248" s="5">
        <v>43960</v>
      </c>
      <c r="B248" s="27">
        <f t="shared" si="21"/>
        <v>19</v>
      </c>
      <c r="C248" s="6" t="s">
        <v>19</v>
      </c>
      <c r="D248" s="6">
        <v>12037.5</v>
      </c>
      <c r="E248" s="6">
        <v>1081216.5</v>
      </c>
      <c r="F248" s="6">
        <v>910141.15500000003</v>
      </c>
      <c r="G248" s="23">
        <f t="shared" si="22"/>
        <v>34816548</v>
      </c>
      <c r="H248" s="25">
        <f t="shared" si="23"/>
        <v>3.1054672622914829E-2</v>
      </c>
      <c r="I248" s="39">
        <f t="shared" si="25"/>
        <v>72081.100000000006</v>
      </c>
      <c r="J248" s="22">
        <v>143296.04318461538</v>
      </c>
      <c r="K248" s="32">
        <f t="shared" si="26"/>
        <v>18.796572823915426</v>
      </c>
      <c r="L248" s="32">
        <f t="shared" si="27"/>
        <v>15.822487448166022</v>
      </c>
      <c r="M248">
        <f>VLOOKUP(P248,Лист2!$C$2:$F$505,2,0)</f>
        <v>15</v>
      </c>
      <c r="N248">
        <f>VLOOKUP(P248,Лист2!$C$2:$F$505,3,0)</f>
        <v>623</v>
      </c>
      <c r="O248" s="16">
        <f>VLOOKUP(P248,Лист2!$C$2:$F$505,4,0)</f>
        <v>535</v>
      </c>
      <c r="P248" t="str">
        <f t="shared" si="24"/>
        <v>09.05.2020 Ростов-на-Дону</v>
      </c>
    </row>
    <row r="249" spans="1:16" ht="14.25" customHeight="1" x14ac:dyDescent="0.3">
      <c r="A249" s="7">
        <v>43955</v>
      </c>
      <c r="B249" s="27">
        <f t="shared" si="21"/>
        <v>19</v>
      </c>
      <c r="C249" s="8" t="s">
        <v>19</v>
      </c>
      <c r="D249" s="8">
        <v>7087.5</v>
      </c>
      <c r="E249" s="8">
        <v>610855.5</v>
      </c>
      <c r="F249" s="8">
        <v>541946.12800000003</v>
      </c>
      <c r="G249" s="23">
        <f t="shared" si="22"/>
        <v>34816548</v>
      </c>
      <c r="H249" s="25">
        <f t="shared" si="23"/>
        <v>1.7544976026916854E-2</v>
      </c>
      <c r="I249" s="39">
        <f t="shared" si="25"/>
        <v>40723.699999999997</v>
      </c>
      <c r="J249" s="8">
        <v>150795.58461538461</v>
      </c>
      <c r="K249" s="32">
        <f t="shared" si="26"/>
        <v>12.715170095282971</v>
      </c>
      <c r="L249" s="32">
        <f t="shared" si="27"/>
        <v>11.280797504483461</v>
      </c>
      <c r="M249">
        <f>VLOOKUP(P249,Лист2!$C$2:$F$505,2,0)</f>
        <v>15</v>
      </c>
      <c r="N249">
        <f>VLOOKUP(P249,Лист2!$C$2:$F$505,3,0)</f>
        <v>390</v>
      </c>
      <c r="O249" s="16">
        <f>VLOOKUP(P249,Лист2!$C$2:$F$505,4,0)</f>
        <v>315</v>
      </c>
      <c r="P249" t="str">
        <f t="shared" si="24"/>
        <v>04.05.2020 Ростов-на-Дону</v>
      </c>
    </row>
    <row r="250" spans="1:16" ht="14.25" customHeight="1" x14ac:dyDescent="0.3">
      <c r="A250" s="5">
        <v>43950</v>
      </c>
      <c r="B250" s="27">
        <f t="shared" si="21"/>
        <v>18</v>
      </c>
      <c r="C250" s="6" t="s">
        <v>20</v>
      </c>
      <c r="D250" s="6">
        <v>25816.5</v>
      </c>
      <c r="E250" s="6">
        <v>2360914.5</v>
      </c>
      <c r="F250" s="6">
        <v>1868643.6719999998</v>
      </c>
      <c r="G250" s="23">
        <f t="shared" si="22"/>
        <v>85862581.5</v>
      </c>
      <c r="H250" s="25">
        <f t="shared" si="23"/>
        <v>2.7496430444500439E-2</v>
      </c>
      <c r="I250" s="39">
        <f t="shared" si="25"/>
        <v>131161.91666666666</v>
      </c>
      <c r="J250" s="22">
        <v>137636.84266153845</v>
      </c>
      <c r="K250" s="32">
        <f t="shared" si="26"/>
        <v>26.343750570333469</v>
      </c>
      <c r="L250" s="32">
        <f t="shared" si="27"/>
        <v>20.850853684027957</v>
      </c>
      <c r="M250">
        <f>VLOOKUP(P250,Лист2!$C$2:$F$505,2,0)</f>
        <v>18</v>
      </c>
      <c r="N250">
        <f>VLOOKUP(P250,Лист2!$C$2:$F$505,3,0)</f>
        <v>1599</v>
      </c>
      <c r="O250" s="16">
        <f>VLOOKUP(P250,Лист2!$C$2:$F$505,4,0)</f>
        <v>1450</v>
      </c>
      <c r="P250" t="str">
        <f t="shared" si="24"/>
        <v>29.04.2020 Краснодар</v>
      </c>
    </row>
    <row r="251" spans="1:16" ht="14.25" customHeight="1" x14ac:dyDescent="0.3">
      <c r="A251" s="7">
        <v>43953</v>
      </c>
      <c r="B251" s="27">
        <f t="shared" si="21"/>
        <v>18</v>
      </c>
      <c r="C251" s="8" t="s">
        <v>19</v>
      </c>
      <c r="D251" s="8">
        <v>4624.5</v>
      </c>
      <c r="E251" s="8">
        <v>433243.5</v>
      </c>
      <c r="F251" s="8">
        <v>377401.46199999994</v>
      </c>
      <c r="G251" s="23">
        <f t="shared" si="22"/>
        <v>34816548</v>
      </c>
      <c r="H251" s="25">
        <f t="shared" si="23"/>
        <v>1.2443608711581631E-2</v>
      </c>
      <c r="I251" s="39">
        <f t="shared" si="25"/>
        <v>28882.9</v>
      </c>
      <c r="J251" s="8">
        <v>65936.343369230759</v>
      </c>
      <c r="K251" s="32">
        <f t="shared" si="26"/>
        <v>14.796455134029149</v>
      </c>
      <c r="L251" s="32">
        <f t="shared" si="27"/>
        <v>12.889296204097707</v>
      </c>
      <c r="M251">
        <f>VLOOKUP(P251,Лист2!$C$2:$F$505,2,0)</f>
        <v>15</v>
      </c>
      <c r="N251">
        <f>VLOOKUP(P251,Лист2!$C$2:$F$505,3,0)</f>
        <v>274</v>
      </c>
      <c r="O251" s="16">
        <f>VLOOKUP(P251,Лист2!$C$2:$F$505,4,0)</f>
        <v>203</v>
      </c>
      <c r="P251" t="str">
        <f t="shared" si="24"/>
        <v>02.05.2020 Ростов-на-Дону</v>
      </c>
    </row>
    <row r="252" spans="1:16" ht="14.25" customHeight="1" x14ac:dyDescent="0.3">
      <c r="A252" s="5">
        <v>43977</v>
      </c>
      <c r="B252" s="27">
        <f t="shared" si="21"/>
        <v>22</v>
      </c>
      <c r="C252" s="6" t="s">
        <v>19</v>
      </c>
      <c r="D252" s="6">
        <v>12259.5</v>
      </c>
      <c r="E252" s="6">
        <v>1152054</v>
      </c>
      <c r="F252" s="6">
        <v>906579.62099999993</v>
      </c>
      <c r="G252" s="23">
        <f t="shared" si="22"/>
        <v>34816548</v>
      </c>
      <c r="H252" s="25">
        <f t="shared" si="23"/>
        <v>3.3089265483757895E-2</v>
      </c>
      <c r="I252" s="39">
        <f t="shared" si="25"/>
        <v>76803.600000000006</v>
      </c>
      <c r="J252" s="22">
        <v>217611.18753846153</v>
      </c>
      <c r="K252" s="32">
        <f t="shared" si="26"/>
        <v>27.076979596037059</v>
      </c>
      <c r="L252" s="32">
        <f t="shared" si="27"/>
        <v>21.307541052763156</v>
      </c>
      <c r="M252">
        <f>VLOOKUP(P252,Лист2!$C$2:$F$505,2,0)</f>
        <v>15</v>
      </c>
      <c r="N252">
        <f>VLOOKUP(P252,Лист2!$C$2:$F$505,3,0)</f>
        <v>812</v>
      </c>
      <c r="O252" s="16">
        <f>VLOOKUP(P252,Лист2!$C$2:$F$505,4,0)</f>
        <v>711</v>
      </c>
      <c r="P252" t="str">
        <f t="shared" si="24"/>
        <v>26.05.2020 Ростов-на-Дону</v>
      </c>
    </row>
    <row r="253" spans="1:16" ht="14.25" customHeight="1" x14ac:dyDescent="0.3">
      <c r="A253" s="7">
        <v>43952</v>
      </c>
      <c r="B253" s="27">
        <f t="shared" si="21"/>
        <v>18</v>
      </c>
      <c r="C253" s="8" t="s">
        <v>19</v>
      </c>
      <c r="D253" s="8">
        <v>5446.5</v>
      </c>
      <c r="E253" s="8">
        <v>505572</v>
      </c>
      <c r="F253" s="8">
        <v>422390.908</v>
      </c>
      <c r="G253" s="23">
        <f t="shared" si="22"/>
        <v>34816548</v>
      </c>
      <c r="H253" s="25">
        <f t="shared" si="23"/>
        <v>1.4521026036240009E-2</v>
      </c>
      <c r="I253" s="39">
        <f t="shared" si="25"/>
        <v>33704.800000000003</v>
      </c>
      <c r="J253" s="8">
        <v>42729.218369230766</v>
      </c>
      <c r="K253" s="32">
        <f t="shared" si="26"/>
        <v>19.692917253796573</v>
      </c>
      <c r="L253" s="32">
        <f t="shared" si="27"/>
        <v>16.452867642986561</v>
      </c>
      <c r="M253">
        <f>VLOOKUP(P253,Лист2!$C$2:$F$505,2,0)</f>
        <v>15</v>
      </c>
      <c r="N253">
        <f>VLOOKUP(P253,Лист2!$C$2:$F$505,3,0)</f>
        <v>294</v>
      </c>
      <c r="O253" s="16">
        <f>VLOOKUP(P253,Лист2!$C$2:$F$505,4,0)</f>
        <v>225</v>
      </c>
      <c r="P253" t="str">
        <f t="shared" si="24"/>
        <v>01.05.2020 Ростов-на-Дону</v>
      </c>
    </row>
    <row r="254" spans="1:16" ht="14.25" customHeight="1" x14ac:dyDescent="0.3">
      <c r="A254" s="5">
        <v>43963</v>
      </c>
      <c r="B254" s="27">
        <f t="shared" si="21"/>
        <v>20</v>
      </c>
      <c r="C254" s="6" t="s">
        <v>19</v>
      </c>
      <c r="D254" s="6">
        <v>11296.5</v>
      </c>
      <c r="E254" s="6">
        <v>989632.5</v>
      </c>
      <c r="F254" s="6">
        <v>829947.41200000001</v>
      </c>
      <c r="G254" s="23">
        <f t="shared" si="22"/>
        <v>34816548</v>
      </c>
      <c r="H254" s="25">
        <f t="shared" si="23"/>
        <v>2.842419932039213E-2</v>
      </c>
      <c r="I254" s="39">
        <f t="shared" si="25"/>
        <v>65975.5</v>
      </c>
      <c r="J254" s="22">
        <v>196319.5046923077</v>
      </c>
      <c r="K254" s="32">
        <f t="shared" si="26"/>
        <v>19.240386281245488</v>
      </c>
      <c r="L254" s="32">
        <f t="shared" si="27"/>
        <v>16.135796671996928</v>
      </c>
      <c r="M254">
        <f>VLOOKUP(P254,Лист2!$C$2:$F$505,2,0)</f>
        <v>15</v>
      </c>
      <c r="N254">
        <f>VLOOKUP(P254,Лист2!$C$2:$F$505,3,0)</f>
        <v>624</v>
      </c>
      <c r="O254" s="16">
        <f>VLOOKUP(P254,Лист2!$C$2:$F$505,4,0)</f>
        <v>538</v>
      </c>
      <c r="P254" t="str">
        <f t="shared" si="24"/>
        <v>12.05.2020 Ростов-на-Дону</v>
      </c>
    </row>
    <row r="255" spans="1:16" ht="14.25" customHeight="1" x14ac:dyDescent="0.3">
      <c r="A255" s="7">
        <v>43972</v>
      </c>
      <c r="B255" s="27">
        <f t="shared" si="21"/>
        <v>21</v>
      </c>
      <c r="C255" s="8" t="s">
        <v>19</v>
      </c>
      <c r="D255" s="8">
        <v>12135</v>
      </c>
      <c r="E255" s="8">
        <v>1103623.5</v>
      </c>
      <c r="F255" s="8">
        <v>899589.3060000001</v>
      </c>
      <c r="G255" s="23">
        <f t="shared" si="22"/>
        <v>34816548</v>
      </c>
      <c r="H255" s="25">
        <f t="shared" si="23"/>
        <v>3.1698245903068849E-2</v>
      </c>
      <c r="I255" s="39">
        <f t="shared" si="25"/>
        <v>73574.899999999994</v>
      </c>
      <c r="J255" s="8">
        <v>184440.53076923077</v>
      </c>
      <c r="K255" s="32">
        <f t="shared" si="26"/>
        <v>22.680815861099163</v>
      </c>
      <c r="L255" s="32">
        <f t="shared" si="27"/>
        <v>18.487663048131893</v>
      </c>
      <c r="M255">
        <f>VLOOKUP(P255,Лист2!$C$2:$F$505,2,0)</f>
        <v>15</v>
      </c>
      <c r="N255">
        <f>VLOOKUP(P255,Лист2!$C$2:$F$505,3,0)</f>
        <v>749</v>
      </c>
      <c r="O255" s="16">
        <f>VLOOKUP(P255,Лист2!$C$2:$F$505,4,0)</f>
        <v>652</v>
      </c>
      <c r="P255" t="str">
        <f t="shared" si="24"/>
        <v>21.05.2020 Ростов-на-Дону</v>
      </c>
    </row>
    <row r="256" spans="1:16" ht="14.25" customHeight="1" x14ac:dyDescent="0.3">
      <c r="A256" s="5">
        <v>43971</v>
      </c>
      <c r="B256" s="27">
        <f t="shared" si="21"/>
        <v>21</v>
      </c>
      <c r="C256" s="6" t="s">
        <v>19</v>
      </c>
      <c r="D256" s="6">
        <v>12630</v>
      </c>
      <c r="E256" s="6">
        <v>1104858</v>
      </c>
      <c r="F256" s="6">
        <v>915994.11899999983</v>
      </c>
      <c r="G256" s="23">
        <f t="shared" si="22"/>
        <v>34816548</v>
      </c>
      <c r="H256" s="25">
        <f t="shared" si="23"/>
        <v>3.1733703180453154E-2</v>
      </c>
      <c r="I256" s="39">
        <f t="shared" si="25"/>
        <v>73657.2</v>
      </c>
      <c r="J256" s="22">
        <v>161654.46923076923</v>
      </c>
      <c r="K256" s="32">
        <f t="shared" si="26"/>
        <v>20.618459996903123</v>
      </c>
      <c r="L256" s="32">
        <f t="shared" si="27"/>
        <v>17.093950625329242</v>
      </c>
      <c r="M256">
        <f>VLOOKUP(P256,Лист2!$C$2:$F$505,2,0)</f>
        <v>15</v>
      </c>
      <c r="N256">
        <f>VLOOKUP(P256,Лист2!$C$2:$F$505,3,0)</f>
        <v>760</v>
      </c>
      <c r="O256" s="16">
        <f>VLOOKUP(P256,Лист2!$C$2:$F$505,4,0)</f>
        <v>664</v>
      </c>
      <c r="P256" t="str">
        <f t="shared" si="24"/>
        <v>20.05.2020 Ростов-на-Дону</v>
      </c>
    </row>
    <row r="257" spans="1:16" ht="14.25" customHeight="1" x14ac:dyDescent="0.3">
      <c r="A257" s="7">
        <v>43956</v>
      </c>
      <c r="B257" s="27">
        <f t="shared" si="21"/>
        <v>19</v>
      </c>
      <c r="C257" s="8" t="s">
        <v>19</v>
      </c>
      <c r="D257" s="8">
        <v>8223</v>
      </c>
      <c r="E257" s="8">
        <v>694593</v>
      </c>
      <c r="F257" s="8">
        <v>622755.04999999993</v>
      </c>
      <c r="G257" s="23">
        <f t="shared" si="22"/>
        <v>34816548</v>
      </c>
      <c r="H257" s="25">
        <f t="shared" si="23"/>
        <v>1.9950082357389366E-2</v>
      </c>
      <c r="I257" s="39">
        <f t="shared" si="25"/>
        <v>46306.2</v>
      </c>
      <c r="J257" s="8">
        <v>172368.62218461538</v>
      </c>
      <c r="K257" s="32">
        <f t="shared" si="26"/>
        <v>11.535506616927487</v>
      </c>
      <c r="L257" s="32">
        <f t="shared" si="27"/>
        <v>10.342452342594882</v>
      </c>
      <c r="M257">
        <f>VLOOKUP(P257,Лист2!$C$2:$F$505,2,0)</f>
        <v>15</v>
      </c>
      <c r="N257">
        <f>VLOOKUP(P257,Лист2!$C$2:$F$505,3,0)</f>
        <v>455</v>
      </c>
      <c r="O257" s="16">
        <f>VLOOKUP(P257,Лист2!$C$2:$F$505,4,0)</f>
        <v>381</v>
      </c>
      <c r="P257" t="str">
        <f t="shared" si="24"/>
        <v>05.05.2020 Ростов-на-Дону</v>
      </c>
    </row>
    <row r="258" spans="1:16" ht="14.25" customHeight="1" x14ac:dyDescent="0.3">
      <c r="A258" s="5">
        <v>43949</v>
      </c>
      <c r="B258" s="27">
        <f t="shared" ref="B258:B321" si="28">WEEKNUM(TEXT(A258,"ДД.ММ.ГГГГ"), 2)</f>
        <v>18</v>
      </c>
      <c r="C258" s="6" t="s">
        <v>20</v>
      </c>
      <c r="D258" s="6">
        <v>25149</v>
      </c>
      <c r="E258" s="6">
        <v>2277072</v>
      </c>
      <c r="F258" s="6">
        <v>1804070.1239999998</v>
      </c>
      <c r="G258" s="23">
        <f t="shared" ref="G258:G321" si="29">SUMIF(C:C, C258, E:E)</f>
        <v>85862581.5</v>
      </c>
      <c r="H258" s="25">
        <f t="shared" ref="H258:H321" si="30">E258/G258</f>
        <v>2.6519957357676229E-2</v>
      </c>
      <c r="I258" s="39">
        <f t="shared" si="25"/>
        <v>126504</v>
      </c>
      <c r="J258" s="22">
        <v>125553.02143076922</v>
      </c>
      <c r="K258" s="32">
        <f t="shared" si="26"/>
        <v>26.218597032761469</v>
      </c>
      <c r="L258" s="32">
        <f t="shared" si="27"/>
        <v>20.772372415101508</v>
      </c>
      <c r="M258">
        <f>VLOOKUP(P258,Лист2!$C$2:$F$505,2,0)</f>
        <v>18</v>
      </c>
      <c r="N258">
        <f>VLOOKUP(P258,Лист2!$C$2:$F$505,3,0)</f>
        <v>1505</v>
      </c>
      <c r="O258" s="16">
        <f>VLOOKUP(P258,Лист2!$C$2:$F$505,4,0)</f>
        <v>1368</v>
      </c>
      <c r="P258" t="str">
        <f t="shared" ref="P258:P321" si="31">TEXT(A258,"ДД.ММ.ГГГГ")&amp;" "&amp;C258</f>
        <v>28.04.2020 Краснодар</v>
      </c>
    </row>
    <row r="259" spans="1:16" ht="14.25" customHeight="1" x14ac:dyDescent="0.3">
      <c r="A259" s="7">
        <v>43964</v>
      </c>
      <c r="B259" s="27">
        <f t="shared" si="28"/>
        <v>20</v>
      </c>
      <c r="C259" s="8" t="s">
        <v>19</v>
      </c>
      <c r="D259" s="8">
        <v>10401</v>
      </c>
      <c r="E259" s="8">
        <v>949912.5</v>
      </c>
      <c r="F259" s="8">
        <v>785961.28899999999</v>
      </c>
      <c r="G259" s="23">
        <f t="shared" si="29"/>
        <v>34816548</v>
      </c>
      <c r="H259" s="25">
        <f t="shared" si="30"/>
        <v>2.728336249762613E-2</v>
      </c>
      <c r="I259" s="39">
        <f t="shared" ref="I259:I322" si="32">E259/M259</f>
        <v>63327.5</v>
      </c>
      <c r="J259" s="8">
        <v>253438.94004615385</v>
      </c>
      <c r="K259" s="32">
        <f t="shared" ref="K259:K322" si="33">(E259-F259)/F259*100</f>
        <v>20.859960063503841</v>
      </c>
      <c r="L259" s="32">
        <f t="shared" ref="L259:L322" si="34">(E259-F259)/E259*100</f>
        <v>17.259611911623441</v>
      </c>
      <c r="M259">
        <f>VLOOKUP(P259,Лист2!$C$2:$F$505,2,0)</f>
        <v>15</v>
      </c>
      <c r="N259">
        <f>VLOOKUP(P259,Лист2!$C$2:$F$505,3,0)</f>
        <v>599</v>
      </c>
      <c r="O259" s="16">
        <f>VLOOKUP(P259,Лист2!$C$2:$F$505,4,0)</f>
        <v>515</v>
      </c>
      <c r="P259" t="str">
        <f t="shared" si="31"/>
        <v>13.05.2020 Ростов-на-Дону</v>
      </c>
    </row>
    <row r="260" spans="1:16" ht="14.25" customHeight="1" x14ac:dyDescent="0.3">
      <c r="A260" s="5">
        <v>43982</v>
      </c>
      <c r="B260" s="27">
        <f t="shared" si="28"/>
        <v>22</v>
      </c>
      <c r="C260" s="6" t="s">
        <v>18</v>
      </c>
      <c r="D260" s="6">
        <v>17689.5</v>
      </c>
      <c r="E260" s="6">
        <v>1592119.5</v>
      </c>
      <c r="F260" s="6">
        <v>1279369.1529999999</v>
      </c>
      <c r="G260" s="23">
        <f t="shared" si="29"/>
        <v>48803040</v>
      </c>
      <c r="H260" s="25">
        <f t="shared" si="30"/>
        <v>3.2623367314823008E-2</v>
      </c>
      <c r="I260" s="39">
        <f t="shared" si="32"/>
        <v>93654.088235294112</v>
      </c>
      <c r="J260" s="22">
        <v>119890.85384615383</v>
      </c>
      <c r="K260" s="32">
        <f t="shared" si="33"/>
        <v>24.445668888188372</v>
      </c>
      <c r="L260" s="32">
        <f t="shared" si="34"/>
        <v>19.643647791513143</v>
      </c>
      <c r="M260">
        <f>VLOOKUP(P260,Лист2!$C$2:$F$505,2,0)</f>
        <v>17</v>
      </c>
      <c r="N260">
        <f>VLOOKUP(P260,Лист2!$C$2:$F$505,3,0)</f>
        <v>1186</v>
      </c>
      <c r="O260" s="16">
        <f>VLOOKUP(P260,Лист2!$C$2:$F$505,4,0)</f>
        <v>1054</v>
      </c>
      <c r="P260" t="str">
        <f t="shared" si="31"/>
        <v>31.05.2020 Пермь</v>
      </c>
    </row>
    <row r="261" spans="1:16" ht="14.25" customHeight="1" x14ac:dyDescent="0.3">
      <c r="A261" s="7">
        <v>43954</v>
      </c>
      <c r="B261" s="27">
        <f t="shared" si="28"/>
        <v>18</v>
      </c>
      <c r="C261" s="8" t="s">
        <v>19</v>
      </c>
      <c r="D261" s="8">
        <v>8127</v>
      </c>
      <c r="E261" s="8">
        <v>665302.5</v>
      </c>
      <c r="F261" s="8">
        <v>644221.49399999995</v>
      </c>
      <c r="G261" s="23">
        <f t="shared" si="29"/>
        <v>34816548</v>
      </c>
      <c r="H261" s="25">
        <f t="shared" si="30"/>
        <v>1.9108801366522609E-2</v>
      </c>
      <c r="I261" s="39">
        <f t="shared" si="32"/>
        <v>44353.5</v>
      </c>
      <c r="J261" s="8">
        <v>95245.727138461531</v>
      </c>
      <c r="K261" s="32">
        <f t="shared" si="33"/>
        <v>3.2723226710594751</v>
      </c>
      <c r="L261" s="32">
        <f t="shared" si="34"/>
        <v>3.1686347187933386</v>
      </c>
      <c r="M261">
        <f>VLOOKUP(P261,Лист2!$C$2:$F$505,2,0)</f>
        <v>15</v>
      </c>
      <c r="N261">
        <f>VLOOKUP(P261,Лист2!$C$2:$F$505,3,0)</f>
        <v>455</v>
      </c>
      <c r="O261" s="16">
        <f>VLOOKUP(P261,Лист2!$C$2:$F$505,4,0)</f>
        <v>384</v>
      </c>
      <c r="P261" t="str">
        <f t="shared" si="31"/>
        <v>03.05.2020 Ростов-на-Дону</v>
      </c>
    </row>
    <row r="262" spans="1:16" ht="14.25" customHeight="1" x14ac:dyDescent="0.3">
      <c r="A262" s="5">
        <v>43981</v>
      </c>
      <c r="B262" s="27">
        <f t="shared" si="28"/>
        <v>22</v>
      </c>
      <c r="C262" s="6" t="s">
        <v>18</v>
      </c>
      <c r="D262" s="6">
        <v>27250.5</v>
      </c>
      <c r="E262" s="6">
        <v>2457252</v>
      </c>
      <c r="F262" s="6">
        <v>1983435.05</v>
      </c>
      <c r="G262" s="23">
        <f t="shared" si="29"/>
        <v>48803040</v>
      </c>
      <c r="H262" s="25">
        <f t="shared" si="30"/>
        <v>5.0350388008615854E-2</v>
      </c>
      <c r="I262" s="39">
        <f t="shared" si="32"/>
        <v>144544.23529411765</v>
      </c>
      <c r="J262" s="22">
        <v>175066.50692307693</v>
      </c>
      <c r="K262" s="32">
        <f t="shared" si="33"/>
        <v>23.88870510279628</v>
      </c>
      <c r="L262" s="32">
        <f t="shared" si="34"/>
        <v>19.282391468192923</v>
      </c>
      <c r="M262">
        <f>VLOOKUP(P262,Лист2!$C$2:$F$505,2,0)</f>
        <v>17</v>
      </c>
      <c r="N262">
        <f>VLOOKUP(P262,Лист2!$C$2:$F$505,3,0)</f>
        <v>1697</v>
      </c>
      <c r="O262" s="16">
        <f>VLOOKUP(P262,Лист2!$C$2:$F$505,4,0)</f>
        <v>1499</v>
      </c>
      <c r="P262" t="str">
        <f t="shared" si="31"/>
        <v>30.05.2020 Пермь</v>
      </c>
    </row>
    <row r="263" spans="1:16" ht="14.25" customHeight="1" x14ac:dyDescent="0.3">
      <c r="A263" s="7">
        <v>43957</v>
      </c>
      <c r="B263" s="27">
        <f t="shared" si="28"/>
        <v>19</v>
      </c>
      <c r="C263" s="8" t="s">
        <v>19</v>
      </c>
      <c r="D263" s="8">
        <v>8464.5</v>
      </c>
      <c r="E263" s="8">
        <v>739291.5</v>
      </c>
      <c r="F263" s="8">
        <v>651727.3679999999</v>
      </c>
      <c r="G263" s="23">
        <f t="shared" si="29"/>
        <v>34816548</v>
      </c>
      <c r="H263" s="25">
        <f t="shared" si="30"/>
        <v>2.123391152965538E-2</v>
      </c>
      <c r="I263" s="39">
        <f t="shared" si="32"/>
        <v>49286.1</v>
      </c>
      <c r="J263" s="8">
        <v>154318.62433846152</v>
      </c>
      <c r="K263" s="32">
        <f t="shared" si="33"/>
        <v>13.435699695827431</v>
      </c>
      <c r="L263" s="32">
        <f t="shared" si="34"/>
        <v>11.844330957409912</v>
      </c>
      <c r="M263">
        <f>VLOOKUP(P263,Лист2!$C$2:$F$505,2,0)</f>
        <v>15</v>
      </c>
      <c r="N263">
        <f>VLOOKUP(P263,Лист2!$C$2:$F$505,3,0)</f>
        <v>467</v>
      </c>
      <c r="O263" s="16">
        <f>VLOOKUP(P263,Лист2!$C$2:$F$505,4,0)</f>
        <v>389</v>
      </c>
      <c r="P263" t="str">
        <f t="shared" si="31"/>
        <v>06.05.2020 Ростов-на-Дону</v>
      </c>
    </row>
    <row r="264" spans="1:16" ht="14.25" customHeight="1" x14ac:dyDescent="0.3">
      <c r="A264" s="5">
        <v>43974</v>
      </c>
      <c r="B264" s="27">
        <f t="shared" si="28"/>
        <v>21</v>
      </c>
      <c r="C264" s="6" t="s">
        <v>19</v>
      </c>
      <c r="D264" s="6">
        <v>14167.5</v>
      </c>
      <c r="E264" s="6">
        <v>1315075.5</v>
      </c>
      <c r="F264" s="6">
        <v>1074904.135</v>
      </c>
      <c r="G264" s="23">
        <f t="shared" si="29"/>
        <v>34816548</v>
      </c>
      <c r="H264" s="25">
        <f t="shared" si="30"/>
        <v>3.7771564831757587E-2</v>
      </c>
      <c r="I264" s="39">
        <f t="shared" si="32"/>
        <v>87671.7</v>
      </c>
      <c r="J264" s="22">
        <v>269233.34436923079</v>
      </c>
      <c r="K264" s="32">
        <f t="shared" si="33"/>
        <v>22.343514847489164</v>
      </c>
      <c r="L264" s="32">
        <f t="shared" si="34"/>
        <v>18.262933573015388</v>
      </c>
      <c r="M264">
        <f>VLOOKUP(P264,Лист2!$C$2:$F$505,2,0)</f>
        <v>15</v>
      </c>
      <c r="N264">
        <f>VLOOKUP(P264,Лист2!$C$2:$F$505,3,0)</f>
        <v>840</v>
      </c>
      <c r="O264" s="16">
        <f>VLOOKUP(P264,Лист2!$C$2:$F$505,4,0)</f>
        <v>725</v>
      </c>
      <c r="P264" t="str">
        <f t="shared" si="31"/>
        <v>23.05.2020 Ростов-на-Дону</v>
      </c>
    </row>
    <row r="265" spans="1:16" ht="14.25" customHeight="1" x14ac:dyDescent="0.3">
      <c r="A265" s="7">
        <v>43979</v>
      </c>
      <c r="B265" s="27">
        <f t="shared" si="28"/>
        <v>22</v>
      </c>
      <c r="C265" s="8" t="s">
        <v>18</v>
      </c>
      <c r="D265" s="8">
        <v>16500</v>
      </c>
      <c r="E265" s="8">
        <v>1487928</v>
      </c>
      <c r="F265" s="8">
        <v>1187884.8939999999</v>
      </c>
      <c r="G265" s="23">
        <f t="shared" si="29"/>
        <v>48803040</v>
      </c>
      <c r="H265" s="25">
        <f t="shared" si="30"/>
        <v>3.0488428589694413E-2</v>
      </c>
      <c r="I265" s="39">
        <f t="shared" si="32"/>
        <v>87525.176470588238</v>
      </c>
      <c r="J265" s="8">
        <v>279400.0153846154</v>
      </c>
      <c r="K265" s="32">
        <f t="shared" si="33"/>
        <v>25.25860102401472</v>
      </c>
      <c r="L265" s="32">
        <f t="shared" si="34"/>
        <v>20.165162964874657</v>
      </c>
      <c r="M265">
        <f>VLOOKUP(P265,Лист2!$C$2:$F$505,2,0)</f>
        <v>17</v>
      </c>
      <c r="N265">
        <f>VLOOKUP(P265,Лист2!$C$2:$F$505,3,0)</f>
        <v>1097</v>
      </c>
      <c r="O265" s="16">
        <f>VLOOKUP(P265,Лист2!$C$2:$F$505,4,0)</f>
        <v>968</v>
      </c>
      <c r="P265" t="str">
        <f t="shared" si="31"/>
        <v>28.05.2020 Пермь</v>
      </c>
    </row>
    <row r="266" spans="1:16" ht="14.25" customHeight="1" x14ac:dyDescent="0.3">
      <c r="A266" s="5">
        <v>43976</v>
      </c>
      <c r="B266" s="27">
        <f t="shared" si="28"/>
        <v>22</v>
      </c>
      <c r="C266" s="6" t="s">
        <v>19</v>
      </c>
      <c r="D266" s="6">
        <v>13260</v>
      </c>
      <c r="E266" s="6">
        <v>1230687</v>
      </c>
      <c r="F266" s="6">
        <v>985675.48699999996</v>
      </c>
      <c r="G266" s="23">
        <f t="shared" si="29"/>
        <v>34816548</v>
      </c>
      <c r="H266" s="25">
        <f t="shared" si="30"/>
        <v>3.5347760495957267E-2</v>
      </c>
      <c r="I266" s="39">
        <f t="shared" si="32"/>
        <v>82045.8</v>
      </c>
      <c r="J266" s="22">
        <v>224353.45695384615</v>
      </c>
      <c r="K266" s="32">
        <f t="shared" si="33"/>
        <v>24.857218854626954</v>
      </c>
      <c r="L266" s="32">
        <f t="shared" si="34"/>
        <v>19.908515568946452</v>
      </c>
      <c r="M266">
        <f>VLOOKUP(P266,Лист2!$C$2:$F$505,2,0)</f>
        <v>15</v>
      </c>
      <c r="N266">
        <f>VLOOKUP(P266,Лист2!$C$2:$F$505,3,0)</f>
        <v>835</v>
      </c>
      <c r="O266" s="16">
        <f>VLOOKUP(P266,Лист2!$C$2:$F$505,4,0)</f>
        <v>736</v>
      </c>
      <c r="P266" t="str">
        <f t="shared" si="31"/>
        <v>25.05.2020 Ростов-на-Дону</v>
      </c>
    </row>
    <row r="267" spans="1:16" ht="14.25" customHeight="1" x14ac:dyDescent="0.3">
      <c r="A267" s="7">
        <v>43951</v>
      </c>
      <c r="B267" s="27">
        <f t="shared" si="28"/>
        <v>18</v>
      </c>
      <c r="C267" s="8" t="s">
        <v>19</v>
      </c>
      <c r="D267" s="8">
        <v>4285.5</v>
      </c>
      <c r="E267" s="8">
        <v>404691</v>
      </c>
      <c r="F267" s="8">
        <v>333054.54800000001</v>
      </c>
      <c r="G267" s="23">
        <f t="shared" si="29"/>
        <v>34816548</v>
      </c>
      <c r="H267" s="25">
        <f t="shared" si="30"/>
        <v>1.1623524537814605E-2</v>
      </c>
      <c r="I267" s="39">
        <f t="shared" si="32"/>
        <v>26979.4</v>
      </c>
      <c r="J267" s="8">
        <v>11494.630769230769</v>
      </c>
      <c r="K267" s="32">
        <f t="shared" si="33"/>
        <v>21.508924718241644</v>
      </c>
      <c r="L267" s="32">
        <f t="shared" si="34"/>
        <v>17.701518442465979</v>
      </c>
      <c r="M267">
        <f>VLOOKUP(P267,Лист2!$C$2:$F$505,2,0)</f>
        <v>15</v>
      </c>
      <c r="N267">
        <f>VLOOKUP(P267,Лист2!$C$2:$F$505,3,0)</f>
        <v>262</v>
      </c>
      <c r="O267" s="16">
        <f>VLOOKUP(P267,Лист2!$C$2:$F$505,4,0)</f>
        <v>195</v>
      </c>
      <c r="P267" t="str">
        <f t="shared" si="31"/>
        <v>30.04.2020 Ростов-на-Дону</v>
      </c>
    </row>
    <row r="268" spans="1:16" ht="14.25" customHeight="1" x14ac:dyDescent="0.3">
      <c r="A268" s="5">
        <v>43961</v>
      </c>
      <c r="B268" s="27">
        <f t="shared" si="28"/>
        <v>19</v>
      </c>
      <c r="C268" s="6" t="s">
        <v>19</v>
      </c>
      <c r="D268" s="6">
        <v>13440</v>
      </c>
      <c r="E268" s="6">
        <v>1198285.5</v>
      </c>
      <c r="F268" s="6">
        <v>1018063.802</v>
      </c>
      <c r="G268" s="23">
        <f t="shared" si="29"/>
        <v>34816548</v>
      </c>
      <c r="H268" s="25">
        <f t="shared" si="30"/>
        <v>3.4417125442763596E-2</v>
      </c>
      <c r="I268" s="39">
        <f t="shared" si="32"/>
        <v>79885.7</v>
      </c>
      <c r="J268" s="22">
        <v>178012.59307692308</v>
      </c>
      <c r="K268" s="32">
        <f t="shared" si="33"/>
        <v>17.702397202017401</v>
      </c>
      <c r="L268" s="32">
        <f t="shared" si="34"/>
        <v>15.039963180727797</v>
      </c>
      <c r="M268">
        <f>VLOOKUP(P268,Лист2!$C$2:$F$505,2,0)</f>
        <v>15</v>
      </c>
      <c r="N268">
        <f>VLOOKUP(P268,Лист2!$C$2:$F$505,3,0)</f>
        <v>706</v>
      </c>
      <c r="O268" s="16">
        <f>VLOOKUP(P268,Лист2!$C$2:$F$505,4,0)</f>
        <v>608</v>
      </c>
      <c r="P268" t="str">
        <f t="shared" si="31"/>
        <v>10.05.2020 Ростов-на-Дону</v>
      </c>
    </row>
    <row r="269" spans="1:16" ht="14.25" customHeight="1" x14ac:dyDescent="0.3">
      <c r="A269" s="7">
        <v>43959</v>
      </c>
      <c r="B269" s="27">
        <f t="shared" si="28"/>
        <v>19</v>
      </c>
      <c r="C269" s="8" t="s">
        <v>19</v>
      </c>
      <c r="D269" s="8">
        <v>9058.5</v>
      </c>
      <c r="E269" s="8">
        <v>798759</v>
      </c>
      <c r="F269" s="8">
        <v>669115.93699999992</v>
      </c>
      <c r="G269" s="23">
        <f t="shared" si="29"/>
        <v>34816548</v>
      </c>
      <c r="H269" s="25">
        <f t="shared" si="30"/>
        <v>2.2941935541685523E-2</v>
      </c>
      <c r="I269" s="39">
        <f t="shared" si="32"/>
        <v>53250.6</v>
      </c>
      <c r="J269" s="8">
        <v>171987.47030000002</v>
      </c>
      <c r="K269" s="32">
        <f t="shared" si="33"/>
        <v>19.375276515047364</v>
      </c>
      <c r="L269" s="32">
        <f t="shared" si="34"/>
        <v>16.230560532025315</v>
      </c>
      <c r="M269">
        <f>VLOOKUP(P269,Лист2!$C$2:$F$505,2,0)</f>
        <v>15</v>
      </c>
      <c r="N269">
        <f>VLOOKUP(P269,Лист2!$C$2:$F$505,3,0)</f>
        <v>492</v>
      </c>
      <c r="O269" s="16">
        <f>VLOOKUP(P269,Лист2!$C$2:$F$505,4,0)</f>
        <v>412</v>
      </c>
      <c r="P269" t="str">
        <f t="shared" si="31"/>
        <v>08.05.2020 Ростов-на-Дону</v>
      </c>
    </row>
    <row r="270" spans="1:16" ht="14.25" customHeight="1" x14ac:dyDescent="0.3">
      <c r="A270" s="5">
        <v>43958</v>
      </c>
      <c r="B270" s="27">
        <f t="shared" si="28"/>
        <v>19</v>
      </c>
      <c r="C270" s="6" t="s">
        <v>19</v>
      </c>
      <c r="D270" s="6">
        <v>8719.5</v>
      </c>
      <c r="E270" s="6">
        <v>769276.5</v>
      </c>
      <c r="F270" s="6">
        <v>654599.97699999996</v>
      </c>
      <c r="G270" s="23">
        <f t="shared" si="29"/>
        <v>34816548</v>
      </c>
      <c r="H270" s="25">
        <f t="shared" si="30"/>
        <v>2.209513993173591E-2</v>
      </c>
      <c r="I270" s="39">
        <f t="shared" si="32"/>
        <v>51285.1</v>
      </c>
      <c r="J270" s="22">
        <v>184385.1884923077</v>
      </c>
      <c r="K270" s="32">
        <f t="shared" si="33"/>
        <v>17.51856508238161</v>
      </c>
      <c r="L270" s="32">
        <f t="shared" si="34"/>
        <v>14.907061765178067</v>
      </c>
      <c r="M270">
        <f>VLOOKUP(P270,Лист2!$C$2:$F$505,2,0)</f>
        <v>15</v>
      </c>
      <c r="N270">
        <f>VLOOKUP(P270,Лист2!$C$2:$F$505,3,0)</f>
        <v>480</v>
      </c>
      <c r="O270" s="16">
        <f>VLOOKUP(P270,Лист2!$C$2:$F$505,4,0)</f>
        <v>398</v>
      </c>
      <c r="P270" t="str">
        <f t="shared" si="31"/>
        <v>07.05.2020 Ростов-на-Дону</v>
      </c>
    </row>
    <row r="271" spans="1:16" ht="14.25" customHeight="1" x14ac:dyDescent="0.3">
      <c r="A271" s="7">
        <v>43975</v>
      </c>
      <c r="B271" s="27">
        <f t="shared" si="28"/>
        <v>21</v>
      </c>
      <c r="C271" s="8" t="s">
        <v>19</v>
      </c>
      <c r="D271" s="8">
        <v>12666</v>
      </c>
      <c r="E271" s="8">
        <v>1184865</v>
      </c>
      <c r="F271" s="8">
        <v>953822.62099999993</v>
      </c>
      <c r="G271" s="23">
        <f t="shared" si="29"/>
        <v>34816548</v>
      </c>
      <c r="H271" s="25">
        <f t="shared" si="30"/>
        <v>3.4031662185464225E-2</v>
      </c>
      <c r="I271" s="39">
        <f t="shared" si="32"/>
        <v>78991</v>
      </c>
      <c r="J271" s="8">
        <v>340158.78723076923</v>
      </c>
      <c r="K271" s="32">
        <f t="shared" si="33"/>
        <v>24.222782508321334</v>
      </c>
      <c r="L271" s="32">
        <f t="shared" si="34"/>
        <v>19.499468631447471</v>
      </c>
      <c r="M271">
        <f>VLOOKUP(P271,Лист2!$C$2:$F$505,2,0)</f>
        <v>15</v>
      </c>
      <c r="N271">
        <f>VLOOKUP(P271,Лист2!$C$2:$F$505,3,0)</f>
        <v>779</v>
      </c>
      <c r="O271" s="16">
        <f>VLOOKUP(P271,Лист2!$C$2:$F$505,4,0)</f>
        <v>673</v>
      </c>
      <c r="P271" t="str">
        <f t="shared" si="31"/>
        <v>24.05.2020 Ростов-на-Дону</v>
      </c>
    </row>
    <row r="272" spans="1:16" ht="14.25" customHeight="1" x14ac:dyDescent="0.3">
      <c r="A272" s="5">
        <v>43967</v>
      </c>
      <c r="B272" s="27">
        <f t="shared" si="28"/>
        <v>20</v>
      </c>
      <c r="C272" s="6" t="s">
        <v>20</v>
      </c>
      <c r="D272" s="6">
        <v>34563</v>
      </c>
      <c r="E272" s="6">
        <v>2922883.5</v>
      </c>
      <c r="F272" s="6">
        <v>2340316.3049999997</v>
      </c>
      <c r="G272" s="23">
        <f t="shared" si="29"/>
        <v>85862581.5</v>
      </c>
      <c r="H272" s="25">
        <f t="shared" si="30"/>
        <v>3.4041411857620427E-2</v>
      </c>
      <c r="I272" s="39">
        <f t="shared" si="32"/>
        <v>153835.97368421053</v>
      </c>
      <c r="J272" s="22">
        <v>109812.45384615385</v>
      </c>
      <c r="K272" s="32">
        <f t="shared" si="33"/>
        <v>24.892669155676391</v>
      </c>
      <c r="L272" s="32">
        <f t="shared" si="34"/>
        <v>19.931249227004784</v>
      </c>
      <c r="M272">
        <f>VLOOKUP(P272,Лист2!$C$2:$F$505,2,0)</f>
        <v>19</v>
      </c>
      <c r="N272">
        <f>VLOOKUP(P272,Лист2!$C$2:$F$505,3,0)</f>
        <v>2039</v>
      </c>
      <c r="O272" s="16">
        <f>VLOOKUP(P272,Лист2!$C$2:$F$505,4,0)</f>
        <v>1868</v>
      </c>
      <c r="P272" t="str">
        <f t="shared" si="31"/>
        <v>16.05.2020 Краснодар</v>
      </c>
    </row>
    <row r="273" spans="1:16" ht="14.25" customHeight="1" x14ac:dyDescent="0.3">
      <c r="A273" s="7">
        <v>43970</v>
      </c>
      <c r="B273" s="27">
        <f t="shared" si="28"/>
        <v>21</v>
      </c>
      <c r="C273" s="8" t="s">
        <v>20</v>
      </c>
      <c r="D273" s="8">
        <v>28882.5</v>
      </c>
      <c r="E273" s="8">
        <v>2446530</v>
      </c>
      <c r="F273" s="8">
        <v>1956748.2629999998</v>
      </c>
      <c r="G273" s="23">
        <f t="shared" si="29"/>
        <v>85862581.5</v>
      </c>
      <c r="H273" s="25">
        <f t="shared" si="30"/>
        <v>2.8493552805653764E-2</v>
      </c>
      <c r="I273" s="39">
        <f t="shared" si="32"/>
        <v>128764.73684210527</v>
      </c>
      <c r="J273" s="8">
        <v>108543.03143076923</v>
      </c>
      <c r="K273" s="32">
        <f t="shared" si="33"/>
        <v>25.030390789722155</v>
      </c>
      <c r="L273" s="32">
        <f t="shared" si="34"/>
        <v>20.019445377739093</v>
      </c>
      <c r="M273">
        <f>VLOOKUP(P273,Лист2!$C$2:$F$505,2,0)</f>
        <v>19</v>
      </c>
      <c r="N273">
        <f>VLOOKUP(P273,Лист2!$C$2:$F$505,3,0)</f>
        <v>1831</v>
      </c>
      <c r="O273" s="16">
        <f>VLOOKUP(P273,Лист2!$C$2:$F$505,4,0)</f>
        <v>1667</v>
      </c>
      <c r="P273" t="str">
        <f t="shared" si="31"/>
        <v>19.05.2020 Краснодар</v>
      </c>
    </row>
    <row r="274" spans="1:16" ht="14.25" customHeight="1" x14ac:dyDescent="0.3">
      <c r="A274" s="5">
        <v>43968</v>
      </c>
      <c r="B274" s="27">
        <f t="shared" si="28"/>
        <v>20</v>
      </c>
      <c r="C274" s="6" t="s">
        <v>20</v>
      </c>
      <c r="D274" s="6">
        <v>28275</v>
      </c>
      <c r="E274" s="6">
        <v>2435632.5</v>
      </c>
      <c r="F274" s="6">
        <v>1954139.7149999999</v>
      </c>
      <c r="G274" s="23">
        <f t="shared" si="29"/>
        <v>85862581.5</v>
      </c>
      <c r="H274" s="25">
        <f t="shared" si="30"/>
        <v>2.8366634888563187E-2</v>
      </c>
      <c r="I274" s="39">
        <f t="shared" si="32"/>
        <v>128191.18421052632</v>
      </c>
      <c r="J274" s="22">
        <v>79541.984615384616</v>
      </c>
      <c r="K274" s="32">
        <f t="shared" si="33"/>
        <v>24.639629464774487</v>
      </c>
      <c r="L274" s="32">
        <f t="shared" si="34"/>
        <v>19.76869601633252</v>
      </c>
      <c r="M274">
        <f>VLOOKUP(P274,Лист2!$C$2:$F$505,2,0)</f>
        <v>19</v>
      </c>
      <c r="N274">
        <f>VLOOKUP(P274,Лист2!$C$2:$F$505,3,0)</f>
        <v>1790</v>
      </c>
      <c r="O274" s="16">
        <f>VLOOKUP(P274,Лист2!$C$2:$F$505,4,0)</f>
        <v>1633</v>
      </c>
      <c r="P274" t="str">
        <f t="shared" si="31"/>
        <v>17.05.2020 Краснодар</v>
      </c>
    </row>
    <row r="275" spans="1:16" ht="14.25" customHeight="1" x14ac:dyDescent="0.3">
      <c r="A275" s="7">
        <v>43960</v>
      </c>
      <c r="B275" s="27">
        <f t="shared" si="28"/>
        <v>19</v>
      </c>
      <c r="C275" s="8" t="s">
        <v>20</v>
      </c>
      <c r="D275" s="8">
        <v>26271</v>
      </c>
      <c r="E275" s="8">
        <v>2384937</v>
      </c>
      <c r="F275" s="8">
        <v>1880070.5110000002</v>
      </c>
      <c r="G275" s="23">
        <f t="shared" si="29"/>
        <v>85862581.5</v>
      </c>
      <c r="H275" s="25">
        <f t="shared" si="30"/>
        <v>2.7776208894907266E-2</v>
      </c>
      <c r="I275" s="39">
        <f t="shared" si="32"/>
        <v>125523</v>
      </c>
      <c r="J275" s="8">
        <v>141472.14615384614</v>
      </c>
      <c r="K275" s="32">
        <f t="shared" si="33"/>
        <v>26.853593311852109</v>
      </c>
      <c r="L275" s="32">
        <f t="shared" si="34"/>
        <v>21.168965427598291</v>
      </c>
      <c r="M275">
        <f>VLOOKUP(P275,Лист2!$C$2:$F$505,2,0)</f>
        <v>19</v>
      </c>
      <c r="N275">
        <f>VLOOKUP(P275,Лист2!$C$2:$F$505,3,0)</f>
        <v>1542</v>
      </c>
      <c r="O275" s="16">
        <f>VLOOKUP(P275,Лист2!$C$2:$F$505,4,0)</f>
        <v>1412</v>
      </c>
      <c r="P275" t="str">
        <f t="shared" si="31"/>
        <v>09.05.2020 Краснодар</v>
      </c>
    </row>
    <row r="276" spans="1:16" ht="14.25" customHeight="1" x14ac:dyDescent="0.3">
      <c r="A276" s="5">
        <v>43955</v>
      </c>
      <c r="B276" s="27">
        <f t="shared" si="28"/>
        <v>19</v>
      </c>
      <c r="C276" s="6" t="s">
        <v>20</v>
      </c>
      <c r="D276" s="6">
        <v>23587.5</v>
      </c>
      <c r="E276" s="6">
        <v>2155668</v>
      </c>
      <c r="F276" s="6">
        <v>1685753.1839999999</v>
      </c>
      <c r="G276" s="23">
        <f t="shared" si="29"/>
        <v>85862581.5</v>
      </c>
      <c r="H276" s="25">
        <f t="shared" si="30"/>
        <v>2.5106023629163771E-2</v>
      </c>
      <c r="I276" s="39">
        <f t="shared" si="32"/>
        <v>113456.21052631579</v>
      </c>
      <c r="J276" s="22">
        <v>135489.15811538461</v>
      </c>
      <c r="K276" s="32">
        <f t="shared" si="33"/>
        <v>27.875659406139974</v>
      </c>
      <c r="L276" s="32">
        <f t="shared" si="34"/>
        <v>21.799034730765595</v>
      </c>
      <c r="M276">
        <f>VLOOKUP(P276,Лист2!$C$2:$F$505,2,0)</f>
        <v>19</v>
      </c>
      <c r="N276">
        <f>VLOOKUP(P276,Лист2!$C$2:$F$505,3,0)</f>
        <v>1479</v>
      </c>
      <c r="O276" s="16">
        <f>VLOOKUP(P276,Лист2!$C$2:$F$505,4,0)</f>
        <v>1346</v>
      </c>
      <c r="P276" t="str">
        <f t="shared" si="31"/>
        <v>04.05.2020 Краснодар</v>
      </c>
    </row>
    <row r="277" spans="1:16" ht="14.25" customHeight="1" x14ac:dyDescent="0.3">
      <c r="A277" s="7">
        <v>43953</v>
      </c>
      <c r="B277" s="27">
        <f t="shared" si="28"/>
        <v>18</v>
      </c>
      <c r="C277" s="8" t="s">
        <v>20</v>
      </c>
      <c r="D277" s="8">
        <v>18427.5</v>
      </c>
      <c r="E277" s="8">
        <v>1682851.5</v>
      </c>
      <c r="F277" s="8">
        <v>1337535.2989999999</v>
      </c>
      <c r="G277" s="23">
        <f t="shared" si="29"/>
        <v>85862581.5</v>
      </c>
      <c r="H277" s="25">
        <f t="shared" si="30"/>
        <v>1.9599358307203937E-2</v>
      </c>
      <c r="I277" s="39">
        <f t="shared" si="32"/>
        <v>88571.131578947374</v>
      </c>
      <c r="J277" s="8">
        <v>121636.08074615385</v>
      </c>
      <c r="K277" s="32">
        <f t="shared" si="33"/>
        <v>25.817352353853661</v>
      </c>
      <c r="L277" s="32">
        <f t="shared" si="34"/>
        <v>20.519707235011534</v>
      </c>
      <c r="M277">
        <f>VLOOKUP(P277,Лист2!$C$2:$F$505,2,0)</f>
        <v>19</v>
      </c>
      <c r="N277">
        <f>VLOOKUP(P277,Лист2!$C$2:$F$505,3,0)</f>
        <v>1206</v>
      </c>
      <c r="O277" s="16">
        <f>VLOOKUP(P277,Лист2!$C$2:$F$505,4,0)</f>
        <v>1080</v>
      </c>
      <c r="P277" t="str">
        <f t="shared" si="31"/>
        <v>02.05.2020 Краснодар</v>
      </c>
    </row>
    <row r="278" spans="1:16" ht="14.25" customHeight="1" x14ac:dyDescent="0.3">
      <c r="A278" s="5">
        <v>43977</v>
      </c>
      <c r="B278" s="27">
        <f t="shared" si="28"/>
        <v>22</v>
      </c>
      <c r="C278" s="6" t="s">
        <v>20</v>
      </c>
      <c r="D278" s="6">
        <v>27156</v>
      </c>
      <c r="E278" s="6">
        <v>2410803</v>
      </c>
      <c r="F278" s="6">
        <v>1897998.2520000001</v>
      </c>
      <c r="G278" s="23">
        <f t="shared" si="29"/>
        <v>85862581.5</v>
      </c>
      <c r="H278" s="25">
        <f t="shared" si="30"/>
        <v>2.8077457699079312E-2</v>
      </c>
      <c r="I278" s="39">
        <f t="shared" si="32"/>
        <v>120540.15</v>
      </c>
      <c r="J278" s="22">
        <v>96303.4</v>
      </c>
      <c r="K278" s="32">
        <f t="shared" si="33"/>
        <v>27.018188634243266</v>
      </c>
      <c r="L278" s="32">
        <f t="shared" si="34"/>
        <v>21.271117880639768</v>
      </c>
      <c r="M278">
        <f>VLOOKUP(P278,Лист2!$C$2:$F$505,2,0)</f>
        <v>20</v>
      </c>
      <c r="N278">
        <f>VLOOKUP(P278,Лист2!$C$2:$F$505,3,0)</f>
        <v>1814</v>
      </c>
      <c r="O278" s="16">
        <f>VLOOKUP(P278,Лист2!$C$2:$F$505,4,0)</f>
        <v>1655</v>
      </c>
      <c r="P278" t="str">
        <f t="shared" si="31"/>
        <v>26.05.2020 Краснодар</v>
      </c>
    </row>
    <row r="279" spans="1:16" ht="14.25" customHeight="1" x14ac:dyDescent="0.3">
      <c r="A279" s="7">
        <v>43952</v>
      </c>
      <c r="B279" s="27">
        <f t="shared" si="28"/>
        <v>18</v>
      </c>
      <c r="C279" s="8" t="s">
        <v>20</v>
      </c>
      <c r="D279" s="8">
        <v>35190</v>
      </c>
      <c r="E279" s="8">
        <v>3168510</v>
      </c>
      <c r="F279" s="8">
        <v>2533138.7200000002</v>
      </c>
      <c r="G279" s="23">
        <f t="shared" si="29"/>
        <v>85862581.5</v>
      </c>
      <c r="H279" s="25">
        <f t="shared" si="30"/>
        <v>3.6902105022314058E-2</v>
      </c>
      <c r="I279" s="39">
        <f t="shared" si="32"/>
        <v>166763.68421052632</v>
      </c>
      <c r="J279" s="8">
        <v>102615.49999999999</v>
      </c>
      <c r="K279" s="32">
        <f t="shared" si="33"/>
        <v>25.082372117386438</v>
      </c>
      <c r="L279" s="32">
        <f t="shared" si="34"/>
        <v>20.052683437956638</v>
      </c>
      <c r="M279">
        <f>VLOOKUP(P279,Лист2!$C$2:$F$505,2,0)</f>
        <v>19</v>
      </c>
      <c r="N279">
        <f>VLOOKUP(P279,Лист2!$C$2:$F$505,3,0)</f>
        <v>1987</v>
      </c>
      <c r="O279" s="16">
        <f>VLOOKUP(P279,Лист2!$C$2:$F$505,4,0)</f>
        <v>1791</v>
      </c>
      <c r="P279" t="str">
        <f t="shared" si="31"/>
        <v>01.05.2020 Краснодар</v>
      </c>
    </row>
    <row r="280" spans="1:16" ht="14.25" customHeight="1" x14ac:dyDescent="0.3">
      <c r="A280" s="5">
        <v>43963</v>
      </c>
      <c r="B280" s="27">
        <f t="shared" si="28"/>
        <v>20</v>
      </c>
      <c r="C280" s="6" t="s">
        <v>20</v>
      </c>
      <c r="D280" s="6">
        <v>25483.5</v>
      </c>
      <c r="E280" s="6">
        <v>2243160</v>
      </c>
      <c r="F280" s="6">
        <v>1757185.7729999998</v>
      </c>
      <c r="G280" s="23">
        <f t="shared" si="29"/>
        <v>85862581.5</v>
      </c>
      <c r="H280" s="25">
        <f t="shared" si="30"/>
        <v>2.6125000679137513E-2</v>
      </c>
      <c r="I280" s="39">
        <f t="shared" si="32"/>
        <v>118061.05263157895</v>
      </c>
      <c r="J280" s="22">
        <v>114933.59230769231</v>
      </c>
      <c r="K280" s="32">
        <f t="shared" si="33"/>
        <v>27.656394358936133</v>
      </c>
      <c r="L280" s="32">
        <f t="shared" si="34"/>
        <v>21.664715267747294</v>
      </c>
      <c r="M280">
        <f>VLOOKUP(P280,Лист2!$C$2:$F$505,2,0)</f>
        <v>19</v>
      </c>
      <c r="N280">
        <f>VLOOKUP(P280,Лист2!$C$2:$F$505,3,0)</f>
        <v>1598</v>
      </c>
      <c r="O280" s="16">
        <f>VLOOKUP(P280,Лист2!$C$2:$F$505,4,0)</f>
        <v>1454</v>
      </c>
      <c r="P280" t="str">
        <f t="shared" si="31"/>
        <v>12.05.2020 Краснодар</v>
      </c>
    </row>
    <row r="281" spans="1:16" ht="14.25" customHeight="1" x14ac:dyDescent="0.3">
      <c r="A281" s="7">
        <v>43972</v>
      </c>
      <c r="B281" s="27">
        <f t="shared" si="28"/>
        <v>21</v>
      </c>
      <c r="C281" s="8" t="s">
        <v>20</v>
      </c>
      <c r="D281" s="8">
        <v>25362</v>
      </c>
      <c r="E281" s="8">
        <v>2198935.5</v>
      </c>
      <c r="F281" s="8">
        <v>1755958.3049999999</v>
      </c>
      <c r="G281" s="23">
        <f t="shared" si="29"/>
        <v>85862581.5</v>
      </c>
      <c r="H281" s="25">
        <f t="shared" si="30"/>
        <v>2.5609939295850311E-2</v>
      </c>
      <c r="I281" s="39">
        <f t="shared" si="32"/>
        <v>115733.44736842105</v>
      </c>
      <c r="J281" s="8">
        <v>102833.37792307691</v>
      </c>
      <c r="K281" s="32">
        <f t="shared" si="33"/>
        <v>25.227090742339698</v>
      </c>
      <c r="L281" s="32">
        <f t="shared" si="34"/>
        <v>20.145074514463936</v>
      </c>
      <c r="M281">
        <f>VLOOKUP(P281,Лист2!$C$2:$F$505,2,0)</f>
        <v>19</v>
      </c>
      <c r="N281">
        <f>VLOOKUP(P281,Лист2!$C$2:$F$505,3,0)</f>
        <v>1650</v>
      </c>
      <c r="O281" s="16">
        <f>VLOOKUP(P281,Лист2!$C$2:$F$505,4,0)</f>
        <v>1505</v>
      </c>
      <c r="P281" t="str">
        <f t="shared" si="31"/>
        <v>21.05.2020 Краснодар</v>
      </c>
    </row>
    <row r="282" spans="1:16" ht="14.25" customHeight="1" x14ac:dyDescent="0.3">
      <c r="A282" s="5">
        <v>43971</v>
      </c>
      <c r="B282" s="27">
        <f t="shared" si="28"/>
        <v>21</v>
      </c>
      <c r="C282" s="6" t="s">
        <v>20</v>
      </c>
      <c r="D282" s="6">
        <v>28849.5</v>
      </c>
      <c r="E282" s="6">
        <v>2520759</v>
      </c>
      <c r="F282" s="6">
        <v>2010739.0729999999</v>
      </c>
      <c r="G282" s="23">
        <f t="shared" si="29"/>
        <v>85862581.5</v>
      </c>
      <c r="H282" s="25">
        <f t="shared" si="30"/>
        <v>2.9358062102989531E-2</v>
      </c>
      <c r="I282" s="39">
        <f t="shared" si="32"/>
        <v>132671.52631578947</v>
      </c>
      <c r="J282" s="22">
        <v>106300.0107076923</v>
      </c>
      <c r="K282" s="32">
        <f t="shared" si="33"/>
        <v>25.364799135228232</v>
      </c>
      <c r="L282" s="32">
        <f t="shared" si="34"/>
        <v>20.232792067785937</v>
      </c>
      <c r="M282">
        <f>VLOOKUP(P282,Лист2!$C$2:$F$505,2,0)</f>
        <v>19</v>
      </c>
      <c r="N282">
        <f>VLOOKUP(P282,Лист2!$C$2:$F$505,3,0)</f>
        <v>1823</v>
      </c>
      <c r="O282" s="16">
        <f>VLOOKUP(P282,Лист2!$C$2:$F$505,4,0)</f>
        <v>1678</v>
      </c>
      <c r="P282" t="str">
        <f t="shared" si="31"/>
        <v>20.05.2020 Краснодар</v>
      </c>
    </row>
    <row r="283" spans="1:16" ht="14.25" customHeight="1" x14ac:dyDescent="0.3">
      <c r="A283" s="7">
        <v>43956</v>
      </c>
      <c r="B283" s="27">
        <f t="shared" si="28"/>
        <v>19</v>
      </c>
      <c r="C283" s="8" t="s">
        <v>20</v>
      </c>
      <c r="D283" s="8">
        <v>26367</v>
      </c>
      <c r="E283" s="8">
        <v>2380333.5</v>
      </c>
      <c r="F283" s="8">
        <v>1873451.2719999999</v>
      </c>
      <c r="G283" s="23">
        <f t="shared" si="29"/>
        <v>85862581.5</v>
      </c>
      <c r="H283" s="25">
        <f t="shared" si="30"/>
        <v>2.7722594154707542E-2</v>
      </c>
      <c r="I283" s="39">
        <f t="shared" si="32"/>
        <v>125280.71052631579</v>
      </c>
      <c r="J283" s="8">
        <v>149632.49369999999</v>
      </c>
      <c r="K283" s="32">
        <f t="shared" si="33"/>
        <v>27.056066820402474</v>
      </c>
      <c r="L283" s="32">
        <f t="shared" si="34"/>
        <v>21.294588678435193</v>
      </c>
      <c r="M283">
        <f>VLOOKUP(P283,Лист2!$C$2:$F$505,2,0)</f>
        <v>19</v>
      </c>
      <c r="N283">
        <f>VLOOKUP(P283,Лист2!$C$2:$F$505,3,0)</f>
        <v>1622</v>
      </c>
      <c r="O283" s="16">
        <f>VLOOKUP(P283,Лист2!$C$2:$F$505,4,0)</f>
        <v>1482</v>
      </c>
      <c r="P283" t="str">
        <f t="shared" si="31"/>
        <v>05.05.2020 Краснодар</v>
      </c>
    </row>
    <row r="284" spans="1:16" ht="14.25" customHeight="1" x14ac:dyDescent="0.3">
      <c r="A284" s="5">
        <v>43964</v>
      </c>
      <c r="B284" s="27">
        <f t="shared" si="28"/>
        <v>20</v>
      </c>
      <c r="C284" s="6" t="s">
        <v>20</v>
      </c>
      <c r="D284" s="6">
        <v>25539</v>
      </c>
      <c r="E284" s="6">
        <v>2263651.5</v>
      </c>
      <c r="F284" s="6">
        <v>1783039.3049999997</v>
      </c>
      <c r="G284" s="23">
        <f t="shared" si="29"/>
        <v>85862581.5</v>
      </c>
      <c r="H284" s="25">
        <f t="shared" si="30"/>
        <v>2.6363655278638459E-2</v>
      </c>
      <c r="I284" s="39">
        <f t="shared" si="32"/>
        <v>119139.55263157895</v>
      </c>
      <c r="J284" s="22">
        <v>139331.31929230769</v>
      </c>
      <c r="K284" s="32">
        <f t="shared" si="33"/>
        <v>26.954660710634215</v>
      </c>
      <c r="L284" s="32">
        <f t="shared" si="34"/>
        <v>21.231722064991025</v>
      </c>
      <c r="M284">
        <f>VLOOKUP(P284,Лист2!$C$2:$F$505,2,0)</f>
        <v>19</v>
      </c>
      <c r="N284">
        <f>VLOOKUP(P284,Лист2!$C$2:$F$505,3,0)</f>
        <v>1605</v>
      </c>
      <c r="O284" s="16">
        <f>VLOOKUP(P284,Лист2!$C$2:$F$505,4,0)</f>
        <v>1447</v>
      </c>
      <c r="P284" t="str">
        <f t="shared" si="31"/>
        <v>13.05.2020 Краснодар</v>
      </c>
    </row>
    <row r="285" spans="1:16" ht="14.25" customHeight="1" x14ac:dyDescent="0.3">
      <c r="A285" s="7">
        <v>43982</v>
      </c>
      <c r="B285" s="27">
        <f t="shared" si="28"/>
        <v>22</v>
      </c>
      <c r="C285" s="8" t="s">
        <v>19</v>
      </c>
      <c r="D285" s="8">
        <v>14808</v>
      </c>
      <c r="E285" s="8">
        <v>1336789.5</v>
      </c>
      <c r="F285" s="8">
        <v>1084824.9949999999</v>
      </c>
      <c r="G285" s="23">
        <f t="shared" si="29"/>
        <v>34816548</v>
      </c>
      <c r="H285" s="25">
        <f t="shared" si="30"/>
        <v>3.8395233783659423E-2</v>
      </c>
      <c r="I285" s="39">
        <f t="shared" si="32"/>
        <v>83549.34375</v>
      </c>
      <c r="J285" s="8">
        <v>167974.06755384614</v>
      </c>
      <c r="K285" s="32">
        <f t="shared" si="33"/>
        <v>23.226281304478992</v>
      </c>
      <c r="L285" s="32">
        <f t="shared" si="34"/>
        <v>18.848480258110953</v>
      </c>
      <c r="M285">
        <f>VLOOKUP(P285,Лист2!$C$2:$F$505,2,0)</f>
        <v>16</v>
      </c>
      <c r="N285">
        <f>VLOOKUP(P285,Лист2!$C$2:$F$505,3,0)</f>
        <v>917</v>
      </c>
      <c r="O285" s="16">
        <f>VLOOKUP(P285,Лист2!$C$2:$F$505,4,0)</f>
        <v>802</v>
      </c>
      <c r="P285" t="str">
        <f t="shared" si="31"/>
        <v>31.05.2020 Ростов-на-Дону</v>
      </c>
    </row>
    <row r="286" spans="1:16" ht="14.25" customHeight="1" x14ac:dyDescent="0.3">
      <c r="A286" s="5">
        <v>43954</v>
      </c>
      <c r="B286" s="27">
        <f t="shared" si="28"/>
        <v>18</v>
      </c>
      <c r="C286" s="6" t="s">
        <v>20</v>
      </c>
      <c r="D286" s="6">
        <v>21343.5</v>
      </c>
      <c r="E286" s="6">
        <v>1906557</v>
      </c>
      <c r="F286" s="6">
        <v>1485927.8739999998</v>
      </c>
      <c r="G286" s="23">
        <f t="shared" si="29"/>
        <v>85862581.5</v>
      </c>
      <c r="H286" s="25">
        <f t="shared" si="30"/>
        <v>2.2204748176596577E-2</v>
      </c>
      <c r="I286" s="39">
        <f t="shared" si="32"/>
        <v>100345.10526315789</v>
      </c>
      <c r="J286" s="22">
        <v>100092.68052307691</v>
      </c>
      <c r="K286" s="32">
        <f t="shared" si="33"/>
        <v>28.30750626325489</v>
      </c>
      <c r="L286" s="32">
        <f t="shared" si="34"/>
        <v>22.062237111190495</v>
      </c>
      <c r="M286">
        <f>VLOOKUP(P286,Лист2!$C$2:$F$505,2,0)</f>
        <v>19</v>
      </c>
      <c r="N286">
        <f>VLOOKUP(P286,Лист2!$C$2:$F$505,3,0)</f>
        <v>1314</v>
      </c>
      <c r="O286" s="16">
        <f>VLOOKUP(P286,Лист2!$C$2:$F$505,4,0)</f>
        <v>1192</v>
      </c>
      <c r="P286" t="str">
        <f t="shared" si="31"/>
        <v>03.05.2020 Краснодар</v>
      </c>
    </row>
    <row r="287" spans="1:16" ht="14.25" customHeight="1" x14ac:dyDescent="0.3">
      <c r="A287" s="7">
        <v>43981</v>
      </c>
      <c r="B287" s="27">
        <f t="shared" si="28"/>
        <v>22</v>
      </c>
      <c r="C287" s="8" t="s">
        <v>19</v>
      </c>
      <c r="D287" s="8">
        <v>17946</v>
      </c>
      <c r="E287" s="8">
        <v>1609090.5</v>
      </c>
      <c r="F287" s="8">
        <v>1298844.2</v>
      </c>
      <c r="G287" s="23">
        <f t="shared" si="29"/>
        <v>34816548</v>
      </c>
      <c r="H287" s="25">
        <f t="shared" si="30"/>
        <v>4.6216256131997924E-2</v>
      </c>
      <c r="I287" s="39">
        <f t="shared" si="32"/>
        <v>100568.15625</v>
      </c>
      <c r="J287" s="8">
        <v>137945.5276</v>
      </c>
      <c r="K287" s="32">
        <f t="shared" si="33"/>
        <v>23.886336790817563</v>
      </c>
      <c r="L287" s="32">
        <f t="shared" si="34"/>
        <v>19.280848404735472</v>
      </c>
      <c r="M287">
        <f>VLOOKUP(P287,Лист2!$C$2:$F$505,2,0)</f>
        <v>16</v>
      </c>
      <c r="N287">
        <f>VLOOKUP(P287,Лист2!$C$2:$F$505,3,0)</f>
        <v>1048</v>
      </c>
      <c r="O287" s="16">
        <f>VLOOKUP(P287,Лист2!$C$2:$F$505,4,0)</f>
        <v>918</v>
      </c>
      <c r="P287" t="str">
        <f t="shared" si="31"/>
        <v>30.05.2020 Ростов-на-Дону</v>
      </c>
    </row>
    <row r="288" spans="1:16" ht="14.25" customHeight="1" x14ac:dyDescent="0.3">
      <c r="A288" s="5">
        <v>43957</v>
      </c>
      <c r="B288" s="27">
        <f t="shared" si="28"/>
        <v>19</v>
      </c>
      <c r="C288" s="6" t="s">
        <v>20</v>
      </c>
      <c r="D288" s="6">
        <v>24337.5</v>
      </c>
      <c r="E288" s="6">
        <v>2159350.5</v>
      </c>
      <c r="F288" s="6">
        <v>1715939.5399999998</v>
      </c>
      <c r="G288" s="23">
        <f t="shared" si="29"/>
        <v>85862581.5</v>
      </c>
      <c r="H288" s="25">
        <f t="shared" si="30"/>
        <v>2.5148911927368501E-2</v>
      </c>
      <c r="I288" s="39">
        <f t="shared" si="32"/>
        <v>113650.02631578948</v>
      </c>
      <c r="J288" s="22">
        <v>115138.50836153845</v>
      </c>
      <c r="K288" s="32">
        <f t="shared" si="33"/>
        <v>25.840709982124444</v>
      </c>
      <c r="L288" s="32">
        <f t="shared" si="34"/>
        <v>20.534459783161658</v>
      </c>
      <c r="M288">
        <f>VLOOKUP(P288,Лист2!$C$2:$F$505,2,0)</f>
        <v>19</v>
      </c>
      <c r="N288">
        <f>VLOOKUP(P288,Лист2!$C$2:$F$505,3,0)</f>
        <v>1509</v>
      </c>
      <c r="O288" s="16">
        <f>VLOOKUP(P288,Лист2!$C$2:$F$505,4,0)</f>
        <v>1374</v>
      </c>
      <c r="P288" t="str">
        <f t="shared" si="31"/>
        <v>06.05.2020 Краснодар</v>
      </c>
    </row>
    <row r="289" spans="1:16" ht="14.25" customHeight="1" x14ac:dyDescent="0.3">
      <c r="A289" s="7">
        <v>43974</v>
      </c>
      <c r="B289" s="27">
        <f t="shared" si="28"/>
        <v>21</v>
      </c>
      <c r="C289" s="8" t="s">
        <v>20</v>
      </c>
      <c r="D289" s="8">
        <v>36997.5</v>
      </c>
      <c r="E289" s="8">
        <v>3089140.5</v>
      </c>
      <c r="F289" s="8">
        <v>2533823.1740000001</v>
      </c>
      <c r="G289" s="23">
        <f t="shared" si="29"/>
        <v>85862581.5</v>
      </c>
      <c r="H289" s="25">
        <f t="shared" si="30"/>
        <v>3.5977726805244026E-2</v>
      </c>
      <c r="I289" s="39">
        <f t="shared" si="32"/>
        <v>162586.34210526315</v>
      </c>
      <c r="J289" s="8">
        <v>109891.53846153845</v>
      </c>
      <c r="K289" s="32">
        <f t="shared" si="33"/>
        <v>21.916183090367454</v>
      </c>
      <c r="L289" s="32">
        <f t="shared" si="34"/>
        <v>17.976434739695392</v>
      </c>
      <c r="M289">
        <f>VLOOKUP(P289,Лист2!$C$2:$F$505,2,0)</f>
        <v>19</v>
      </c>
      <c r="N289">
        <f>VLOOKUP(P289,Лист2!$C$2:$F$505,3,0)</f>
        <v>2195</v>
      </c>
      <c r="O289" s="16">
        <f>VLOOKUP(P289,Лист2!$C$2:$F$505,4,0)</f>
        <v>1999</v>
      </c>
      <c r="P289" t="str">
        <f t="shared" si="31"/>
        <v>23.05.2020 Краснодар</v>
      </c>
    </row>
    <row r="290" spans="1:16" ht="14.25" customHeight="1" x14ac:dyDescent="0.3">
      <c r="A290" s="5">
        <v>43979</v>
      </c>
      <c r="B290" s="27">
        <f t="shared" si="28"/>
        <v>22</v>
      </c>
      <c r="C290" s="6" t="s">
        <v>19</v>
      </c>
      <c r="D290" s="6">
        <v>13864.5</v>
      </c>
      <c r="E290" s="6">
        <v>1239747</v>
      </c>
      <c r="F290" s="6">
        <v>995597.5199999999</v>
      </c>
      <c r="G290" s="23">
        <f t="shared" si="29"/>
        <v>34816548</v>
      </c>
      <c r="H290" s="25">
        <f t="shared" si="30"/>
        <v>3.5607981583929575E-2</v>
      </c>
      <c r="I290" s="39">
        <f t="shared" si="32"/>
        <v>77484.1875</v>
      </c>
      <c r="J290" s="22">
        <v>216733.44615384613</v>
      </c>
      <c r="K290" s="32">
        <f t="shared" si="33"/>
        <v>24.522909619140083</v>
      </c>
      <c r="L290" s="32">
        <f t="shared" si="34"/>
        <v>19.693492301251794</v>
      </c>
      <c r="M290">
        <f>VLOOKUP(P290,Лист2!$C$2:$F$505,2,0)</f>
        <v>16</v>
      </c>
      <c r="N290">
        <f>VLOOKUP(P290,Лист2!$C$2:$F$505,3,0)</f>
        <v>876</v>
      </c>
      <c r="O290" s="16">
        <f>VLOOKUP(P290,Лист2!$C$2:$F$505,4,0)</f>
        <v>762</v>
      </c>
      <c r="P290" t="str">
        <f t="shared" si="31"/>
        <v>28.05.2020 Ростов-на-Дону</v>
      </c>
    </row>
    <row r="291" spans="1:16" ht="14.25" customHeight="1" x14ac:dyDescent="0.3">
      <c r="A291" s="7">
        <v>43976</v>
      </c>
      <c r="B291" s="27">
        <f t="shared" si="28"/>
        <v>22</v>
      </c>
      <c r="C291" s="8" t="s">
        <v>20</v>
      </c>
      <c r="D291" s="8">
        <v>28494</v>
      </c>
      <c r="E291" s="8">
        <v>2512803</v>
      </c>
      <c r="F291" s="8">
        <v>1972327.267</v>
      </c>
      <c r="G291" s="23">
        <f t="shared" si="29"/>
        <v>85862581.5</v>
      </c>
      <c r="H291" s="25">
        <f t="shared" si="30"/>
        <v>2.9265402415137028E-2</v>
      </c>
      <c r="I291" s="39">
        <f t="shared" si="32"/>
        <v>125640.15</v>
      </c>
      <c r="J291" s="8">
        <v>174025.3846153846</v>
      </c>
      <c r="K291" s="32">
        <f t="shared" si="33"/>
        <v>27.402943823926762</v>
      </c>
      <c r="L291" s="32">
        <f t="shared" si="34"/>
        <v>21.508878053711335</v>
      </c>
      <c r="M291">
        <f>VLOOKUP(P291,Лист2!$C$2:$F$505,2,0)</f>
        <v>20</v>
      </c>
      <c r="N291">
        <f>VLOOKUP(P291,Лист2!$C$2:$F$505,3,0)</f>
        <v>1899</v>
      </c>
      <c r="O291" s="16">
        <f>VLOOKUP(P291,Лист2!$C$2:$F$505,4,0)</f>
        <v>1738</v>
      </c>
      <c r="P291" t="str">
        <f t="shared" si="31"/>
        <v>25.05.2020 Краснодар</v>
      </c>
    </row>
    <row r="292" spans="1:16" ht="14.25" customHeight="1" x14ac:dyDescent="0.3">
      <c r="A292" s="5">
        <v>43951</v>
      </c>
      <c r="B292" s="27">
        <f t="shared" si="28"/>
        <v>18</v>
      </c>
      <c r="C292" s="6" t="s">
        <v>20</v>
      </c>
      <c r="D292" s="6">
        <v>27883.5</v>
      </c>
      <c r="E292" s="6">
        <v>2560080</v>
      </c>
      <c r="F292" s="6">
        <v>2016381.645</v>
      </c>
      <c r="G292" s="23">
        <f t="shared" si="29"/>
        <v>85862581.5</v>
      </c>
      <c r="H292" s="25">
        <f t="shared" si="30"/>
        <v>2.9816014791029782E-2</v>
      </c>
      <c r="I292" s="39">
        <f t="shared" si="32"/>
        <v>134741.05263157896</v>
      </c>
      <c r="J292" s="22">
        <v>41912.707692307689</v>
      </c>
      <c r="K292" s="32">
        <f t="shared" si="33"/>
        <v>26.964059921305221</v>
      </c>
      <c r="L292" s="32">
        <f t="shared" si="34"/>
        <v>21.237553318646292</v>
      </c>
      <c r="M292">
        <f>VLOOKUP(P292,Лист2!$C$2:$F$505,2,0)</f>
        <v>19</v>
      </c>
      <c r="N292">
        <f>VLOOKUP(P292,Лист2!$C$2:$F$505,3,0)</f>
        <v>1662</v>
      </c>
      <c r="O292" s="16">
        <f>VLOOKUP(P292,Лист2!$C$2:$F$505,4,0)</f>
        <v>1506</v>
      </c>
      <c r="P292" t="str">
        <f t="shared" si="31"/>
        <v>30.04.2020 Краснодар</v>
      </c>
    </row>
    <row r="293" spans="1:16" ht="14.25" customHeight="1" x14ac:dyDescent="0.3">
      <c r="A293" s="7">
        <v>43961</v>
      </c>
      <c r="B293" s="27">
        <f t="shared" si="28"/>
        <v>19</v>
      </c>
      <c r="C293" s="8" t="s">
        <v>20</v>
      </c>
      <c r="D293" s="8">
        <v>31224</v>
      </c>
      <c r="E293" s="8">
        <v>2767270.5</v>
      </c>
      <c r="F293" s="8">
        <v>2174380.5969999996</v>
      </c>
      <c r="G293" s="23">
        <f t="shared" si="29"/>
        <v>85862581.5</v>
      </c>
      <c r="H293" s="25">
        <f t="shared" si="30"/>
        <v>3.2229062435072488E-2</v>
      </c>
      <c r="I293" s="39">
        <f t="shared" si="32"/>
        <v>145645.81578947368</v>
      </c>
      <c r="J293" s="8">
        <v>80170.980907692297</v>
      </c>
      <c r="K293" s="32">
        <f t="shared" si="33"/>
        <v>27.267071083048322</v>
      </c>
      <c r="L293" s="32">
        <f t="shared" si="34"/>
        <v>21.425079441998911</v>
      </c>
      <c r="M293">
        <f>VLOOKUP(P293,Лист2!$C$2:$F$505,2,0)</f>
        <v>19</v>
      </c>
      <c r="N293">
        <f>VLOOKUP(P293,Лист2!$C$2:$F$505,3,0)</f>
        <v>1836</v>
      </c>
      <c r="O293" s="16">
        <f>VLOOKUP(P293,Лист2!$C$2:$F$505,4,0)</f>
        <v>1680</v>
      </c>
      <c r="P293" t="str">
        <f t="shared" si="31"/>
        <v>10.05.2020 Краснодар</v>
      </c>
    </row>
    <row r="294" spans="1:16" ht="14.25" customHeight="1" x14ac:dyDescent="0.3">
      <c r="A294" s="5">
        <v>43959</v>
      </c>
      <c r="B294" s="27">
        <f t="shared" si="28"/>
        <v>19</v>
      </c>
      <c r="C294" s="6" t="s">
        <v>20</v>
      </c>
      <c r="D294" s="6">
        <v>25020</v>
      </c>
      <c r="E294" s="6">
        <v>2235960</v>
      </c>
      <c r="F294" s="6">
        <v>1780335.608</v>
      </c>
      <c r="G294" s="23">
        <f t="shared" si="29"/>
        <v>85862581.5</v>
      </c>
      <c r="H294" s="25">
        <f t="shared" si="30"/>
        <v>2.6041145758004026E-2</v>
      </c>
      <c r="I294" s="39">
        <f t="shared" si="32"/>
        <v>117682.10526315789</v>
      </c>
      <c r="J294" s="22">
        <v>140320.89928461539</v>
      </c>
      <c r="K294" s="32">
        <f t="shared" si="33"/>
        <v>25.592050732043774</v>
      </c>
      <c r="L294" s="32">
        <f t="shared" si="34"/>
        <v>20.377126245550009</v>
      </c>
      <c r="M294">
        <f>VLOOKUP(P294,Лист2!$C$2:$F$505,2,0)</f>
        <v>19</v>
      </c>
      <c r="N294">
        <f>VLOOKUP(P294,Лист2!$C$2:$F$505,3,0)</f>
        <v>1520</v>
      </c>
      <c r="O294" s="16">
        <f>VLOOKUP(P294,Лист2!$C$2:$F$505,4,0)</f>
        <v>1380</v>
      </c>
      <c r="P294" t="str">
        <f t="shared" si="31"/>
        <v>08.05.2020 Краснодар</v>
      </c>
    </row>
    <row r="295" spans="1:16" ht="14.25" customHeight="1" x14ac:dyDescent="0.3">
      <c r="A295" s="7">
        <v>43958</v>
      </c>
      <c r="B295" s="27">
        <f t="shared" si="28"/>
        <v>19</v>
      </c>
      <c r="C295" s="8" t="s">
        <v>20</v>
      </c>
      <c r="D295" s="8">
        <v>26184</v>
      </c>
      <c r="E295" s="8">
        <v>2308336.5</v>
      </c>
      <c r="F295" s="8">
        <v>1837113.1940000001</v>
      </c>
      <c r="G295" s="23">
        <f t="shared" si="29"/>
        <v>85862581.5</v>
      </c>
      <c r="H295" s="25">
        <f t="shared" si="30"/>
        <v>2.6884079882923156E-2</v>
      </c>
      <c r="I295" s="39">
        <f t="shared" si="32"/>
        <v>121491.39473684211</v>
      </c>
      <c r="J295" s="8">
        <v>115064.43612307693</v>
      </c>
      <c r="K295" s="32">
        <f t="shared" si="33"/>
        <v>25.650205307926161</v>
      </c>
      <c r="L295" s="32">
        <f t="shared" si="34"/>
        <v>20.413978031365872</v>
      </c>
      <c r="M295">
        <f>VLOOKUP(P295,Лист2!$C$2:$F$505,2,0)</f>
        <v>19</v>
      </c>
      <c r="N295">
        <f>VLOOKUP(P295,Лист2!$C$2:$F$505,3,0)</f>
        <v>1580</v>
      </c>
      <c r="O295" s="16">
        <f>VLOOKUP(P295,Лист2!$C$2:$F$505,4,0)</f>
        <v>1435</v>
      </c>
      <c r="P295" t="str">
        <f t="shared" si="31"/>
        <v>07.05.2020 Краснодар</v>
      </c>
    </row>
    <row r="296" spans="1:16" ht="14.25" customHeight="1" x14ac:dyDescent="0.3">
      <c r="A296" s="5">
        <v>43975</v>
      </c>
      <c r="B296" s="27">
        <f t="shared" si="28"/>
        <v>21</v>
      </c>
      <c r="C296" s="6" t="s">
        <v>20</v>
      </c>
      <c r="D296" s="6">
        <v>29824.5</v>
      </c>
      <c r="E296" s="6">
        <v>2526909</v>
      </c>
      <c r="F296" s="6">
        <v>2092407.26</v>
      </c>
      <c r="G296" s="23">
        <f t="shared" si="29"/>
        <v>85862581.5</v>
      </c>
      <c r="H296" s="25">
        <f t="shared" si="30"/>
        <v>2.9429688181457716E-2</v>
      </c>
      <c r="I296" s="39">
        <f t="shared" si="32"/>
        <v>132995.21052631579</v>
      </c>
      <c r="J296" s="22">
        <v>62346.415384615379</v>
      </c>
      <c r="K296" s="32">
        <f t="shared" si="33"/>
        <v>20.765639094561354</v>
      </c>
      <c r="L296" s="32">
        <f t="shared" si="34"/>
        <v>17.194989609835574</v>
      </c>
      <c r="M296">
        <f>VLOOKUP(P296,Лист2!$C$2:$F$505,2,0)</f>
        <v>19</v>
      </c>
      <c r="N296">
        <f>VLOOKUP(P296,Лист2!$C$2:$F$505,3,0)</f>
        <v>1868</v>
      </c>
      <c r="O296" s="16">
        <f>VLOOKUP(P296,Лист2!$C$2:$F$505,4,0)</f>
        <v>1706</v>
      </c>
      <c r="P296" t="str">
        <f t="shared" si="31"/>
        <v>24.05.2020 Краснодар</v>
      </c>
    </row>
    <row r="297" spans="1:16" ht="14.25" customHeight="1" x14ac:dyDescent="0.3">
      <c r="A297" s="7">
        <v>43950</v>
      </c>
      <c r="B297" s="27">
        <f t="shared" si="28"/>
        <v>18</v>
      </c>
      <c r="C297" s="8" t="s">
        <v>21</v>
      </c>
      <c r="D297" s="8">
        <v>208351.5</v>
      </c>
      <c r="E297" s="8">
        <v>21615333</v>
      </c>
      <c r="F297" s="8">
        <v>15729720.814999998</v>
      </c>
      <c r="G297" s="23">
        <f t="shared" si="29"/>
        <v>774146953.5</v>
      </c>
      <c r="H297" s="25">
        <f t="shared" si="30"/>
        <v>2.7921485581354807E-2</v>
      </c>
      <c r="I297" s="39">
        <f t="shared" si="32"/>
        <v>366361.57627118647</v>
      </c>
      <c r="J297" s="8">
        <v>273156.71999999997</v>
      </c>
      <c r="K297" s="32">
        <f t="shared" si="33"/>
        <v>37.417143344257148</v>
      </c>
      <c r="L297" s="32">
        <f t="shared" si="34"/>
        <v>27.228875840127014</v>
      </c>
      <c r="M297">
        <f>VLOOKUP(P297,Лист2!$C$2:$F$505,2,0)</f>
        <v>59</v>
      </c>
      <c r="N297">
        <f>VLOOKUP(P297,Лист2!$C$2:$F$505,3,0)</f>
        <v>13186</v>
      </c>
      <c r="O297" s="16">
        <f>VLOOKUP(P297,Лист2!$C$2:$F$505,4,0)</f>
        <v>12251</v>
      </c>
      <c r="P297" t="str">
        <f t="shared" si="31"/>
        <v>29.04.2020 Москва Запад</v>
      </c>
    </row>
    <row r="298" spans="1:16" ht="14.25" customHeight="1" x14ac:dyDescent="0.3">
      <c r="A298" s="5">
        <v>43949</v>
      </c>
      <c r="B298" s="27">
        <f t="shared" si="28"/>
        <v>18</v>
      </c>
      <c r="C298" s="6" t="s">
        <v>21</v>
      </c>
      <c r="D298" s="6">
        <v>204637.5</v>
      </c>
      <c r="E298" s="6">
        <v>21114898.5</v>
      </c>
      <c r="F298" s="6">
        <v>15426373.358999999</v>
      </c>
      <c r="G298" s="23">
        <f t="shared" si="29"/>
        <v>774146953.5</v>
      </c>
      <c r="H298" s="25">
        <f t="shared" si="30"/>
        <v>2.7275052113216125E-2</v>
      </c>
      <c r="I298" s="39">
        <f t="shared" si="32"/>
        <v>357879.63559322036</v>
      </c>
      <c r="J298" s="22">
        <v>255889.23846153845</v>
      </c>
      <c r="K298" s="32">
        <f t="shared" si="33"/>
        <v>36.875323892515681</v>
      </c>
      <c r="L298" s="32">
        <f t="shared" si="34"/>
        <v>26.940812152139877</v>
      </c>
      <c r="M298">
        <f>VLOOKUP(P298,Лист2!$C$2:$F$505,2,0)</f>
        <v>59</v>
      </c>
      <c r="N298">
        <f>VLOOKUP(P298,Лист2!$C$2:$F$505,3,0)</f>
        <v>12943</v>
      </c>
      <c r="O298" s="16">
        <f>VLOOKUP(P298,Лист2!$C$2:$F$505,4,0)</f>
        <v>12072</v>
      </c>
      <c r="P298" t="str">
        <f t="shared" si="31"/>
        <v>28.04.2020 Москва Запад</v>
      </c>
    </row>
    <row r="299" spans="1:16" ht="14.25" customHeight="1" x14ac:dyDescent="0.3">
      <c r="A299" s="7">
        <v>43982</v>
      </c>
      <c r="B299" s="27">
        <f t="shared" si="28"/>
        <v>22</v>
      </c>
      <c r="C299" s="8" t="s">
        <v>20</v>
      </c>
      <c r="D299" s="8">
        <v>31372.5</v>
      </c>
      <c r="E299" s="8">
        <v>2794324.5</v>
      </c>
      <c r="F299" s="8">
        <v>2251714.5490000001</v>
      </c>
      <c r="G299" s="23">
        <f t="shared" si="29"/>
        <v>85862581.5</v>
      </c>
      <c r="H299" s="25">
        <f t="shared" si="30"/>
        <v>3.2544147301231563E-2</v>
      </c>
      <c r="I299" s="39">
        <f t="shared" si="32"/>
        <v>133063.07142857142</v>
      </c>
      <c r="J299" s="8">
        <v>37852.04366923077</v>
      </c>
      <c r="K299" s="32">
        <f t="shared" si="33"/>
        <v>24.097634899635757</v>
      </c>
      <c r="L299" s="32">
        <f t="shared" si="34"/>
        <v>19.418286995658519</v>
      </c>
      <c r="M299">
        <f>VLOOKUP(P299,Лист2!$C$2:$F$505,2,0)</f>
        <v>21</v>
      </c>
      <c r="N299">
        <f>VLOOKUP(P299,Лист2!$C$2:$F$505,3,0)</f>
        <v>2056</v>
      </c>
      <c r="O299" s="16">
        <f>VLOOKUP(P299,Лист2!$C$2:$F$505,4,0)</f>
        <v>1879</v>
      </c>
      <c r="P299" t="str">
        <f t="shared" si="31"/>
        <v>31.05.2020 Краснодар</v>
      </c>
    </row>
    <row r="300" spans="1:16" ht="14.25" customHeight="1" x14ac:dyDescent="0.3">
      <c r="A300" s="5">
        <v>43981</v>
      </c>
      <c r="B300" s="27">
        <f t="shared" si="28"/>
        <v>22</v>
      </c>
      <c r="C300" s="6" t="s">
        <v>20</v>
      </c>
      <c r="D300" s="6">
        <v>34681.5</v>
      </c>
      <c r="E300" s="6">
        <v>3005334</v>
      </c>
      <c r="F300" s="6">
        <v>2408136.8190000001</v>
      </c>
      <c r="G300" s="23">
        <f t="shared" si="29"/>
        <v>85862581.5</v>
      </c>
      <c r="H300" s="25">
        <f t="shared" si="30"/>
        <v>3.5001672993025486E-2</v>
      </c>
      <c r="I300" s="39">
        <f t="shared" si="32"/>
        <v>150266.70000000001</v>
      </c>
      <c r="J300" s="22">
        <v>113231.09230769232</v>
      </c>
      <c r="K300" s="32">
        <f t="shared" si="33"/>
        <v>24.799138333344001</v>
      </c>
      <c r="L300" s="32">
        <f t="shared" si="34"/>
        <v>19.871241632377629</v>
      </c>
      <c r="M300">
        <f>VLOOKUP(P300,Лист2!$C$2:$F$505,2,0)</f>
        <v>20</v>
      </c>
      <c r="N300">
        <f>VLOOKUP(P300,Лист2!$C$2:$F$505,3,0)</f>
        <v>2174</v>
      </c>
      <c r="O300" s="16">
        <f>VLOOKUP(P300,Лист2!$C$2:$F$505,4,0)</f>
        <v>1957</v>
      </c>
      <c r="P300" t="str">
        <f t="shared" si="31"/>
        <v>30.05.2020 Краснодар</v>
      </c>
    </row>
    <row r="301" spans="1:16" ht="14.25" customHeight="1" x14ac:dyDescent="0.3">
      <c r="A301" s="7">
        <v>43979</v>
      </c>
      <c r="B301" s="27">
        <f t="shared" si="28"/>
        <v>22</v>
      </c>
      <c r="C301" s="8" t="s">
        <v>20</v>
      </c>
      <c r="D301" s="8">
        <v>28197</v>
      </c>
      <c r="E301" s="8">
        <v>2559211.5</v>
      </c>
      <c r="F301" s="8">
        <v>2038847.0090000001</v>
      </c>
      <c r="G301" s="23">
        <f t="shared" si="29"/>
        <v>85862581.5</v>
      </c>
      <c r="H301" s="25">
        <f t="shared" si="30"/>
        <v>2.9805899791168055E-2</v>
      </c>
      <c r="I301" s="39">
        <f t="shared" si="32"/>
        <v>127960.575</v>
      </c>
      <c r="J301" s="8">
        <v>74270.530769230769</v>
      </c>
      <c r="K301" s="32">
        <f t="shared" si="33"/>
        <v>25.522488382059862</v>
      </c>
      <c r="L301" s="32">
        <f t="shared" si="34"/>
        <v>20.333000652740107</v>
      </c>
      <c r="M301">
        <f>VLOOKUP(P301,Лист2!$C$2:$F$505,2,0)</f>
        <v>20</v>
      </c>
      <c r="N301">
        <f>VLOOKUP(P301,Лист2!$C$2:$F$505,3,0)</f>
        <v>1875</v>
      </c>
      <c r="O301" s="16">
        <f>VLOOKUP(P301,Лист2!$C$2:$F$505,4,0)</f>
        <v>1701</v>
      </c>
      <c r="P301" t="str">
        <f t="shared" si="31"/>
        <v>28.05.2020 Краснодар</v>
      </c>
    </row>
    <row r="302" spans="1:16" ht="14.25" customHeight="1" x14ac:dyDescent="0.3">
      <c r="A302" s="5">
        <v>43967</v>
      </c>
      <c r="B302" s="27">
        <f t="shared" si="28"/>
        <v>20</v>
      </c>
      <c r="C302" s="6" t="s">
        <v>21</v>
      </c>
      <c r="D302" s="6">
        <v>236551.5</v>
      </c>
      <c r="E302" s="6">
        <v>23689383</v>
      </c>
      <c r="F302" s="6">
        <v>17329462.175999999</v>
      </c>
      <c r="G302" s="23">
        <f t="shared" si="29"/>
        <v>774146953.5</v>
      </c>
      <c r="H302" s="25">
        <f t="shared" si="30"/>
        <v>3.0600628075713277E-2</v>
      </c>
      <c r="I302" s="39">
        <f t="shared" si="32"/>
        <v>394823.05</v>
      </c>
      <c r="J302" s="22">
        <v>258177.63846153844</v>
      </c>
      <c r="K302" s="32">
        <f t="shared" si="33"/>
        <v>36.700047349467155</v>
      </c>
      <c r="L302" s="32">
        <f t="shared" si="34"/>
        <v>26.847135799189033</v>
      </c>
      <c r="M302">
        <f>VLOOKUP(P302,Лист2!$C$2:$F$505,2,0)</f>
        <v>60</v>
      </c>
      <c r="N302">
        <f>VLOOKUP(P302,Лист2!$C$2:$F$505,3,0)</f>
        <v>14049</v>
      </c>
      <c r="O302" s="16">
        <f>VLOOKUP(P302,Лист2!$C$2:$F$505,4,0)</f>
        <v>13118</v>
      </c>
      <c r="P302" t="str">
        <f t="shared" si="31"/>
        <v>16.05.2020 Москва Запад</v>
      </c>
    </row>
    <row r="303" spans="1:16" ht="14.25" customHeight="1" x14ac:dyDescent="0.3">
      <c r="A303" s="7">
        <v>43970</v>
      </c>
      <c r="B303" s="27">
        <f t="shared" si="28"/>
        <v>21</v>
      </c>
      <c r="C303" s="8" t="s">
        <v>21</v>
      </c>
      <c r="D303" s="8">
        <v>223597.5</v>
      </c>
      <c r="E303" s="8">
        <v>21945858</v>
      </c>
      <c r="F303" s="8">
        <v>15975681.728</v>
      </c>
      <c r="G303" s="23">
        <f t="shared" si="29"/>
        <v>774146953.5</v>
      </c>
      <c r="H303" s="25">
        <f t="shared" si="30"/>
        <v>2.8348439402597223E-2</v>
      </c>
      <c r="I303" s="39">
        <f t="shared" si="32"/>
        <v>365764.3</v>
      </c>
      <c r="J303" s="8">
        <v>296759.42307692306</v>
      </c>
      <c r="K303" s="32">
        <f t="shared" si="33"/>
        <v>37.370400673019716</v>
      </c>
      <c r="L303" s="32">
        <f t="shared" si="34"/>
        <v>27.204114197767982</v>
      </c>
      <c r="M303">
        <f>VLOOKUP(P303,Лист2!$C$2:$F$505,2,0)</f>
        <v>60</v>
      </c>
      <c r="N303">
        <f>VLOOKUP(P303,Лист2!$C$2:$F$505,3,0)</f>
        <v>13867</v>
      </c>
      <c r="O303" s="16">
        <f>VLOOKUP(P303,Лист2!$C$2:$F$505,4,0)</f>
        <v>12987</v>
      </c>
      <c r="P303" t="str">
        <f t="shared" si="31"/>
        <v>19.05.2020 Москва Запад</v>
      </c>
    </row>
    <row r="304" spans="1:16" ht="14.25" customHeight="1" x14ac:dyDescent="0.3">
      <c r="A304" s="5">
        <v>43968</v>
      </c>
      <c r="B304" s="27">
        <f t="shared" si="28"/>
        <v>20</v>
      </c>
      <c r="C304" s="6" t="s">
        <v>21</v>
      </c>
      <c r="D304" s="6">
        <v>193363.5</v>
      </c>
      <c r="E304" s="6">
        <v>19546386</v>
      </c>
      <c r="F304" s="6">
        <v>14278298.844000001</v>
      </c>
      <c r="G304" s="23">
        <f t="shared" si="29"/>
        <v>774146953.5</v>
      </c>
      <c r="H304" s="25">
        <f t="shared" si="30"/>
        <v>2.5248934858722531E-2</v>
      </c>
      <c r="I304" s="39">
        <f t="shared" si="32"/>
        <v>325773.09999999998</v>
      </c>
      <c r="J304" s="22">
        <v>264289.06153846154</v>
      </c>
      <c r="K304" s="32">
        <f t="shared" si="33"/>
        <v>36.895761978071675</v>
      </c>
      <c r="L304" s="32">
        <f t="shared" si="34"/>
        <v>26.951719647816226</v>
      </c>
      <c r="M304">
        <f>VLOOKUP(P304,Лист2!$C$2:$F$505,2,0)</f>
        <v>60</v>
      </c>
      <c r="N304">
        <f>VLOOKUP(P304,Лист2!$C$2:$F$505,3,0)</f>
        <v>11698</v>
      </c>
      <c r="O304" s="16">
        <f>VLOOKUP(P304,Лист2!$C$2:$F$505,4,0)</f>
        <v>10989</v>
      </c>
      <c r="P304" t="str">
        <f t="shared" si="31"/>
        <v>17.05.2020 Москва Запад</v>
      </c>
    </row>
    <row r="305" spans="1:16" ht="14.25" customHeight="1" x14ac:dyDescent="0.3">
      <c r="A305" s="7">
        <v>43960</v>
      </c>
      <c r="B305" s="27">
        <f t="shared" si="28"/>
        <v>19</v>
      </c>
      <c r="C305" s="8" t="s">
        <v>21</v>
      </c>
      <c r="D305" s="8">
        <v>188319</v>
      </c>
      <c r="E305" s="8">
        <v>19218631.5</v>
      </c>
      <c r="F305" s="8">
        <v>13973128.512</v>
      </c>
      <c r="G305" s="23">
        <f t="shared" si="29"/>
        <v>774146953.5</v>
      </c>
      <c r="H305" s="25">
        <f t="shared" si="30"/>
        <v>2.4825559815369085E-2</v>
      </c>
      <c r="I305" s="39">
        <f t="shared" si="32"/>
        <v>325739.51694915252</v>
      </c>
      <c r="J305" s="8">
        <v>403874.8839461538</v>
      </c>
      <c r="K305" s="32">
        <f t="shared" si="33"/>
        <v>37.539932331511935</v>
      </c>
      <c r="L305" s="32">
        <f t="shared" si="34"/>
        <v>27.293842373740297</v>
      </c>
      <c r="M305">
        <f>VLOOKUP(P305,Лист2!$C$2:$F$505,2,0)</f>
        <v>59</v>
      </c>
      <c r="N305">
        <f>VLOOKUP(P305,Лист2!$C$2:$F$505,3,0)</f>
        <v>12016</v>
      </c>
      <c r="O305" s="16">
        <f>VLOOKUP(P305,Лист2!$C$2:$F$505,4,0)</f>
        <v>11137</v>
      </c>
      <c r="P305" t="str">
        <f t="shared" si="31"/>
        <v>09.05.2020 Москва Запад</v>
      </c>
    </row>
    <row r="306" spans="1:16" ht="14.25" customHeight="1" x14ac:dyDescent="0.3">
      <c r="A306" s="5">
        <v>43955</v>
      </c>
      <c r="B306" s="27">
        <f t="shared" si="28"/>
        <v>19</v>
      </c>
      <c r="C306" s="6" t="s">
        <v>21</v>
      </c>
      <c r="D306" s="6">
        <v>237544.5</v>
      </c>
      <c r="E306" s="6">
        <v>24292218</v>
      </c>
      <c r="F306" s="6">
        <v>17650186.028999999</v>
      </c>
      <c r="G306" s="23">
        <f t="shared" si="29"/>
        <v>774146953.5</v>
      </c>
      <c r="H306" s="25">
        <f t="shared" si="30"/>
        <v>3.1379336817347558E-2</v>
      </c>
      <c r="I306" s="39">
        <f t="shared" si="32"/>
        <v>411732.50847457629</v>
      </c>
      <c r="J306" s="22">
        <v>347608.63846153842</v>
      </c>
      <c r="K306" s="32">
        <f t="shared" si="33"/>
        <v>37.631512552257881</v>
      </c>
      <c r="L306" s="32">
        <f t="shared" si="34"/>
        <v>27.342221163172503</v>
      </c>
      <c r="M306">
        <f>VLOOKUP(P306,Лист2!$C$2:$F$505,2,0)</f>
        <v>59</v>
      </c>
      <c r="N306">
        <f>VLOOKUP(P306,Лист2!$C$2:$F$505,3,0)</f>
        <v>14423</v>
      </c>
      <c r="O306" s="16">
        <f>VLOOKUP(P306,Лист2!$C$2:$F$505,4,0)</f>
        <v>13432</v>
      </c>
      <c r="P306" t="str">
        <f t="shared" si="31"/>
        <v>04.05.2020 Москва Запад</v>
      </c>
    </row>
    <row r="307" spans="1:16" ht="14.25" customHeight="1" x14ac:dyDescent="0.3">
      <c r="A307" s="7">
        <v>43950</v>
      </c>
      <c r="B307" s="27">
        <f t="shared" si="28"/>
        <v>18</v>
      </c>
      <c r="C307" s="8" t="s">
        <v>22</v>
      </c>
      <c r="D307" s="8">
        <v>203209.5</v>
      </c>
      <c r="E307" s="8">
        <v>20871391.5</v>
      </c>
      <c r="F307" s="8">
        <v>15206983.089</v>
      </c>
      <c r="G307" s="23">
        <f t="shared" si="29"/>
        <v>738124428</v>
      </c>
      <c r="H307" s="25">
        <f t="shared" si="30"/>
        <v>2.8276250870808466E-2</v>
      </c>
      <c r="I307" s="39">
        <f t="shared" si="32"/>
        <v>386507.25</v>
      </c>
      <c r="J307" s="8">
        <v>284467.66153846157</v>
      </c>
      <c r="K307" s="32">
        <f t="shared" si="33"/>
        <v>37.248732229454248</v>
      </c>
      <c r="L307" s="32">
        <f t="shared" si="34"/>
        <v>27.139582001516288</v>
      </c>
      <c r="M307">
        <f>VLOOKUP(P307,Лист2!$C$2:$F$505,2,0)</f>
        <v>54</v>
      </c>
      <c r="N307">
        <f>VLOOKUP(P307,Лист2!$C$2:$F$505,3,0)</f>
        <v>12747</v>
      </c>
      <c r="O307" s="16">
        <f>VLOOKUP(P307,Лист2!$C$2:$F$505,4,0)</f>
        <v>11884</v>
      </c>
      <c r="P307" t="str">
        <f t="shared" si="31"/>
        <v>29.04.2020 Москва Восток</v>
      </c>
    </row>
    <row r="308" spans="1:16" ht="14.25" customHeight="1" x14ac:dyDescent="0.3">
      <c r="A308" s="5">
        <v>43953</v>
      </c>
      <c r="B308" s="27">
        <f t="shared" si="28"/>
        <v>18</v>
      </c>
      <c r="C308" s="6" t="s">
        <v>21</v>
      </c>
      <c r="D308" s="6">
        <v>185979</v>
      </c>
      <c r="E308" s="6">
        <v>19625364</v>
      </c>
      <c r="F308" s="6">
        <v>14386025.838000001</v>
      </c>
      <c r="G308" s="23">
        <f t="shared" si="29"/>
        <v>774146953.5</v>
      </c>
      <c r="H308" s="25">
        <f t="shared" si="30"/>
        <v>2.5350954248765895E-2</v>
      </c>
      <c r="I308" s="39">
        <f t="shared" si="32"/>
        <v>332633.28813559323</v>
      </c>
      <c r="J308" s="22">
        <v>361439.69230769225</v>
      </c>
      <c r="K308" s="32">
        <f t="shared" si="33"/>
        <v>36.419635422595562</v>
      </c>
      <c r="L308" s="32">
        <f t="shared" si="34"/>
        <v>26.696769354188788</v>
      </c>
      <c r="M308">
        <f>VLOOKUP(P308,Лист2!$C$2:$F$505,2,0)</f>
        <v>59</v>
      </c>
      <c r="N308">
        <f>VLOOKUP(P308,Лист2!$C$2:$F$505,3,0)</f>
        <v>12429</v>
      </c>
      <c r="O308" s="16">
        <f>VLOOKUP(P308,Лист2!$C$2:$F$505,4,0)</f>
        <v>11477</v>
      </c>
      <c r="P308" t="str">
        <f t="shared" si="31"/>
        <v>02.05.2020 Москва Запад</v>
      </c>
    </row>
    <row r="309" spans="1:16" ht="14.25" customHeight="1" x14ac:dyDescent="0.3">
      <c r="A309" s="7">
        <v>43977</v>
      </c>
      <c r="B309" s="27">
        <f t="shared" si="28"/>
        <v>22</v>
      </c>
      <c r="C309" s="8" t="s">
        <v>21</v>
      </c>
      <c r="D309" s="8">
        <v>244905</v>
      </c>
      <c r="E309" s="8">
        <v>25163431.5</v>
      </c>
      <c r="F309" s="8">
        <v>18210825.697000001</v>
      </c>
      <c r="G309" s="23">
        <f t="shared" si="29"/>
        <v>774146953.5</v>
      </c>
      <c r="H309" s="25">
        <f t="shared" si="30"/>
        <v>3.2504721986224283E-2</v>
      </c>
      <c r="I309" s="39">
        <f t="shared" si="32"/>
        <v>426498.83898305084</v>
      </c>
      <c r="J309" s="8">
        <v>272401.2</v>
      </c>
      <c r="K309" s="32">
        <f t="shared" si="33"/>
        <v>38.178421553644057</v>
      </c>
      <c r="L309" s="32">
        <f t="shared" si="34"/>
        <v>27.629800025485391</v>
      </c>
      <c r="M309">
        <f>VLOOKUP(P309,Лист2!$C$2:$F$505,2,0)</f>
        <v>59</v>
      </c>
      <c r="N309">
        <f>VLOOKUP(P309,Лист2!$C$2:$F$505,3,0)</f>
        <v>15369</v>
      </c>
      <c r="O309" s="16">
        <f>VLOOKUP(P309,Лист2!$C$2:$F$505,4,0)</f>
        <v>14299</v>
      </c>
      <c r="P309" t="str">
        <f t="shared" si="31"/>
        <v>26.05.2020 Москва Запад</v>
      </c>
    </row>
    <row r="310" spans="1:16" ht="14.25" customHeight="1" x14ac:dyDescent="0.3">
      <c r="A310" s="5">
        <v>43952</v>
      </c>
      <c r="B310" s="27">
        <f t="shared" si="28"/>
        <v>18</v>
      </c>
      <c r="C310" s="6" t="s">
        <v>21</v>
      </c>
      <c r="D310" s="6">
        <v>239409</v>
      </c>
      <c r="E310" s="6">
        <v>25413351</v>
      </c>
      <c r="F310" s="6">
        <v>18463277.771000002</v>
      </c>
      <c r="G310" s="23">
        <f t="shared" si="29"/>
        <v>774146953.5</v>
      </c>
      <c r="H310" s="25">
        <f t="shared" si="30"/>
        <v>3.2827554103395433E-2</v>
      </c>
      <c r="I310" s="39">
        <f t="shared" si="32"/>
        <v>430734.76271186443</v>
      </c>
      <c r="J310" s="22">
        <v>369443.39999999997</v>
      </c>
      <c r="K310" s="32">
        <f t="shared" si="33"/>
        <v>37.642683575482877</v>
      </c>
      <c r="L310" s="32">
        <f t="shared" si="34"/>
        <v>27.348118038427906</v>
      </c>
      <c r="M310">
        <f>VLOOKUP(P310,Лист2!$C$2:$F$505,2,0)</f>
        <v>59</v>
      </c>
      <c r="N310">
        <f>VLOOKUP(P310,Лист2!$C$2:$F$505,3,0)</f>
        <v>15222</v>
      </c>
      <c r="O310" s="16">
        <f>VLOOKUP(P310,Лист2!$C$2:$F$505,4,0)</f>
        <v>13873</v>
      </c>
      <c r="P310" t="str">
        <f t="shared" si="31"/>
        <v>01.05.2020 Москва Запад</v>
      </c>
    </row>
    <row r="311" spans="1:16" ht="14.25" customHeight="1" x14ac:dyDescent="0.3">
      <c r="A311" s="7">
        <v>43963</v>
      </c>
      <c r="B311" s="27">
        <f t="shared" si="28"/>
        <v>20</v>
      </c>
      <c r="C311" s="8" t="s">
        <v>21</v>
      </c>
      <c r="D311" s="8">
        <v>192886.5</v>
      </c>
      <c r="E311" s="8">
        <v>19205179.5</v>
      </c>
      <c r="F311" s="8">
        <v>13834210.461999999</v>
      </c>
      <c r="G311" s="23">
        <f t="shared" si="29"/>
        <v>774146953.5</v>
      </c>
      <c r="H311" s="25">
        <f t="shared" si="30"/>
        <v>2.480818326956059E-2</v>
      </c>
      <c r="I311" s="39">
        <f t="shared" si="32"/>
        <v>320086.32500000001</v>
      </c>
      <c r="J311" s="8">
        <v>383344.65076923074</v>
      </c>
      <c r="K311" s="32">
        <f t="shared" si="33"/>
        <v>38.823820504632721</v>
      </c>
      <c r="L311" s="32">
        <f t="shared" si="34"/>
        <v>27.966252739267556</v>
      </c>
      <c r="M311">
        <f>VLOOKUP(P311,Лист2!$C$2:$F$505,2,0)</f>
        <v>60</v>
      </c>
      <c r="N311">
        <f>VLOOKUP(P311,Лист2!$C$2:$F$505,3,0)</f>
        <v>12000</v>
      </c>
      <c r="O311" s="16">
        <f>VLOOKUP(P311,Лист2!$C$2:$F$505,4,0)</f>
        <v>11194</v>
      </c>
      <c r="P311" t="str">
        <f t="shared" si="31"/>
        <v>12.05.2020 Москва Запад</v>
      </c>
    </row>
    <row r="312" spans="1:16" ht="14.25" customHeight="1" x14ac:dyDescent="0.3">
      <c r="A312" s="5">
        <v>43972</v>
      </c>
      <c r="B312" s="27">
        <f t="shared" si="28"/>
        <v>21</v>
      </c>
      <c r="C312" s="6" t="s">
        <v>21</v>
      </c>
      <c r="D312" s="6">
        <v>224233.5</v>
      </c>
      <c r="E312" s="6">
        <v>22253295</v>
      </c>
      <c r="F312" s="6">
        <v>16496134.313999999</v>
      </c>
      <c r="G312" s="23">
        <f t="shared" si="29"/>
        <v>774146953.5</v>
      </c>
      <c r="H312" s="25">
        <f t="shared" si="30"/>
        <v>2.8745569428892677E-2</v>
      </c>
      <c r="I312" s="39">
        <f t="shared" si="32"/>
        <v>370888.25</v>
      </c>
      <c r="J312" s="22">
        <v>334550.50769230764</v>
      </c>
      <c r="K312" s="32">
        <f t="shared" si="33"/>
        <v>34.900059470987657</v>
      </c>
      <c r="L312" s="32">
        <f t="shared" si="34"/>
        <v>25.871048247012414</v>
      </c>
      <c r="M312">
        <f>VLOOKUP(P312,Лист2!$C$2:$F$505,2,0)</f>
        <v>60</v>
      </c>
      <c r="N312">
        <f>VLOOKUP(P312,Лист2!$C$2:$F$505,3,0)</f>
        <v>14005</v>
      </c>
      <c r="O312" s="16">
        <f>VLOOKUP(P312,Лист2!$C$2:$F$505,4,0)</f>
        <v>13002</v>
      </c>
      <c r="P312" t="str">
        <f t="shared" si="31"/>
        <v>21.05.2020 Москва Запад</v>
      </c>
    </row>
    <row r="313" spans="1:16" ht="14.25" customHeight="1" x14ac:dyDescent="0.3">
      <c r="A313" s="7">
        <v>43971</v>
      </c>
      <c r="B313" s="27">
        <f t="shared" si="28"/>
        <v>21</v>
      </c>
      <c r="C313" s="8" t="s">
        <v>21</v>
      </c>
      <c r="D313" s="8">
        <v>219622.5</v>
      </c>
      <c r="E313" s="8">
        <v>21959286</v>
      </c>
      <c r="F313" s="8">
        <v>15958453.927999999</v>
      </c>
      <c r="G313" s="23">
        <f t="shared" si="29"/>
        <v>774146953.5</v>
      </c>
      <c r="H313" s="25">
        <f t="shared" si="30"/>
        <v>2.8365784946539869E-2</v>
      </c>
      <c r="I313" s="39">
        <f t="shared" si="32"/>
        <v>365988.1</v>
      </c>
      <c r="J313" s="8">
        <v>417117.17692307686</v>
      </c>
      <c r="K313" s="32">
        <f t="shared" si="33"/>
        <v>37.602841096474926</v>
      </c>
      <c r="L313" s="32">
        <f t="shared" si="34"/>
        <v>27.327081909675936</v>
      </c>
      <c r="M313">
        <f>VLOOKUP(P313,Лист2!$C$2:$F$505,2,0)</f>
        <v>60</v>
      </c>
      <c r="N313">
        <f>VLOOKUP(P313,Лист2!$C$2:$F$505,3,0)</f>
        <v>13792</v>
      </c>
      <c r="O313" s="16">
        <f>VLOOKUP(P313,Лист2!$C$2:$F$505,4,0)</f>
        <v>12834</v>
      </c>
      <c r="P313" t="str">
        <f t="shared" si="31"/>
        <v>20.05.2020 Москва Запад</v>
      </c>
    </row>
    <row r="314" spans="1:16" ht="14.25" customHeight="1" x14ac:dyDescent="0.3">
      <c r="A314" s="5">
        <v>43956</v>
      </c>
      <c r="B314" s="27">
        <f t="shared" si="28"/>
        <v>19</v>
      </c>
      <c r="C314" s="6" t="s">
        <v>21</v>
      </c>
      <c r="D314" s="6">
        <v>213582</v>
      </c>
      <c r="E314" s="6">
        <v>21919435.5</v>
      </c>
      <c r="F314" s="6">
        <v>15790923.194999998</v>
      </c>
      <c r="G314" s="23">
        <f t="shared" si="29"/>
        <v>774146953.5</v>
      </c>
      <c r="H314" s="25">
        <f t="shared" si="30"/>
        <v>2.8314308285913831E-2</v>
      </c>
      <c r="I314" s="39">
        <f t="shared" si="32"/>
        <v>371515.85593220341</v>
      </c>
      <c r="J314" s="22">
        <v>365011.08061538462</v>
      </c>
      <c r="K314" s="32">
        <f t="shared" si="33"/>
        <v>38.810348383814059</v>
      </c>
      <c r="L314" s="32">
        <f t="shared" si="34"/>
        <v>27.959261564924887</v>
      </c>
      <c r="M314">
        <f>VLOOKUP(P314,Лист2!$C$2:$F$505,2,0)</f>
        <v>59</v>
      </c>
      <c r="N314">
        <f>VLOOKUP(P314,Лист2!$C$2:$F$505,3,0)</f>
        <v>13469</v>
      </c>
      <c r="O314" s="16">
        <f>VLOOKUP(P314,Лист2!$C$2:$F$505,4,0)</f>
        <v>12486</v>
      </c>
      <c r="P314" t="str">
        <f t="shared" si="31"/>
        <v>05.05.2020 Москва Запад</v>
      </c>
    </row>
    <row r="315" spans="1:16" ht="14.25" customHeight="1" x14ac:dyDescent="0.3">
      <c r="A315" s="7">
        <v>43949</v>
      </c>
      <c r="B315" s="27">
        <f t="shared" si="28"/>
        <v>18</v>
      </c>
      <c r="C315" s="8" t="s">
        <v>22</v>
      </c>
      <c r="D315" s="8">
        <v>195705</v>
      </c>
      <c r="E315" s="8">
        <v>20003263.5</v>
      </c>
      <c r="F315" s="8">
        <v>14633542.982000001</v>
      </c>
      <c r="G315" s="23">
        <f t="shared" si="29"/>
        <v>738124428</v>
      </c>
      <c r="H315" s="25">
        <f t="shared" si="30"/>
        <v>2.7100123964465244E-2</v>
      </c>
      <c r="I315" s="39">
        <f t="shared" si="32"/>
        <v>370430.80555555556</v>
      </c>
      <c r="J315" s="8">
        <v>268185.43076923076</v>
      </c>
      <c r="K315" s="32">
        <f t="shared" si="33"/>
        <v>36.694603108796194</v>
      </c>
      <c r="L315" s="32">
        <f t="shared" si="34"/>
        <v>26.844222284028803</v>
      </c>
      <c r="M315">
        <f>VLOOKUP(P315,Лист2!$C$2:$F$505,2,0)</f>
        <v>54</v>
      </c>
      <c r="N315">
        <f>VLOOKUP(P315,Лист2!$C$2:$F$505,3,0)</f>
        <v>12306</v>
      </c>
      <c r="O315" s="16">
        <f>VLOOKUP(P315,Лист2!$C$2:$F$505,4,0)</f>
        <v>11532</v>
      </c>
      <c r="P315" t="str">
        <f t="shared" si="31"/>
        <v>28.04.2020 Москва Восток</v>
      </c>
    </row>
    <row r="316" spans="1:16" ht="14.25" customHeight="1" x14ac:dyDescent="0.3">
      <c r="A316" s="5">
        <v>43964</v>
      </c>
      <c r="B316" s="27">
        <f t="shared" si="28"/>
        <v>20</v>
      </c>
      <c r="C316" s="6" t="s">
        <v>21</v>
      </c>
      <c r="D316" s="6">
        <v>193722</v>
      </c>
      <c r="E316" s="6">
        <v>19437273</v>
      </c>
      <c r="F316" s="6">
        <v>13979092.230999999</v>
      </c>
      <c r="G316" s="23">
        <f t="shared" si="29"/>
        <v>774146953.5</v>
      </c>
      <c r="H316" s="25">
        <f t="shared" si="30"/>
        <v>2.510798875087222E-2</v>
      </c>
      <c r="I316" s="39">
        <f t="shared" si="32"/>
        <v>323954.55</v>
      </c>
      <c r="J316" s="22">
        <v>418713.96153846156</v>
      </c>
      <c r="K316" s="32">
        <f t="shared" si="33"/>
        <v>39.045316239461911</v>
      </c>
      <c r="L316" s="32">
        <f t="shared" si="34"/>
        <v>28.081000709307325</v>
      </c>
      <c r="M316">
        <f>VLOOKUP(P316,Лист2!$C$2:$F$505,2,0)</f>
        <v>60</v>
      </c>
      <c r="N316">
        <f>VLOOKUP(P316,Лист2!$C$2:$F$505,3,0)</f>
        <v>12007</v>
      </c>
      <c r="O316" s="16">
        <f>VLOOKUP(P316,Лист2!$C$2:$F$505,4,0)</f>
        <v>11245</v>
      </c>
      <c r="P316" t="str">
        <f t="shared" si="31"/>
        <v>13.05.2020 Москва Запад</v>
      </c>
    </row>
    <row r="317" spans="1:16" ht="14.25" customHeight="1" x14ac:dyDescent="0.3">
      <c r="A317" s="7">
        <v>43954</v>
      </c>
      <c r="B317" s="27">
        <f t="shared" si="28"/>
        <v>18</v>
      </c>
      <c r="C317" s="8" t="s">
        <v>21</v>
      </c>
      <c r="D317" s="8">
        <v>257215.5</v>
      </c>
      <c r="E317" s="8">
        <v>26492278.5</v>
      </c>
      <c r="F317" s="8">
        <v>19179229.932</v>
      </c>
      <c r="G317" s="23">
        <f t="shared" si="29"/>
        <v>774146953.5</v>
      </c>
      <c r="H317" s="25">
        <f t="shared" si="30"/>
        <v>3.4221252670730819E-2</v>
      </c>
      <c r="I317" s="39">
        <f t="shared" si="32"/>
        <v>449021.66949152545</v>
      </c>
      <c r="J317" s="8">
        <v>254778.07384615383</v>
      </c>
      <c r="K317" s="32">
        <f t="shared" si="33"/>
        <v>38.130042728140957</v>
      </c>
      <c r="L317" s="32">
        <f t="shared" si="34"/>
        <v>27.604453003164675</v>
      </c>
      <c r="M317">
        <f>VLOOKUP(P317,Лист2!$C$2:$F$505,2,0)</f>
        <v>59</v>
      </c>
      <c r="N317">
        <f>VLOOKUP(P317,Лист2!$C$2:$F$505,3,0)</f>
        <v>15277</v>
      </c>
      <c r="O317" s="16">
        <f>VLOOKUP(P317,Лист2!$C$2:$F$505,4,0)</f>
        <v>14163</v>
      </c>
      <c r="P317" t="str">
        <f t="shared" si="31"/>
        <v>03.05.2020 Москва Запад</v>
      </c>
    </row>
    <row r="318" spans="1:16" ht="14.25" customHeight="1" x14ac:dyDescent="0.3">
      <c r="A318" s="5">
        <v>43957</v>
      </c>
      <c r="B318" s="27">
        <f t="shared" si="28"/>
        <v>19</v>
      </c>
      <c r="C318" s="6" t="s">
        <v>21</v>
      </c>
      <c r="D318" s="6">
        <v>224779.5</v>
      </c>
      <c r="E318" s="6">
        <v>23032992</v>
      </c>
      <c r="F318" s="6">
        <v>16792969.817999996</v>
      </c>
      <c r="G318" s="23">
        <f t="shared" si="29"/>
        <v>774146953.5</v>
      </c>
      <c r="H318" s="25">
        <f t="shared" si="30"/>
        <v>2.9752738670436426E-2</v>
      </c>
      <c r="I318" s="39">
        <f t="shared" si="32"/>
        <v>390389.69491525425</v>
      </c>
      <c r="J318" s="22">
        <v>443086.25303076918</v>
      </c>
      <c r="K318" s="32">
        <f t="shared" si="33"/>
        <v>37.158538660097321</v>
      </c>
      <c r="L318" s="32">
        <f t="shared" si="34"/>
        <v>27.09166999233102</v>
      </c>
      <c r="M318">
        <f>VLOOKUP(P318,Лист2!$C$2:$F$505,2,0)</f>
        <v>59</v>
      </c>
      <c r="N318">
        <f>VLOOKUP(P318,Лист2!$C$2:$F$505,3,0)</f>
        <v>14103</v>
      </c>
      <c r="O318" s="16">
        <f>VLOOKUP(P318,Лист2!$C$2:$F$505,4,0)</f>
        <v>13118</v>
      </c>
      <c r="P318" t="str">
        <f t="shared" si="31"/>
        <v>06.05.2020 Москва Запад</v>
      </c>
    </row>
    <row r="319" spans="1:16" ht="14.25" customHeight="1" x14ac:dyDescent="0.3">
      <c r="A319" s="7">
        <v>43974</v>
      </c>
      <c r="B319" s="27">
        <f t="shared" si="28"/>
        <v>21</v>
      </c>
      <c r="C319" s="8" t="s">
        <v>21</v>
      </c>
      <c r="D319" s="8">
        <v>292018.5</v>
      </c>
      <c r="E319" s="8">
        <v>28590910.5</v>
      </c>
      <c r="F319" s="8">
        <v>21740920.338999998</v>
      </c>
      <c r="G319" s="23">
        <f t="shared" si="29"/>
        <v>774146953.5</v>
      </c>
      <c r="H319" s="25">
        <f t="shared" si="30"/>
        <v>3.6932148826185361E-2</v>
      </c>
      <c r="I319" s="39">
        <f t="shared" si="32"/>
        <v>476515.17499999999</v>
      </c>
      <c r="J319" s="8">
        <v>206427.73076923075</v>
      </c>
      <c r="K319" s="32">
        <f t="shared" si="33"/>
        <v>31.507360563352659</v>
      </c>
      <c r="L319" s="32">
        <f t="shared" si="34"/>
        <v>23.958628953072349</v>
      </c>
      <c r="M319">
        <f>VLOOKUP(P319,Лист2!$C$2:$F$505,2,0)</f>
        <v>60</v>
      </c>
      <c r="N319">
        <f>VLOOKUP(P319,Лист2!$C$2:$F$505,3,0)</f>
        <v>17295</v>
      </c>
      <c r="O319" s="16">
        <f>VLOOKUP(P319,Лист2!$C$2:$F$505,4,0)</f>
        <v>16010</v>
      </c>
      <c r="P319" t="str">
        <f t="shared" si="31"/>
        <v>23.05.2020 Москва Запад</v>
      </c>
    </row>
    <row r="320" spans="1:16" ht="14.25" customHeight="1" x14ac:dyDescent="0.3">
      <c r="A320" s="5">
        <v>43976</v>
      </c>
      <c r="B320" s="27">
        <f t="shared" si="28"/>
        <v>22</v>
      </c>
      <c r="C320" s="6" t="s">
        <v>21</v>
      </c>
      <c r="D320" s="6">
        <v>198751.5</v>
      </c>
      <c r="E320" s="6">
        <v>20582743.5</v>
      </c>
      <c r="F320" s="6">
        <v>14894008.652000001</v>
      </c>
      <c r="G320" s="23">
        <f t="shared" si="29"/>
        <v>774146953.5</v>
      </c>
      <c r="H320" s="25">
        <f t="shared" si="30"/>
        <v>2.6587643866507832E-2</v>
      </c>
      <c r="I320" s="39">
        <f t="shared" si="32"/>
        <v>348860.05932203389</v>
      </c>
      <c r="J320" s="22">
        <v>316452.66153846157</v>
      </c>
      <c r="K320" s="32">
        <f t="shared" si="33"/>
        <v>38.19478678251005</v>
      </c>
      <c r="L320" s="32">
        <f t="shared" si="34"/>
        <v>27.638370210462949</v>
      </c>
      <c r="M320">
        <f>VLOOKUP(P320,Лист2!$C$2:$F$505,2,0)</f>
        <v>59</v>
      </c>
      <c r="N320">
        <f>VLOOKUP(P320,Лист2!$C$2:$F$505,3,0)</f>
        <v>12983</v>
      </c>
      <c r="O320" s="16">
        <f>VLOOKUP(P320,Лист2!$C$2:$F$505,4,0)</f>
        <v>12056</v>
      </c>
      <c r="P320" t="str">
        <f t="shared" si="31"/>
        <v>25.05.2020 Москва Запад</v>
      </c>
    </row>
    <row r="321" spans="1:16" ht="14.25" customHeight="1" x14ac:dyDescent="0.3">
      <c r="A321" s="7">
        <v>43951</v>
      </c>
      <c r="B321" s="27">
        <f t="shared" si="28"/>
        <v>18</v>
      </c>
      <c r="C321" s="8" t="s">
        <v>21</v>
      </c>
      <c r="D321" s="8">
        <v>214386</v>
      </c>
      <c r="E321" s="8">
        <v>22530000</v>
      </c>
      <c r="F321" s="8">
        <v>16370527.077</v>
      </c>
      <c r="G321" s="23">
        <f t="shared" si="29"/>
        <v>774146953.5</v>
      </c>
      <c r="H321" s="25">
        <f t="shared" si="30"/>
        <v>2.9103001565968185E-2</v>
      </c>
      <c r="I321" s="39">
        <f t="shared" si="32"/>
        <v>381864.40677966102</v>
      </c>
      <c r="J321" s="8">
        <v>115618.05384615384</v>
      </c>
      <c r="K321" s="32">
        <f t="shared" si="33"/>
        <v>37.625379403048285</v>
      </c>
      <c r="L321" s="32">
        <f t="shared" si="34"/>
        <v>27.338983235685753</v>
      </c>
      <c r="M321">
        <f>VLOOKUP(P321,Лист2!$C$2:$F$505,2,0)</f>
        <v>59</v>
      </c>
      <c r="N321">
        <f>VLOOKUP(P321,Лист2!$C$2:$F$505,3,0)</f>
        <v>13251</v>
      </c>
      <c r="O321" s="16">
        <f>VLOOKUP(P321,Лист2!$C$2:$F$505,4,0)</f>
        <v>12255</v>
      </c>
      <c r="P321" t="str">
        <f t="shared" si="31"/>
        <v>30.04.2020 Москва Запад</v>
      </c>
    </row>
    <row r="322" spans="1:16" ht="14.25" customHeight="1" x14ac:dyDescent="0.3">
      <c r="A322" s="5">
        <v>43961</v>
      </c>
      <c r="B322" s="27">
        <f t="shared" ref="B322:B385" si="35">WEEKNUM(TEXT(A322,"ДД.ММ.ГГГГ"), 2)</f>
        <v>19</v>
      </c>
      <c r="C322" s="6" t="s">
        <v>21</v>
      </c>
      <c r="D322" s="6">
        <v>243825</v>
      </c>
      <c r="E322" s="6">
        <v>24890404.5</v>
      </c>
      <c r="F322" s="6">
        <v>18159589.107999999</v>
      </c>
      <c r="G322" s="23">
        <f t="shared" ref="G322:G385" si="36">SUMIF(C:C, C322, E:E)</f>
        <v>774146953.5</v>
      </c>
      <c r="H322" s="25">
        <f t="shared" ref="H322:H385" si="37">E322/G322</f>
        <v>3.2152040885090175E-2</v>
      </c>
      <c r="I322" s="39">
        <f t="shared" si="32"/>
        <v>421871.26271186443</v>
      </c>
      <c r="J322" s="22">
        <v>258558.49999999997</v>
      </c>
      <c r="K322" s="32">
        <f t="shared" si="33"/>
        <v>37.064800045694959</v>
      </c>
      <c r="L322" s="32">
        <f t="shared" si="34"/>
        <v>27.041807986688209</v>
      </c>
      <c r="M322">
        <f>VLOOKUP(P322,Лист2!$C$2:$F$505,2,0)</f>
        <v>59</v>
      </c>
      <c r="N322">
        <f>VLOOKUP(P322,Лист2!$C$2:$F$505,3,0)</f>
        <v>14569</v>
      </c>
      <c r="O322" s="16">
        <f>VLOOKUP(P322,Лист2!$C$2:$F$505,4,0)</f>
        <v>13566</v>
      </c>
      <c r="P322" t="str">
        <f t="shared" ref="P322:P385" si="38">TEXT(A322,"ДД.ММ.ГГГГ")&amp;" "&amp;C322</f>
        <v>10.05.2020 Москва Запад</v>
      </c>
    </row>
    <row r="323" spans="1:16" ht="14.25" customHeight="1" x14ac:dyDescent="0.3">
      <c r="A323" s="7">
        <v>43959</v>
      </c>
      <c r="B323" s="27">
        <f t="shared" si="35"/>
        <v>19</v>
      </c>
      <c r="C323" s="8" t="s">
        <v>21</v>
      </c>
      <c r="D323" s="8">
        <v>232701</v>
      </c>
      <c r="E323" s="8">
        <v>23881948.5</v>
      </c>
      <c r="F323" s="8">
        <v>17462223.403999999</v>
      </c>
      <c r="G323" s="23">
        <f t="shared" si="36"/>
        <v>774146953.5</v>
      </c>
      <c r="H323" s="25">
        <f t="shared" si="37"/>
        <v>3.084937348397122E-2</v>
      </c>
      <c r="I323" s="39">
        <f t="shared" ref="I323:I386" si="39">E323/M323</f>
        <v>404778.78813559323</v>
      </c>
      <c r="J323" s="8">
        <v>512464.9846153846</v>
      </c>
      <c r="K323" s="32">
        <f t="shared" ref="K323:K386" si="40">(E323-F323)/F323*100</f>
        <v>36.763503406613509</v>
      </c>
      <c r="L323" s="32">
        <f t="shared" ref="L323:L386" si="41">(E323-F323)/E323*100</f>
        <v>26.881077546917918</v>
      </c>
      <c r="M323">
        <f>VLOOKUP(P323,Лист2!$C$2:$F$505,2,0)</f>
        <v>59</v>
      </c>
      <c r="N323">
        <f>VLOOKUP(P323,Лист2!$C$2:$F$505,3,0)</f>
        <v>14098</v>
      </c>
      <c r="O323" s="16">
        <f>VLOOKUP(P323,Лист2!$C$2:$F$505,4,0)</f>
        <v>13106</v>
      </c>
      <c r="P323" t="str">
        <f t="shared" si="38"/>
        <v>08.05.2020 Москва Запад</v>
      </c>
    </row>
    <row r="324" spans="1:16" ht="14.25" customHeight="1" x14ac:dyDescent="0.3">
      <c r="A324" s="5">
        <v>43958</v>
      </c>
      <c r="B324" s="27">
        <f t="shared" si="35"/>
        <v>19</v>
      </c>
      <c r="C324" s="6" t="s">
        <v>21</v>
      </c>
      <c r="D324" s="6">
        <v>219411</v>
      </c>
      <c r="E324" s="6">
        <v>22460130</v>
      </c>
      <c r="F324" s="6">
        <v>16627687.641000001</v>
      </c>
      <c r="G324" s="23">
        <f t="shared" si="36"/>
        <v>774146953.5</v>
      </c>
      <c r="H324" s="25">
        <f t="shared" si="37"/>
        <v>2.9012747384014603E-2</v>
      </c>
      <c r="I324" s="39">
        <f t="shared" si="39"/>
        <v>380680.16949152545</v>
      </c>
      <c r="J324" s="22">
        <v>518998.75384615385</v>
      </c>
      <c r="K324" s="32">
        <f t="shared" si="40"/>
        <v>35.076689464736852</v>
      </c>
      <c r="L324" s="32">
        <f t="shared" si="41"/>
        <v>25.967981302868679</v>
      </c>
      <c r="M324">
        <f>VLOOKUP(P324,Лист2!$C$2:$F$505,2,0)</f>
        <v>59</v>
      </c>
      <c r="N324">
        <f>VLOOKUP(P324,Лист2!$C$2:$F$505,3,0)</f>
        <v>13495</v>
      </c>
      <c r="O324" s="16">
        <f>VLOOKUP(P324,Лист2!$C$2:$F$505,4,0)</f>
        <v>12517</v>
      </c>
      <c r="P324" t="str">
        <f t="shared" si="38"/>
        <v>07.05.2020 Москва Запад</v>
      </c>
    </row>
    <row r="325" spans="1:16" ht="14.25" customHeight="1" x14ac:dyDescent="0.3">
      <c r="A325" s="7">
        <v>43975</v>
      </c>
      <c r="B325" s="27">
        <f t="shared" si="35"/>
        <v>21</v>
      </c>
      <c r="C325" s="8" t="s">
        <v>21</v>
      </c>
      <c r="D325" s="8">
        <v>200029.5</v>
      </c>
      <c r="E325" s="8">
        <v>19959801</v>
      </c>
      <c r="F325" s="8">
        <v>15125624.641999999</v>
      </c>
      <c r="G325" s="23">
        <f t="shared" si="36"/>
        <v>774146953.5</v>
      </c>
      <c r="H325" s="25">
        <f t="shared" si="37"/>
        <v>2.5782961374141738E-2</v>
      </c>
      <c r="I325" s="39">
        <f t="shared" si="39"/>
        <v>332663.34999999998</v>
      </c>
      <c r="J325" s="8">
        <v>318671.85465384612</v>
      </c>
      <c r="K325" s="32">
        <f t="shared" si="40"/>
        <v>31.960176669839651</v>
      </c>
      <c r="L325" s="32">
        <f t="shared" si="41"/>
        <v>24.219561898437767</v>
      </c>
      <c r="M325">
        <f>VLOOKUP(P325,Лист2!$C$2:$F$505,2,0)</f>
        <v>60</v>
      </c>
      <c r="N325">
        <f>VLOOKUP(P325,Лист2!$C$2:$F$505,3,0)</f>
        <v>12822</v>
      </c>
      <c r="O325" s="16">
        <f>VLOOKUP(P325,Лист2!$C$2:$F$505,4,0)</f>
        <v>11916</v>
      </c>
      <c r="P325" t="str">
        <f t="shared" si="38"/>
        <v>24.05.2020 Москва Запад</v>
      </c>
    </row>
    <row r="326" spans="1:16" ht="14.25" customHeight="1" x14ac:dyDescent="0.3">
      <c r="A326" s="5">
        <v>43967</v>
      </c>
      <c r="B326" s="27">
        <f t="shared" si="35"/>
        <v>20</v>
      </c>
      <c r="C326" s="6" t="s">
        <v>22</v>
      </c>
      <c r="D326" s="6">
        <v>225480</v>
      </c>
      <c r="E326" s="6">
        <v>22355338.5</v>
      </c>
      <c r="F326" s="6">
        <v>16443448.491999999</v>
      </c>
      <c r="G326" s="23">
        <f t="shared" si="36"/>
        <v>738124428</v>
      </c>
      <c r="H326" s="25">
        <f t="shared" si="37"/>
        <v>3.0286680201837189E-2</v>
      </c>
      <c r="I326" s="39">
        <f t="shared" si="39"/>
        <v>413987.75</v>
      </c>
      <c r="J326" s="22">
        <v>291468.59999999998</v>
      </c>
      <c r="K326" s="32">
        <f t="shared" si="40"/>
        <v>35.95285995438384</v>
      </c>
      <c r="L326" s="32">
        <f t="shared" si="41"/>
        <v>26.445092781753232</v>
      </c>
      <c r="M326">
        <f>VLOOKUP(P326,Лист2!$C$2:$F$505,2,0)</f>
        <v>54</v>
      </c>
      <c r="N326">
        <f>VLOOKUP(P326,Лист2!$C$2:$F$505,3,0)</f>
        <v>13170</v>
      </c>
      <c r="O326" s="16">
        <f>VLOOKUP(P326,Лист2!$C$2:$F$505,4,0)</f>
        <v>12299</v>
      </c>
      <c r="P326" t="str">
        <f t="shared" si="38"/>
        <v>16.05.2020 Москва Восток</v>
      </c>
    </row>
    <row r="327" spans="1:16" ht="14.25" customHeight="1" x14ac:dyDescent="0.3">
      <c r="A327" s="7">
        <v>43970</v>
      </c>
      <c r="B327" s="27">
        <f t="shared" si="35"/>
        <v>21</v>
      </c>
      <c r="C327" s="8" t="s">
        <v>22</v>
      </c>
      <c r="D327" s="8">
        <v>211453.5</v>
      </c>
      <c r="E327" s="8">
        <v>20590072.5</v>
      </c>
      <c r="F327" s="8">
        <v>15078027.685000001</v>
      </c>
      <c r="G327" s="23">
        <f t="shared" si="36"/>
        <v>738124428</v>
      </c>
      <c r="H327" s="25">
        <f t="shared" si="37"/>
        <v>2.7895124072495808E-2</v>
      </c>
      <c r="I327" s="39">
        <f t="shared" si="39"/>
        <v>381297.63888888888</v>
      </c>
      <c r="J327" s="8">
        <v>293452.29237692308</v>
      </c>
      <c r="K327" s="32">
        <f t="shared" si="40"/>
        <v>36.5568025882027</v>
      </c>
      <c r="L327" s="32">
        <f t="shared" si="41"/>
        <v>26.770400225642721</v>
      </c>
      <c r="M327">
        <f>VLOOKUP(P327,Лист2!$C$2:$F$505,2,0)</f>
        <v>54</v>
      </c>
      <c r="N327">
        <f>VLOOKUP(P327,Лист2!$C$2:$F$505,3,0)</f>
        <v>13070</v>
      </c>
      <c r="O327" s="16">
        <f>VLOOKUP(P327,Лист2!$C$2:$F$505,4,0)</f>
        <v>12244</v>
      </c>
      <c r="P327" t="str">
        <f t="shared" si="38"/>
        <v>19.05.2020 Москва Восток</v>
      </c>
    </row>
    <row r="328" spans="1:16" ht="14.25" customHeight="1" x14ac:dyDescent="0.3">
      <c r="A328" s="5">
        <v>43968</v>
      </c>
      <c r="B328" s="27">
        <f t="shared" si="35"/>
        <v>20</v>
      </c>
      <c r="C328" s="6" t="s">
        <v>22</v>
      </c>
      <c r="D328" s="6">
        <v>184801.5</v>
      </c>
      <c r="E328" s="6">
        <v>18449091</v>
      </c>
      <c r="F328" s="6">
        <v>13533023.127999999</v>
      </c>
      <c r="G328" s="23">
        <f t="shared" si="36"/>
        <v>738124428</v>
      </c>
      <c r="H328" s="25">
        <f t="shared" si="37"/>
        <v>2.4994554170208277E-2</v>
      </c>
      <c r="I328" s="39">
        <f t="shared" si="39"/>
        <v>341649.83333333331</v>
      </c>
      <c r="J328" s="22">
        <v>246229.69714615386</v>
      </c>
      <c r="K328" s="32">
        <f t="shared" si="40"/>
        <v>36.326457329616133</v>
      </c>
      <c r="L328" s="32">
        <f t="shared" si="41"/>
        <v>26.646667155579649</v>
      </c>
      <c r="M328">
        <f>VLOOKUP(P328,Лист2!$C$2:$F$505,2,0)</f>
        <v>54</v>
      </c>
      <c r="N328">
        <f>VLOOKUP(P328,Лист2!$C$2:$F$505,3,0)</f>
        <v>11128</v>
      </c>
      <c r="O328" s="16">
        <f>VLOOKUP(P328,Лист2!$C$2:$F$505,4,0)</f>
        <v>10467</v>
      </c>
      <c r="P328" t="str">
        <f t="shared" si="38"/>
        <v>17.05.2020 Москва Восток</v>
      </c>
    </row>
    <row r="329" spans="1:16" ht="14.25" customHeight="1" x14ac:dyDescent="0.3">
      <c r="A329" s="7">
        <v>43960</v>
      </c>
      <c r="B329" s="27">
        <f t="shared" si="35"/>
        <v>19</v>
      </c>
      <c r="C329" s="8" t="s">
        <v>22</v>
      </c>
      <c r="D329" s="8">
        <v>177976.5</v>
      </c>
      <c r="E329" s="8">
        <v>18085798.5</v>
      </c>
      <c r="F329" s="8">
        <v>13150397.668</v>
      </c>
      <c r="G329" s="23">
        <f t="shared" si="36"/>
        <v>738124428</v>
      </c>
      <c r="H329" s="25">
        <f t="shared" si="37"/>
        <v>2.4502370892946521E-2</v>
      </c>
      <c r="I329" s="39">
        <f t="shared" si="39"/>
        <v>334922.19444444444</v>
      </c>
      <c r="J329" s="8">
        <v>444057.73347692302</v>
      </c>
      <c r="K329" s="32">
        <f t="shared" si="40"/>
        <v>37.530430307896609</v>
      </c>
      <c r="L329" s="32">
        <f t="shared" si="41"/>
        <v>27.288819080893777</v>
      </c>
      <c r="M329">
        <f>VLOOKUP(P329,Лист2!$C$2:$F$505,2,0)</f>
        <v>54</v>
      </c>
      <c r="N329">
        <f>VLOOKUP(P329,Лист2!$C$2:$F$505,3,0)</f>
        <v>11288</v>
      </c>
      <c r="O329" s="16">
        <f>VLOOKUP(P329,Лист2!$C$2:$F$505,4,0)</f>
        <v>10492</v>
      </c>
      <c r="P329" t="str">
        <f t="shared" si="38"/>
        <v>09.05.2020 Москва Восток</v>
      </c>
    </row>
    <row r="330" spans="1:16" ht="14.25" customHeight="1" x14ac:dyDescent="0.3">
      <c r="A330" s="5">
        <v>43955</v>
      </c>
      <c r="B330" s="27">
        <f t="shared" si="35"/>
        <v>19</v>
      </c>
      <c r="C330" s="6" t="s">
        <v>22</v>
      </c>
      <c r="D330" s="6">
        <v>223617</v>
      </c>
      <c r="E330" s="6">
        <v>22796827.5</v>
      </c>
      <c r="F330" s="6">
        <v>16597666.014999999</v>
      </c>
      <c r="G330" s="23">
        <f t="shared" si="36"/>
        <v>738124428</v>
      </c>
      <c r="H330" s="25">
        <f t="shared" si="37"/>
        <v>3.0884802934607658E-2</v>
      </c>
      <c r="I330" s="39">
        <f t="shared" si="39"/>
        <v>422163.47222222225</v>
      </c>
      <c r="J330" s="22">
        <v>404297.74615384609</v>
      </c>
      <c r="K330" s="32">
        <f t="shared" si="40"/>
        <v>37.349597704867435</v>
      </c>
      <c r="L330" s="32">
        <f t="shared" si="41"/>
        <v>27.193088533919912</v>
      </c>
      <c r="M330">
        <f>VLOOKUP(P330,Лист2!$C$2:$F$505,2,0)</f>
        <v>54</v>
      </c>
      <c r="N330">
        <f>VLOOKUP(P330,Лист2!$C$2:$F$505,3,0)</f>
        <v>13606</v>
      </c>
      <c r="O330" s="16">
        <f>VLOOKUP(P330,Лист2!$C$2:$F$505,4,0)</f>
        <v>12697</v>
      </c>
      <c r="P330" t="str">
        <f t="shared" si="38"/>
        <v>04.05.2020 Москва Восток</v>
      </c>
    </row>
    <row r="331" spans="1:16" ht="14.25" customHeight="1" x14ac:dyDescent="0.3">
      <c r="A331" s="7">
        <v>43953</v>
      </c>
      <c r="B331" s="27">
        <f t="shared" si="35"/>
        <v>18</v>
      </c>
      <c r="C331" s="8" t="s">
        <v>22</v>
      </c>
      <c r="D331" s="8">
        <v>176397</v>
      </c>
      <c r="E331" s="8">
        <v>18625921.5</v>
      </c>
      <c r="F331" s="8">
        <v>13628439.163999999</v>
      </c>
      <c r="G331" s="23">
        <f t="shared" si="36"/>
        <v>738124428</v>
      </c>
      <c r="H331" s="25">
        <f t="shared" si="37"/>
        <v>2.5234121502343776E-2</v>
      </c>
      <c r="I331" s="39">
        <f t="shared" si="39"/>
        <v>344924.47222222225</v>
      </c>
      <c r="J331" s="8">
        <v>370802.93846153846</v>
      </c>
      <c r="K331" s="32">
        <f t="shared" si="40"/>
        <v>36.669513477383575</v>
      </c>
      <c r="L331" s="32">
        <f t="shared" si="41"/>
        <v>26.830792430860406</v>
      </c>
      <c r="M331">
        <f>VLOOKUP(P331,Лист2!$C$2:$F$505,2,0)</f>
        <v>54</v>
      </c>
      <c r="N331">
        <f>VLOOKUP(P331,Лист2!$C$2:$F$505,3,0)</f>
        <v>11622</v>
      </c>
      <c r="O331" s="16">
        <f>VLOOKUP(P331,Лист2!$C$2:$F$505,4,0)</f>
        <v>10754</v>
      </c>
      <c r="P331" t="str">
        <f t="shared" si="38"/>
        <v>02.05.2020 Москва Восток</v>
      </c>
    </row>
    <row r="332" spans="1:16" ht="14.25" customHeight="1" x14ac:dyDescent="0.3">
      <c r="A332" s="5">
        <v>43977</v>
      </c>
      <c r="B332" s="27">
        <f t="shared" si="35"/>
        <v>22</v>
      </c>
      <c r="C332" s="6" t="s">
        <v>22</v>
      </c>
      <c r="D332" s="6">
        <v>232369.5</v>
      </c>
      <c r="E332" s="6">
        <v>23856345</v>
      </c>
      <c r="F332" s="6">
        <v>17297352.185000002</v>
      </c>
      <c r="G332" s="23">
        <f t="shared" si="36"/>
        <v>738124428</v>
      </c>
      <c r="H332" s="25">
        <f t="shared" si="37"/>
        <v>3.2320221489810931E-2</v>
      </c>
      <c r="I332" s="39">
        <f t="shared" si="39"/>
        <v>441784.16666666669</v>
      </c>
      <c r="J332" s="22">
        <v>279472.16153846151</v>
      </c>
      <c r="K332" s="32">
        <f t="shared" si="40"/>
        <v>37.91905688714516</v>
      </c>
      <c r="L332" s="32">
        <f t="shared" si="41"/>
        <v>27.493703729552859</v>
      </c>
      <c r="M332">
        <f>VLOOKUP(P332,Лист2!$C$2:$F$505,2,0)</f>
        <v>54</v>
      </c>
      <c r="N332">
        <f>VLOOKUP(P332,Лист2!$C$2:$F$505,3,0)</f>
        <v>14482</v>
      </c>
      <c r="O332" s="16">
        <f>VLOOKUP(P332,Лист2!$C$2:$F$505,4,0)</f>
        <v>13510</v>
      </c>
      <c r="P332" t="str">
        <f t="shared" si="38"/>
        <v>26.05.2020 Москва Восток</v>
      </c>
    </row>
    <row r="333" spans="1:16" ht="14.25" customHeight="1" x14ac:dyDescent="0.3">
      <c r="A333" s="7">
        <v>43952</v>
      </c>
      <c r="B333" s="27">
        <f t="shared" si="35"/>
        <v>18</v>
      </c>
      <c r="C333" s="8" t="s">
        <v>22</v>
      </c>
      <c r="D333" s="8">
        <v>226540.5</v>
      </c>
      <c r="E333" s="8">
        <v>23953536</v>
      </c>
      <c r="F333" s="8">
        <v>17342946.796999998</v>
      </c>
      <c r="G333" s="23">
        <f t="shared" si="36"/>
        <v>738124428</v>
      </c>
      <c r="H333" s="25">
        <f t="shared" si="37"/>
        <v>3.2451894411493452E-2</v>
      </c>
      <c r="I333" s="39">
        <f t="shared" si="39"/>
        <v>443584</v>
      </c>
      <c r="J333" s="8">
        <v>380499.56092307693</v>
      </c>
      <c r="K333" s="32">
        <f t="shared" si="40"/>
        <v>38.11687414127055</v>
      </c>
      <c r="L333" s="32">
        <f t="shared" si="41"/>
        <v>27.597550537006317</v>
      </c>
      <c r="M333">
        <f>VLOOKUP(P333,Лист2!$C$2:$F$505,2,0)</f>
        <v>54</v>
      </c>
      <c r="N333">
        <f>VLOOKUP(P333,Лист2!$C$2:$F$505,3,0)</f>
        <v>14205</v>
      </c>
      <c r="O333" s="16">
        <f>VLOOKUP(P333,Лист2!$C$2:$F$505,4,0)</f>
        <v>13026</v>
      </c>
      <c r="P333" t="str">
        <f t="shared" si="38"/>
        <v>01.05.2020 Москва Восток</v>
      </c>
    </row>
    <row r="334" spans="1:16" ht="14.25" customHeight="1" x14ac:dyDescent="0.3">
      <c r="A334" s="5">
        <v>43963</v>
      </c>
      <c r="B334" s="27">
        <f t="shared" si="35"/>
        <v>20</v>
      </c>
      <c r="C334" s="6" t="s">
        <v>22</v>
      </c>
      <c r="D334" s="6">
        <v>189679.5</v>
      </c>
      <c r="E334" s="6">
        <v>18718036.5</v>
      </c>
      <c r="F334" s="6">
        <v>13500671.991999999</v>
      </c>
      <c r="G334" s="23">
        <f t="shared" si="36"/>
        <v>738124428</v>
      </c>
      <c r="H334" s="25">
        <f t="shared" si="37"/>
        <v>2.5358917534700532E-2</v>
      </c>
      <c r="I334" s="39">
        <f t="shared" si="39"/>
        <v>346630.30555555556</v>
      </c>
      <c r="J334" s="22">
        <v>344959.87384615385</v>
      </c>
      <c r="K334" s="32">
        <f t="shared" si="40"/>
        <v>38.645220853388771</v>
      </c>
      <c r="L334" s="32">
        <f t="shared" si="41"/>
        <v>27.873460488230169</v>
      </c>
      <c r="M334">
        <f>VLOOKUP(P334,Лист2!$C$2:$F$505,2,0)</f>
        <v>54</v>
      </c>
      <c r="N334">
        <f>VLOOKUP(P334,Лист2!$C$2:$F$505,3,0)</f>
        <v>11614</v>
      </c>
      <c r="O334" s="16">
        <f>VLOOKUP(P334,Лист2!$C$2:$F$505,4,0)</f>
        <v>10862</v>
      </c>
      <c r="P334" t="str">
        <f t="shared" si="38"/>
        <v>12.05.2020 Москва Восток</v>
      </c>
    </row>
    <row r="335" spans="1:16" ht="14.25" customHeight="1" x14ac:dyDescent="0.3">
      <c r="A335" s="7">
        <v>43972</v>
      </c>
      <c r="B335" s="27">
        <f t="shared" si="35"/>
        <v>21</v>
      </c>
      <c r="C335" s="8" t="s">
        <v>22</v>
      </c>
      <c r="D335" s="8">
        <v>213640.5</v>
      </c>
      <c r="E335" s="8">
        <v>21042673.5</v>
      </c>
      <c r="F335" s="8">
        <v>15681371.557000002</v>
      </c>
      <c r="G335" s="23">
        <f t="shared" si="36"/>
        <v>738124428</v>
      </c>
      <c r="H335" s="25">
        <f t="shared" si="37"/>
        <v>2.8508301177643722E-2</v>
      </c>
      <c r="I335" s="39">
        <f t="shared" si="39"/>
        <v>389679.13888888888</v>
      </c>
      <c r="J335" s="8">
        <v>296732.59615384613</v>
      </c>
      <c r="K335" s="32">
        <f t="shared" si="40"/>
        <v>34.18898610693762</v>
      </c>
      <c r="L335" s="32">
        <f t="shared" si="41"/>
        <v>25.478235657650622</v>
      </c>
      <c r="M335">
        <f>VLOOKUP(P335,Лист2!$C$2:$F$505,2,0)</f>
        <v>54</v>
      </c>
      <c r="N335">
        <f>VLOOKUP(P335,Лист2!$C$2:$F$505,3,0)</f>
        <v>13240</v>
      </c>
      <c r="O335" s="16">
        <f>VLOOKUP(P335,Лист2!$C$2:$F$505,4,0)</f>
        <v>12360</v>
      </c>
      <c r="P335" t="str">
        <f t="shared" si="38"/>
        <v>21.05.2020 Москва Восток</v>
      </c>
    </row>
    <row r="336" spans="1:16" ht="14.25" customHeight="1" x14ac:dyDescent="0.3">
      <c r="A336" s="5">
        <v>43971</v>
      </c>
      <c r="B336" s="27">
        <f t="shared" si="35"/>
        <v>21</v>
      </c>
      <c r="C336" s="6" t="s">
        <v>22</v>
      </c>
      <c r="D336" s="6">
        <v>214885.5</v>
      </c>
      <c r="E336" s="6">
        <v>21411349.5</v>
      </c>
      <c r="F336" s="6">
        <v>15600701.422999999</v>
      </c>
      <c r="G336" s="23">
        <f t="shared" si="36"/>
        <v>738124428</v>
      </c>
      <c r="H336" s="25">
        <f t="shared" si="37"/>
        <v>2.9007777940659077E-2</v>
      </c>
      <c r="I336" s="39">
        <f t="shared" si="39"/>
        <v>396506.47222222225</v>
      </c>
      <c r="J336" s="22">
        <v>410370.5153846154</v>
      </c>
      <c r="K336" s="32">
        <f t="shared" si="40"/>
        <v>37.246069387837949</v>
      </c>
      <c r="L336" s="32">
        <f t="shared" si="41"/>
        <v>27.138168367201708</v>
      </c>
      <c r="M336">
        <f>VLOOKUP(P336,Лист2!$C$2:$F$505,2,0)</f>
        <v>54</v>
      </c>
      <c r="N336">
        <f>VLOOKUP(P336,Лист2!$C$2:$F$505,3,0)</f>
        <v>13298</v>
      </c>
      <c r="O336" s="16">
        <f>VLOOKUP(P336,Лист2!$C$2:$F$505,4,0)</f>
        <v>12428</v>
      </c>
      <c r="P336" t="str">
        <f t="shared" si="38"/>
        <v>20.05.2020 Москва Восток</v>
      </c>
    </row>
    <row r="337" spans="1:16" ht="14.25" customHeight="1" x14ac:dyDescent="0.3">
      <c r="A337" s="7">
        <v>43956</v>
      </c>
      <c r="B337" s="27">
        <f t="shared" si="35"/>
        <v>19</v>
      </c>
      <c r="C337" s="8" t="s">
        <v>22</v>
      </c>
      <c r="D337" s="8">
        <v>203832</v>
      </c>
      <c r="E337" s="8">
        <v>20880142.5</v>
      </c>
      <c r="F337" s="8">
        <v>15015521.489999998</v>
      </c>
      <c r="G337" s="23">
        <f t="shared" si="36"/>
        <v>738124428</v>
      </c>
      <c r="H337" s="25">
        <f t="shared" si="37"/>
        <v>2.828810659549124E-2</v>
      </c>
      <c r="I337" s="39">
        <f t="shared" si="39"/>
        <v>386669.30555555556</v>
      </c>
      <c r="J337" s="8">
        <v>398269.43076923076</v>
      </c>
      <c r="K337" s="32">
        <f t="shared" si="40"/>
        <v>39.057058483820946</v>
      </c>
      <c r="L337" s="32">
        <f t="shared" si="41"/>
        <v>28.087073687356305</v>
      </c>
      <c r="M337">
        <f>VLOOKUP(P337,Лист2!$C$2:$F$505,2,0)</f>
        <v>54</v>
      </c>
      <c r="N337">
        <f>VLOOKUP(P337,Лист2!$C$2:$F$505,3,0)</f>
        <v>12775</v>
      </c>
      <c r="O337" s="16">
        <f>VLOOKUP(P337,Лист2!$C$2:$F$505,4,0)</f>
        <v>11887</v>
      </c>
      <c r="P337" t="str">
        <f t="shared" si="38"/>
        <v>05.05.2020 Москва Восток</v>
      </c>
    </row>
    <row r="338" spans="1:16" ht="14.25" customHeight="1" x14ac:dyDescent="0.3">
      <c r="A338" s="5">
        <v>43964</v>
      </c>
      <c r="B338" s="27">
        <f t="shared" si="35"/>
        <v>20</v>
      </c>
      <c r="C338" s="6" t="s">
        <v>22</v>
      </c>
      <c r="D338" s="6">
        <v>188662.5</v>
      </c>
      <c r="E338" s="6">
        <v>18784000.5</v>
      </c>
      <c r="F338" s="6">
        <v>13568684.673999999</v>
      </c>
      <c r="G338" s="23">
        <f t="shared" si="36"/>
        <v>738124428</v>
      </c>
      <c r="H338" s="25">
        <f t="shared" si="37"/>
        <v>2.5448284581092336E-2</v>
      </c>
      <c r="I338" s="39">
        <f t="shared" si="39"/>
        <v>347851.86111111112</v>
      </c>
      <c r="J338" s="22">
        <v>349844.36153846153</v>
      </c>
      <c r="K338" s="32">
        <f t="shared" si="40"/>
        <v>38.436414076255083</v>
      </c>
      <c r="L338" s="32">
        <f t="shared" si="41"/>
        <v>27.764670395957459</v>
      </c>
      <c r="M338">
        <f>VLOOKUP(P338,Лист2!$C$2:$F$505,2,0)</f>
        <v>54</v>
      </c>
      <c r="N338">
        <f>VLOOKUP(P338,Лист2!$C$2:$F$505,3,0)</f>
        <v>11522</v>
      </c>
      <c r="O338" s="16">
        <f>VLOOKUP(P338,Лист2!$C$2:$F$505,4,0)</f>
        <v>10803</v>
      </c>
      <c r="P338" t="str">
        <f t="shared" si="38"/>
        <v>13.05.2020 Москва Восток</v>
      </c>
    </row>
    <row r="339" spans="1:16" ht="14.25" customHeight="1" x14ac:dyDescent="0.3">
      <c r="A339" s="7">
        <v>43982</v>
      </c>
      <c r="B339" s="27">
        <f t="shared" si="35"/>
        <v>22</v>
      </c>
      <c r="C339" s="8" t="s">
        <v>21</v>
      </c>
      <c r="D339" s="8">
        <v>215277</v>
      </c>
      <c r="E339" s="8">
        <v>21585316.5</v>
      </c>
      <c r="F339" s="8">
        <v>16285354.714</v>
      </c>
      <c r="G339" s="23">
        <f t="shared" si="36"/>
        <v>774146953.5</v>
      </c>
      <c r="H339" s="25">
        <f t="shared" si="37"/>
        <v>2.7882711935260492E-2</v>
      </c>
      <c r="I339" s="39">
        <f t="shared" si="39"/>
        <v>365852.82203389832</v>
      </c>
      <c r="J339" s="8">
        <v>183249.26153846155</v>
      </c>
      <c r="K339" s="32">
        <f t="shared" si="40"/>
        <v>32.544343547173661</v>
      </c>
      <c r="L339" s="32">
        <f t="shared" si="41"/>
        <v>24.553551420012766</v>
      </c>
      <c r="M339">
        <f>VLOOKUP(P339,Лист2!$C$2:$F$505,2,0)</f>
        <v>59</v>
      </c>
      <c r="N339">
        <f>VLOOKUP(P339,Лист2!$C$2:$F$505,3,0)</f>
        <v>13684</v>
      </c>
      <c r="O339" s="16">
        <f>VLOOKUP(P339,Лист2!$C$2:$F$505,4,0)</f>
        <v>12690</v>
      </c>
      <c r="P339" t="str">
        <f t="shared" si="38"/>
        <v>31.05.2020 Москва Запад</v>
      </c>
    </row>
    <row r="340" spans="1:16" ht="14.25" customHeight="1" x14ac:dyDescent="0.3">
      <c r="A340" s="5">
        <v>43954</v>
      </c>
      <c r="B340" s="27">
        <f t="shared" si="35"/>
        <v>18</v>
      </c>
      <c r="C340" s="6" t="s">
        <v>22</v>
      </c>
      <c r="D340" s="6">
        <v>248148</v>
      </c>
      <c r="E340" s="6">
        <v>25519072.5</v>
      </c>
      <c r="F340" s="6">
        <v>18491870.614999998</v>
      </c>
      <c r="G340" s="23">
        <f t="shared" si="36"/>
        <v>738124428</v>
      </c>
      <c r="H340" s="25">
        <f t="shared" si="37"/>
        <v>3.4572859983980915E-2</v>
      </c>
      <c r="I340" s="39">
        <f t="shared" si="39"/>
        <v>472575.41666666669</v>
      </c>
      <c r="J340" s="22">
        <v>270910.05384615384</v>
      </c>
      <c r="K340" s="32">
        <f t="shared" si="40"/>
        <v>38.001573941901619</v>
      </c>
      <c r="L340" s="32">
        <f t="shared" si="41"/>
        <v>27.537058351160692</v>
      </c>
      <c r="M340">
        <f>VLOOKUP(P340,Лист2!$C$2:$F$505,2,0)</f>
        <v>54</v>
      </c>
      <c r="N340">
        <f>VLOOKUP(P340,Лист2!$C$2:$F$505,3,0)</f>
        <v>14823</v>
      </c>
      <c r="O340" s="16">
        <f>VLOOKUP(P340,Лист2!$C$2:$F$505,4,0)</f>
        <v>13751</v>
      </c>
      <c r="P340" t="str">
        <f t="shared" si="38"/>
        <v>03.05.2020 Москва Восток</v>
      </c>
    </row>
    <row r="341" spans="1:16" ht="14.25" customHeight="1" x14ac:dyDescent="0.3">
      <c r="A341" s="7">
        <v>43981</v>
      </c>
      <c r="B341" s="27">
        <f t="shared" si="35"/>
        <v>22</v>
      </c>
      <c r="C341" s="8" t="s">
        <v>21</v>
      </c>
      <c r="D341" s="8">
        <v>246414</v>
      </c>
      <c r="E341" s="8">
        <v>24527245.5</v>
      </c>
      <c r="F341" s="8">
        <v>18595804.535</v>
      </c>
      <c r="G341" s="23">
        <f t="shared" si="36"/>
        <v>774146953.5</v>
      </c>
      <c r="H341" s="25">
        <f t="shared" si="37"/>
        <v>3.1682932276759258E-2</v>
      </c>
      <c r="I341" s="39">
        <f t="shared" si="39"/>
        <v>415716.0254237288</v>
      </c>
      <c r="J341" s="8">
        <v>282204.5230769231</v>
      </c>
      <c r="K341" s="32">
        <f t="shared" si="40"/>
        <v>31.896662248929147</v>
      </c>
      <c r="L341" s="32">
        <f t="shared" si="41"/>
        <v>24.183070067937308</v>
      </c>
      <c r="M341">
        <f>VLOOKUP(P341,Лист2!$C$2:$F$505,2,0)</f>
        <v>59</v>
      </c>
      <c r="N341">
        <f>VLOOKUP(P341,Лист2!$C$2:$F$505,3,0)</f>
        <v>15030</v>
      </c>
      <c r="O341" s="16">
        <f>VLOOKUP(P341,Лист2!$C$2:$F$505,4,0)</f>
        <v>13956</v>
      </c>
      <c r="P341" t="str">
        <f t="shared" si="38"/>
        <v>30.05.2020 Москва Запад</v>
      </c>
    </row>
    <row r="342" spans="1:16" ht="14.25" customHeight="1" x14ac:dyDescent="0.3">
      <c r="A342" s="5">
        <v>43957</v>
      </c>
      <c r="B342" s="27">
        <f t="shared" si="35"/>
        <v>19</v>
      </c>
      <c r="C342" s="6" t="s">
        <v>22</v>
      </c>
      <c r="D342" s="6">
        <v>216498</v>
      </c>
      <c r="E342" s="6">
        <v>22126444.5</v>
      </c>
      <c r="F342" s="6">
        <v>16128268.832</v>
      </c>
      <c r="G342" s="23">
        <f t="shared" si="36"/>
        <v>738124428</v>
      </c>
      <c r="H342" s="25">
        <f t="shared" si="37"/>
        <v>2.9976578014025569E-2</v>
      </c>
      <c r="I342" s="39">
        <f t="shared" si="39"/>
        <v>409748.97222222225</v>
      </c>
      <c r="J342" s="22">
        <v>389877.53846153844</v>
      </c>
      <c r="K342" s="32">
        <f t="shared" si="40"/>
        <v>37.190449455424847</v>
      </c>
      <c r="L342" s="32">
        <f t="shared" si="41"/>
        <v>27.108628627613442</v>
      </c>
      <c r="M342">
        <f>VLOOKUP(P342,Лист2!$C$2:$F$505,2,0)</f>
        <v>54</v>
      </c>
      <c r="N342">
        <f>VLOOKUP(P342,Лист2!$C$2:$F$505,3,0)</f>
        <v>13406</v>
      </c>
      <c r="O342" s="16">
        <f>VLOOKUP(P342,Лист2!$C$2:$F$505,4,0)</f>
        <v>12518</v>
      </c>
      <c r="P342" t="str">
        <f t="shared" si="38"/>
        <v>06.05.2020 Москва Восток</v>
      </c>
    </row>
    <row r="343" spans="1:16" ht="14.25" customHeight="1" x14ac:dyDescent="0.3">
      <c r="A343" s="7">
        <v>43974</v>
      </c>
      <c r="B343" s="27">
        <f t="shared" si="35"/>
        <v>21</v>
      </c>
      <c r="C343" s="8" t="s">
        <v>22</v>
      </c>
      <c r="D343" s="8">
        <v>275793</v>
      </c>
      <c r="E343" s="8">
        <v>26806626</v>
      </c>
      <c r="F343" s="8">
        <v>20508194.544999998</v>
      </c>
      <c r="G343" s="23">
        <f t="shared" si="36"/>
        <v>738124428</v>
      </c>
      <c r="H343" s="25">
        <f t="shared" si="37"/>
        <v>3.6317218321353269E-2</v>
      </c>
      <c r="I343" s="39">
        <f t="shared" si="39"/>
        <v>496419</v>
      </c>
      <c r="J343" s="8">
        <v>239346.81538461536</v>
      </c>
      <c r="K343" s="32">
        <f t="shared" si="40"/>
        <v>30.711779338642909</v>
      </c>
      <c r="L343" s="32">
        <f t="shared" si="41"/>
        <v>23.495800832973167</v>
      </c>
      <c r="M343">
        <f>VLOOKUP(P343,Лист2!$C$2:$F$505,2,0)</f>
        <v>54</v>
      </c>
      <c r="N343">
        <f>VLOOKUP(P343,Лист2!$C$2:$F$505,3,0)</f>
        <v>16221</v>
      </c>
      <c r="O343" s="16">
        <f>VLOOKUP(P343,Лист2!$C$2:$F$505,4,0)</f>
        <v>15065</v>
      </c>
      <c r="P343" t="str">
        <f t="shared" si="38"/>
        <v>23.05.2020 Москва Восток</v>
      </c>
    </row>
    <row r="344" spans="1:16" ht="14.25" customHeight="1" x14ac:dyDescent="0.3">
      <c r="A344" s="5">
        <v>43979</v>
      </c>
      <c r="B344" s="27">
        <f t="shared" si="35"/>
        <v>22</v>
      </c>
      <c r="C344" s="6" t="s">
        <v>21</v>
      </c>
      <c r="D344" s="6">
        <v>199753.5</v>
      </c>
      <c r="E344" s="6">
        <v>20535733.5</v>
      </c>
      <c r="F344" s="6">
        <v>15173462.744000001</v>
      </c>
      <c r="G344" s="23">
        <f t="shared" si="36"/>
        <v>774146953.5</v>
      </c>
      <c r="H344" s="25">
        <f t="shared" si="37"/>
        <v>2.6526918961775645E-2</v>
      </c>
      <c r="I344" s="39">
        <f t="shared" si="39"/>
        <v>342262.22499999998</v>
      </c>
      <c r="J344" s="22">
        <v>257491.36923076925</v>
      </c>
      <c r="K344" s="32">
        <f t="shared" si="40"/>
        <v>35.33979584271485</v>
      </c>
      <c r="L344" s="32">
        <f t="shared" si="41"/>
        <v>26.11190272799362</v>
      </c>
      <c r="M344">
        <f>VLOOKUP(P344,Лист2!$C$2:$F$505,2,0)</f>
        <v>60</v>
      </c>
      <c r="N344">
        <f>VLOOKUP(P344,Лист2!$C$2:$F$505,3,0)</f>
        <v>12854</v>
      </c>
      <c r="O344" s="16">
        <f>VLOOKUP(P344,Лист2!$C$2:$F$505,4,0)</f>
        <v>11954</v>
      </c>
      <c r="P344" t="str">
        <f t="shared" si="38"/>
        <v>28.05.2020 Москва Запад</v>
      </c>
    </row>
    <row r="345" spans="1:16" ht="14.25" customHeight="1" x14ac:dyDescent="0.3">
      <c r="A345" s="7">
        <v>43976</v>
      </c>
      <c r="B345" s="27">
        <f t="shared" si="35"/>
        <v>22</v>
      </c>
      <c r="C345" s="8" t="s">
        <v>22</v>
      </c>
      <c r="D345" s="8">
        <v>192948</v>
      </c>
      <c r="E345" s="8">
        <v>19806927</v>
      </c>
      <c r="F345" s="8">
        <v>14358653.389999999</v>
      </c>
      <c r="G345" s="23">
        <f t="shared" si="36"/>
        <v>738124428</v>
      </c>
      <c r="H345" s="25">
        <f t="shared" si="37"/>
        <v>2.6834130193561349E-2</v>
      </c>
      <c r="I345" s="39">
        <f t="shared" si="39"/>
        <v>366794.94444444444</v>
      </c>
      <c r="J345" s="8">
        <v>319377.7946153846</v>
      </c>
      <c r="K345" s="32">
        <f t="shared" si="40"/>
        <v>37.944182243401876</v>
      </c>
      <c r="L345" s="32">
        <f t="shared" si="41"/>
        <v>27.506910133005498</v>
      </c>
      <c r="M345">
        <f>VLOOKUP(P345,Лист2!$C$2:$F$505,2,0)</f>
        <v>54</v>
      </c>
      <c r="N345">
        <f>VLOOKUP(P345,Лист2!$C$2:$F$505,3,0)</f>
        <v>12336</v>
      </c>
      <c r="O345" s="16">
        <f>VLOOKUP(P345,Лист2!$C$2:$F$505,4,0)</f>
        <v>11519</v>
      </c>
      <c r="P345" t="str">
        <f t="shared" si="38"/>
        <v>25.05.2020 Москва Восток</v>
      </c>
    </row>
    <row r="346" spans="1:16" ht="14.25" customHeight="1" x14ac:dyDescent="0.3">
      <c r="A346" s="5">
        <v>43951</v>
      </c>
      <c r="B346" s="27">
        <f t="shared" si="35"/>
        <v>18</v>
      </c>
      <c r="C346" s="6" t="s">
        <v>22</v>
      </c>
      <c r="D346" s="6">
        <v>206038.5</v>
      </c>
      <c r="E346" s="6">
        <v>21740460</v>
      </c>
      <c r="F346" s="6">
        <v>15789926.042999998</v>
      </c>
      <c r="G346" s="23">
        <f t="shared" si="36"/>
        <v>738124428</v>
      </c>
      <c r="H346" s="25">
        <f t="shared" si="37"/>
        <v>2.9453651952567543E-2</v>
      </c>
      <c r="I346" s="39">
        <f t="shared" si="39"/>
        <v>402601.11111111112</v>
      </c>
      <c r="J346" s="22">
        <v>115102.03846153845</v>
      </c>
      <c r="K346" s="32">
        <f t="shared" si="40"/>
        <v>37.685635390534316</v>
      </c>
      <c r="L346" s="32">
        <f t="shared" si="41"/>
        <v>27.370782205160342</v>
      </c>
      <c r="M346">
        <f>VLOOKUP(P346,Лист2!$C$2:$F$505,2,0)</f>
        <v>54</v>
      </c>
      <c r="N346">
        <f>VLOOKUP(P346,Лист2!$C$2:$F$505,3,0)</f>
        <v>12817</v>
      </c>
      <c r="O346" s="16">
        <f>VLOOKUP(P346,Лист2!$C$2:$F$505,4,0)</f>
        <v>11865</v>
      </c>
      <c r="P346" t="str">
        <f t="shared" si="38"/>
        <v>30.04.2020 Москва Восток</v>
      </c>
    </row>
    <row r="347" spans="1:16" ht="14.25" customHeight="1" x14ac:dyDescent="0.3">
      <c r="A347" s="7">
        <v>43961</v>
      </c>
      <c r="B347" s="27">
        <f t="shared" si="35"/>
        <v>19</v>
      </c>
      <c r="C347" s="8" t="s">
        <v>22</v>
      </c>
      <c r="D347" s="8">
        <v>231559.5</v>
      </c>
      <c r="E347" s="8">
        <v>23443725</v>
      </c>
      <c r="F347" s="8">
        <v>17121204.866</v>
      </c>
      <c r="G347" s="23">
        <f t="shared" si="36"/>
        <v>738124428</v>
      </c>
      <c r="H347" s="25">
        <f t="shared" si="37"/>
        <v>3.1761210048991906E-2</v>
      </c>
      <c r="I347" s="39">
        <f t="shared" si="39"/>
        <v>434143.05555555556</v>
      </c>
      <c r="J347" s="8">
        <v>269535.72538461542</v>
      </c>
      <c r="K347" s="32">
        <f t="shared" si="40"/>
        <v>36.928009351465228</v>
      </c>
      <c r="L347" s="32">
        <f t="shared" si="41"/>
        <v>26.968922959128722</v>
      </c>
      <c r="M347">
        <f>VLOOKUP(P347,Лист2!$C$2:$F$505,2,0)</f>
        <v>54</v>
      </c>
      <c r="N347">
        <f>VLOOKUP(P347,Лист2!$C$2:$F$505,3,0)</f>
        <v>13832</v>
      </c>
      <c r="O347" s="16">
        <f>VLOOKUP(P347,Лист2!$C$2:$F$505,4,0)</f>
        <v>12864</v>
      </c>
      <c r="P347" t="str">
        <f t="shared" si="38"/>
        <v>10.05.2020 Москва Восток</v>
      </c>
    </row>
    <row r="348" spans="1:16" ht="14.25" customHeight="1" x14ac:dyDescent="0.3">
      <c r="A348" s="5">
        <v>43959</v>
      </c>
      <c r="B348" s="27">
        <f t="shared" si="35"/>
        <v>19</v>
      </c>
      <c r="C348" s="6" t="s">
        <v>22</v>
      </c>
      <c r="D348" s="6">
        <v>225076.5</v>
      </c>
      <c r="E348" s="6">
        <v>22846078.5</v>
      </c>
      <c r="F348" s="6">
        <v>16722171.227</v>
      </c>
      <c r="G348" s="23">
        <f t="shared" si="36"/>
        <v>738124428</v>
      </c>
      <c r="H348" s="25">
        <f t="shared" si="37"/>
        <v>3.0951527457102394E-2</v>
      </c>
      <c r="I348" s="39">
        <f t="shared" si="39"/>
        <v>423075.52777777775</v>
      </c>
      <c r="J348" s="22">
        <v>479024.68461538455</v>
      </c>
      <c r="K348" s="32">
        <f t="shared" si="40"/>
        <v>36.621484075657591</v>
      </c>
      <c r="L348" s="32">
        <f t="shared" si="41"/>
        <v>26.805069732208093</v>
      </c>
      <c r="M348">
        <f>VLOOKUP(P348,Лист2!$C$2:$F$505,2,0)</f>
        <v>54</v>
      </c>
      <c r="N348">
        <f>VLOOKUP(P348,Лист2!$C$2:$F$505,3,0)</f>
        <v>13563</v>
      </c>
      <c r="O348" s="16">
        <f>VLOOKUP(P348,Лист2!$C$2:$F$505,4,0)</f>
        <v>12604</v>
      </c>
      <c r="P348" t="str">
        <f t="shared" si="38"/>
        <v>08.05.2020 Москва Восток</v>
      </c>
    </row>
    <row r="349" spans="1:16" ht="14.25" customHeight="1" x14ac:dyDescent="0.3">
      <c r="A349" s="7">
        <v>43958</v>
      </c>
      <c r="B349" s="27">
        <f t="shared" si="35"/>
        <v>19</v>
      </c>
      <c r="C349" s="8" t="s">
        <v>22</v>
      </c>
      <c r="D349" s="8">
        <v>209415</v>
      </c>
      <c r="E349" s="8">
        <v>21463023</v>
      </c>
      <c r="F349" s="8">
        <v>15847839.739</v>
      </c>
      <c r="G349" s="23">
        <f t="shared" si="36"/>
        <v>738124428</v>
      </c>
      <c r="H349" s="25">
        <f t="shared" si="37"/>
        <v>2.9077784430134049E-2</v>
      </c>
      <c r="I349" s="39">
        <f t="shared" si="39"/>
        <v>397463.38888888888</v>
      </c>
      <c r="J349" s="8">
        <v>521163.87692307692</v>
      </c>
      <c r="K349" s="32">
        <f t="shared" si="40"/>
        <v>35.431852880122058</v>
      </c>
      <c r="L349" s="32">
        <f t="shared" si="41"/>
        <v>26.16212665382691</v>
      </c>
      <c r="M349">
        <f>VLOOKUP(P349,Лист2!$C$2:$F$505,2,0)</f>
        <v>54</v>
      </c>
      <c r="N349">
        <f>VLOOKUP(P349,Лист2!$C$2:$F$505,3,0)</f>
        <v>12743</v>
      </c>
      <c r="O349" s="16">
        <f>VLOOKUP(P349,Лист2!$C$2:$F$505,4,0)</f>
        <v>11858</v>
      </c>
      <c r="P349" t="str">
        <f t="shared" si="38"/>
        <v>07.05.2020 Москва Восток</v>
      </c>
    </row>
    <row r="350" spans="1:16" ht="14.25" customHeight="1" x14ac:dyDescent="0.3">
      <c r="A350" s="5">
        <v>43975</v>
      </c>
      <c r="B350" s="27">
        <f t="shared" si="35"/>
        <v>21</v>
      </c>
      <c r="C350" s="6" t="s">
        <v>22</v>
      </c>
      <c r="D350" s="6">
        <v>193719</v>
      </c>
      <c r="E350" s="6">
        <v>19071117</v>
      </c>
      <c r="F350" s="6">
        <v>14541424.877999999</v>
      </c>
      <c r="G350" s="23">
        <f t="shared" si="36"/>
        <v>738124428</v>
      </c>
      <c r="H350" s="25">
        <f t="shared" si="37"/>
        <v>2.5837265746202889E-2</v>
      </c>
      <c r="I350" s="39">
        <f t="shared" si="39"/>
        <v>353168.83333333331</v>
      </c>
      <c r="J350" s="22">
        <v>304806.9854230769</v>
      </c>
      <c r="K350" s="32">
        <f t="shared" si="40"/>
        <v>31.150263196373967</v>
      </c>
      <c r="L350" s="32">
        <f t="shared" si="41"/>
        <v>23.751582678665343</v>
      </c>
      <c r="M350">
        <f>VLOOKUP(P350,Лист2!$C$2:$F$505,2,0)</f>
        <v>54</v>
      </c>
      <c r="N350">
        <f>VLOOKUP(P350,Лист2!$C$2:$F$505,3,0)</f>
        <v>12211</v>
      </c>
      <c r="O350" s="16">
        <f>VLOOKUP(P350,Лист2!$C$2:$F$505,4,0)</f>
        <v>11427</v>
      </c>
      <c r="P350" t="str">
        <f t="shared" si="38"/>
        <v>24.05.2020 Москва Восток</v>
      </c>
    </row>
    <row r="351" spans="1:16" ht="14.25" customHeight="1" x14ac:dyDescent="0.3">
      <c r="A351" s="7">
        <v>43950</v>
      </c>
      <c r="B351" s="27">
        <f t="shared" si="35"/>
        <v>18</v>
      </c>
      <c r="C351" s="8" t="s">
        <v>23</v>
      </c>
      <c r="D351" s="8">
        <v>12250.5</v>
      </c>
      <c r="E351" s="8">
        <v>981519</v>
      </c>
      <c r="F351" s="8">
        <v>867080.68200000003</v>
      </c>
      <c r="G351" s="23">
        <f t="shared" si="36"/>
        <v>41034630</v>
      </c>
      <c r="H351" s="25">
        <f t="shared" si="37"/>
        <v>2.3919284760213509E-2</v>
      </c>
      <c r="I351" s="39">
        <f t="shared" si="39"/>
        <v>65434.6</v>
      </c>
      <c r="J351" s="8">
        <v>102160.21538461538</v>
      </c>
      <c r="K351" s="32">
        <f t="shared" si="40"/>
        <v>13.198116435489906</v>
      </c>
      <c r="L351" s="32">
        <f t="shared" si="41"/>
        <v>11.659307461190254</v>
      </c>
      <c r="M351">
        <f>VLOOKUP(P351,Лист2!$C$2:$F$505,2,0)</f>
        <v>15</v>
      </c>
      <c r="N351">
        <f>VLOOKUP(P351,Лист2!$C$2:$F$505,3,0)</f>
        <v>659</v>
      </c>
      <c r="O351" s="16">
        <f>VLOOKUP(P351,Лист2!$C$2:$F$505,4,0)</f>
        <v>575</v>
      </c>
      <c r="P351" t="str">
        <f t="shared" si="38"/>
        <v>29.04.2020 Новосибирск</v>
      </c>
    </row>
    <row r="352" spans="1:16" ht="14.25" customHeight="1" x14ac:dyDescent="0.3">
      <c r="A352" s="5">
        <v>43949</v>
      </c>
      <c r="B352" s="27">
        <f t="shared" si="35"/>
        <v>18</v>
      </c>
      <c r="C352" s="6" t="s">
        <v>23</v>
      </c>
      <c r="D352" s="6">
        <v>12541.5</v>
      </c>
      <c r="E352" s="6">
        <v>992541</v>
      </c>
      <c r="F352" s="6">
        <v>874678.696</v>
      </c>
      <c r="G352" s="23">
        <f t="shared" si="36"/>
        <v>41034630</v>
      </c>
      <c r="H352" s="25">
        <f t="shared" si="37"/>
        <v>2.4187887157749444E-2</v>
      </c>
      <c r="I352" s="39">
        <f t="shared" si="39"/>
        <v>66169.399999999994</v>
      </c>
      <c r="J352" s="22">
        <v>83886.676923076913</v>
      </c>
      <c r="K352" s="32">
        <f t="shared" si="40"/>
        <v>13.474925654299918</v>
      </c>
      <c r="L352" s="32">
        <f t="shared" si="41"/>
        <v>11.874804567267248</v>
      </c>
      <c r="M352">
        <f>VLOOKUP(P352,Лист2!$C$2:$F$505,2,0)</f>
        <v>15</v>
      </c>
      <c r="N352">
        <f>VLOOKUP(P352,Лист2!$C$2:$F$505,3,0)</f>
        <v>636</v>
      </c>
      <c r="O352" s="16">
        <f>VLOOKUP(P352,Лист2!$C$2:$F$505,4,0)</f>
        <v>547</v>
      </c>
      <c r="P352" t="str">
        <f t="shared" si="38"/>
        <v>28.04.2020 Новосибирск</v>
      </c>
    </row>
    <row r="353" spans="1:16" ht="14.25" customHeight="1" x14ac:dyDescent="0.3">
      <c r="A353" s="7">
        <v>43982</v>
      </c>
      <c r="B353" s="27">
        <f t="shared" si="35"/>
        <v>22</v>
      </c>
      <c r="C353" s="8" t="s">
        <v>22</v>
      </c>
      <c r="D353" s="8">
        <v>206758.5</v>
      </c>
      <c r="E353" s="8">
        <v>20717248.5</v>
      </c>
      <c r="F353" s="8">
        <v>15667372.685999999</v>
      </c>
      <c r="G353" s="23">
        <f t="shared" si="36"/>
        <v>738124428</v>
      </c>
      <c r="H353" s="25">
        <f t="shared" si="37"/>
        <v>2.8067420226336147E-2</v>
      </c>
      <c r="I353" s="39">
        <f t="shared" si="39"/>
        <v>383652.75</v>
      </c>
      <c r="J353" s="8">
        <v>180007.08753846152</v>
      </c>
      <c r="K353" s="32">
        <f t="shared" si="40"/>
        <v>32.231797348590888</v>
      </c>
      <c r="L353" s="32">
        <f t="shared" si="41"/>
        <v>24.375224412643412</v>
      </c>
      <c r="M353">
        <f>VLOOKUP(P353,Лист2!$C$2:$F$505,2,0)</f>
        <v>54</v>
      </c>
      <c r="N353">
        <f>VLOOKUP(P353,Лист2!$C$2:$F$505,3,0)</f>
        <v>13106</v>
      </c>
      <c r="O353" s="16">
        <f>VLOOKUP(P353,Лист2!$C$2:$F$505,4,0)</f>
        <v>12164</v>
      </c>
      <c r="P353" t="str">
        <f t="shared" si="38"/>
        <v>31.05.2020 Москва Восток</v>
      </c>
    </row>
    <row r="354" spans="1:16" ht="14.25" customHeight="1" x14ac:dyDescent="0.3">
      <c r="A354" s="5">
        <v>43981</v>
      </c>
      <c r="B354" s="27">
        <f t="shared" si="35"/>
        <v>22</v>
      </c>
      <c r="C354" s="6" t="s">
        <v>22</v>
      </c>
      <c r="D354" s="6">
        <v>244734</v>
      </c>
      <c r="E354" s="6">
        <v>24151980</v>
      </c>
      <c r="F354" s="6">
        <v>18429449.488000002</v>
      </c>
      <c r="G354" s="23">
        <f t="shared" si="36"/>
        <v>738124428</v>
      </c>
      <c r="H354" s="25">
        <f t="shared" si="37"/>
        <v>3.2720743392061262E-2</v>
      </c>
      <c r="I354" s="39">
        <f t="shared" si="39"/>
        <v>447258.88888888888</v>
      </c>
      <c r="J354" s="22">
        <v>303444.36538461538</v>
      </c>
      <c r="K354" s="32">
        <f t="shared" si="40"/>
        <v>31.051011674147507</v>
      </c>
      <c r="L354" s="32">
        <f t="shared" si="41"/>
        <v>23.693835917386476</v>
      </c>
      <c r="M354">
        <f>VLOOKUP(P354,Лист2!$C$2:$F$505,2,0)</f>
        <v>54</v>
      </c>
      <c r="N354">
        <f>VLOOKUP(P354,Лист2!$C$2:$F$505,3,0)</f>
        <v>14590</v>
      </c>
      <c r="O354" s="16">
        <f>VLOOKUP(P354,Лист2!$C$2:$F$505,4,0)</f>
        <v>13551</v>
      </c>
      <c r="P354" t="str">
        <f t="shared" si="38"/>
        <v>30.05.2020 Москва Восток</v>
      </c>
    </row>
    <row r="355" spans="1:16" ht="14.25" customHeight="1" x14ac:dyDescent="0.3">
      <c r="A355" s="7">
        <v>43979</v>
      </c>
      <c r="B355" s="27">
        <f t="shared" si="35"/>
        <v>22</v>
      </c>
      <c r="C355" s="8" t="s">
        <v>22</v>
      </c>
      <c r="D355" s="8">
        <v>191641.5</v>
      </c>
      <c r="E355" s="8">
        <v>19549036.5</v>
      </c>
      <c r="F355" s="8">
        <v>14481164.23</v>
      </c>
      <c r="G355" s="23">
        <f t="shared" si="36"/>
        <v>738124428</v>
      </c>
      <c r="H355" s="25">
        <f t="shared" si="37"/>
        <v>2.6484743978694065E-2</v>
      </c>
      <c r="I355" s="39">
        <f t="shared" si="39"/>
        <v>362019.19444444444</v>
      </c>
      <c r="J355" s="8">
        <v>266079.27846153843</v>
      </c>
      <c r="K355" s="32">
        <f t="shared" si="40"/>
        <v>34.996304092050195</v>
      </c>
      <c r="L355" s="32">
        <f t="shared" si="41"/>
        <v>25.923897937374047</v>
      </c>
      <c r="M355">
        <f>VLOOKUP(P355,Лист2!$C$2:$F$505,2,0)</f>
        <v>54</v>
      </c>
      <c r="N355">
        <f>VLOOKUP(P355,Лист2!$C$2:$F$505,3,0)</f>
        <v>12409</v>
      </c>
      <c r="O355" s="16">
        <f>VLOOKUP(P355,Лист2!$C$2:$F$505,4,0)</f>
        <v>11582</v>
      </c>
      <c r="P355" t="str">
        <f t="shared" si="38"/>
        <v>28.05.2020 Москва Восток</v>
      </c>
    </row>
    <row r="356" spans="1:16" ht="14.25" customHeight="1" x14ac:dyDescent="0.3">
      <c r="A356" s="5">
        <v>43967</v>
      </c>
      <c r="B356" s="27">
        <f t="shared" si="35"/>
        <v>20</v>
      </c>
      <c r="C356" s="6" t="s">
        <v>23</v>
      </c>
      <c r="D356" s="6">
        <v>16368</v>
      </c>
      <c r="E356" s="6">
        <v>1316350.5</v>
      </c>
      <c r="F356" s="6">
        <v>1092945.2830000001</v>
      </c>
      <c r="G356" s="23">
        <f t="shared" si="36"/>
        <v>41034630</v>
      </c>
      <c r="H356" s="25">
        <f t="shared" si="37"/>
        <v>3.2079014724879937E-2</v>
      </c>
      <c r="I356" s="39">
        <f t="shared" si="39"/>
        <v>82271.90625</v>
      </c>
      <c r="J356" s="22">
        <v>175846.6446153846</v>
      </c>
      <c r="K356" s="32">
        <f t="shared" si="40"/>
        <v>20.440658876058293</v>
      </c>
      <c r="L356" s="32">
        <f t="shared" si="41"/>
        <v>16.971560158179752</v>
      </c>
      <c r="M356">
        <f>VLOOKUP(P356,Лист2!$C$2:$F$505,2,0)</f>
        <v>16</v>
      </c>
      <c r="N356">
        <f>VLOOKUP(P356,Лист2!$C$2:$F$505,3,0)</f>
        <v>920</v>
      </c>
      <c r="O356" s="16">
        <f>VLOOKUP(P356,Лист2!$C$2:$F$505,4,0)</f>
        <v>818</v>
      </c>
      <c r="P356" t="str">
        <f t="shared" si="38"/>
        <v>16.05.2020 Новосибирск</v>
      </c>
    </row>
    <row r="357" spans="1:16" ht="14.25" customHeight="1" x14ac:dyDescent="0.3">
      <c r="A357" s="7">
        <v>43970</v>
      </c>
      <c r="B357" s="27">
        <f t="shared" si="35"/>
        <v>21</v>
      </c>
      <c r="C357" s="8" t="s">
        <v>23</v>
      </c>
      <c r="D357" s="8">
        <v>14427</v>
      </c>
      <c r="E357" s="8">
        <v>1126810.5</v>
      </c>
      <c r="F357" s="8">
        <v>963035.41399999999</v>
      </c>
      <c r="G357" s="23">
        <f t="shared" si="36"/>
        <v>41034630</v>
      </c>
      <c r="H357" s="25">
        <f t="shared" si="37"/>
        <v>2.7459989282223332E-2</v>
      </c>
      <c r="I357" s="39">
        <f t="shared" si="39"/>
        <v>66282.970588235301</v>
      </c>
      <c r="J357" s="8">
        <v>202056.34519230769</v>
      </c>
      <c r="K357" s="32">
        <f t="shared" si="40"/>
        <v>17.006133276008477</v>
      </c>
      <c r="L357" s="32">
        <f t="shared" si="41"/>
        <v>14.534394736293283</v>
      </c>
      <c r="M357">
        <f>VLOOKUP(P357,Лист2!$C$2:$F$505,2,0)</f>
        <v>17</v>
      </c>
      <c r="N357">
        <f>VLOOKUP(P357,Лист2!$C$2:$F$505,3,0)</f>
        <v>857</v>
      </c>
      <c r="O357" s="16">
        <f>VLOOKUP(P357,Лист2!$C$2:$F$505,4,0)</f>
        <v>757</v>
      </c>
      <c r="P357" t="str">
        <f t="shared" si="38"/>
        <v>19.05.2020 Новосибирск</v>
      </c>
    </row>
    <row r="358" spans="1:16" ht="14.25" customHeight="1" x14ac:dyDescent="0.3">
      <c r="A358" s="5">
        <v>43968</v>
      </c>
      <c r="B358" s="27">
        <f t="shared" si="35"/>
        <v>20</v>
      </c>
      <c r="C358" s="6" t="s">
        <v>23</v>
      </c>
      <c r="D358" s="6">
        <v>13440</v>
      </c>
      <c r="E358" s="6">
        <v>1157529</v>
      </c>
      <c r="F358" s="6">
        <v>935379.42299999984</v>
      </c>
      <c r="G358" s="23">
        <f t="shared" si="36"/>
        <v>41034630</v>
      </c>
      <c r="H358" s="25">
        <f t="shared" si="37"/>
        <v>2.8208588696912826E-2</v>
      </c>
      <c r="I358" s="39">
        <f t="shared" si="39"/>
        <v>72345.5625</v>
      </c>
      <c r="J358" s="22">
        <v>111375.6648</v>
      </c>
      <c r="K358" s="32">
        <f t="shared" si="40"/>
        <v>23.749675429838934</v>
      </c>
      <c r="L358" s="32">
        <f t="shared" si="41"/>
        <v>19.191707248803283</v>
      </c>
      <c r="M358">
        <f>VLOOKUP(P358,Лист2!$C$2:$F$505,2,0)</f>
        <v>16</v>
      </c>
      <c r="N358">
        <f>VLOOKUP(P358,Лист2!$C$2:$F$505,3,0)</f>
        <v>859</v>
      </c>
      <c r="O358" s="16">
        <f>VLOOKUP(P358,Лист2!$C$2:$F$505,4,0)</f>
        <v>746</v>
      </c>
      <c r="P358" t="str">
        <f t="shared" si="38"/>
        <v>17.05.2020 Новосибирск</v>
      </c>
    </row>
    <row r="359" spans="1:16" ht="14.25" customHeight="1" x14ac:dyDescent="0.3">
      <c r="A359" s="7">
        <v>43960</v>
      </c>
      <c r="B359" s="27">
        <f t="shared" si="35"/>
        <v>19</v>
      </c>
      <c r="C359" s="8" t="s">
        <v>23</v>
      </c>
      <c r="D359" s="8">
        <v>11745</v>
      </c>
      <c r="E359" s="8">
        <v>955801.5</v>
      </c>
      <c r="F359" s="8">
        <v>795942.652</v>
      </c>
      <c r="G359" s="23">
        <f t="shared" si="36"/>
        <v>41034630</v>
      </c>
      <c r="H359" s="25">
        <f t="shared" si="37"/>
        <v>2.3292558017459886E-2</v>
      </c>
      <c r="I359" s="39">
        <f t="shared" si="39"/>
        <v>63720.1</v>
      </c>
      <c r="J359" s="8">
        <v>165952.05877692305</v>
      </c>
      <c r="K359" s="32">
        <f t="shared" si="40"/>
        <v>20.084216821188772</v>
      </c>
      <c r="L359" s="32">
        <f t="shared" si="41"/>
        <v>16.725109554651254</v>
      </c>
      <c r="M359">
        <f>VLOOKUP(P359,Лист2!$C$2:$F$505,2,0)</f>
        <v>15</v>
      </c>
      <c r="N359">
        <f>VLOOKUP(P359,Лист2!$C$2:$F$505,3,0)</f>
        <v>654</v>
      </c>
      <c r="O359" s="16">
        <f>VLOOKUP(P359,Лист2!$C$2:$F$505,4,0)</f>
        <v>570</v>
      </c>
      <c r="P359" t="str">
        <f t="shared" si="38"/>
        <v>09.05.2020 Новосибирск</v>
      </c>
    </row>
    <row r="360" spans="1:16" ht="14.25" customHeight="1" x14ac:dyDescent="0.3">
      <c r="A360" s="5">
        <v>43955</v>
      </c>
      <c r="B360" s="27">
        <f t="shared" si="35"/>
        <v>19</v>
      </c>
      <c r="C360" s="6" t="s">
        <v>23</v>
      </c>
      <c r="D360" s="6">
        <v>11062.5</v>
      </c>
      <c r="E360" s="6">
        <v>906343.5</v>
      </c>
      <c r="F360" s="6">
        <v>762082.74899999995</v>
      </c>
      <c r="G360" s="23">
        <f t="shared" si="36"/>
        <v>41034630</v>
      </c>
      <c r="H360" s="25">
        <f t="shared" si="37"/>
        <v>2.2087283350672348E-2</v>
      </c>
      <c r="I360" s="39">
        <f t="shared" si="39"/>
        <v>60422.9</v>
      </c>
      <c r="J360" s="22">
        <v>125305.56399230768</v>
      </c>
      <c r="K360" s="32">
        <f t="shared" si="40"/>
        <v>18.929801414518053</v>
      </c>
      <c r="L360" s="32">
        <f t="shared" si="41"/>
        <v>15.916785523369455</v>
      </c>
      <c r="M360">
        <f>VLOOKUP(P360,Лист2!$C$2:$F$505,2,0)</f>
        <v>15</v>
      </c>
      <c r="N360">
        <f>VLOOKUP(P360,Лист2!$C$2:$F$505,3,0)</f>
        <v>622</v>
      </c>
      <c r="O360" s="16">
        <f>VLOOKUP(P360,Лист2!$C$2:$F$505,4,0)</f>
        <v>538</v>
      </c>
      <c r="P360" t="str">
        <f t="shared" si="38"/>
        <v>04.05.2020 Новосибирск</v>
      </c>
    </row>
    <row r="361" spans="1:16" ht="14.25" customHeight="1" x14ac:dyDescent="0.3">
      <c r="A361" s="7">
        <v>43953</v>
      </c>
      <c r="B361" s="27">
        <f t="shared" si="35"/>
        <v>18</v>
      </c>
      <c r="C361" s="8" t="s">
        <v>23</v>
      </c>
      <c r="D361" s="8">
        <v>10018.5</v>
      </c>
      <c r="E361" s="8">
        <v>816859.5</v>
      </c>
      <c r="F361" s="8">
        <v>697541.2969999999</v>
      </c>
      <c r="G361" s="23">
        <f t="shared" si="36"/>
        <v>41034630</v>
      </c>
      <c r="H361" s="25">
        <f t="shared" si="37"/>
        <v>1.9906588654509619E-2</v>
      </c>
      <c r="I361" s="39">
        <f t="shared" si="39"/>
        <v>54457.3</v>
      </c>
      <c r="J361" s="8">
        <v>106508.82307692307</v>
      </c>
      <c r="K361" s="32">
        <f t="shared" si="40"/>
        <v>17.105539630867206</v>
      </c>
      <c r="L361" s="32">
        <f t="shared" si="41"/>
        <v>14.606943176886611</v>
      </c>
      <c r="M361">
        <f>VLOOKUP(P361,Лист2!$C$2:$F$505,2,0)</f>
        <v>15</v>
      </c>
      <c r="N361">
        <f>VLOOKUP(P361,Лист2!$C$2:$F$505,3,0)</f>
        <v>567</v>
      </c>
      <c r="O361" s="16">
        <f>VLOOKUP(P361,Лист2!$C$2:$F$505,4,0)</f>
        <v>493</v>
      </c>
      <c r="P361" t="str">
        <f t="shared" si="38"/>
        <v>02.05.2020 Новосибирск</v>
      </c>
    </row>
    <row r="362" spans="1:16" ht="14.25" customHeight="1" x14ac:dyDescent="0.3">
      <c r="A362" s="5">
        <v>43977</v>
      </c>
      <c r="B362" s="27">
        <f t="shared" si="35"/>
        <v>22</v>
      </c>
      <c r="C362" s="6" t="s">
        <v>24</v>
      </c>
      <c r="D362" s="6">
        <v>10437</v>
      </c>
      <c r="E362" s="6">
        <v>833815.5</v>
      </c>
      <c r="F362" s="6">
        <v>737888.36599999992</v>
      </c>
      <c r="G362" s="23">
        <f t="shared" si="36"/>
        <v>5664156</v>
      </c>
      <c r="H362" s="25">
        <f t="shared" si="37"/>
        <v>0.14720913407045993</v>
      </c>
      <c r="I362" s="39">
        <f t="shared" si="39"/>
        <v>119116.5</v>
      </c>
      <c r="J362" s="22">
        <v>39424.853846153841</v>
      </c>
      <c r="K362" s="32">
        <f t="shared" si="40"/>
        <v>13.000223125892202</v>
      </c>
      <c r="L362" s="32">
        <f t="shared" si="41"/>
        <v>11.504599518718479</v>
      </c>
      <c r="M362">
        <f>VLOOKUP(P362,Лист2!$C$2:$F$505,2,0)</f>
        <v>7</v>
      </c>
      <c r="N362">
        <f>VLOOKUP(P362,Лист2!$C$2:$F$505,3,0)</f>
        <v>577</v>
      </c>
      <c r="O362" s="16">
        <f>VLOOKUP(P362,Лист2!$C$2:$F$505,4,0)</f>
        <v>389</v>
      </c>
      <c r="P362" t="str">
        <f t="shared" si="38"/>
        <v>26.05.2020 Тюмень</v>
      </c>
    </row>
    <row r="363" spans="1:16" ht="14.25" customHeight="1" x14ac:dyDescent="0.3">
      <c r="A363" s="7">
        <v>43952</v>
      </c>
      <c r="B363" s="27">
        <f t="shared" si="35"/>
        <v>18</v>
      </c>
      <c r="C363" s="8" t="s">
        <v>23</v>
      </c>
      <c r="D363" s="8">
        <v>13644</v>
      </c>
      <c r="E363" s="8">
        <v>1134444</v>
      </c>
      <c r="F363" s="8">
        <v>971710.87099999993</v>
      </c>
      <c r="G363" s="23">
        <f t="shared" si="36"/>
        <v>41034630</v>
      </c>
      <c r="H363" s="25">
        <f t="shared" si="37"/>
        <v>2.7646015085307216E-2</v>
      </c>
      <c r="I363" s="39">
        <f t="shared" si="39"/>
        <v>75629.600000000006</v>
      </c>
      <c r="J363" s="8">
        <v>291527.8831384615</v>
      </c>
      <c r="K363" s="32">
        <f t="shared" si="40"/>
        <v>16.747073008715994</v>
      </c>
      <c r="L363" s="32">
        <f t="shared" si="41"/>
        <v>14.344747647305647</v>
      </c>
      <c r="M363">
        <f>VLOOKUP(P363,Лист2!$C$2:$F$505,2,0)</f>
        <v>15</v>
      </c>
      <c r="N363">
        <f>VLOOKUP(P363,Лист2!$C$2:$F$505,3,0)</f>
        <v>721</v>
      </c>
      <c r="O363" s="16">
        <f>VLOOKUP(P363,Лист2!$C$2:$F$505,4,0)</f>
        <v>625</v>
      </c>
      <c r="P363" t="str">
        <f t="shared" si="38"/>
        <v>01.05.2020 Новосибирск</v>
      </c>
    </row>
    <row r="364" spans="1:16" ht="14.25" customHeight="1" x14ac:dyDescent="0.3">
      <c r="A364" s="5">
        <v>43963</v>
      </c>
      <c r="B364" s="27">
        <f t="shared" si="35"/>
        <v>20</v>
      </c>
      <c r="C364" s="6" t="s">
        <v>23</v>
      </c>
      <c r="D364" s="6">
        <v>13443</v>
      </c>
      <c r="E364" s="6">
        <v>1092277.5</v>
      </c>
      <c r="F364" s="6">
        <v>921493.48300000001</v>
      </c>
      <c r="G364" s="23">
        <f t="shared" si="36"/>
        <v>41034630</v>
      </c>
      <c r="H364" s="25">
        <f t="shared" si="37"/>
        <v>2.661843179772792E-2</v>
      </c>
      <c r="I364" s="39">
        <f t="shared" si="39"/>
        <v>72818.5</v>
      </c>
      <c r="J364" s="22">
        <v>218151.6</v>
      </c>
      <c r="K364" s="32">
        <f t="shared" si="40"/>
        <v>18.533393903557318</v>
      </c>
      <c r="L364" s="32">
        <f t="shared" si="41"/>
        <v>15.635588666799416</v>
      </c>
      <c r="M364">
        <f>VLOOKUP(P364,Лист2!$C$2:$F$505,2,0)</f>
        <v>15</v>
      </c>
      <c r="N364">
        <f>VLOOKUP(P364,Лист2!$C$2:$F$505,3,0)</f>
        <v>750</v>
      </c>
      <c r="O364" s="16">
        <f>VLOOKUP(P364,Лист2!$C$2:$F$505,4,0)</f>
        <v>659</v>
      </c>
      <c r="P364" t="str">
        <f t="shared" si="38"/>
        <v>12.05.2020 Новосибирск</v>
      </c>
    </row>
    <row r="365" spans="1:16" ht="14.25" customHeight="1" x14ac:dyDescent="0.3">
      <c r="A365" s="7">
        <v>43972</v>
      </c>
      <c r="B365" s="27">
        <f t="shared" si="35"/>
        <v>21</v>
      </c>
      <c r="C365" s="8" t="s">
        <v>23</v>
      </c>
      <c r="D365" s="8">
        <v>14182.5</v>
      </c>
      <c r="E365" s="8">
        <v>1172574</v>
      </c>
      <c r="F365" s="8">
        <v>968784.86499999987</v>
      </c>
      <c r="G365" s="23">
        <f t="shared" si="36"/>
        <v>41034630</v>
      </c>
      <c r="H365" s="25">
        <f t="shared" si="37"/>
        <v>2.8575230238459565E-2</v>
      </c>
      <c r="I365" s="39">
        <f t="shared" si="39"/>
        <v>65143</v>
      </c>
      <c r="J365" s="8">
        <v>94547</v>
      </c>
      <c r="K365" s="32">
        <f t="shared" si="40"/>
        <v>21.035540744125907</v>
      </c>
      <c r="L365" s="32">
        <f t="shared" si="41"/>
        <v>17.379639579250448</v>
      </c>
      <c r="M365">
        <f>VLOOKUP(P365,Лист2!$C$2:$F$505,2,0)</f>
        <v>18</v>
      </c>
      <c r="N365">
        <f>VLOOKUP(P365,Лист2!$C$2:$F$505,3,0)</f>
        <v>888</v>
      </c>
      <c r="O365" s="16">
        <f>VLOOKUP(P365,Лист2!$C$2:$F$505,4,0)</f>
        <v>786</v>
      </c>
      <c r="P365" t="str">
        <f t="shared" si="38"/>
        <v>21.05.2020 Новосибирск</v>
      </c>
    </row>
    <row r="366" spans="1:16" ht="14.25" customHeight="1" x14ac:dyDescent="0.3">
      <c r="A366" s="5">
        <v>43971</v>
      </c>
      <c r="B366" s="27">
        <f t="shared" si="35"/>
        <v>21</v>
      </c>
      <c r="C366" s="6" t="s">
        <v>23</v>
      </c>
      <c r="D366" s="6">
        <v>14928</v>
      </c>
      <c r="E366" s="6">
        <v>1217749.5</v>
      </c>
      <c r="F366" s="6">
        <v>1025585.5199999999</v>
      </c>
      <c r="G366" s="23">
        <f t="shared" si="36"/>
        <v>41034630</v>
      </c>
      <c r="H366" s="25">
        <f t="shared" si="37"/>
        <v>2.9676141834348208E-2</v>
      </c>
      <c r="I366" s="39">
        <f t="shared" si="39"/>
        <v>71632.323529411762</v>
      </c>
      <c r="J366" s="22">
        <v>84618.754369230766</v>
      </c>
      <c r="K366" s="32">
        <f t="shared" si="40"/>
        <v>18.737002059077447</v>
      </c>
      <c r="L366" s="32">
        <f t="shared" si="41"/>
        <v>15.780255298811463</v>
      </c>
      <c r="M366">
        <f>VLOOKUP(P366,Лист2!$C$2:$F$505,2,0)</f>
        <v>17</v>
      </c>
      <c r="N366">
        <f>VLOOKUP(P366,Лист2!$C$2:$F$505,3,0)</f>
        <v>890</v>
      </c>
      <c r="O366" s="16">
        <f>VLOOKUP(P366,Лист2!$C$2:$F$505,4,0)</f>
        <v>794</v>
      </c>
      <c r="P366" t="str">
        <f t="shared" si="38"/>
        <v>20.05.2020 Новосибирск</v>
      </c>
    </row>
    <row r="367" spans="1:16" ht="14.25" customHeight="1" x14ac:dyDescent="0.3">
      <c r="A367" s="7">
        <v>43956</v>
      </c>
      <c r="B367" s="27">
        <f t="shared" si="35"/>
        <v>19</v>
      </c>
      <c r="C367" s="8" t="s">
        <v>23</v>
      </c>
      <c r="D367" s="8">
        <v>13941</v>
      </c>
      <c r="E367" s="8">
        <v>1145575.5</v>
      </c>
      <c r="F367" s="8">
        <v>974448.12600000005</v>
      </c>
      <c r="G367" s="23">
        <f t="shared" si="36"/>
        <v>41034630</v>
      </c>
      <c r="H367" s="25">
        <f t="shared" si="37"/>
        <v>2.7917285960662983E-2</v>
      </c>
      <c r="I367" s="39">
        <f t="shared" si="39"/>
        <v>76371.7</v>
      </c>
      <c r="J367" s="8">
        <v>152152.96544615386</v>
      </c>
      <c r="K367" s="32">
        <f t="shared" si="40"/>
        <v>17.561465760364133</v>
      </c>
      <c r="L367" s="32">
        <f t="shared" si="41"/>
        <v>14.938113987249199</v>
      </c>
      <c r="M367">
        <f>VLOOKUP(P367,Лист2!$C$2:$F$505,2,0)</f>
        <v>15</v>
      </c>
      <c r="N367">
        <f>VLOOKUP(P367,Лист2!$C$2:$F$505,3,0)</f>
        <v>750</v>
      </c>
      <c r="O367" s="16">
        <f>VLOOKUP(P367,Лист2!$C$2:$F$505,4,0)</f>
        <v>658</v>
      </c>
      <c r="P367" t="str">
        <f t="shared" si="38"/>
        <v>05.05.2020 Новосибирск</v>
      </c>
    </row>
    <row r="368" spans="1:16" ht="14.25" customHeight="1" x14ac:dyDescent="0.3">
      <c r="A368" s="5">
        <v>43964</v>
      </c>
      <c r="B368" s="27">
        <f t="shared" si="35"/>
        <v>20</v>
      </c>
      <c r="C368" s="6" t="s">
        <v>23</v>
      </c>
      <c r="D368" s="6">
        <v>14643</v>
      </c>
      <c r="E368" s="6">
        <v>1172691</v>
      </c>
      <c r="F368" s="6">
        <v>971555.08299999998</v>
      </c>
      <c r="G368" s="23">
        <f t="shared" si="36"/>
        <v>41034630</v>
      </c>
      <c r="H368" s="25">
        <f t="shared" si="37"/>
        <v>2.8578081488732809E-2</v>
      </c>
      <c r="I368" s="39">
        <f t="shared" si="39"/>
        <v>78179.399999999994</v>
      </c>
      <c r="J368" s="22">
        <v>124018.33614615384</v>
      </c>
      <c r="K368" s="32">
        <f t="shared" si="40"/>
        <v>20.702471791812961</v>
      </c>
      <c r="L368" s="32">
        <f t="shared" si="41"/>
        <v>17.151655210110764</v>
      </c>
      <c r="M368">
        <f>VLOOKUP(P368,Лист2!$C$2:$F$505,2,0)</f>
        <v>15</v>
      </c>
      <c r="N368">
        <f>VLOOKUP(P368,Лист2!$C$2:$F$505,3,0)</f>
        <v>854</v>
      </c>
      <c r="O368" s="16">
        <f>VLOOKUP(P368,Лист2!$C$2:$F$505,4,0)</f>
        <v>756</v>
      </c>
      <c r="P368" t="str">
        <f t="shared" si="38"/>
        <v>13.05.2020 Новосибирск</v>
      </c>
    </row>
    <row r="369" spans="1:16" ht="14.25" customHeight="1" x14ac:dyDescent="0.3">
      <c r="A369" s="7">
        <v>43954</v>
      </c>
      <c r="B369" s="27">
        <f t="shared" si="35"/>
        <v>18</v>
      </c>
      <c r="C369" s="8" t="s">
        <v>23</v>
      </c>
      <c r="D369" s="8">
        <v>10032</v>
      </c>
      <c r="E369" s="8">
        <v>816150</v>
      </c>
      <c r="F369" s="8">
        <v>698626.03299999994</v>
      </c>
      <c r="G369" s="23">
        <f t="shared" si="36"/>
        <v>41034630</v>
      </c>
      <c r="H369" s="25">
        <f t="shared" si="37"/>
        <v>1.9889298380416736E-2</v>
      </c>
      <c r="I369" s="39">
        <f t="shared" si="39"/>
        <v>54410</v>
      </c>
      <c r="J369" s="8">
        <v>97812.892307692295</v>
      </c>
      <c r="K369" s="32">
        <f t="shared" si="40"/>
        <v>16.822156840525302</v>
      </c>
      <c r="L369" s="32">
        <f t="shared" si="41"/>
        <v>14.399799914231458</v>
      </c>
      <c r="M369">
        <f>VLOOKUP(P369,Лист2!$C$2:$F$505,2,0)</f>
        <v>15</v>
      </c>
      <c r="N369">
        <f>VLOOKUP(P369,Лист2!$C$2:$F$505,3,0)</f>
        <v>585</v>
      </c>
      <c r="O369" s="16">
        <f>VLOOKUP(P369,Лист2!$C$2:$F$505,4,0)</f>
        <v>502</v>
      </c>
      <c r="P369" t="str">
        <f t="shared" si="38"/>
        <v>03.05.2020 Новосибирск</v>
      </c>
    </row>
    <row r="370" spans="1:16" ht="14.25" customHeight="1" x14ac:dyDescent="0.3">
      <c r="A370" s="5">
        <v>43957</v>
      </c>
      <c r="B370" s="27">
        <f t="shared" si="35"/>
        <v>19</v>
      </c>
      <c r="C370" s="6" t="s">
        <v>23</v>
      </c>
      <c r="D370" s="6">
        <v>12468</v>
      </c>
      <c r="E370" s="6">
        <v>1016566.5</v>
      </c>
      <c r="F370" s="6">
        <v>858367.60399999993</v>
      </c>
      <c r="G370" s="23">
        <f t="shared" si="36"/>
        <v>41034630</v>
      </c>
      <c r="H370" s="25">
        <f t="shared" si="37"/>
        <v>2.4773380435013061E-2</v>
      </c>
      <c r="I370" s="39">
        <f t="shared" si="39"/>
        <v>67771.100000000006</v>
      </c>
      <c r="J370" s="22">
        <v>88833.638169230762</v>
      </c>
      <c r="K370" s="32">
        <f t="shared" si="40"/>
        <v>18.430203477250533</v>
      </c>
      <c r="L370" s="32">
        <f t="shared" si="41"/>
        <v>15.562080395134018</v>
      </c>
      <c r="M370">
        <f>VLOOKUP(P370,Лист2!$C$2:$F$505,2,0)</f>
        <v>15</v>
      </c>
      <c r="N370">
        <f>VLOOKUP(P370,Лист2!$C$2:$F$505,3,0)</f>
        <v>701</v>
      </c>
      <c r="O370" s="16">
        <f>VLOOKUP(P370,Лист2!$C$2:$F$505,4,0)</f>
        <v>611</v>
      </c>
      <c r="P370" t="str">
        <f t="shared" si="38"/>
        <v>06.05.2020 Новосибирск</v>
      </c>
    </row>
    <row r="371" spans="1:16" ht="14.25" customHeight="1" x14ac:dyDescent="0.3">
      <c r="A371" s="7">
        <v>43974</v>
      </c>
      <c r="B371" s="27">
        <f t="shared" si="35"/>
        <v>21</v>
      </c>
      <c r="C371" s="8" t="s">
        <v>23</v>
      </c>
      <c r="D371" s="8">
        <v>17943</v>
      </c>
      <c r="E371" s="8">
        <v>1457391</v>
      </c>
      <c r="F371" s="8">
        <v>1194154.7659999998</v>
      </c>
      <c r="G371" s="23">
        <f t="shared" si="36"/>
        <v>41034630</v>
      </c>
      <c r="H371" s="25">
        <f t="shared" si="37"/>
        <v>3.5516123820295196E-2</v>
      </c>
      <c r="I371" s="39">
        <f t="shared" si="39"/>
        <v>80966.166666666672</v>
      </c>
      <c r="J371" s="8">
        <v>124621.03076923077</v>
      </c>
      <c r="K371" s="32">
        <f t="shared" si="40"/>
        <v>22.043728459230568</v>
      </c>
      <c r="L371" s="32">
        <f t="shared" si="41"/>
        <v>18.062155866202012</v>
      </c>
      <c r="M371">
        <f>VLOOKUP(P371,Лист2!$C$2:$F$505,2,0)</f>
        <v>18</v>
      </c>
      <c r="N371">
        <f>VLOOKUP(P371,Лист2!$C$2:$F$505,3,0)</f>
        <v>1031</v>
      </c>
      <c r="O371" s="16">
        <f>VLOOKUP(P371,Лист2!$C$2:$F$505,4,0)</f>
        <v>918</v>
      </c>
      <c r="P371" t="str">
        <f t="shared" si="38"/>
        <v>23.05.2020 Новосибирск</v>
      </c>
    </row>
    <row r="372" spans="1:16" ht="14.25" customHeight="1" x14ac:dyDescent="0.3">
      <c r="A372" s="5">
        <v>43976</v>
      </c>
      <c r="B372" s="27">
        <f t="shared" si="35"/>
        <v>22</v>
      </c>
      <c r="C372" s="6" t="s">
        <v>23</v>
      </c>
      <c r="D372" s="6">
        <v>15807</v>
      </c>
      <c r="E372" s="6">
        <v>1326705</v>
      </c>
      <c r="F372" s="6">
        <v>1070563.6439999999</v>
      </c>
      <c r="G372" s="23">
        <f t="shared" si="36"/>
        <v>41034630</v>
      </c>
      <c r="H372" s="25">
        <f t="shared" si="37"/>
        <v>3.2331350374062102E-2</v>
      </c>
      <c r="I372" s="39">
        <f t="shared" si="39"/>
        <v>73705.833333333328</v>
      </c>
      <c r="J372" s="22">
        <v>123343.24153846155</v>
      </c>
      <c r="K372" s="32">
        <f t="shared" si="40"/>
        <v>23.925841068445642</v>
      </c>
      <c r="L372" s="32">
        <f t="shared" si="41"/>
        <v>19.306579533505953</v>
      </c>
      <c r="M372">
        <f>VLOOKUP(P372,Лист2!$C$2:$F$505,2,0)</f>
        <v>18</v>
      </c>
      <c r="N372">
        <f>VLOOKUP(P372,Лист2!$C$2:$F$505,3,0)</f>
        <v>989</v>
      </c>
      <c r="O372" s="16">
        <f>VLOOKUP(P372,Лист2!$C$2:$F$505,4,0)</f>
        <v>887</v>
      </c>
      <c r="P372" t="str">
        <f t="shared" si="38"/>
        <v>25.05.2020 Новосибирск</v>
      </c>
    </row>
    <row r="373" spans="1:16" ht="14.25" customHeight="1" x14ac:dyDescent="0.3">
      <c r="A373" s="7">
        <v>43951</v>
      </c>
      <c r="B373" s="27">
        <f t="shared" si="35"/>
        <v>18</v>
      </c>
      <c r="C373" s="8" t="s">
        <v>23</v>
      </c>
      <c r="D373" s="8">
        <v>11976</v>
      </c>
      <c r="E373" s="8">
        <v>1004511</v>
      </c>
      <c r="F373" s="8">
        <v>861334.61399999994</v>
      </c>
      <c r="G373" s="23">
        <f t="shared" si="36"/>
        <v>41034630</v>
      </c>
      <c r="H373" s="25">
        <f t="shared" si="37"/>
        <v>2.4479591993396797E-2</v>
      </c>
      <c r="I373" s="39">
        <f t="shared" si="39"/>
        <v>66967.399999999994</v>
      </c>
      <c r="J373" s="8">
        <v>20847.353846153845</v>
      </c>
      <c r="K373" s="32">
        <f t="shared" si="40"/>
        <v>16.622620718224155</v>
      </c>
      <c r="L373" s="32">
        <f t="shared" si="41"/>
        <v>14.253341775251846</v>
      </c>
      <c r="M373">
        <f>VLOOKUP(P373,Лист2!$C$2:$F$505,2,0)</f>
        <v>15</v>
      </c>
      <c r="N373">
        <f>VLOOKUP(P373,Лист2!$C$2:$F$505,3,0)</f>
        <v>644</v>
      </c>
      <c r="O373" s="16">
        <f>VLOOKUP(P373,Лист2!$C$2:$F$505,4,0)</f>
        <v>550</v>
      </c>
      <c r="P373" t="str">
        <f t="shared" si="38"/>
        <v>30.04.2020 Новосибирск</v>
      </c>
    </row>
    <row r="374" spans="1:16" ht="14.25" customHeight="1" x14ac:dyDescent="0.3">
      <c r="A374" s="5">
        <v>43961</v>
      </c>
      <c r="B374" s="27">
        <f t="shared" si="35"/>
        <v>19</v>
      </c>
      <c r="C374" s="6" t="s">
        <v>23</v>
      </c>
      <c r="D374" s="6">
        <v>14566.5</v>
      </c>
      <c r="E374" s="6">
        <v>1216557</v>
      </c>
      <c r="F374" s="6">
        <v>1013050.3829999999</v>
      </c>
      <c r="G374" s="23">
        <f t="shared" si="36"/>
        <v>41034630</v>
      </c>
      <c r="H374" s="25">
        <f t="shared" si="37"/>
        <v>2.9647081014255519E-2</v>
      </c>
      <c r="I374" s="39">
        <f t="shared" si="39"/>
        <v>81103.8</v>
      </c>
      <c r="J374" s="22">
        <v>102510.40189230769</v>
      </c>
      <c r="K374" s="32">
        <f t="shared" si="40"/>
        <v>20.088499092941962</v>
      </c>
      <c r="L374" s="32">
        <f t="shared" si="41"/>
        <v>16.728079078908763</v>
      </c>
      <c r="M374">
        <f>VLOOKUP(P374,Лист2!$C$2:$F$505,2,0)</f>
        <v>15</v>
      </c>
      <c r="N374">
        <f>VLOOKUP(P374,Лист2!$C$2:$F$505,3,0)</f>
        <v>792</v>
      </c>
      <c r="O374" s="16">
        <f>VLOOKUP(P374,Лист2!$C$2:$F$505,4,0)</f>
        <v>695</v>
      </c>
      <c r="P374" t="str">
        <f t="shared" si="38"/>
        <v>10.05.2020 Новосибирск</v>
      </c>
    </row>
    <row r="375" spans="1:16" ht="14.25" customHeight="1" x14ac:dyDescent="0.3">
      <c r="A375" s="7">
        <v>43959</v>
      </c>
      <c r="B375" s="27">
        <f t="shared" si="35"/>
        <v>19</v>
      </c>
      <c r="C375" s="8" t="s">
        <v>23</v>
      </c>
      <c r="D375" s="8">
        <v>12976.5</v>
      </c>
      <c r="E375" s="8">
        <v>1046848.5</v>
      </c>
      <c r="F375" s="8">
        <v>892743.74599999993</v>
      </c>
      <c r="G375" s="23">
        <f t="shared" si="36"/>
        <v>41034630</v>
      </c>
      <c r="H375" s="25">
        <f t="shared" si="37"/>
        <v>2.551134249291391E-2</v>
      </c>
      <c r="I375" s="39">
        <f t="shared" si="39"/>
        <v>69789.899999999994</v>
      </c>
      <c r="J375" s="8">
        <v>396844.24095384614</v>
      </c>
      <c r="K375" s="32">
        <f t="shared" si="40"/>
        <v>17.261924789781734</v>
      </c>
      <c r="L375" s="32">
        <f t="shared" si="41"/>
        <v>14.720826748092019</v>
      </c>
      <c r="M375">
        <f>VLOOKUP(P375,Лист2!$C$2:$F$505,2,0)</f>
        <v>15</v>
      </c>
      <c r="N375">
        <f>VLOOKUP(P375,Лист2!$C$2:$F$505,3,0)</f>
        <v>703</v>
      </c>
      <c r="O375" s="16">
        <f>VLOOKUP(P375,Лист2!$C$2:$F$505,4,0)</f>
        <v>609</v>
      </c>
      <c r="P375" t="str">
        <f t="shared" si="38"/>
        <v>08.05.2020 Новосибирск</v>
      </c>
    </row>
    <row r="376" spans="1:16" ht="14.25" customHeight="1" x14ac:dyDescent="0.3">
      <c r="A376" s="5">
        <v>43958</v>
      </c>
      <c r="B376" s="27">
        <f t="shared" si="35"/>
        <v>19</v>
      </c>
      <c r="C376" s="6" t="s">
        <v>23</v>
      </c>
      <c r="D376" s="6">
        <v>11719.5</v>
      </c>
      <c r="E376" s="6">
        <v>965880</v>
      </c>
      <c r="F376" s="6">
        <v>809986.38600000006</v>
      </c>
      <c r="G376" s="23">
        <f t="shared" si="36"/>
        <v>41034630</v>
      </c>
      <c r="H376" s="25">
        <f t="shared" si="37"/>
        <v>2.3538167640356451E-2</v>
      </c>
      <c r="I376" s="39">
        <f t="shared" si="39"/>
        <v>64392</v>
      </c>
      <c r="J376" s="22">
        <v>106745.03623846154</v>
      </c>
      <c r="K376" s="32">
        <f t="shared" si="40"/>
        <v>19.246448668089087</v>
      </c>
      <c r="L376" s="32">
        <f t="shared" si="41"/>
        <v>16.140060255932408</v>
      </c>
      <c r="M376">
        <f>VLOOKUP(P376,Лист2!$C$2:$F$505,2,0)</f>
        <v>15</v>
      </c>
      <c r="N376">
        <f>VLOOKUP(P376,Лист2!$C$2:$F$505,3,0)</f>
        <v>676</v>
      </c>
      <c r="O376" s="16">
        <f>VLOOKUP(P376,Лист2!$C$2:$F$505,4,0)</f>
        <v>591</v>
      </c>
      <c r="P376" t="str">
        <f t="shared" si="38"/>
        <v>07.05.2020 Новосибирск</v>
      </c>
    </row>
    <row r="377" spans="1:16" ht="14.25" customHeight="1" x14ac:dyDescent="0.3">
      <c r="A377" s="7">
        <v>43975</v>
      </c>
      <c r="B377" s="27">
        <f t="shared" si="35"/>
        <v>21</v>
      </c>
      <c r="C377" s="8" t="s">
        <v>23</v>
      </c>
      <c r="D377" s="8">
        <v>17197.5</v>
      </c>
      <c r="E377" s="8">
        <v>1386262.5</v>
      </c>
      <c r="F377" s="8">
        <v>1130117.3810000001</v>
      </c>
      <c r="G377" s="23">
        <f t="shared" si="36"/>
        <v>41034630</v>
      </c>
      <c r="H377" s="25">
        <f t="shared" si="37"/>
        <v>3.3782746426615766E-2</v>
      </c>
      <c r="I377" s="39">
        <f t="shared" si="39"/>
        <v>77014.583333333328</v>
      </c>
      <c r="J377" s="8">
        <v>121581.84923076924</v>
      </c>
      <c r="K377" s="32">
        <f t="shared" si="40"/>
        <v>22.665355237112305</v>
      </c>
      <c r="L377" s="32">
        <f t="shared" si="41"/>
        <v>18.477389311187451</v>
      </c>
      <c r="M377">
        <f>VLOOKUP(P377,Лист2!$C$2:$F$505,2,0)</f>
        <v>18</v>
      </c>
      <c r="N377">
        <f>VLOOKUP(P377,Лист2!$C$2:$F$505,3,0)</f>
        <v>1006</v>
      </c>
      <c r="O377" s="16">
        <f>VLOOKUP(P377,Лист2!$C$2:$F$505,4,0)</f>
        <v>904</v>
      </c>
      <c r="P377" t="str">
        <f t="shared" si="38"/>
        <v>24.05.2020 Новосибирск</v>
      </c>
    </row>
    <row r="378" spans="1:16" ht="14.25" customHeight="1" x14ac:dyDescent="0.3">
      <c r="A378" s="5">
        <v>43977</v>
      </c>
      <c r="B378" s="27">
        <f t="shared" si="35"/>
        <v>22</v>
      </c>
      <c r="C378" s="6" t="s">
        <v>23</v>
      </c>
      <c r="D378" s="6">
        <v>14419.5</v>
      </c>
      <c r="E378" s="6">
        <v>1210456.5</v>
      </c>
      <c r="F378" s="6">
        <v>970917.12399999995</v>
      </c>
      <c r="G378" s="23">
        <f t="shared" si="36"/>
        <v>41034630</v>
      </c>
      <c r="H378" s="25">
        <f t="shared" si="37"/>
        <v>2.9498413900649282E-2</v>
      </c>
      <c r="I378" s="39">
        <f t="shared" si="39"/>
        <v>67247.583333333328</v>
      </c>
      <c r="J378" s="22">
        <v>88147.13846153846</v>
      </c>
      <c r="K378" s="32">
        <f t="shared" si="40"/>
        <v>24.671454450524248</v>
      </c>
      <c r="L378" s="32">
        <f t="shared" si="41"/>
        <v>19.789176727953468</v>
      </c>
      <c r="M378">
        <f>VLOOKUP(P378,Лист2!$C$2:$F$505,2,0)</f>
        <v>18</v>
      </c>
      <c r="N378">
        <f>VLOOKUP(P378,Лист2!$C$2:$F$505,3,0)</f>
        <v>914</v>
      </c>
      <c r="O378" s="16">
        <f>VLOOKUP(P378,Лист2!$C$2:$F$505,4,0)</f>
        <v>804</v>
      </c>
      <c r="P378" t="str">
        <f t="shared" si="38"/>
        <v>26.05.2020 Новосибирск</v>
      </c>
    </row>
    <row r="379" spans="1:16" ht="14.25" customHeight="1" x14ac:dyDescent="0.3">
      <c r="A379" s="7">
        <v>43983</v>
      </c>
      <c r="B379" s="27">
        <f t="shared" si="35"/>
        <v>23</v>
      </c>
      <c r="C379" s="8" t="s">
        <v>9</v>
      </c>
      <c r="D379" s="8">
        <v>7816.5</v>
      </c>
      <c r="E379" s="8">
        <v>636345</v>
      </c>
      <c r="F379" s="8">
        <v>550528.66300000006</v>
      </c>
      <c r="G379" s="23">
        <f t="shared" si="36"/>
        <v>3342598.5</v>
      </c>
      <c r="H379" s="25">
        <f t="shared" si="37"/>
        <v>0.19037434498938477</v>
      </c>
      <c r="I379" s="39">
        <f t="shared" si="39"/>
        <v>42423</v>
      </c>
      <c r="J379" s="8">
        <v>190344.3008</v>
      </c>
      <c r="K379" s="32">
        <f t="shared" si="40"/>
        <v>15.587987105405251</v>
      </c>
      <c r="L379" s="32">
        <f t="shared" si="41"/>
        <v>13.485819327566013</v>
      </c>
      <c r="M379">
        <f>VLOOKUP(P379,Лист2!$C$2:$F$505,2,0)</f>
        <v>15</v>
      </c>
      <c r="N379">
        <f>VLOOKUP(P379,Лист2!$C$2:$F$505,3,0)</f>
        <v>453</v>
      </c>
      <c r="O379" s="16">
        <f>VLOOKUP(P379,Лист2!$C$2:$F$505,4,0)</f>
        <v>370</v>
      </c>
      <c r="P379" t="str">
        <f t="shared" si="38"/>
        <v>01.06.2020 Самара</v>
      </c>
    </row>
    <row r="380" spans="1:16" ht="14.25" customHeight="1" x14ac:dyDescent="0.3">
      <c r="A380" s="5">
        <v>43982</v>
      </c>
      <c r="B380" s="27">
        <f t="shared" si="35"/>
        <v>22</v>
      </c>
      <c r="C380" s="6" t="s">
        <v>25</v>
      </c>
      <c r="D380" s="6">
        <v>6409.5</v>
      </c>
      <c r="E380" s="6">
        <v>493893</v>
      </c>
      <c r="F380" s="6">
        <v>459762.61999999994</v>
      </c>
      <c r="G380" s="23">
        <f t="shared" si="36"/>
        <v>882906</v>
      </c>
      <c r="H380" s="25">
        <f t="shared" si="37"/>
        <v>0.55939477135731319</v>
      </c>
      <c r="I380" s="39">
        <f t="shared" si="39"/>
        <v>54877</v>
      </c>
      <c r="J380" s="22">
        <v>28040.97692307692</v>
      </c>
      <c r="K380" s="32">
        <f t="shared" si="40"/>
        <v>7.4234786638374528</v>
      </c>
      <c r="L380" s="32">
        <f t="shared" si="41"/>
        <v>6.9104806101726615</v>
      </c>
      <c r="M380">
        <f>VLOOKUP(P380,Лист2!$C$2:$F$505,2,0)</f>
        <v>9</v>
      </c>
      <c r="N380">
        <f>VLOOKUP(P380,Лист2!$C$2:$F$505,3,0)</f>
        <v>345</v>
      </c>
      <c r="O380" s="16">
        <f>VLOOKUP(P380,Лист2!$C$2:$F$505,4,0)</f>
        <v>255</v>
      </c>
      <c r="P380" t="str">
        <f t="shared" si="38"/>
        <v>31.05.2020 Томск</v>
      </c>
    </row>
    <row r="381" spans="1:16" ht="14.25" customHeight="1" x14ac:dyDescent="0.3">
      <c r="A381" s="7">
        <v>43981</v>
      </c>
      <c r="B381" s="27">
        <f t="shared" si="35"/>
        <v>22</v>
      </c>
      <c r="C381" s="8" t="s">
        <v>24</v>
      </c>
      <c r="D381" s="8">
        <v>11220</v>
      </c>
      <c r="E381" s="8">
        <v>928675.5</v>
      </c>
      <c r="F381" s="8">
        <v>802403.80799999996</v>
      </c>
      <c r="G381" s="23">
        <f t="shared" si="36"/>
        <v>5664156</v>
      </c>
      <c r="H381" s="25">
        <f t="shared" si="37"/>
        <v>0.16395655416270313</v>
      </c>
      <c r="I381" s="39">
        <f t="shared" si="39"/>
        <v>132667.92857142858</v>
      </c>
      <c r="J381" s="8">
        <v>136423.60523076923</v>
      </c>
      <c r="K381" s="32">
        <f t="shared" si="40"/>
        <v>15.736676563728377</v>
      </c>
      <c r="L381" s="32">
        <f t="shared" si="41"/>
        <v>13.596966001579675</v>
      </c>
      <c r="M381">
        <f>VLOOKUP(P381,Лист2!$C$2:$F$505,2,0)</f>
        <v>7</v>
      </c>
      <c r="N381">
        <f>VLOOKUP(P381,Лист2!$C$2:$F$505,3,0)</f>
        <v>532</v>
      </c>
      <c r="O381" s="16">
        <f>VLOOKUP(P381,Лист2!$C$2:$F$505,4,0)</f>
        <v>449</v>
      </c>
      <c r="P381" t="str">
        <f t="shared" si="38"/>
        <v>30.05.2020 Тюмень</v>
      </c>
    </row>
    <row r="382" spans="1:16" ht="14.25" customHeight="1" x14ac:dyDescent="0.3">
      <c r="A382" s="5">
        <v>43980</v>
      </c>
      <c r="B382" s="27">
        <f t="shared" si="35"/>
        <v>22</v>
      </c>
      <c r="C382" s="6" t="s">
        <v>9</v>
      </c>
      <c r="D382" s="6">
        <v>8350.5</v>
      </c>
      <c r="E382" s="6">
        <v>651237</v>
      </c>
      <c r="F382" s="6">
        <v>601485.12600000005</v>
      </c>
      <c r="G382" s="23">
        <f t="shared" si="36"/>
        <v>3342598.5</v>
      </c>
      <c r="H382" s="25">
        <f t="shared" si="37"/>
        <v>0.19482956149235392</v>
      </c>
      <c r="I382" s="39">
        <f t="shared" si="39"/>
        <v>43415.8</v>
      </c>
      <c r="J382" s="22">
        <v>83014.635053846156</v>
      </c>
      <c r="K382" s="32">
        <f t="shared" si="40"/>
        <v>8.2715052873975718</v>
      </c>
      <c r="L382" s="32">
        <f t="shared" si="41"/>
        <v>7.6395957232159653</v>
      </c>
      <c r="M382">
        <f>VLOOKUP(P382,Лист2!$C$2:$F$505,2,0)</f>
        <v>15</v>
      </c>
      <c r="N382">
        <f>VLOOKUP(P382,Лист2!$C$2:$F$505,3,0)</f>
        <v>400</v>
      </c>
      <c r="O382" s="16">
        <f>VLOOKUP(P382,Лист2!$C$2:$F$505,4,0)</f>
        <v>329</v>
      </c>
      <c r="P382" t="str">
        <f t="shared" si="38"/>
        <v>29.05.2020 Самара</v>
      </c>
    </row>
    <row r="383" spans="1:16" ht="14.25" customHeight="1" x14ac:dyDescent="0.3">
      <c r="A383" s="7">
        <v>43979</v>
      </c>
      <c r="B383" s="27">
        <f t="shared" si="35"/>
        <v>22</v>
      </c>
      <c r="C383" s="8" t="s">
        <v>24</v>
      </c>
      <c r="D383" s="8">
        <v>8428.5</v>
      </c>
      <c r="E383" s="8">
        <v>694669.5</v>
      </c>
      <c r="F383" s="8">
        <v>594994.696</v>
      </c>
      <c r="G383" s="23">
        <f t="shared" si="36"/>
        <v>5664156</v>
      </c>
      <c r="H383" s="25">
        <f t="shared" si="37"/>
        <v>0.12264307338992782</v>
      </c>
      <c r="I383" s="39">
        <f t="shared" si="39"/>
        <v>99238.5</v>
      </c>
      <c r="J383" s="8">
        <v>42699.38461538461</v>
      </c>
      <c r="K383" s="32">
        <f t="shared" si="40"/>
        <v>16.752217233210427</v>
      </c>
      <c r="L383" s="32">
        <f t="shared" si="41"/>
        <v>14.348521707085169</v>
      </c>
      <c r="M383">
        <f>VLOOKUP(P383,Лист2!$C$2:$F$505,2,0)</f>
        <v>7</v>
      </c>
      <c r="N383">
        <f>VLOOKUP(P383,Лист2!$C$2:$F$505,3,0)</f>
        <v>420</v>
      </c>
      <c r="O383" s="16">
        <f>VLOOKUP(P383,Лист2!$C$2:$F$505,4,0)</f>
        <v>347</v>
      </c>
      <c r="P383" t="str">
        <f t="shared" si="38"/>
        <v>28.05.2020 Тюмень</v>
      </c>
    </row>
    <row r="384" spans="1:16" ht="14.25" customHeight="1" x14ac:dyDescent="0.3">
      <c r="A384" s="5">
        <v>43978</v>
      </c>
      <c r="B384" s="27">
        <f t="shared" si="35"/>
        <v>22</v>
      </c>
      <c r="C384" s="6" t="s">
        <v>10</v>
      </c>
      <c r="D384" s="6">
        <v>32817</v>
      </c>
      <c r="E384" s="6">
        <v>3015751.5</v>
      </c>
      <c r="F384" s="6">
        <v>2415980.7719999999</v>
      </c>
      <c r="G384" s="23">
        <f t="shared" si="36"/>
        <v>101673535.5</v>
      </c>
      <c r="H384" s="25">
        <f t="shared" si="37"/>
        <v>2.9661125534480897E-2</v>
      </c>
      <c r="I384" s="39">
        <f t="shared" si="39"/>
        <v>150787.57500000001</v>
      </c>
      <c r="J384" s="22">
        <v>346048.63569230767</v>
      </c>
      <c r="K384" s="32">
        <f t="shared" si="40"/>
        <v>24.825144924621949</v>
      </c>
      <c r="L384" s="32">
        <f t="shared" si="41"/>
        <v>19.887935992073622</v>
      </c>
      <c r="M384">
        <f>VLOOKUP(P384,Лист2!$C$2:$F$505,2,0)</f>
        <v>20</v>
      </c>
      <c r="N384">
        <f>VLOOKUP(P384,Лист2!$C$2:$F$505,3,0)</f>
        <v>2079</v>
      </c>
      <c r="O384" s="16">
        <f>VLOOKUP(P384,Лист2!$C$2:$F$505,4,0)</f>
        <v>1893</v>
      </c>
      <c r="P384" t="str">
        <f t="shared" si="38"/>
        <v>27.05.2020 Кемерово</v>
      </c>
    </row>
    <row r="385" spans="1:16" ht="14.25" customHeight="1" x14ac:dyDescent="0.3">
      <c r="A385" s="7">
        <v>43973</v>
      </c>
      <c r="B385" s="27">
        <f t="shared" si="35"/>
        <v>21</v>
      </c>
      <c r="C385" s="8" t="s">
        <v>10</v>
      </c>
      <c r="D385" s="8">
        <v>36031.5</v>
      </c>
      <c r="E385" s="8">
        <v>3091069.5</v>
      </c>
      <c r="F385" s="8">
        <v>2549333.4129999997</v>
      </c>
      <c r="G385" s="23">
        <f t="shared" si="36"/>
        <v>101673535.5</v>
      </c>
      <c r="H385" s="25">
        <f t="shared" si="37"/>
        <v>3.0401908272384214E-2</v>
      </c>
      <c r="I385" s="39">
        <f t="shared" si="39"/>
        <v>147193.78571428571</v>
      </c>
      <c r="J385" s="8">
        <v>289900.09384615382</v>
      </c>
      <c r="K385" s="32">
        <f t="shared" si="40"/>
        <v>21.250107351101523</v>
      </c>
      <c r="L385" s="32">
        <f t="shared" si="41"/>
        <v>17.525846216010358</v>
      </c>
      <c r="M385">
        <f>VLOOKUP(P385,Лист2!$C$2:$F$505,2,0)</f>
        <v>21</v>
      </c>
      <c r="N385">
        <f>VLOOKUP(P385,Лист2!$C$2:$F$505,3,0)</f>
        <v>2046</v>
      </c>
      <c r="O385" s="16">
        <f>VLOOKUP(P385,Лист2!$C$2:$F$505,4,0)</f>
        <v>1853</v>
      </c>
      <c r="P385" t="str">
        <f t="shared" si="38"/>
        <v>22.05.2020 Кемерово</v>
      </c>
    </row>
    <row r="386" spans="1:16" ht="14.25" customHeight="1" x14ac:dyDescent="0.3">
      <c r="A386" s="5">
        <v>43982</v>
      </c>
      <c r="B386" s="27">
        <f t="shared" ref="B386:B449" si="42">WEEKNUM(TEXT(A386,"ДД.ММ.ГГГГ"), 2)</f>
        <v>22</v>
      </c>
      <c r="C386" s="6" t="s">
        <v>26</v>
      </c>
      <c r="D386" s="6">
        <v>5127</v>
      </c>
      <c r="E386" s="6">
        <v>468835.5</v>
      </c>
      <c r="F386" s="6">
        <v>412625.88699999999</v>
      </c>
      <c r="G386" s="23">
        <f t="shared" ref="G386:G449" si="43">SUMIF(C:C, C386, E:E)</f>
        <v>879727.5</v>
      </c>
      <c r="H386" s="25">
        <f t="shared" ref="H386:H449" si="44">E386/G386</f>
        <v>0.53293264107351423</v>
      </c>
      <c r="I386" s="39">
        <f t="shared" si="39"/>
        <v>78139.25</v>
      </c>
      <c r="J386" s="22">
        <v>8642.376923076923</v>
      </c>
      <c r="K386" s="32">
        <f t="shared" si="40"/>
        <v>13.62241555145085</v>
      </c>
      <c r="L386" s="32">
        <f t="shared" si="41"/>
        <v>11.989197277083329</v>
      </c>
      <c r="M386">
        <f>VLOOKUP(P386,Лист2!$C$2:$F$505,2,0)</f>
        <v>6</v>
      </c>
      <c r="N386">
        <f>VLOOKUP(P386,Лист2!$C$2:$F$505,3,0)</f>
        <v>261</v>
      </c>
      <c r="O386" s="16">
        <f>VLOOKUP(P386,Лист2!$C$2:$F$505,4,0)</f>
        <v>188</v>
      </c>
      <c r="P386" t="str">
        <f t="shared" ref="P386:P449" si="45">TEXT(A386,"ДД.ММ.ГГГГ")&amp;" "&amp;C386</f>
        <v>31.05.2020 Уфа</v>
      </c>
    </row>
    <row r="387" spans="1:16" ht="14.25" customHeight="1" x14ac:dyDescent="0.3">
      <c r="A387" s="7">
        <v>43962</v>
      </c>
      <c r="B387" s="27">
        <f t="shared" si="42"/>
        <v>20</v>
      </c>
      <c r="C387" s="8" t="s">
        <v>10</v>
      </c>
      <c r="D387" s="8">
        <v>27187.5</v>
      </c>
      <c r="E387" s="8">
        <v>2479396.5</v>
      </c>
      <c r="F387" s="8">
        <v>1950422.9030000002</v>
      </c>
      <c r="G387" s="23">
        <f t="shared" si="43"/>
        <v>101673535.5</v>
      </c>
      <c r="H387" s="25">
        <f t="shared" si="44"/>
        <v>2.4385858992775952E-2</v>
      </c>
      <c r="I387" s="39">
        <f t="shared" ref="I387:I450" si="46">E387/M387</f>
        <v>118066.5</v>
      </c>
      <c r="J387" s="8">
        <v>381635.95355384616</v>
      </c>
      <c r="K387" s="32">
        <f t="shared" ref="K387:K450" si="47">(E387-F387)/F387*100</f>
        <v>27.120969313186936</v>
      </c>
      <c r="L387" s="32">
        <f t="shared" ref="L387:L450" si="48">(E387-F387)/E387*100</f>
        <v>21.334772272204138</v>
      </c>
      <c r="M387">
        <f>VLOOKUP(P387,Лист2!$C$2:$F$505,2,0)</f>
        <v>21</v>
      </c>
      <c r="N387">
        <f>VLOOKUP(P387,Лист2!$C$2:$F$505,3,0)</f>
        <v>1597</v>
      </c>
      <c r="O387" s="16">
        <f>VLOOKUP(P387,Лист2!$C$2:$F$505,4,0)</f>
        <v>1457</v>
      </c>
      <c r="P387" t="str">
        <f t="shared" si="45"/>
        <v>11.05.2020 Кемерово</v>
      </c>
    </row>
    <row r="388" spans="1:16" ht="14.25" customHeight="1" x14ac:dyDescent="0.3">
      <c r="A388" s="5">
        <v>43981</v>
      </c>
      <c r="B388" s="27">
        <f t="shared" si="42"/>
        <v>22</v>
      </c>
      <c r="C388" s="6" t="s">
        <v>23</v>
      </c>
      <c r="D388" s="6">
        <v>20688</v>
      </c>
      <c r="E388" s="6">
        <v>1773154.5</v>
      </c>
      <c r="F388" s="6">
        <v>1458979.4909999999</v>
      </c>
      <c r="G388" s="23">
        <f t="shared" si="43"/>
        <v>41034630</v>
      </c>
      <c r="H388" s="25">
        <f t="shared" si="44"/>
        <v>4.3211173099404088E-2</v>
      </c>
      <c r="I388" s="39">
        <f t="shared" si="46"/>
        <v>98508.583333333328</v>
      </c>
      <c r="J388" s="22">
        <v>98432.213407692296</v>
      </c>
      <c r="K388" s="32">
        <f t="shared" si="47"/>
        <v>21.533887963336703</v>
      </c>
      <c r="L388" s="32">
        <f t="shared" si="48"/>
        <v>17.718422675519818</v>
      </c>
      <c r="M388">
        <f>VLOOKUP(P388,Лист2!$C$2:$F$505,2,0)</f>
        <v>18</v>
      </c>
      <c r="N388">
        <f>VLOOKUP(P388,Лист2!$C$2:$F$505,3,0)</f>
        <v>1216</v>
      </c>
      <c r="O388" s="16">
        <f>VLOOKUP(P388,Лист2!$C$2:$F$505,4,0)</f>
        <v>1101</v>
      </c>
      <c r="P388" t="str">
        <f t="shared" si="45"/>
        <v>30.05.2020 Новосибирск</v>
      </c>
    </row>
    <row r="389" spans="1:16" ht="14.25" customHeight="1" x14ac:dyDescent="0.3">
      <c r="A389" s="7">
        <v>43979</v>
      </c>
      <c r="B389" s="27">
        <f t="shared" si="42"/>
        <v>22</v>
      </c>
      <c r="C389" s="8" t="s">
        <v>23</v>
      </c>
      <c r="D389" s="8">
        <v>15678</v>
      </c>
      <c r="E389" s="8">
        <v>1387443</v>
      </c>
      <c r="F389" s="8">
        <v>1121336.507</v>
      </c>
      <c r="G389" s="23">
        <f t="shared" si="43"/>
        <v>41034630</v>
      </c>
      <c r="H389" s="25">
        <f t="shared" si="44"/>
        <v>3.381151481078299E-2</v>
      </c>
      <c r="I389" s="39">
        <f t="shared" si="46"/>
        <v>77080.166666666672</v>
      </c>
      <c r="J389" s="8">
        <v>101620.2923076923</v>
      </c>
      <c r="K389" s="32">
        <f t="shared" si="47"/>
        <v>23.731189641897572</v>
      </c>
      <c r="L389" s="32">
        <f t="shared" si="48"/>
        <v>19.179634262452584</v>
      </c>
      <c r="M389">
        <f>VLOOKUP(P389,Лист2!$C$2:$F$505,2,0)</f>
        <v>18</v>
      </c>
      <c r="N389">
        <f>VLOOKUP(P389,Лист2!$C$2:$F$505,3,0)</f>
        <v>1020</v>
      </c>
      <c r="O389" s="16">
        <f>VLOOKUP(P389,Лист2!$C$2:$F$505,4,0)</f>
        <v>911</v>
      </c>
      <c r="P389" t="str">
        <f t="shared" si="45"/>
        <v>28.05.2020 Новосибирск</v>
      </c>
    </row>
    <row r="390" spans="1:16" ht="14.25" customHeight="1" x14ac:dyDescent="0.3">
      <c r="A390" s="5">
        <v>43969</v>
      </c>
      <c r="B390" s="27">
        <f t="shared" si="42"/>
        <v>21</v>
      </c>
      <c r="C390" s="6" t="s">
        <v>10</v>
      </c>
      <c r="D390" s="6">
        <v>31329</v>
      </c>
      <c r="E390" s="6">
        <v>2826379.5</v>
      </c>
      <c r="F390" s="6">
        <v>2229453.5079999999</v>
      </c>
      <c r="G390" s="23">
        <f t="shared" si="43"/>
        <v>101673535.5</v>
      </c>
      <c r="H390" s="25">
        <f t="shared" si="44"/>
        <v>2.77985759627686E-2</v>
      </c>
      <c r="I390" s="39">
        <f t="shared" si="46"/>
        <v>134589.5</v>
      </c>
      <c r="J390" s="22">
        <v>331756.18072307692</v>
      </c>
      <c r="K390" s="32">
        <f t="shared" si="47"/>
        <v>26.774543172039095</v>
      </c>
      <c r="L390" s="32">
        <f t="shared" si="48"/>
        <v>21.11981041470192</v>
      </c>
      <c r="M390">
        <f>VLOOKUP(P390,Лист2!$C$2:$F$505,2,0)</f>
        <v>21</v>
      </c>
      <c r="N390">
        <f>VLOOKUP(P390,Лист2!$C$2:$F$505,3,0)</f>
        <v>1834</v>
      </c>
      <c r="O390" s="16">
        <f>VLOOKUP(P390,Лист2!$C$2:$F$505,4,0)</f>
        <v>1660</v>
      </c>
      <c r="P390" t="str">
        <f t="shared" si="45"/>
        <v>18.05.2020 Кемерово</v>
      </c>
    </row>
    <row r="391" spans="1:16" ht="14.25" customHeight="1" x14ac:dyDescent="0.3">
      <c r="A391" s="7">
        <v>43965</v>
      </c>
      <c r="B391" s="27">
        <f t="shared" si="42"/>
        <v>20</v>
      </c>
      <c r="C391" s="8" t="s">
        <v>10</v>
      </c>
      <c r="D391" s="8">
        <v>29658</v>
      </c>
      <c r="E391" s="8">
        <v>2703132</v>
      </c>
      <c r="F391" s="8">
        <v>2160539.9959999998</v>
      </c>
      <c r="G391" s="23">
        <f t="shared" si="43"/>
        <v>101673535.5</v>
      </c>
      <c r="H391" s="25">
        <f t="shared" si="44"/>
        <v>2.6586387369208774E-2</v>
      </c>
      <c r="I391" s="39">
        <f t="shared" si="46"/>
        <v>128720.57142857143</v>
      </c>
      <c r="J391" s="8">
        <v>312856.16153846151</v>
      </c>
      <c r="K391" s="32">
        <f t="shared" si="47"/>
        <v>25.113721801241777</v>
      </c>
      <c r="L391" s="32">
        <f t="shared" si="48"/>
        <v>20.072715797822681</v>
      </c>
      <c r="M391">
        <f>VLOOKUP(P391,Лист2!$C$2:$F$505,2,0)</f>
        <v>21</v>
      </c>
      <c r="N391">
        <f>VLOOKUP(P391,Лист2!$C$2:$F$505,3,0)</f>
        <v>1706</v>
      </c>
      <c r="O391" s="16">
        <f>VLOOKUP(P391,Лист2!$C$2:$F$505,4,0)</f>
        <v>1548</v>
      </c>
      <c r="P391" t="str">
        <f t="shared" si="45"/>
        <v>14.05.2020 Кемерово</v>
      </c>
    </row>
    <row r="392" spans="1:16" ht="14.25" customHeight="1" x14ac:dyDescent="0.3">
      <c r="A392" s="5">
        <v>43966</v>
      </c>
      <c r="B392" s="27">
        <f t="shared" si="42"/>
        <v>20</v>
      </c>
      <c r="C392" s="6" t="s">
        <v>10</v>
      </c>
      <c r="D392" s="6">
        <v>34150.5</v>
      </c>
      <c r="E392" s="6">
        <v>3038293.5</v>
      </c>
      <c r="F392" s="6">
        <v>2442084.5610000002</v>
      </c>
      <c r="G392" s="23">
        <f t="shared" si="43"/>
        <v>101673535.5</v>
      </c>
      <c r="H392" s="25">
        <f t="shared" si="44"/>
        <v>2.9882835145434675E-2</v>
      </c>
      <c r="I392" s="39">
        <f t="shared" si="46"/>
        <v>144680.64285714287</v>
      </c>
      <c r="J392" s="22">
        <v>277257.14947692305</v>
      </c>
      <c r="K392" s="32">
        <f t="shared" si="47"/>
        <v>24.413935066845529</v>
      </c>
      <c r="L392" s="32">
        <f t="shared" si="48"/>
        <v>19.623151581636197</v>
      </c>
      <c r="M392">
        <f>VLOOKUP(P392,Лист2!$C$2:$F$505,2,0)</f>
        <v>21</v>
      </c>
      <c r="N392">
        <f>VLOOKUP(P392,Лист2!$C$2:$F$505,3,0)</f>
        <v>1926</v>
      </c>
      <c r="O392" s="16">
        <f>VLOOKUP(P392,Лист2!$C$2:$F$505,4,0)</f>
        <v>1742</v>
      </c>
      <c r="P392" t="str">
        <f t="shared" si="45"/>
        <v>15.05.2020 Кемерово</v>
      </c>
    </row>
    <row r="393" spans="1:16" ht="14.25" customHeight="1" x14ac:dyDescent="0.3">
      <c r="A393" s="7">
        <v>43983</v>
      </c>
      <c r="B393" s="27">
        <f t="shared" si="42"/>
        <v>23</v>
      </c>
      <c r="C393" s="8" t="s">
        <v>10</v>
      </c>
      <c r="D393" s="8">
        <v>31947</v>
      </c>
      <c r="E393" s="8">
        <v>2945035.5</v>
      </c>
      <c r="F393" s="8">
        <v>2320195.4450000003</v>
      </c>
      <c r="G393" s="23">
        <f t="shared" si="43"/>
        <v>101673535.5</v>
      </c>
      <c r="H393" s="25">
        <f t="shared" si="44"/>
        <v>2.8965605312308629E-2</v>
      </c>
      <c r="I393" s="39">
        <f t="shared" si="46"/>
        <v>140239.78571428571</v>
      </c>
      <c r="J393" s="8">
        <v>383761.6669230769</v>
      </c>
      <c r="K393" s="32">
        <f t="shared" si="47"/>
        <v>26.930492271524979</v>
      </c>
      <c r="L393" s="32">
        <f t="shared" si="48"/>
        <v>21.216724042885041</v>
      </c>
      <c r="M393">
        <f>VLOOKUP(P393,Лист2!$C$2:$F$505,2,0)</f>
        <v>21</v>
      </c>
      <c r="N393">
        <f>VLOOKUP(P393,Лист2!$C$2:$F$505,3,0)</f>
        <v>2025</v>
      </c>
      <c r="O393" s="16">
        <f>VLOOKUP(P393,Лист2!$C$2:$F$505,4,0)</f>
        <v>1849</v>
      </c>
      <c r="P393" t="str">
        <f t="shared" si="45"/>
        <v>01.06.2020 Кемерово</v>
      </c>
    </row>
    <row r="394" spans="1:16" ht="14.25" customHeight="1" x14ac:dyDescent="0.3">
      <c r="A394" s="5">
        <v>43982</v>
      </c>
      <c r="B394" s="27">
        <f t="shared" si="42"/>
        <v>22</v>
      </c>
      <c r="C394" s="6" t="s">
        <v>24</v>
      </c>
      <c r="D394" s="6">
        <v>10416</v>
      </c>
      <c r="E394" s="6">
        <v>866023.5</v>
      </c>
      <c r="F394" s="6">
        <v>744833.00199999998</v>
      </c>
      <c r="G394" s="23">
        <f t="shared" si="43"/>
        <v>5664156</v>
      </c>
      <c r="H394" s="25">
        <f t="shared" si="44"/>
        <v>0.15289541813467003</v>
      </c>
      <c r="I394" s="39">
        <f t="shared" si="46"/>
        <v>123717.64285714286</v>
      </c>
      <c r="J394" s="22">
        <v>19998.63846153846</v>
      </c>
      <c r="K394" s="32">
        <f t="shared" si="47"/>
        <v>16.270828182234602</v>
      </c>
      <c r="L394" s="32">
        <f t="shared" si="48"/>
        <v>13.993904091517152</v>
      </c>
      <c r="M394">
        <f>VLOOKUP(P394,Лист2!$C$2:$F$505,2,0)</f>
        <v>7</v>
      </c>
      <c r="N394">
        <f>VLOOKUP(P394,Лист2!$C$2:$F$505,3,0)</f>
        <v>530</v>
      </c>
      <c r="O394" s="16">
        <f>VLOOKUP(P394,Лист2!$C$2:$F$505,4,0)</f>
        <v>447</v>
      </c>
      <c r="P394" t="str">
        <f t="shared" si="45"/>
        <v>31.05.2020 Тюмень</v>
      </c>
    </row>
    <row r="395" spans="1:16" ht="14.25" customHeight="1" x14ac:dyDescent="0.3">
      <c r="A395" s="7">
        <v>43980</v>
      </c>
      <c r="B395" s="27">
        <f t="shared" si="42"/>
        <v>22</v>
      </c>
      <c r="C395" s="8" t="s">
        <v>10</v>
      </c>
      <c r="D395" s="8">
        <v>35431.5</v>
      </c>
      <c r="E395" s="8">
        <v>3193167</v>
      </c>
      <c r="F395" s="8">
        <v>2545757.0549999997</v>
      </c>
      <c r="G395" s="23">
        <f t="shared" si="43"/>
        <v>101673535.5</v>
      </c>
      <c r="H395" s="25">
        <f t="shared" si="44"/>
        <v>3.1406078133281792E-2</v>
      </c>
      <c r="I395" s="39">
        <f t="shared" si="46"/>
        <v>159658.35</v>
      </c>
      <c r="J395" s="8">
        <v>202281.06923076924</v>
      </c>
      <c r="K395" s="32">
        <f t="shared" si="47"/>
        <v>25.430939834908965</v>
      </c>
      <c r="L395" s="32">
        <f t="shared" si="48"/>
        <v>20.274853930283015</v>
      </c>
      <c r="M395">
        <f>VLOOKUP(P395,Лист2!$C$2:$F$505,2,0)</f>
        <v>20</v>
      </c>
      <c r="N395">
        <f>VLOOKUP(P395,Лист2!$C$2:$F$505,3,0)</f>
        <v>2111</v>
      </c>
      <c r="O395" s="16">
        <f>VLOOKUP(P395,Лист2!$C$2:$F$505,4,0)</f>
        <v>1917</v>
      </c>
      <c r="P395" t="str">
        <f t="shared" si="45"/>
        <v>29.05.2020 Кемерово</v>
      </c>
    </row>
    <row r="396" spans="1:16" ht="14.25" customHeight="1" x14ac:dyDescent="0.3">
      <c r="A396" s="5">
        <v>43978</v>
      </c>
      <c r="B396" s="27">
        <f t="shared" si="42"/>
        <v>22</v>
      </c>
      <c r="C396" s="6" t="s">
        <v>11</v>
      </c>
      <c r="D396" s="6">
        <v>78544.5</v>
      </c>
      <c r="E396" s="6">
        <v>6701083.5</v>
      </c>
      <c r="F396" s="6">
        <v>5109499.6169999996</v>
      </c>
      <c r="G396" s="23">
        <f t="shared" si="43"/>
        <v>243409003.5</v>
      </c>
      <c r="H396" s="25">
        <f t="shared" si="44"/>
        <v>2.7530138177489397E-2</v>
      </c>
      <c r="I396" s="39">
        <f t="shared" si="46"/>
        <v>216163.98387096773</v>
      </c>
      <c r="J396" s="22">
        <v>76226.26923076922</v>
      </c>
      <c r="K396" s="32">
        <f t="shared" si="47"/>
        <v>31.149505867552751</v>
      </c>
      <c r="L396" s="32">
        <f t="shared" si="48"/>
        <v>23.751142378691451</v>
      </c>
      <c r="M396">
        <f>VLOOKUP(P396,Лист2!$C$2:$F$505,2,0)</f>
        <v>31</v>
      </c>
      <c r="N396">
        <f>VLOOKUP(P396,Лист2!$C$2:$F$505,3,0)</f>
        <v>5330</v>
      </c>
      <c r="O396" s="16">
        <f>VLOOKUP(P396,Лист2!$C$2:$F$505,4,0)</f>
        <v>4977</v>
      </c>
      <c r="P396" t="str">
        <f t="shared" si="45"/>
        <v>27.05.2020 Екатеринбург</v>
      </c>
    </row>
    <row r="397" spans="1:16" ht="14.25" customHeight="1" x14ac:dyDescent="0.3">
      <c r="A397" s="7">
        <v>43973</v>
      </c>
      <c r="B397" s="27">
        <f t="shared" si="42"/>
        <v>21</v>
      </c>
      <c r="C397" s="8" t="s">
        <v>11</v>
      </c>
      <c r="D397" s="8">
        <v>97963.5</v>
      </c>
      <c r="E397" s="8">
        <v>7728465</v>
      </c>
      <c r="F397" s="8">
        <v>6415904.9240000006</v>
      </c>
      <c r="G397" s="23">
        <f t="shared" si="43"/>
        <v>243409003.5</v>
      </c>
      <c r="H397" s="25">
        <f t="shared" si="44"/>
        <v>3.1750941373867463E-2</v>
      </c>
      <c r="I397" s="39">
        <f t="shared" si="46"/>
        <v>249305.32258064515</v>
      </c>
      <c r="J397" s="8">
        <v>150138.82307692309</v>
      </c>
      <c r="K397" s="32">
        <f t="shared" si="47"/>
        <v>20.457910326727269</v>
      </c>
      <c r="L397" s="32">
        <f t="shared" si="48"/>
        <v>16.983451125158741</v>
      </c>
      <c r="M397">
        <f>VLOOKUP(P397,Лист2!$C$2:$F$505,2,0)</f>
        <v>31</v>
      </c>
      <c r="N397">
        <f>VLOOKUP(P397,Лист2!$C$2:$F$505,3,0)</f>
        <v>5965</v>
      </c>
      <c r="O397" s="16">
        <f>VLOOKUP(P397,Лист2!$C$2:$F$505,4,0)</f>
        <v>5533</v>
      </c>
      <c r="P397" t="str">
        <f t="shared" si="45"/>
        <v>22.05.2020 Екатеринбург</v>
      </c>
    </row>
    <row r="398" spans="1:16" ht="14.25" customHeight="1" x14ac:dyDescent="0.3">
      <c r="A398" s="5">
        <v>43983</v>
      </c>
      <c r="B398" s="27">
        <f t="shared" si="42"/>
        <v>23</v>
      </c>
      <c r="C398" s="6" t="s">
        <v>11</v>
      </c>
      <c r="D398" s="6">
        <v>77269.5</v>
      </c>
      <c r="E398" s="6">
        <v>6829921.5</v>
      </c>
      <c r="F398" s="6">
        <v>5152925.182</v>
      </c>
      <c r="G398" s="23">
        <f t="shared" si="43"/>
        <v>243409003.5</v>
      </c>
      <c r="H398" s="25">
        <f t="shared" si="44"/>
        <v>2.8059444810142366E-2</v>
      </c>
      <c r="I398" s="39">
        <f t="shared" si="46"/>
        <v>220320.04838709679</v>
      </c>
      <c r="J398" s="22">
        <v>219200.11557692307</v>
      </c>
      <c r="K398" s="32">
        <f t="shared" si="47"/>
        <v>32.544550110256189</v>
      </c>
      <c r="L398" s="32">
        <f t="shared" si="48"/>
        <v>24.553668998977514</v>
      </c>
      <c r="M398">
        <f>VLOOKUP(P398,Лист2!$C$2:$F$505,2,0)</f>
        <v>31</v>
      </c>
      <c r="N398">
        <f>VLOOKUP(P398,Лист2!$C$2:$F$505,3,0)</f>
        <v>5468</v>
      </c>
      <c r="O398" s="16">
        <f>VLOOKUP(P398,Лист2!$C$2:$F$505,4,0)</f>
        <v>5081</v>
      </c>
      <c r="P398" t="str">
        <f t="shared" si="45"/>
        <v>01.06.2020 Екатеринбург</v>
      </c>
    </row>
    <row r="399" spans="1:16" ht="14.25" customHeight="1" x14ac:dyDescent="0.3">
      <c r="A399" s="7">
        <v>43982</v>
      </c>
      <c r="B399" s="27">
        <f t="shared" si="42"/>
        <v>22</v>
      </c>
      <c r="C399" s="8" t="s">
        <v>23</v>
      </c>
      <c r="D399" s="8">
        <v>16143</v>
      </c>
      <c r="E399" s="8">
        <v>1423410</v>
      </c>
      <c r="F399" s="8">
        <v>1183524.9380000001</v>
      </c>
      <c r="G399" s="23">
        <f t="shared" si="43"/>
        <v>41034630</v>
      </c>
      <c r="H399" s="25">
        <f t="shared" si="44"/>
        <v>3.4688018388370996E-2</v>
      </c>
      <c r="I399" s="39">
        <f t="shared" si="46"/>
        <v>79078.333333333328</v>
      </c>
      <c r="J399" s="8">
        <v>41938.950392307692</v>
      </c>
      <c r="K399" s="32">
        <f t="shared" si="47"/>
        <v>20.268695174718822</v>
      </c>
      <c r="L399" s="32">
        <f t="shared" si="48"/>
        <v>16.852843664158598</v>
      </c>
      <c r="M399">
        <f>VLOOKUP(P399,Лист2!$C$2:$F$505,2,0)</f>
        <v>18</v>
      </c>
      <c r="N399">
        <f>VLOOKUP(P399,Лист2!$C$2:$F$505,3,0)</f>
        <v>1029</v>
      </c>
      <c r="O399" s="16">
        <f>VLOOKUP(P399,Лист2!$C$2:$F$505,4,0)</f>
        <v>925</v>
      </c>
      <c r="P399" t="str">
        <f t="shared" si="45"/>
        <v>31.05.2020 Новосибирск</v>
      </c>
    </row>
    <row r="400" spans="1:16" ht="14.25" customHeight="1" x14ac:dyDescent="0.3">
      <c r="A400" s="5">
        <v>43962</v>
      </c>
      <c r="B400" s="27">
        <f t="shared" si="42"/>
        <v>20</v>
      </c>
      <c r="C400" s="6" t="s">
        <v>11</v>
      </c>
      <c r="D400" s="6">
        <v>72220.5</v>
      </c>
      <c r="E400" s="6">
        <v>6398719.5</v>
      </c>
      <c r="F400" s="6">
        <v>4782829.6060000006</v>
      </c>
      <c r="G400" s="23">
        <f t="shared" si="43"/>
        <v>243409003.5</v>
      </c>
      <c r="H400" s="25">
        <f t="shared" si="44"/>
        <v>2.6287932689392075E-2</v>
      </c>
      <c r="I400" s="39">
        <f t="shared" si="46"/>
        <v>206410.30645161291</v>
      </c>
      <c r="J400" s="22">
        <v>186502.14615384614</v>
      </c>
      <c r="K400" s="32">
        <f t="shared" si="47"/>
        <v>33.785228141368144</v>
      </c>
      <c r="L400" s="32">
        <f t="shared" si="48"/>
        <v>25.253332233113195</v>
      </c>
      <c r="M400">
        <f>VLOOKUP(P400,Лист2!$C$2:$F$505,2,0)</f>
        <v>31</v>
      </c>
      <c r="N400">
        <f>VLOOKUP(P400,Лист2!$C$2:$F$505,3,0)</f>
        <v>4826</v>
      </c>
      <c r="O400" s="16">
        <f>VLOOKUP(P400,Лист2!$C$2:$F$505,4,0)</f>
        <v>4483</v>
      </c>
      <c r="P400" t="str">
        <f t="shared" si="45"/>
        <v>11.05.2020 Екатеринбург</v>
      </c>
    </row>
    <row r="401" spans="1:16" ht="14.25" customHeight="1" x14ac:dyDescent="0.3">
      <c r="A401" s="7">
        <v>43969</v>
      </c>
      <c r="B401" s="27">
        <f t="shared" si="42"/>
        <v>21</v>
      </c>
      <c r="C401" s="8" t="s">
        <v>11</v>
      </c>
      <c r="D401" s="8">
        <v>78058.5</v>
      </c>
      <c r="E401" s="8">
        <v>6609714</v>
      </c>
      <c r="F401" s="8">
        <v>5024858.7929999996</v>
      </c>
      <c r="G401" s="23">
        <f t="shared" si="43"/>
        <v>243409003.5</v>
      </c>
      <c r="H401" s="25">
        <f t="shared" si="44"/>
        <v>2.7154763812999218E-2</v>
      </c>
      <c r="I401" s="39">
        <f t="shared" si="46"/>
        <v>213216.5806451613</v>
      </c>
      <c r="J401" s="8">
        <v>140406.07692307691</v>
      </c>
      <c r="K401" s="32">
        <f t="shared" si="47"/>
        <v>31.540293414967625</v>
      </c>
      <c r="L401" s="32">
        <f t="shared" si="48"/>
        <v>23.97766691569409</v>
      </c>
      <c r="M401">
        <f>VLOOKUP(P401,Лист2!$C$2:$F$505,2,0)</f>
        <v>31</v>
      </c>
      <c r="N401">
        <f>VLOOKUP(P401,Лист2!$C$2:$F$505,3,0)</f>
        <v>5165</v>
      </c>
      <c r="O401" s="16">
        <f>VLOOKUP(P401,Лист2!$C$2:$F$505,4,0)</f>
        <v>4813</v>
      </c>
      <c r="P401" t="str">
        <f t="shared" si="45"/>
        <v>18.05.2020 Екатеринбург</v>
      </c>
    </row>
    <row r="402" spans="1:16" ht="14.25" customHeight="1" x14ac:dyDescent="0.3">
      <c r="A402" s="5">
        <v>43965</v>
      </c>
      <c r="B402" s="27">
        <f t="shared" si="42"/>
        <v>20</v>
      </c>
      <c r="C402" s="6" t="s">
        <v>11</v>
      </c>
      <c r="D402" s="6">
        <v>70498.5</v>
      </c>
      <c r="E402" s="6">
        <v>6053649</v>
      </c>
      <c r="F402" s="6">
        <v>4580254.1549999993</v>
      </c>
      <c r="G402" s="23">
        <f t="shared" si="43"/>
        <v>243409003.5</v>
      </c>
      <c r="H402" s="25">
        <f t="shared" si="44"/>
        <v>2.4870275597673196E-2</v>
      </c>
      <c r="I402" s="39">
        <f t="shared" si="46"/>
        <v>195279</v>
      </c>
      <c r="J402" s="22">
        <v>131801.93944615382</v>
      </c>
      <c r="K402" s="32">
        <f t="shared" si="47"/>
        <v>32.168408021454013</v>
      </c>
      <c r="L402" s="32">
        <f t="shared" si="48"/>
        <v>24.338953992872739</v>
      </c>
      <c r="M402">
        <f>VLOOKUP(P402,Лист2!$C$2:$F$505,2,0)</f>
        <v>31</v>
      </c>
      <c r="N402">
        <f>VLOOKUP(P402,Лист2!$C$2:$F$505,3,0)</f>
        <v>4695</v>
      </c>
      <c r="O402" s="16">
        <f>VLOOKUP(P402,Лист2!$C$2:$F$505,4,0)</f>
        <v>4372</v>
      </c>
      <c r="P402" t="str">
        <f t="shared" si="45"/>
        <v>14.05.2020 Екатеринбург</v>
      </c>
    </row>
    <row r="403" spans="1:16" ht="14.25" customHeight="1" x14ac:dyDescent="0.3">
      <c r="A403" s="7">
        <v>43966</v>
      </c>
      <c r="B403" s="27">
        <f t="shared" si="42"/>
        <v>20</v>
      </c>
      <c r="C403" s="8" t="s">
        <v>11</v>
      </c>
      <c r="D403" s="8">
        <v>78961.5</v>
      </c>
      <c r="E403" s="8">
        <v>6876454.5</v>
      </c>
      <c r="F403" s="8">
        <v>5258162.2879999997</v>
      </c>
      <c r="G403" s="23">
        <f t="shared" si="43"/>
        <v>243409003.5</v>
      </c>
      <c r="H403" s="25">
        <f t="shared" si="44"/>
        <v>2.8250616867588466E-2</v>
      </c>
      <c r="I403" s="39">
        <f t="shared" si="46"/>
        <v>221821.11290322582</v>
      </c>
      <c r="J403" s="8">
        <v>162133.18461538461</v>
      </c>
      <c r="K403" s="32">
        <f t="shared" si="47"/>
        <v>30.776764264070206</v>
      </c>
      <c r="L403" s="32">
        <f t="shared" si="48"/>
        <v>23.53381691102588</v>
      </c>
      <c r="M403">
        <f>VLOOKUP(P403,Лист2!$C$2:$F$505,2,0)</f>
        <v>31</v>
      </c>
      <c r="N403">
        <f>VLOOKUP(P403,Лист2!$C$2:$F$505,3,0)</f>
        <v>5184</v>
      </c>
      <c r="O403" s="16">
        <f>VLOOKUP(P403,Лист2!$C$2:$F$505,4,0)</f>
        <v>4778</v>
      </c>
      <c r="P403" t="str">
        <f t="shared" si="45"/>
        <v>15.05.2020 Екатеринбург</v>
      </c>
    </row>
    <row r="404" spans="1:16" ht="14.25" customHeight="1" x14ac:dyDescent="0.3">
      <c r="A404" s="5">
        <v>43978</v>
      </c>
      <c r="B404" s="27">
        <f t="shared" si="42"/>
        <v>22</v>
      </c>
      <c r="C404" s="6" t="s">
        <v>12</v>
      </c>
      <c r="D404" s="6">
        <v>12490.5</v>
      </c>
      <c r="E404" s="6">
        <v>1054798.5</v>
      </c>
      <c r="F404" s="6">
        <v>878389.06499999994</v>
      </c>
      <c r="G404" s="23">
        <f t="shared" si="43"/>
        <v>33207564</v>
      </c>
      <c r="H404" s="25">
        <f t="shared" si="44"/>
        <v>3.1763802367436526E-2</v>
      </c>
      <c r="I404" s="39">
        <f t="shared" si="46"/>
        <v>105479.85</v>
      </c>
      <c r="J404" s="22">
        <v>67454.765369230765</v>
      </c>
      <c r="K404" s="32">
        <f t="shared" si="47"/>
        <v>20.083291337421201</v>
      </c>
      <c r="L404" s="32">
        <f t="shared" si="48"/>
        <v>16.724467753793739</v>
      </c>
      <c r="M404">
        <f>VLOOKUP(P404,Лист2!$C$2:$F$505,2,0)</f>
        <v>10</v>
      </c>
      <c r="N404">
        <f>VLOOKUP(P404,Лист2!$C$2:$F$505,3,0)</f>
        <v>757</v>
      </c>
      <c r="O404" s="16">
        <f>VLOOKUP(P404,Лист2!$C$2:$F$505,4,0)</f>
        <v>660</v>
      </c>
      <c r="P404" t="str">
        <f t="shared" si="45"/>
        <v>27.05.2020 Тольятти</v>
      </c>
    </row>
    <row r="405" spans="1:16" ht="14.25" customHeight="1" x14ac:dyDescent="0.3">
      <c r="A405" s="7">
        <v>43973</v>
      </c>
      <c r="B405" s="27">
        <f t="shared" si="42"/>
        <v>21</v>
      </c>
      <c r="C405" s="8" t="s">
        <v>12</v>
      </c>
      <c r="D405" s="8">
        <v>18036</v>
      </c>
      <c r="E405" s="8">
        <v>1455049.5</v>
      </c>
      <c r="F405" s="8">
        <v>1301439.284</v>
      </c>
      <c r="G405" s="23">
        <f t="shared" si="43"/>
        <v>33207564</v>
      </c>
      <c r="H405" s="25">
        <f t="shared" si="44"/>
        <v>4.3816809326935276E-2</v>
      </c>
      <c r="I405" s="39">
        <f t="shared" si="46"/>
        <v>145504.95000000001</v>
      </c>
      <c r="J405" s="8">
        <v>69189.123076923075</v>
      </c>
      <c r="K405" s="32">
        <f t="shared" si="47"/>
        <v>11.803102756194351</v>
      </c>
      <c r="L405" s="32">
        <f t="shared" si="48"/>
        <v>10.557044004344871</v>
      </c>
      <c r="M405">
        <f>VLOOKUP(P405,Лист2!$C$2:$F$505,2,0)</f>
        <v>10</v>
      </c>
      <c r="N405">
        <f>VLOOKUP(P405,Лист2!$C$2:$F$505,3,0)</f>
        <v>965</v>
      </c>
      <c r="O405" s="16">
        <f>VLOOKUP(P405,Лист2!$C$2:$F$505,4,0)</f>
        <v>861</v>
      </c>
      <c r="P405" t="str">
        <f t="shared" si="45"/>
        <v>22.05.2020 Тольятти</v>
      </c>
    </row>
    <row r="406" spans="1:16" ht="14.25" customHeight="1" x14ac:dyDescent="0.3">
      <c r="A406" s="5">
        <v>43983</v>
      </c>
      <c r="B406" s="27">
        <f t="shared" si="42"/>
        <v>23</v>
      </c>
      <c r="C406" s="6" t="s">
        <v>12</v>
      </c>
      <c r="D406" s="6">
        <v>11416.5</v>
      </c>
      <c r="E406" s="6">
        <v>1007742</v>
      </c>
      <c r="F406" s="6">
        <v>815296.88</v>
      </c>
      <c r="G406" s="23">
        <f t="shared" si="43"/>
        <v>33207564</v>
      </c>
      <c r="H406" s="25">
        <f t="shared" si="44"/>
        <v>3.0346760756073527E-2</v>
      </c>
      <c r="I406" s="39">
        <f t="shared" si="46"/>
        <v>100774.2</v>
      </c>
      <c r="J406" s="22">
        <v>145147.84546153847</v>
      </c>
      <c r="K406" s="32">
        <f t="shared" si="47"/>
        <v>23.604299822660916</v>
      </c>
      <c r="L406" s="32">
        <f t="shared" si="48"/>
        <v>19.096665614810142</v>
      </c>
      <c r="M406">
        <f>VLOOKUP(P406,Лист2!$C$2:$F$505,2,0)</f>
        <v>10</v>
      </c>
      <c r="N406">
        <f>VLOOKUP(P406,Лист2!$C$2:$F$505,3,0)</f>
        <v>719</v>
      </c>
      <c r="O406" s="16">
        <f>VLOOKUP(P406,Лист2!$C$2:$F$505,4,0)</f>
        <v>627</v>
      </c>
      <c r="P406" t="str">
        <f t="shared" si="45"/>
        <v>01.06.2020 Тольятти</v>
      </c>
    </row>
    <row r="407" spans="1:16" ht="14.25" customHeight="1" x14ac:dyDescent="0.3">
      <c r="A407" s="7">
        <v>43962</v>
      </c>
      <c r="B407" s="27">
        <f t="shared" si="42"/>
        <v>20</v>
      </c>
      <c r="C407" s="8" t="s">
        <v>12</v>
      </c>
      <c r="D407" s="8">
        <v>9007.5</v>
      </c>
      <c r="E407" s="8">
        <v>734335.5</v>
      </c>
      <c r="F407" s="8">
        <v>622482.40399999998</v>
      </c>
      <c r="G407" s="23">
        <f t="shared" si="43"/>
        <v>33207564</v>
      </c>
      <c r="H407" s="25">
        <f t="shared" si="44"/>
        <v>2.2113501008384717E-2</v>
      </c>
      <c r="I407" s="39">
        <f t="shared" si="46"/>
        <v>73433.55</v>
      </c>
      <c r="J407" s="8">
        <v>113093.66153846154</v>
      </c>
      <c r="K407" s="32">
        <f t="shared" si="47"/>
        <v>17.968876755590994</v>
      </c>
      <c r="L407" s="32">
        <f t="shared" si="48"/>
        <v>15.231879161500434</v>
      </c>
      <c r="M407">
        <f>VLOOKUP(P407,Лист2!$C$2:$F$505,2,0)</f>
        <v>10</v>
      </c>
      <c r="N407">
        <f>VLOOKUP(P407,Лист2!$C$2:$F$505,3,0)</f>
        <v>494</v>
      </c>
      <c r="O407" s="16">
        <f>VLOOKUP(P407,Лист2!$C$2:$F$505,4,0)</f>
        <v>421</v>
      </c>
      <c r="P407" t="str">
        <f t="shared" si="45"/>
        <v>11.05.2020 Тольятти</v>
      </c>
    </row>
    <row r="408" spans="1:16" ht="14.25" customHeight="1" x14ac:dyDescent="0.3">
      <c r="A408" s="5">
        <v>43980</v>
      </c>
      <c r="B408" s="27">
        <f t="shared" si="42"/>
        <v>22</v>
      </c>
      <c r="C408" s="6" t="s">
        <v>11</v>
      </c>
      <c r="D408" s="6">
        <v>87552</v>
      </c>
      <c r="E408" s="6">
        <v>7387116</v>
      </c>
      <c r="F408" s="6">
        <v>5815890.3319999995</v>
      </c>
      <c r="G408" s="23">
        <f t="shared" si="43"/>
        <v>243409003.5</v>
      </c>
      <c r="H408" s="25">
        <f t="shared" si="44"/>
        <v>3.0348573363269203E-2</v>
      </c>
      <c r="I408" s="39">
        <f t="shared" si="46"/>
        <v>238294.06451612903</v>
      </c>
      <c r="J408" s="22">
        <v>161811.89230769229</v>
      </c>
      <c r="K408" s="32">
        <f t="shared" si="47"/>
        <v>27.016081430470834</v>
      </c>
      <c r="L408" s="32">
        <f t="shared" si="48"/>
        <v>21.269811764158035</v>
      </c>
      <c r="M408">
        <f>VLOOKUP(P408,Лист2!$C$2:$F$505,2,0)</f>
        <v>31</v>
      </c>
      <c r="N408">
        <f>VLOOKUP(P408,Лист2!$C$2:$F$505,3,0)</f>
        <v>5751</v>
      </c>
      <c r="O408" s="16">
        <f>VLOOKUP(P408,Лист2!$C$2:$F$505,4,0)</f>
        <v>5319</v>
      </c>
      <c r="P408" t="str">
        <f t="shared" si="45"/>
        <v>29.05.2020 Екатеринбург</v>
      </c>
    </row>
    <row r="409" spans="1:16" ht="14.25" customHeight="1" x14ac:dyDescent="0.3">
      <c r="A409" s="7">
        <v>43969</v>
      </c>
      <c r="B409" s="27">
        <f t="shared" si="42"/>
        <v>21</v>
      </c>
      <c r="C409" s="8" t="s">
        <v>12</v>
      </c>
      <c r="D409" s="8">
        <v>11680.5</v>
      </c>
      <c r="E409" s="8">
        <v>936427.5</v>
      </c>
      <c r="F409" s="8">
        <v>813406.68400000001</v>
      </c>
      <c r="G409" s="23">
        <f t="shared" si="43"/>
        <v>33207564</v>
      </c>
      <c r="H409" s="25">
        <f t="shared" si="44"/>
        <v>2.8199222924030199E-2</v>
      </c>
      <c r="I409" s="39">
        <f t="shared" si="46"/>
        <v>93642.75</v>
      </c>
      <c r="J409" s="8">
        <v>117272.7846153846</v>
      </c>
      <c r="K409" s="32">
        <f t="shared" si="47"/>
        <v>15.124146189091309</v>
      </c>
      <c r="L409" s="32">
        <f t="shared" si="48"/>
        <v>13.137249386631639</v>
      </c>
      <c r="M409">
        <f>VLOOKUP(P409,Лист2!$C$2:$F$505,2,0)</f>
        <v>10</v>
      </c>
      <c r="N409">
        <f>VLOOKUP(P409,Лист2!$C$2:$F$505,3,0)</f>
        <v>645</v>
      </c>
      <c r="O409" s="16">
        <f>VLOOKUP(P409,Лист2!$C$2:$F$505,4,0)</f>
        <v>565</v>
      </c>
      <c r="P409" t="str">
        <f t="shared" si="45"/>
        <v>18.05.2020 Тольятти</v>
      </c>
    </row>
    <row r="410" spans="1:16" ht="14.25" customHeight="1" x14ac:dyDescent="0.3">
      <c r="A410" s="5">
        <v>43965</v>
      </c>
      <c r="B410" s="27">
        <f t="shared" si="42"/>
        <v>20</v>
      </c>
      <c r="C410" s="6" t="s">
        <v>12</v>
      </c>
      <c r="D410" s="6">
        <v>12037.5</v>
      </c>
      <c r="E410" s="6">
        <v>981564</v>
      </c>
      <c r="F410" s="6">
        <v>877726.201</v>
      </c>
      <c r="G410" s="23">
        <f t="shared" si="43"/>
        <v>33207564</v>
      </c>
      <c r="H410" s="25">
        <f t="shared" si="44"/>
        <v>2.9558446382878311E-2</v>
      </c>
      <c r="I410" s="39">
        <f t="shared" si="46"/>
        <v>98156.4</v>
      </c>
      <c r="J410" s="22">
        <v>69249.011815384612</v>
      </c>
      <c r="K410" s="32">
        <f t="shared" si="47"/>
        <v>11.830317800892445</v>
      </c>
      <c r="L410" s="32">
        <f t="shared" si="48"/>
        <v>10.578810856958894</v>
      </c>
      <c r="M410">
        <f>VLOOKUP(P410,Лист2!$C$2:$F$505,2,0)</f>
        <v>10</v>
      </c>
      <c r="N410">
        <f>VLOOKUP(P410,Лист2!$C$2:$F$505,3,0)</f>
        <v>627</v>
      </c>
      <c r="O410" s="16">
        <f>VLOOKUP(P410,Лист2!$C$2:$F$505,4,0)</f>
        <v>545</v>
      </c>
      <c r="P410" t="str">
        <f t="shared" si="45"/>
        <v>14.05.2020 Тольятти</v>
      </c>
    </row>
    <row r="411" spans="1:16" ht="14.25" customHeight="1" x14ac:dyDescent="0.3">
      <c r="A411" s="7">
        <v>43966</v>
      </c>
      <c r="B411" s="27">
        <f t="shared" si="42"/>
        <v>20</v>
      </c>
      <c r="C411" s="8" t="s">
        <v>12</v>
      </c>
      <c r="D411" s="8">
        <v>14421</v>
      </c>
      <c r="E411" s="8">
        <v>1150579.5</v>
      </c>
      <c r="F411" s="8">
        <v>1038033.7869999999</v>
      </c>
      <c r="G411" s="23">
        <f t="shared" si="43"/>
        <v>33207564</v>
      </c>
      <c r="H411" s="25">
        <f t="shared" si="44"/>
        <v>3.464811511015984E-2</v>
      </c>
      <c r="I411" s="39">
        <f t="shared" si="46"/>
        <v>115057.95</v>
      </c>
      <c r="J411" s="8">
        <v>68487.358569230768</v>
      </c>
      <c r="K411" s="32">
        <f t="shared" si="47"/>
        <v>10.842201324223382</v>
      </c>
      <c r="L411" s="32">
        <f t="shared" si="48"/>
        <v>9.7816546357726786</v>
      </c>
      <c r="M411">
        <f>VLOOKUP(P411,Лист2!$C$2:$F$505,2,0)</f>
        <v>10</v>
      </c>
      <c r="N411">
        <f>VLOOKUP(P411,Лист2!$C$2:$F$505,3,0)</f>
        <v>743</v>
      </c>
      <c r="O411" s="16">
        <f>VLOOKUP(P411,Лист2!$C$2:$F$505,4,0)</f>
        <v>652</v>
      </c>
      <c r="P411" t="str">
        <f t="shared" si="45"/>
        <v>15.05.2020 Тольятти</v>
      </c>
    </row>
    <row r="412" spans="1:16" ht="14.25" customHeight="1" x14ac:dyDescent="0.3">
      <c r="A412" s="5">
        <v>43980</v>
      </c>
      <c r="B412" s="27">
        <f t="shared" si="42"/>
        <v>22</v>
      </c>
      <c r="C412" s="6" t="s">
        <v>12</v>
      </c>
      <c r="D412" s="6">
        <v>14823</v>
      </c>
      <c r="E412" s="6">
        <v>1273464</v>
      </c>
      <c r="F412" s="6">
        <v>1068326.9369999999</v>
      </c>
      <c r="G412" s="23">
        <f t="shared" si="43"/>
        <v>33207564</v>
      </c>
      <c r="H412" s="25">
        <f t="shared" si="44"/>
        <v>3.8348612382407818E-2</v>
      </c>
      <c r="I412" s="39">
        <f t="shared" si="46"/>
        <v>127346.4</v>
      </c>
      <c r="J412" s="22">
        <v>76299.023384615386</v>
      </c>
      <c r="K412" s="32">
        <f t="shared" si="47"/>
        <v>19.201712125321059</v>
      </c>
      <c r="L412" s="32">
        <f t="shared" si="48"/>
        <v>16.108587521908753</v>
      </c>
      <c r="M412">
        <f>VLOOKUP(P412,Лист2!$C$2:$F$505,2,0)</f>
        <v>10</v>
      </c>
      <c r="N412">
        <f>VLOOKUP(P412,Лист2!$C$2:$F$505,3,0)</f>
        <v>873</v>
      </c>
      <c r="O412" s="16">
        <f>VLOOKUP(P412,Лист2!$C$2:$F$505,4,0)</f>
        <v>770</v>
      </c>
      <c r="P412" t="str">
        <f t="shared" si="45"/>
        <v>29.05.2020 Тольятти</v>
      </c>
    </row>
    <row r="413" spans="1:16" ht="14.25" customHeight="1" x14ac:dyDescent="0.3">
      <c r="A413" s="7">
        <v>43978</v>
      </c>
      <c r="B413" s="27">
        <f t="shared" si="42"/>
        <v>22</v>
      </c>
      <c r="C413" s="8" t="s">
        <v>13</v>
      </c>
      <c r="D413" s="8">
        <v>31257</v>
      </c>
      <c r="E413" s="8">
        <v>2924133</v>
      </c>
      <c r="F413" s="8">
        <v>2311405.017</v>
      </c>
      <c r="G413" s="23">
        <f t="shared" si="43"/>
        <v>95592298.5</v>
      </c>
      <c r="H413" s="25">
        <f t="shared" si="44"/>
        <v>3.0589629561004854E-2</v>
      </c>
      <c r="I413" s="39">
        <f t="shared" si="46"/>
        <v>146206.65</v>
      </c>
      <c r="J413" s="8">
        <v>148582.33846153846</v>
      </c>
      <c r="K413" s="32">
        <f t="shared" si="47"/>
        <v>26.50889733705203</v>
      </c>
      <c r="L413" s="32">
        <f t="shared" si="48"/>
        <v>20.954176263528367</v>
      </c>
      <c r="M413">
        <f>VLOOKUP(P413,Лист2!$C$2:$F$505,2,0)</f>
        <v>20</v>
      </c>
      <c r="N413">
        <f>VLOOKUP(P413,Лист2!$C$2:$F$505,3,0)</f>
        <v>2079</v>
      </c>
      <c r="O413" s="16">
        <f>VLOOKUP(P413,Лист2!$C$2:$F$505,4,0)</f>
        <v>1856</v>
      </c>
      <c r="P413" t="str">
        <f t="shared" si="45"/>
        <v>27.05.2020 Нижний Новгород</v>
      </c>
    </row>
    <row r="414" spans="1:16" ht="14.25" customHeight="1" x14ac:dyDescent="0.3">
      <c r="A414" s="5">
        <v>43973</v>
      </c>
      <c r="B414" s="27">
        <f t="shared" si="42"/>
        <v>21</v>
      </c>
      <c r="C414" s="6" t="s">
        <v>13</v>
      </c>
      <c r="D414" s="6">
        <v>38074.5</v>
      </c>
      <c r="E414" s="6">
        <v>3414180</v>
      </c>
      <c r="F414" s="6">
        <v>2805831.5209999997</v>
      </c>
      <c r="G414" s="23">
        <f t="shared" si="43"/>
        <v>95592298.5</v>
      </c>
      <c r="H414" s="25">
        <f t="shared" si="44"/>
        <v>3.5716057188435534E-2</v>
      </c>
      <c r="I414" s="39">
        <f t="shared" si="46"/>
        <v>170709</v>
      </c>
      <c r="J414" s="22">
        <v>124540.74078461538</v>
      </c>
      <c r="K414" s="32">
        <f t="shared" si="47"/>
        <v>21.681575477603324</v>
      </c>
      <c r="L414" s="32">
        <f t="shared" si="48"/>
        <v>17.818289574656294</v>
      </c>
      <c r="M414">
        <f>VLOOKUP(P414,Лист2!$C$2:$F$505,2,0)</f>
        <v>20</v>
      </c>
      <c r="N414">
        <f>VLOOKUP(P414,Лист2!$C$2:$F$505,3,0)</f>
        <v>2306</v>
      </c>
      <c r="O414" s="16">
        <f>VLOOKUP(P414,Лист2!$C$2:$F$505,4,0)</f>
        <v>2054</v>
      </c>
      <c r="P414" t="str">
        <f t="shared" si="45"/>
        <v>22.05.2020 Нижний Новгород</v>
      </c>
    </row>
    <row r="415" spans="1:16" ht="14.25" customHeight="1" x14ac:dyDescent="0.3">
      <c r="A415" s="7">
        <v>43983</v>
      </c>
      <c r="B415" s="27">
        <f t="shared" si="42"/>
        <v>23</v>
      </c>
      <c r="C415" s="8" t="s">
        <v>13</v>
      </c>
      <c r="D415" s="8">
        <v>32170.5</v>
      </c>
      <c r="E415" s="8">
        <v>3013512</v>
      </c>
      <c r="F415" s="8">
        <v>2355616.679</v>
      </c>
      <c r="G415" s="23">
        <f t="shared" si="43"/>
        <v>95592298.5</v>
      </c>
      <c r="H415" s="25">
        <f t="shared" si="44"/>
        <v>3.1524631662664747E-2</v>
      </c>
      <c r="I415" s="39">
        <f t="shared" si="46"/>
        <v>150675.6</v>
      </c>
      <c r="J415" s="8">
        <v>219429.2774153846</v>
      </c>
      <c r="K415" s="32">
        <f t="shared" si="47"/>
        <v>27.928793630349396</v>
      </c>
      <c r="L415" s="32">
        <f t="shared" si="48"/>
        <v>21.831514890267567</v>
      </c>
      <c r="M415">
        <f>VLOOKUP(P415,Лист2!$C$2:$F$505,2,0)</f>
        <v>20</v>
      </c>
      <c r="N415">
        <f>VLOOKUP(P415,Лист2!$C$2:$F$505,3,0)</f>
        <v>2136</v>
      </c>
      <c r="O415" s="16">
        <f>VLOOKUP(P415,Лист2!$C$2:$F$505,4,0)</f>
        <v>1899</v>
      </c>
      <c r="P415" t="str">
        <f t="shared" si="45"/>
        <v>01.06.2020 Нижний Новгород</v>
      </c>
    </row>
    <row r="416" spans="1:16" ht="14.25" customHeight="1" x14ac:dyDescent="0.3">
      <c r="A416" s="5">
        <v>43962</v>
      </c>
      <c r="B416" s="27">
        <f t="shared" si="42"/>
        <v>20</v>
      </c>
      <c r="C416" s="6" t="s">
        <v>13</v>
      </c>
      <c r="D416" s="6">
        <v>42397.5</v>
      </c>
      <c r="E416" s="6">
        <v>3911979</v>
      </c>
      <c r="F416" s="6">
        <v>3086459.8370000003</v>
      </c>
      <c r="G416" s="23">
        <f t="shared" si="43"/>
        <v>95592298.5</v>
      </c>
      <c r="H416" s="25">
        <f t="shared" si="44"/>
        <v>4.0923579214909245E-2</v>
      </c>
      <c r="I416" s="39">
        <f t="shared" si="46"/>
        <v>205893.63157894736</v>
      </c>
      <c r="J416" s="22">
        <v>164514.63076923075</v>
      </c>
      <c r="K416" s="32">
        <f t="shared" si="47"/>
        <v>26.746473519720048</v>
      </c>
      <c r="L416" s="32">
        <f t="shared" si="48"/>
        <v>21.102341372486912</v>
      </c>
      <c r="M416">
        <f>VLOOKUP(P416,Лист2!$C$2:$F$505,2,0)</f>
        <v>19</v>
      </c>
      <c r="N416">
        <f>VLOOKUP(P416,Лист2!$C$2:$F$505,3,0)</f>
        <v>2530</v>
      </c>
      <c r="O416" s="16">
        <f>VLOOKUP(P416,Лист2!$C$2:$F$505,4,0)</f>
        <v>2270</v>
      </c>
      <c r="P416" t="str">
        <f t="shared" si="45"/>
        <v>11.05.2020 Нижний Новгород</v>
      </c>
    </row>
    <row r="417" spans="1:16" ht="14.25" customHeight="1" x14ac:dyDescent="0.3">
      <c r="A417" s="7">
        <v>43969</v>
      </c>
      <c r="B417" s="27">
        <f t="shared" si="42"/>
        <v>21</v>
      </c>
      <c r="C417" s="8" t="s">
        <v>13</v>
      </c>
      <c r="D417" s="8">
        <v>28668</v>
      </c>
      <c r="E417" s="8">
        <v>2588148</v>
      </c>
      <c r="F417" s="8">
        <v>2042294.1669999999</v>
      </c>
      <c r="G417" s="23">
        <f t="shared" si="43"/>
        <v>95592298.5</v>
      </c>
      <c r="H417" s="25">
        <f t="shared" si="44"/>
        <v>2.7074858964710426E-2</v>
      </c>
      <c r="I417" s="39">
        <f t="shared" si="46"/>
        <v>136218.31578947368</v>
      </c>
      <c r="J417" s="8">
        <v>160977.42935384615</v>
      </c>
      <c r="K417" s="32">
        <f t="shared" si="47"/>
        <v>26.727483328311347</v>
      </c>
      <c r="L417" s="32">
        <f t="shared" si="48"/>
        <v>21.090518509760649</v>
      </c>
      <c r="M417">
        <f>VLOOKUP(P417,Лист2!$C$2:$F$505,2,0)</f>
        <v>19</v>
      </c>
      <c r="N417">
        <f>VLOOKUP(P417,Лист2!$C$2:$F$505,3,0)</f>
        <v>1858</v>
      </c>
      <c r="O417" s="16">
        <f>VLOOKUP(P417,Лист2!$C$2:$F$505,4,0)</f>
        <v>1648</v>
      </c>
      <c r="P417" t="str">
        <f t="shared" si="45"/>
        <v>18.05.2020 Нижний Новгород</v>
      </c>
    </row>
    <row r="418" spans="1:16" ht="14.25" customHeight="1" x14ac:dyDescent="0.3">
      <c r="A418" s="5">
        <v>43965</v>
      </c>
      <c r="B418" s="27">
        <f t="shared" si="42"/>
        <v>20</v>
      </c>
      <c r="C418" s="6" t="s">
        <v>13</v>
      </c>
      <c r="D418" s="6">
        <v>27411</v>
      </c>
      <c r="E418" s="6">
        <v>2441520</v>
      </c>
      <c r="F418" s="6">
        <v>1933378.3459999997</v>
      </c>
      <c r="G418" s="23">
        <f t="shared" si="43"/>
        <v>95592298.5</v>
      </c>
      <c r="H418" s="25">
        <f t="shared" si="44"/>
        <v>2.5540969704792693E-2</v>
      </c>
      <c r="I418" s="39">
        <f t="shared" si="46"/>
        <v>128501.05263157895</v>
      </c>
      <c r="J418" s="22">
        <v>141658.27661538462</v>
      </c>
      <c r="K418" s="32">
        <f t="shared" si="47"/>
        <v>26.282577078164937</v>
      </c>
      <c r="L418" s="32">
        <f t="shared" si="48"/>
        <v>20.812512451259884</v>
      </c>
      <c r="M418">
        <f>VLOOKUP(P418,Лист2!$C$2:$F$505,2,0)</f>
        <v>19</v>
      </c>
      <c r="N418">
        <f>VLOOKUP(P418,Лист2!$C$2:$F$505,3,0)</f>
        <v>1675</v>
      </c>
      <c r="O418" s="16">
        <f>VLOOKUP(P418,Лист2!$C$2:$F$505,4,0)</f>
        <v>1475</v>
      </c>
      <c r="P418" t="str">
        <f t="shared" si="45"/>
        <v>14.05.2020 Нижний Новгород</v>
      </c>
    </row>
    <row r="419" spans="1:16" ht="14.25" customHeight="1" x14ac:dyDescent="0.3">
      <c r="A419" s="7">
        <v>43966</v>
      </c>
      <c r="B419" s="27">
        <f t="shared" si="42"/>
        <v>20</v>
      </c>
      <c r="C419" s="8" t="s">
        <v>13</v>
      </c>
      <c r="D419" s="8">
        <v>32854.5</v>
      </c>
      <c r="E419" s="8">
        <v>2949078</v>
      </c>
      <c r="F419" s="8">
        <v>2391958.463</v>
      </c>
      <c r="G419" s="23">
        <f t="shared" si="43"/>
        <v>95592298.5</v>
      </c>
      <c r="H419" s="25">
        <f t="shared" si="44"/>
        <v>3.0850581545541558E-2</v>
      </c>
      <c r="I419" s="39">
        <f t="shared" si="46"/>
        <v>155214.63157894736</v>
      </c>
      <c r="J419" s="8">
        <v>129383.86666153846</v>
      </c>
      <c r="K419" s="32">
        <f t="shared" si="47"/>
        <v>23.291354997078813</v>
      </c>
      <c r="L419" s="32">
        <f t="shared" si="48"/>
        <v>18.891312369493111</v>
      </c>
      <c r="M419">
        <f>VLOOKUP(P419,Лист2!$C$2:$F$505,2,0)</f>
        <v>19</v>
      </c>
      <c r="N419">
        <f>VLOOKUP(P419,Лист2!$C$2:$F$505,3,0)</f>
        <v>1940</v>
      </c>
      <c r="O419" s="16">
        <f>VLOOKUP(P419,Лист2!$C$2:$F$505,4,0)</f>
        <v>1715</v>
      </c>
      <c r="P419" t="str">
        <f t="shared" si="45"/>
        <v>15.05.2020 Нижний Новгород</v>
      </c>
    </row>
    <row r="420" spans="1:16" ht="14.25" customHeight="1" x14ac:dyDescent="0.3">
      <c r="A420" s="5">
        <v>43980</v>
      </c>
      <c r="B420" s="27">
        <f t="shared" si="42"/>
        <v>22</v>
      </c>
      <c r="C420" s="6" t="s">
        <v>13</v>
      </c>
      <c r="D420" s="6">
        <v>35346</v>
      </c>
      <c r="E420" s="6">
        <v>3258054</v>
      </c>
      <c r="F420" s="6">
        <v>2595610.66</v>
      </c>
      <c r="G420" s="23">
        <f t="shared" si="43"/>
        <v>95592298.5</v>
      </c>
      <c r="H420" s="25">
        <f t="shared" si="44"/>
        <v>3.408280845972126E-2</v>
      </c>
      <c r="I420" s="39">
        <f t="shared" si="46"/>
        <v>162902.70000000001</v>
      </c>
      <c r="J420" s="22">
        <v>195198.78461538462</v>
      </c>
      <c r="K420" s="32">
        <f t="shared" si="47"/>
        <v>25.521675889557326</v>
      </c>
      <c r="L420" s="32">
        <f t="shared" si="48"/>
        <v>20.332484974159417</v>
      </c>
      <c r="M420">
        <f>VLOOKUP(P420,Лист2!$C$2:$F$505,2,0)</f>
        <v>20</v>
      </c>
      <c r="N420">
        <f>VLOOKUP(P420,Лист2!$C$2:$F$505,3,0)</f>
        <v>2249</v>
      </c>
      <c r="O420" s="16">
        <f>VLOOKUP(P420,Лист2!$C$2:$F$505,4,0)</f>
        <v>2000</v>
      </c>
      <c r="P420" t="str">
        <f t="shared" si="45"/>
        <v>29.05.2020 Нижний Новгород</v>
      </c>
    </row>
    <row r="421" spans="1:16" ht="14.25" customHeight="1" x14ac:dyDescent="0.3">
      <c r="A421" s="7">
        <v>43978</v>
      </c>
      <c r="B421" s="27">
        <f t="shared" si="42"/>
        <v>22</v>
      </c>
      <c r="C421" s="8" t="s">
        <v>14</v>
      </c>
      <c r="D421" s="8">
        <v>286558.5</v>
      </c>
      <c r="E421" s="8">
        <v>29256993</v>
      </c>
      <c r="F421" s="8">
        <v>21169527.457000002</v>
      </c>
      <c r="G421" s="23">
        <f t="shared" si="43"/>
        <v>1035612381.8110501</v>
      </c>
      <c r="H421" s="25">
        <f t="shared" si="44"/>
        <v>2.8250910778834244E-2</v>
      </c>
      <c r="I421" s="39">
        <f t="shared" si="46"/>
        <v>226798.39534883722</v>
      </c>
      <c r="J421" s="8">
        <v>646741.28130000003</v>
      </c>
      <c r="K421" s="32">
        <f t="shared" si="47"/>
        <v>38.203335239425776</v>
      </c>
      <c r="L421" s="32">
        <f t="shared" si="48"/>
        <v>27.642846081277039</v>
      </c>
      <c r="M421">
        <f>VLOOKUP(P421,Лист2!$C$2:$F$505,2,0)</f>
        <v>129</v>
      </c>
      <c r="N421">
        <f>VLOOKUP(P421,Лист2!$C$2:$F$505,3,0)</f>
        <v>17115</v>
      </c>
      <c r="O421" s="16">
        <f>VLOOKUP(P421,Лист2!$C$2:$F$505,4,0)</f>
        <v>15962</v>
      </c>
      <c r="P421" t="str">
        <f t="shared" si="45"/>
        <v>27.05.2020 Санкт-Петербург Юг</v>
      </c>
    </row>
    <row r="422" spans="1:16" ht="14.25" customHeight="1" x14ac:dyDescent="0.3">
      <c r="A422" s="5">
        <v>43973</v>
      </c>
      <c r="B422" s="27">
        <f t="shared" si="42"/>
        <v>21</v>
      </c>
      <c r="C422" s="6" t="s">
        <v>14</v>
      </c>
      <c r="D422" s="6">
        <v>304092</v>
      </c>
      <c r="E422" s="6">
        <v>29465769</v>
      </c>
      <c r="F422" s="6">
        <v>22276452.264999997</v>
      </c>
      <c r="G422" s="23">
        <f t="shared" si="43"/>
        <v>1035612381.8110501</v>
      </c>
      <c r="H422" s="25">
        <f t="shared" si="44"/>
        <v>2.8452507441511163E-2</v>
      </c>
      <c r="I422" s="39">
        <f t="shared" si="46"/>
        <v>228416.81395348837</v>
      </c>
      <c r="J422" s="22">
        <v>570447.6369538462</v>
      </c>
      <c r="K422" s="32">
        <f t="shared" si="47"/>
        <v>32.273167421257703</v>
      </c>
      <c r="L422" s="32">
        <f t="shared" si="48"/>
        <v>24.398876998594549</v>
      </c>
      <c r="M422">
        <f>VLOOKUP(P422,Лист2!$C$2:$F$505,2,0)</f>
        <v>129</v>
      </c>
      <c r="N422">
        <f>VLOOKUP(P422,Лист2!$C$2:$F$505,3,0)</f>
        <v>17088</v>
      </c>
      <c r="O422" s="16">
        <f>VLOOKUP(P422,Лист2!$C$2:$F$505,4,0)</f>
        <v>15804</v>
      </c>
      <c r="P422" t="str">
        <f t="shared" si="45"/>
        <v>22.05.2020 Санкт-Петербург Юг</v>
      </c>
    </row>
    <row r="423" spans="1:16" ht="14.25" customHeight="1" x14ac:dyDescent="0.3">
      <c r="A423" s="7">
        <v>43983</v>
      </c>
      <c r="B423" s="27">
        <f t="shared" si="42"/>
        <v>23</v>
      </c>
      <c r="C423" s="8" t="s">
        <v>14</v>
      </c>
      <c r="D423" s="8">
        <v>272926.5</v>
      </c>
      <c r="E423" s="8">
        <v>27770092.5</v>
      </c>
      <c r="F423" s="8">
        <v>20952913.508000001</v>
      </c>
      <c r="G423" s="23">
        <f t="shared" si="43"/>
        <v>1035612381.8110501</v>
      </c>
      <c r="H423" s="25">
        <f t="shared" si="44"/>
        <v>2.681514144455905E-2</v>
      </c>
      <c r="I423" s="39">
        <f t="shared" si="46"/>
        <v>216953.84765625</v>
      </c>
      <c r="J423" s="8">
        <v>872904.40428461542</v>
      </c>
      <c r="K423" s="32">
        <f t="shared" si="47"/>
        <v>32.535709124161379</v>
      </c>
      <c r="L423" s="32">
        <f t="shared" si="48"/>
        <v>24.548636242389176</v>
      </c>
      <c r="M423">
        <f>VLOOKUP(P423,Лист2!$C$2:$F$505,2,0)</f>
        <v>128</v>
      </c>
      <c r="N423">
        <f>VLOOKUP(P423,Лист2!$C$2:$F$505,3,0)</f>
        <v>16285</v>
      </c>
      <c r="O423" s="16">
        <f>VLOOKUP(P423,Лист2!$C$2:$F$505,4,0)</f>
        <v>15130</v>
      </c>
      <c r="P423" t="str">
        <f t="shared" si="45"/>
        <v>01.06.2020 Санкт-Петербург Юг</v>
      </c>
    </row>
    <row r="424" spans="1:16" ht="14.25" customHeight="1" x14ac:dyDescent="0.3">
      <c r="A424" s="5">
        <v>43962</v>
      </c>
      <c r="B424" s="27">
        <f t="shared" si="42"/>
        <v>20</v>
      </c>
      <c r="C424" s="6" t="s">
        <v>14</v>
      </c>
      <c r="D424" s="6">
        <v>237099</v>
      </c>
      <c r="E424" s="6">
        <v>24628233.223949999</v>
      </c>
      <c r="F424" s="6">
        <v>17679930.469999999</v>
      </c>
      <c r="G424" s="23">
        <f t="shared" si="43"/>
        <v>1035612381.8110501</v>
      </c>
      <c r="H424" s="25">
        <f t="shared" si="44"/>
        <v>2.3781323646286299E-2</v>
      </c>
      <c r="I424" s="39">
        <f t="shared" si="46"/>
        <v>190916.53661976743</v>
      </c>
      <c r="J424" s="22">
        <v>622499.33031538466</v>
      </c>
      <c r="K424" s="32">
        <f t="shared" si="47"/>
        <v>39.300509499967504</v>
      </c>
      <c r="L424" s="32">
        <f t="shared" si="48"/>
        <v>28.212753593680628</v>
      </c>
      <c r="M424">
        <f>VLOOKUP(P424,Лист2!$C$2:$F$505,2,0)</f>
        <v>129</v>
      </c>
      <c r="N424">
        <f>VLOOKUP(P424,Лист2!$C$2:$F$505,3,0)</f>
        <v>14043</v>
      </c>
      <c r="O424" s="16">
        <f>VLOOKUP(P424,Лист2!$C$2:$F$505,4,0)</f>
        <v>13167</v>
      </c>
      <c r="P424" t="str">
        <f t="shared" si="45"/>
        <v>11.05.2020 Санкт-Петербург Юг</v>
      </c>
    </row>
    <row r="425" spans="1:16" ht="14.25" customHeight="1" x14ac:dyDescent="0.3">
      <c r="A425" s="7">
        <v>43969</v>
      </c>
      <c r="B425" s="27">
        <f t="shared" si="42"/>
        <v>21</v>
      </c>
      <c r="C425" s="8" t="s">
        <v>14</v>
      </c>
      <c r="D425" s="8">
        <v>273900</v>
      </c>
      <c r="E425" s="8">
        <v>27535284.147600003</v>
      </c>
      <c r="F425" s="8">
        <v>19680985.969000001</v>
      </c>
      <c r="G425" s="23">
        <f t="shared" si="43"/>
        <v>1035612381.8110501</v>
      </c>
      <c r="H425" s="25">
        <f t="shared" si="44"/>
        <v>2.6588407623561884E-2</v>
      </c>
      <c r="I425" s="39">
        <f t="shared" si="46"/>
        <v>213451.81509767444</v>
      </c>
      <c r="J425" s="8">
        <v>764540.58792307694</v>
      </c>
      <c r="K425" s="32">
        <f t="shared" si="47"/>
        <v>39.908052325079133</v>
      </c>
      <c r="L425" s="32">
        <f t="shared" si="48"/>
        <v>28.524485661734449</v>
      </c>
      <c r="M425">
        <f>VLOOKUP(P425,Лист2!$C$2:$F$505,2,0)</f>
        <v>129</v>
      </c>
      <c r="N425">
        <f>VLOOKUP(P425,Лист2!$C$2:$F$505,3,0)</f>
        <v>16110</v>
      </c>
      <c r="O425" s="16">
        <f>VLOOKUP(P425,Лист2!$C$2:$F$505,4,0)</f>
        <v>14992</v>
      </c>
      <c r="P425" t="str">
        <f t="shared" si="45"/>
        <v>18.05.2020 Санкт-Петербург Юг</v>
      </c>
    </row>
    <row r="426" spans="1:16" ht="14.25" customHeight="1" x14ac:dyDescent="0.3">
      <c r="A426" s="5">
        <v>43965</v>
      </c>
      <c r="B426" s="27">
        <f t="shared" si="42"/>
        <v>20</v>
      </c>
      <c r="C426" s="6" t="s">
        <v>14</v>
      </c>
      <c r="D426" s="6">
        <v>274059</v>
      </c>
      <c r="E426" s="6">
        <v>28181292</v>
      </c>
      <c r="F426" s="6">
        <v>20493717.226</v>
      </c>
      <c r="G426" s="23">
        <f t="shared" si="43"/>
        <v>1035612381.8110501</v>
      </c>
      <c r="H426" s="25">
        <f t="shared" si="44"/>
        <v>2.7212200718107815E-2</v>
      </c>
      <c r="I426" s="39">
        <f t="shared" si="46"/>
        <v>218459.62790697673</v>
      </c>
      <c r="J426" s="22">
        <v>806120.19333076919</v>
      </c>
      <c r="K426" s="32">
        <f t="shared" si="47"/>
        <v>37.511861265690328</v>
      </c>
      <c r="L426" s="32">
        <f t="shared" si="48"/>
        <v>27.279000458885989</v>
      </c>
      <c r="M426">
        <f>VLOOKUP(P426,Лист2!$C$2:$F$505,2,0)</f>
        <v>129</v>
      </c>
      <c r="N426">
        <f>VLOOKUP(P426,Лист2!$C$2:$F$505,3,0)</f>
        <v>15804</v>
      </c>
      <c r="O426" s="16">
        <f>VLOOKUP(P426,Лист2!$C$2:$F$505,4,0)</f>
        <v>14738</v>
      </c>
      <c r="P426" t="str">
        <f t="shared" si="45"/>
        <v>14.05.2020 Санкт-Петербург Юг</v>
      </c>
    </row>
    <row r="427" spans="1:16" ht="14.25" customHeight="1" x14ac:dyDescent="0.3">
      <c r="A427" s="7">
        <v>43966</v>
      </c>
      <c r="B427" s="27">
        <f t="shared" si="42"/>
        <v>20</v>
      </c>
      <c r="C427" s="8" t="s">
        <v>14</v>
      </c>
      <c r="D427" s="8">
        <v>318816</v>
      </c>
      <c r="E427" s="8">
        <v>32354331</v>
      </c>
      <c r="F427" s="8">
        <v>23895072.432</v>
      </c>
      <c r="G427" s="23">
        <f t="shared" si="43"/>
        <v>1035612381.8110501</v>
      </c>
      <c r="H427" s="25">
        <f t="shared" si="44"/>
        <v>3.1241738287658988E-2</v>
      </c>
      <c r="I427" s="39">
        <f t="shared" si="46"/>
        <v>250808.76744186046</v>
      </c>
      <c r="J427" s="8">
        <v>616932.92353846144</v>
      </c>
      <c r="K427" s="32">
        <f t="shared" si="47"/>
        <v>35.401686234989022</v>
      </c>
      <c r="L427" s="32">
        <f t="shared" si="48"/>
        <v>26.145676039476758</v>
      </c>
      <c r="M427">
        <f>VLOOKUP(P427,Лист2!$C$2:$F$505,2,0)</f>
        <v>129</v>
      </c>
      <c r="N427">
        <f>VLOOKUP(P427,Лист2!$C$2:$F$505,3,0)</f>
        <v>17808</v>
      </c>
      <c r="O427" s="16">
        <f>VLOOKUP(P427,Лист2!$C$2:$F$505,4,0)</f>
        <v>16486</v>
      </c>
      <c r="P427" t="str">
        <f t="shared" si="45"/>
        <v>15.05.2020 Санкт-Петербург Юг</v>
      </c>
    </row>
    <row r="428" spans="1:16" ht="14.25" customHeight="1" x14ac:dyDescent="0.3">
      <c r="A428" s="5">
        <v>43978</v>
      </c>
      <c r="B428" s="27">
        <f t="shared" si="42"/>
        <v>22</v>
      </c>
      <c r="C428" s="6" t="s">
        <v>15</v>
      </c>
      <c r="D428" s="6">
        <v>370012.5</v>
      </c>
      <c r="E428" s="6">
        <v>39034861.5</v>
      </c>
      <c r="F428" s="6">
        <v>28040467.216000002</v>
      </c>
      <c r="G428" s="23">
        <f t="shared" si="43"/>
        <v>1380723900.7513499</v>
      </c>
      <c r="H428" s="25">
        <f t="shared" si="44"/>
        <v>2.8271301365000171E-2</v>
      </c>
      <c r="I428" s="39">
        <f t="shared" si="46"/>
        <v>314797.2701612903</v>
      </c>
      <c r="J428" s="22">
        <v>681486.56664615381</v>
      </c>
      <c r="K428" s="32">
        <f t="shared" si="47"/>
        <v>39.209026723087383</v>
      </c>
      <c r="L428" s="32">
        <f t="shared" si="48"/>
        <v>28.1655777976822</v>
      </c>
      <c r="M428">
        <f>VLOOKUP(P428,Лист2!$C$2:$F$505,2,0)</f>
        <v>124</v>
      </c>
      <c r="N428">
        <f>VLOOKUP(P428,Лист2!$C$2:$F$505,3,0)</f>
        <v>21384</v>
      </c>
      <c r="O428" s="16">
        <f>VLOOKUP(P428,Лист2!$C$2:$F$505,4,0)</f>
        <v>19897</v>
      </c>
      <c r="P428" t="str">
        <f t="shared" si="45"/>
        <v>27.05.2020 Санкт-Петербург Север</v>
      </c>
    </row>
    <row r="429" spans="1:16" ht="14.25" customHeight="1" x14ac:dyDescent="0.3">
      <c r="A429" s="7">
        <v>43973</v>
      </c>
      <c r="B429" s="27">
        <f t="shared" si="42"/>
        <v>21</v>
      </c>
      <c r="C429" s="8" t="s">
        <v>15</v>
      </c>
      <c r="D429" s="8">
        <v>393018</v>
      </c>
      <c r="E429" s="8">
        <v>39498373.5</v>
      </c>
      <c r="F429" s="8">
        <v>29683782.432999995</v>
      </c>
      <c r="G429" s="23">
        <f t="shared" si="43"/>
        <v>1380723900.7513499</v>
      </c>
      <c r="H429" s="25">
        <f t="shared" si="44"/>
        <v>2.8607003528008844E-2</v>
      </c>
      <c r="I429" s="39">
        <f t="shared" si="46"/>
        <v>315986.98800000001</v>
      </c>
      <c r="J429" s="8">
        <v>636230.32011538453</v>
      </c>
      <c r="K429" s="32">
        <f t="shared" si="47"/>
        <v>33.063815533457579</v>
      </c>
      <c r="L429" s="32">
        <f t="shared" si="48"/>
        <v>24.848089167519785</v>
      </c>
      <c r="M429">
        <f>VLOOKUP(P429,Лист2!$C$2:$F$505,2,0)</f>
        <v>125</v>
      </c>
      <c r="N429">
        <f>VLOOKUP(P429,Лист2!$C$2:$F$505,3,0)</f>
        <v>21427</v>
      </c>
      <c r="O429" s="16">
        <f>VLOOKUP(P429,Лист2!$C$2:$F$505,4,0)</f>
        <v>19799</v>
      </c>
      <c r="P429" t="str">
        <f t="shared" si="45"/>
        <v>22.05.2020 Санкт-Петербург Север</v>
      </c>
    </row>
    <row r="430" spans="1:16" ht="14.25" customHeight="1" x14ac:dyDescent="0.3">
      <c r="A430" s="5">
        <v>43983</v>
      </c>
      <c r="B430" s="27">
        <f t="shared" si="42"/>
        <v>23</v>
      </c>
      <c r="C430" s="6" t="s">
        <v>15</v>
      </c>
      <c r="D430" s="6">
        <v>349699.5</v>
      </c>
      <c r="E430" s="6">
        <v>37257840.18135</v>
      </c>
      <c r="F430" s="6">
        <v>27640203.134</v>
      </c>
      <c r="G430" s="23">
        <f t="shared" si="43"/>
        <v>1380723900.7513499</v>
      </c>
      <c r="H430" s="25">
        <f t="shared" si="44"/>
        <v>2.6984279884686116E-2</v>
      </c>
      <c r="I430" s="39">
        <f t="shared" si="46"/>
        <v>302909.26976707316</v>
      </c>
      <c r="J430" s="22">
        <v>744856.58547692304</v>
      </c>
      <c r="K430" s="32">
        <f t="shared" si="47"/>
        <v>34.795826212722076</v>
      </c>
      <c r="L430" s="32">
        <f t="shared" si="48"/>
        <v>25.813726723118695</v>
      </c>
      <c r="M430">
        <f>VLOOKUP(P430,Лист2!$C$2:$F$505,2,0)</f>
        <v>123</v>
      </c>
      <c r="N430">
        <f>VLOOKUP(P430,Лист2!$C$2:$F$505,3,0)</f>
        <v>20325</v>
      </c>
      <c r="O430" s="16">
        <f>VLOOKUP(P430,Лист2!$C$2:$F$505,4,0)</f>
        <v>18935</v>
      </c>
      <c r="P430" t="str">
        <f t="shared" si="45"/>
        <v>01.06.2020 Санкт-Петербург Север</v>
      </c>
    </row>
    <row r="431" spans="1:16" ht="14.25" customHeight="1" x14ac:dyDescent="0.3">
      <c r="A431" s="7">
        <v>43962</v>
      </c>
      <c r="B431" s="27">
        <f t="shared" si="42"/>
        <v>20</v>
      </c>
      <c r="C431" s="8" t="s">
        <v>15</v>
      </c>
      <c r="D431" s="8">
        <v>318565.5</v>
      </c>
      <c r="E431" s="8">
        <v>33781581</v>
      </c>
      <c r="F431" s="8">
        <v>24232690.171</v>
      </c>
      <c r="G431" s="23">
        <f t="shared" si="43"/>
        <v>1380723900.7513499</v>
      </c>
      <c r="H431" s="25">
        <f t="shared" si="44"/>
        <v>2.4466572195655512E-2</v>
      </c>
      <c r="I431" s="39">
        <f t="shared" si="46"/>
        <v>270252.64799999999</v>
      </c>
      <c r="J431" s="8">
        <v>605833.76570769225</v>
      </c>
      <c r="K431" s="32">
        <f t="shared" si="47"/>
        <v>39.404996975645112</v>
      </c>
      <c r="L431" s="32">
        <f t="shared" si="48"/>
        <v>28.266559901385314</v>
      </c>
      <c r="M431">
        <f>VLOOKUP(P431,Лист2!$C$2:$F$505,2,0)</f>
        <v>125</v>
      </c>
      <c r="N431">
        <f>VLOOKUP(P431,Лист2!$C$2:$F$505,3,0)</f>
        <v>18066</v>
      </c>
      <c r="O431" s="16">
        <f>VLOOKUP(P431,Лист2!$C$2:$F$505,4,0)</f>
        <v>16883</v>
      </c>
      <c r="P431" t="str">
        <f t="shared" si="45"/>
        <v>11.05.2020 Санкт-Петербург Север</v>
      </c>
    </row>
    <row r="432" spans="1:16" ht="14.25" customHeight="1" x14ac:dyDescent="0.3">
      <c r="A432" s="5">
        <v>43980</v>
      </c>
      <c r="B432" s="27">
        <f t="shared" si="42"/>
        <v>22</v>
      </c>
      <c r="C432" s="6" t="s">
        <v>14</v>
      </c>
      <c r="D432" s="6">
        <v>422965.5</v>
      </c>
      <c r="E432" s="6">
        <v>41767140.105000004</v>
      </c>
      <c r="F432" s="6">
        <v>32361318.846999999</v>
      </c>
      <c r="G432" s="23">
        <f t="shared" si="43"/>
        <v>1035612381.8110501</v>
      </c>
      <c r="H432" s="25">
        <f t="shared" si="44"/>
        <v>4.0330862047012993E-2</v>
      </c>
      <c r="I432" s="39">
        <f t="shared" si="46"/>
        <v>323776.27988372097</v>
      </c>
      <c r="J432" s="22">
        <v>525087.91538461542</v>
      </c>
      <c r="K432" s="32">
        <f t="shared" si="47"/>
        <v>29.065012159947727</v>
      </c>
      <c r="L432" s="32">
        <f t="shared" si="48"/>
        <v>22.519667935976351</v>
      </c>
      <c r="M432">
        <f>VLOOKUP(P432,Лист2!$C$2:$F$505,2,0)</f>
        <v>129</v>
      </c>
      <c r="N432">
        <f>VLOOKUP(P432,Лист2!$C$2:$F$505,3,0)</f>
        <v>22403</v>
      </c>
      <c r="O432" s="16">
        <f>VLOOKUP(P432,Лист2!$C$2:$F$505,4,0)</f>
        <v>20676</v>
      </c>
      <c r="P432" t="str">
        <f t="shared" si="45"/>
        <v>29.05.2020 Санкт-Петербург Юг</v>
      </c>
    </row>
    <row r="433" spans="1:16" ht="14.25" customHeight="1" x14ac:dyDescent="0.3">
      <c r="A433" s="7">
        <v>43969</v>
      </c>
      <c r="B433" s="27">
        <f t="shared" si="42"/>
        <v>21</v>
      </c>
      <c r="C433" s="8" t="s">
        <v>15</v>
      </c>
      <c r="D433" s="8">
        <v>355081.5</v>
      </c>
      <c r="E433" s="8">
        <v>36876888</v>
      </c>
      <c r="F433" s="8">
        <v>26228948.559</v>
      </c>
      <c r="G433" s="23">
        <f t="shared" si="43"/>
        <v>1380723900.7513499</v>
      </c>
      <c r="H433" s="25">
        <f t="shared" si="44"/>
        <v>2.6708372311026605E-2</v>
      </c>
      <c r="I433" s="39">
        <f t="shared" si="46"/>
        <v>295015.10399999999</v>
      </c>
      <c r="J433" s="8">
        <v>898617.75030769221</v>
      </c>
      <c r="K433" s="32">
        <f t="shared" si="47"/>
        <v>40.596135285592098</v>
      </c>
      <c r="L433" s="32">
        <f t="shared" si="48"/>
        <v>28.874289611965086</v>
      </c>
      <c r="M433">
        <f>VLOOKUP(P433,Лист2!$C$2:$F$505,2,0)</f>
        <v>125</v>
      </c>
      <c r="N433">
        <f>VLOOKUP(P433,Лист2!$C$2:$F$505,3,0)</f>
        <v>20449</v>
      </c>
      <c r="O433" s="16">
        <f>VLOOKUP(P433,Лист2!$C$2:$F$505,4,0)</f>
        <v>19060</v>
      </c>
      <c r="P433" t="str">
        <f t="shared" si="45"/>
        <v>18.05.2020 Санкт-Петербург Север</v>
      </c>
    </row>
    <row r="434" spans="1:16" ht="14.25" customHeight="1" x14ac:dyDescent="0.3">
      <c r="A434" s="5">
        <v>43965</v>
      </c>
      <c r="B434" s="27">
        <f t="shared" si="42"/>
        <v>20</v>
      </c>
      <c r="C434" s="6" t="s">
        <v>15</v>
      </c>
      <c r="D434" s="6">
        <v>358387.5</v>
      </c>
      <c r="E434" s="6">
        <v>37963150.5</v>
      </c>
      <c r="F434" s="6">
        <v>27483828.208999999</v>
      </c>
      <c r="G434" s="23">
        <f t="shared" si="43"/>
        <v>1380723900.7513499</v>
      </c>
      <c r="H434" s="25">
        <f t="shared" si="44"/>
        <v>2.7495106356413151E-2</v>
      </c>
      <c r="I434" s="39">
        <f t="shared" si="46"/>
        <v>303705.20400000003</v>
      </c>
      <c r="J434" s="22">
        <v>506964.83088461537</v>
      </c>
      <c r="K434" s="32">
        <f t="shared" si="47"/>
        <v>38.129048876707749</v>
      </c>
      <c r="L434" s="32">
        <f t="shared" si="48"/>
        <v>27.603932110429035</v>
      </c>
      <c r="M434">
        <f>VLOOKUP(P434,Лист2!$C$2:$F$505,2,0)</f>
        <v>125</v>
      </c>
      <c r="N434">
        <f>VLOOKUP(P434,Лист2!$C$2:$F$505,3,0)</f>
        <v>20247</v>
      </c>
      <c r="O434" s="16">
        <f>VLOOKUP(P434,Лист2!$C$2:$F$505,4,0)</f>
        <v>18812</v>
      </c>
      <c r="P434" t="str">
        <f t="shared" si="45"/>
        <v>14.05.2020 Санкт-Петербург Север</v>
      </c>
    </row>
    <row r="435" spans="1:16" ht="14.25" customHeight="1" x14ac:dyDescent="0.3">
      <c r="A435" s="7">
        <v>43966</v>
      </c>
      <c r="B435" s="27">
        <f t="shared" si="42"/>
        <v>20</v>
      </c>
      <c r="C435" s="8" t="s">
        <v>15</v>
      </c>
      <c r="D435" s="8">
        <v>403261.5</v>
      </c>
      <c r="E435" s="8">
        <v>42271377</v>
      </c>
      <c r="F435" s="8">
        <v>31105053.390999999</v>
      </c>
      <c r="G435" s="23">
        <f t="shared" si="43"/>
        <v>1380723900.7513499</v>
      </c>
      <c r="H435" s="25">
        <f t="shared" si="44"/>
        <v>3.0615372832321613E-2</v>
      </c>
      <c r="I435" s="39">
        <f t="shared" si="46"/>
        <v>338171.016</v>
      </c>
      <c r="J435" s="8">
        <v>571050.76427692303</v>
      </c>
      <c r="K435" s="32">
        <f t="shared" si="47"/>
        <v>35.898744389330929</v>
      </c>
      <c r="L435" s="32">
        <f t="shared" si="48"/>
        <v>26.415802846924059</v>
      </c>
      <c r="M435">
        <f>VLOOKUP(P435,Лист2!$C$2:$F$505,2,0)</f>
        <v>125</v>
      </c>
      <c r="N435">
        <f>VLOOKUP(P435,Лист2!$C$2:$F$505,3,0)</f>
        <v>21862</v>
      </c>
      <c r="O435" s="16">
        <f>VLOOKUP(P435,Лист2!$C$2:$F$505,4,0)</f>
        <v>20235</v>
      </c>
      <c r="P435" t="str">
        <f t="shared" si="45"/>
        <v>15.05.2020 Санкт-Петербург Север</v>
      </c>
    </row>
    <row r="436" spans="1:16" ht="14.25" customHeight="1" x14ac:dyDescent="0.3">
      <c r="A436" s="5">
        <v>43978</v>
      </c>
      <c r="B436" s="27">
        <f t="shared" si="42"/>
        <v>22</v>
      </c>
      <c r="C436" s="6" t="s">
        <v>16</v>
      </c>
      <c r="D436" s="6">
        <v>69010.5</v>
      </c>
      <c r="E436" s="6">
        <v>5985894</v>
      </c>
      <c r="F436" s="6">
        <v>4624968.49</v>
      </c>
      <c r="G436" s="23">
        <f t="shared" si="43"/>
        <v>218000127</v>
      </c>
      <c r="H436" s="25">
        <f t="shared" si="44"/>
        <v>2.7458213361499555E-2</v>
      </c>
      <c r="I436" s="39">
        <f t="shared" si="46"/>
        <v>166274.83333333334</v>
      </c>
      <c r="J436" s="22">
        <v>168769.33384615384</v>
      </c>
      <c r="K436" s="32">
        <f t="shared" si="47"/>
        <v>29.425616908365136</v>
      </c>
      <c r="L436" s="32">
        <f t="shared" si="48"/>
        <v>22.735543095150028</v>
      </c>
      <c r="M436">
        <f>VLOOKUP(P436,Лист2!$C$2:$F$505,2,0)</f>
        <v>36</v>
      </c>
      <c r="N436">
        <f>VLOOKUP(P436,Лист2!$C$2:$F$505,3,0)</f>
        <v>4951</v>
      </c>
      <c r="O436" s="16">
        <f>VLOOKUP(P436,Лист2!$C$2:$F$505,4,0)</f>
        <v>4584</v>
      </c>
      <c r="P436" t="str">
        <f t="shared" si="45"/>
        <v>27.05.2020 Волгоград</v>
      </c>
    </row>
    <row r="437" spans="1:16" ht="14.25" customHeight="1" x14ac:dyDescent="0.3">
      <c r="A437" s="7">
        <v>43973</v>
      </c>
      <c r="B437" s="27">
        <f t="shared" si="42"/>
        <v>21</v>
      </c>
      <c r="C437" s="8" t="s">
        <v>16</v>
      </c>
      <c r="D437" s="8">
        <v>75820.5</v>
      </c>
      <c r="E437" s="8">
        <v>5943489</v>
      </c>
      <c r="F437" s="8">
        <v>5046963.6720000003</v>
      </c>
      <c r="G437" s="23">
        <f t="shared" si="43"/>
        <v>218000127</v>
      </c>
      <c r="H437" s="25">
        <f t="shared" si="44"/>
        <v>2.7263695126195957E-2</v>
      </c>
      <c r="I437" s="39">
        <f t="shared" si="46"/>
        <v>165096.91666666666</v>
      </c>
      <c r="J437" s="8">
        <v>196334.07284615384</v>
      </c>
      <c r="K437" s="32">
        <f t="shared" si="47"/>
        <v>17.763657245520186</v>
      </c>
      <c r="L437" s="32">
        <f t="shared" si="48"/>
        <v>15.084158951080751</v>
      </c>
      <c r="M437">
        <f>VLOOKUP(P437,Лист2!$C$2:$F$505,2,0)</f>
        <v>36</v>
      </c>
      <c r="N437">
        <f>VLOOKUP(P437,Лист2!$C$2:$F$505,3,0)</f>
        <v>4857</v>
      </c>
      <c r="O437" s="16">
        <f>VLOOKUP(P437,Лист2!$C$2:$F$505,4,0)</f>
        <v>4456</v>
      </c>
      <c r="P437" t="str">
        <f t="shared" si="45"/>
        <v>22.05.2020 Волгоград</v>
      </c>
    </row>
    <row r="438" spans="1:16" ht="14.25" customHeight="1" x14ac:dyDescent="0.3">
      <c r="A438" s="5">
        <v>43983</v>
      </c>
      <c r="B438" s="27">
        <f t="shared" si="42"/>
        <v>23</v>
      </c>
      <c r="C438" s="6" t="s">
        <v>16</v>
      </c>
      <c r="D438" s="6">
        <v>64740</v>
      </c>
      <c r="E438" s="6">
        <v>5800290</v>
      </c>
      <c r="F438" s="6">
        <v>4332158.4330000002</v>
      </c>
      <c r="G438" s="23">
        <f t="shared" si="43"/>
        <v>218000127</v>
      </c>
      <c r="H438" s="25">
        <f t="shared" si="44"/>
        <v>2.6606819362082298E-2</v>
      </c>
      <c r="I438" s="39">
        <f t="shared" si="46"/>
        <v>156764.59459459459</v>
      </c>
      <c r="J438" s="22">
        <v>205428.24997692305</v>
      </c>
      <c r="K438" s="32">
        <f t="shared" si="47"/>
        <v>33.889147631734353</v>
      </c>
      <c r="L438" s="32">
        <f t="shared" si="48"/>
        <v>25.311347656755089</v>
      </c>
      <c r="M438">
        <f>VLOOKUP(P438,Лист2!$C$2:$F$505,2,0)</f>
        <v>37</v>
      </c>
      <c r="N438">
        <f>VLOOKUP(P438,Лист2!$C$2:$F$505,3,0)</f>
        <v>4722</v>
      </c>
      <c r="O438" s="16">
        <f>VLOOKUP(P438,Лист2!$C$2:$F$505,4,0)</f>
        <v>4352</v>
      </c>
      <c r="P438" t="str">
        <f t="shared" si="45"/>
        <v>01.06.2020 Волгоград</v>
      </c>
    </row>
    <row r="439" spans="1:16" ht="14.25" customHeight="1" x14ac:dyDescent="0.3">
      <c r="A439" s="7">
        <v>43962</v>
      </c>
      <c r="B439" s="27">
        <f t="shared" si="42"/>
        <v>20</v>
      </c>
      <c r="C439" s="8" t="s">
        <v>16</v>
      </c>
      <c r="D439" s="8">
        <v>59574</v>
      </c>
      <c r="E439" s="8">
        <v>5178169.5</v>
      </c>
      <c r="F439" s="8">
        <v>3929032.2650000001</v>
      </c>
      <c r="G439" s="23">
        <f t="shared" si="43"/>
        <v>218000127</v>
      </c>
      <c r="H439" s="25">
        <f t="shared" si="44"/>
        <v>2.3753057263127191E-2</v>
      </c>
      <c r="I439" s="39">
        <f t="shared" si="46"/>
        <v>143838.04166666666</v>
      </c>
      <c r="J439" s="8">
        <v>208822.33076923079</v>
      </c>
      <c r="K439" s="32">
        <f t="shared" si="47"/>
        <v>31.792491146671708</v>
      </c>
      <c r="L439" s="32">
        <f t="shared" si="48"/>
        <v>24.123143033459986</v>
      </c>
      <c r="M439">
        <f>VLOOKUP(P439,Лист2!$C$2:$F$505,2,0)</f>
        <v>36</v>
      </c>
      <c r="N439">
        <f>VLOOKUP(P439,Лист2!$C$2:$F$505,3,0)</f>
        <v>4150</v>
      </c>
      <c r="O439" s="16">
        <f>VLOOKUP(P439,Лист2!$C$2:$F$505,4,0)</f>
        <v>3838</v>
      </c>
      <c r="P439" t="str">
        <f t="shared" si="45"/>
        <v>11.05.2020 Волгоград</v>
      </c>
    </row>
    <row r="440" spans="1:16" ht="14.25" customHeight="1" x14ac:dyDescent="0.3">
      <c r="A440" s="5">
        <v>43980</v>
      </c>
      <c r="B440" s="27">
        <f t="shared" si="42"/>
        <v>22</v>
      </c>
      <c r="C440" s="6" t="s">
        <v>15</v>
      </c>
      <c r="D440" s="6">
        <v>524481</v>
      </c>
      <c r="E440" s="6">
        <v>54172029</v>
      </c>
      <c r="F440" s="6">
        <v>41382275.210999995</v>
      </c>
      <c r="G440" s="23">
        <f t="shared" si="43"/>
        <v>1380723900.7513499</v>
      </c>
      <c r="H440" s="25">
        <f t="shared" si="44"/>
        <v>3.9234512396374939E-2</v>
      </c>
      <c r="I440" s="39">
        <f t="shared" si="46"/>
        <v>436871.20161290321</v>
      </c>
      <c r="J440" s="22">
        <v>512623.0388076923</v>
      </c>
      <c r="K440" s="32">
        <f t="shared" si="47"/>
        <v>30.906357187437354</v>
      </c>
      <c r="L440" s="32">
        <f t="shared" si="48"/>
        <v>23.609515879495678</v>
      </c>
      <c r="M440">
        <f>VLOOKUP(P440,Лист2!$C$2:$F$505,2,0)</f>
        <v>124</v>
      </c>
      <c r="N440">
        <f>VLOOKUP(P440,Лист2!$C$2:$F$505,3,0)</f>
        <v>25828</v>
      </c>
      <c r="O440" s="16">
        <f>VLOOKUP(P440,Лист2!$C$2:$F$505,4,0)</f>
        <v>23974</v>
      </c>
      <c r="P440" t="str">
        <f t="shared" si="45"/>
        <v>29.05.2020 Санкт-Петербург Север</v>
      </c>
    </row>
    <row r="441" spans="1:16" ht="14.25" customHeight="1" x14ac:dyDescent="0.3">
      <c r="A441" s="7">
        <v>43969</v>
      </c>
      <c r="B441" s="27">
        <f t="shared" si="42"/>
        <v>21</v>
      </c>
      <c r="C441" s="8" t="s">
        <v>16</v>
      </c>
      <c r="D441" s="8">
        <v>70278</v>
      </c>
      <c r="E441" s="8">
        <v>5798476.5</v>
      </c>
      <c r="F441" s="8">
        <v>4485664.5060000001</v>
      </c>
      <c r="G441" s="23">
        <f t="shared" si="43"/>
        <v>218000127</v>
      </c>
      <c r="H441" s="25">
        <f t="shared" si="44"/>
        <v>2.6598500559589122E-2</v>
      </c>
      <c r="I441" s="39">
        <f t="shared" si="46"/>
        <v>161068.79166666666</v>
      </c>
      <c r="J441" s="8">
        <v>182019.63597692308</v>
      </c>
      <c r="K441" s="32">
        <f t="shared" si="47"/>
        <v>29.266834205812536</v>
      </c>
      <c r="L441" s="32">
        <f t="shared" si="48"/>
        <v>22.640636622395554</v>
      </c>
      <c r="M441">
        <f>VLOOKUP(P441,Лист2!$C$2:$F$505,2,0)</f>
        <v>36</v>
      </c>
      <c r="N441">
        <f>VLOOKUP(P441,Лист2!$C$2:$F$505,3,0)</f>
        <v>4885</v>
      </c>
      <c r="O441" s="16">
        <f>VLOOKUP(P441,Лист2!$C$2:$F$505,4,0)</f>
        <v>4502</v>
      </c>
      <c r="P441" t="str">
        <f t="shared" si="45"/>
        <v>18.05.2020 Волгоград</v>
      </c>
    </row>
    <row r="442" spans="1:16" ht="14.25" customHeight="1" x14ac:dyDescent="0.3">
      <c r="A442" s="5">
        <v>43965</v>
      </c>
      <c r="B442" s="27">
        <f t="shared" si="42"/>
        <v>20</v>
      </c>
      <c r="C442" s="6" t="s">
        <v>16</v>
      </c>
      <c r="D442" s="6">
        <v>63645</v>
      </c>
      <c r="E442" s="6">
        <v>5366602.5</v>
      </c>
      <c r="F442" s="6">
        <v>4245727.3389999997</v>
      </c>
      <c r="G442" s="23">
        <f t="shared" si="43"/>
        <v>218000127</v>
      </c>
      <c r="H442" s="25">
        <f t="shared" si="44"/>
        <v>2.4617428319204604E-2</v>
      </c>
      <c r="I442" s="39">
        <f t="shared" si="46"/>
        <v>149072.29166666666</v>
      </c>
      <c r="J442" s="22">
        <v>137701.4149</v>
      </c>
      <c r="K442" s="32">
        <f t="shared" si="47"/>
        <v>26.400074039234024</v>
      </c>
      <c r="L442" s="32">
        <f t="shared" si="48"/>
        <v>20.88612229059261</v>
      </c>
      <c r="M442">
        <f>VLOOKUP(P442,Лист2!$C$2:$F$505,2,0)</f>
        <v>36</v>
      </c>
      <c r="N442">
        <f>VLOOKUP(P442,Лист2!$C$2:$F$505,3,0)</f>
        <v>4285</v>
      </c>
      <c r="O442" s="16">
        <f>VLOOKUP(P442,Лист2!$C$2:$F$505,4,0)</f>
        <v>3950</v>
      </c>
      <c r="P442" t="str">
        <f t="shared" si="45"/>
        <v>14.05.2020 Волгоград</v>
      </c>
    </row>
    <row r="443" spans="1:16" ht="14.25" customHeight="1" x14ac:dyDescent="0.3">
      <c r="A443" s="7">
        <v>43966</v>
      </c>
      <c r="B443" s="27">
        <f t="shared" si="42"/>
        <v>20</v>
      </c>
      <c r="C443" s="8" t="s">
        <v>16</v>
      </c>
      <c r="D443" s="8">
        <v>75642</v>
      </c>
      <c r="E443" s="8">
        <v>6293952</v>
      </c>
      <c r="F443" s="8">
        <v>5100877.9309999999</v>
      </c>
      <c r="G443" s="23">
        <f t="shared" si="43"/>
        <v>218000127</v>
      </c>
      <c r="H443" s="25">
        <f t="shared" si="44"/>
        <v>2.8871322630009293E-2</v>
      </c>
      <c r="I443" s="39">
        <f t="shared" si="46"/>
        <v>174832</v>
      </c>
      <c r="J443" s="8">
        <v>159537.61835384613</v>
      </c>
      <c r="K443" s="32">
        <f t="shared" si="47"/>
        <v>23.389582835323885</v>
      </c>
      <c r="L443" s="32">
        <f t="shared" si="48"/>
        <v>18.955881280950347</v>
      </c>
      <c r="M443">
        <f>VLOOKUP(P443,Лист2!$C$2:$F$505,2,0)</f>
        <v>36</v>
      </c>
      <c r="N443">
        <f>VLOOKUP(P443,Лист2!$C$2:$F$505,3,0)</f>
        <v>4862</v>
      </c>
      <c r="O443" s="16">
        <f>VLOOKUP(P443,Лист2!$C$2:$F$505,4,0)</f>
        <v>4476</v>
      </c>
      <c r="P443" t="str">
        <f t="shared" si="45"/>
        <v>15.05.2020 Волгоград</v>
      </c>
    </row>
    <row r="444" spans="1:16" ht="14.25" customHeight="1" x14ac:dyDescent="0.3">
      <c r="A444" s="5">
        <v>43978</v>
      </c>
      <c r="B444" s="27">
        <f t="shared" si="42"/>
        <v>22</v>
      </c>
      <c r="C444" s="6" t="s">
        <v>17</v>
      </c>
      <c r="D444" s="6">
        <v>40420.5</v>
      </c>
      <c r="E444" s="6">
        <v>3780852</v>
      </c>
      <c r="F444" s="6">
        <v>2893288.4459999995</v>
      </c>
      <c r="G444" s="23">
        <f t="shared" si="43"/>
        <v>120582837</v>
      </c>
      <c r="H444" s="25">
        <f t="shared" si="44"/>
        <v>3.1354810469420284E-2</v>
      </c>
      <c r="I444" s="39">
        <f t="shared" si="46"/>
        <v>180040.57142857142</v>
      </c>
      <c r="J444" s="22">
        <v>291528.45785384614</v>
      </c>
      <c r="K444" s="32">
        <f t="shared" si="47"/>
        <v>30.676635619482255</v>
      </c>
      <c r="L444" s="32">
        <f t="shared" si="48"/>
        <v>23.47522606015788</v>
      </c>
      <c r="M444">
        <f>VLOOKUP(P444,Лист2!$C$2:$F$505,2,0)</f>
        <v>21</v>
      </c>
      <c r="N444">
        <f>VLOOKUP(P444,Лист2!$C$2:$F$505,3,0)</f>
        <v>2430</v>
      </c>
      <c r="O444" s="16">
        <f>VLOOKUP(P444,Лист2!$C$2:$F$505,4,0)</f>
        <v>2216</v>
      </c>
      <c r="P444" t="str">
        <f t="shared" si="45"/>
        <v>27.05.2020 Казань</v>
      </c>
    </row>
    <row r="445" spans="1:16" ht="14.25" customHeight="1" x14ac:dyDescent="0.3">
      <c r="A445" s="7">
        <v>43973</v>
      </c>
      <c r="B445" s="27">
        <f t="shared" si="42"/>
        <v>21</v>
      </c>
      <c r="C445" s="8" t="s">
        <v>17</v>
      </c>
      <c r="D445" s="8">
        <v>53838</v>
      </c>
      <c r="E445" s="8">
        <v>4840833</v>
      </c>
      <c r="F445" s="8">
        <v>4017247.747</v>
      </c>
      <c r="G445" s="23">
        <f t="shared" si="43"/>
        <v>120582837</v>
      </c>
      <c r="H445" s="25">
        <f t="shared" si="44"/>
        <v>4.0145290328506701E-2</v>
      </c>
      <c r="I445" s="39">
        <f t="shared" si="46"/>
        <v>230515.85714285713</v>
      </c>
      <c r="J445" s="8">
        <v>147709.19777692307</v>
      </c>
      <c r="K445" s="32">
        <f t="shared" si="47"/>
        <v>20.501231312284311</v>
      </c>
      <c r="L445" s="32">
        <f t="shared" si="48"/>
        <v>17.013296120729635</v>
      </c>
      <c r="M445">
        <f>VLOOKUP(P445,Лист2!$C$2:$F$505,2,0)</f>
        <v>21</v>
      </c>
      <c r="N445">
        <f>VLOOKUP(P445,Лист2!$C$2:$F$505,3,0)</f>
        <v>2861</v>
      </c>
      <c r="O445" s="16">
        <f>VLOOKUP(P445,Лист2!$C$2:$F$505,4,0)</f>
        <v>2612</v>
      </c>
      <c r="P445" t="str">
        <f t="shared" si="45"/>
        <v>22.05.2020 Казань</v>
      </c>
    </row>
    <row r="446" spans="1:16" ht="14.25" customHeight="1" x14ac:dyDescent="0.3">
      <c r="A446" s="5">
        <v>43983</v>
      </c>
      <c r="B446" s="27">
        <f t="shared" si="42"/>
        <v>23</v>
      </c>
      <c r="C446" s="6" t="s">
        <v>17</v>
      </c>
      <c r="D446" s="6">
        <v>40528.5</v>
      </c>
      <c r="E446" s="6">
        <v>3865251</v>
      </c>
      <c r="F446" s="6">
        <v>2972895.4169999999</v>
      </c>
      <c r="G446" s="23">
        <f t="shared" si="43"/>
        <v>120582837</v>
      </c>
      <c r="H446" s="25">
        <f t="shared" si="44"/>
        <v>3.2054735948864765E-2</v>
      </c>
      <c r="I446" s="39">
        <f t="shared" si="46"/>
        <v>168054.39130434784</v>
      </c>
      <c r="J446" s="22">
        <v>336001.08039230772</v>
      </c>
      <c r="K446" s="32">
        <f t="shared" si="47"/>
        <v>30.016379920303134</v>
      </c>
      <c r="L446" s="32">
        <f t="shared" si="48"/>
        <v>23.086614116392443</v>
      </c>
      <c r="M446">
        <f>VLOOKUP(P446,Лист2!$C$2:$F$505,2,0)</f>
        <v>23</v>
      </c>
      <c r="N446">
        <f>VLOOKUP(P446,Лист2!$C$2:$F$505,3,0)</f>
        <v>2531</v>
      </c>
      <c r="O446" s="16">
        <f>VLOOKUP(P446,Лист2!$C$2:$F$505,4,0)</f>
        <v>2296</v>
      </c>
      <c r="P446" t="str">
        <f t="shared" si="45"/>
        <v>01.06.2020 Казань</v>
      </c>
    </row>
    <row r="447" spans="1:16" ht="14.25" customHeight="1" x14ac:dyDescent="0.3">
      <c r="A447" s="7">
        <v>43962</v>
      </c>
      <c r="B447" s="27">
        <f t="shared" si="42"/>
        <v>20</v>
      </c>
      <c r="C447" s="8" t="s">
        <v>17</v>
      </c>
      <c r="D447" s="8">
        <v>32733</v>
      </c>
      <c r="E447" s="8">
        <v>3079630.5</v>
      </c>
      <c r="F447" s="8">
        <v>2364369.4010000001</v>
      </c>
      <c r="G447" s="23">
        <f t="shared" si="43"/>
        <v>120582837</v>
      </c>
      <c r="H447" s="25">
        <f t="shared" si="44"/>
        <v>2.5539542580176648E-2</v>
      </c>
      <c r="I447" s="39">
        <f t="shared" si="46"/>
        <v>146649.07142857142</v>
      </c>
      <c r="J447" s="8">
        <v>281373.57021538459</v>
      </c>
      <c r="K447" s="32">
        <f t="shared" si="47"/>
        <v>30.25166451136964</v>
      </c>
      <c r="L447" s="32">
        <f t="shared" si="48"/>
        <v>23.225549266381144</v>
      </c>
      <c r="M447">
        <f>VLOOKUP(P447,Лист2!$C$2:$F$505,2,0)</f>
        <v>21</v>
      </c>
      <c r="N447">
        <f>VLOOKUP(P447,Лист2!$C$2:$F$505,3,0)</f>
        <v>1916</v>
      </c>
      <c r="O447" s="16">
        <f>VLOOKUP(P447,Лист2!$C$2:$F$505,4,0)</f>
        <v>1733</v>
      </c>
      <c r="P447" t="str">
        <f t="shared" si="45"/>
        <v>11.05.2020 Казань</v>
      </c>
    </row>
    <row r="448" spans="1:16" ht="14.25" customHeight="1" x14ac:dyDescent="0.3">
      <c r="A448" s="5">
        <v>43980</v>
      </c>
      <c r="B448" s="27">
        <f t="shared" si="42"/>
        <v>22</v>
      </c>
      <c r="C448" s="6" t="s">
        <v>16</v>
      </c>
      <c r="D448" s="6">
        <v>84433.5</v>
      </c>
      <c r="E448" s="6">
        <v>7228395</v>
      </c>
      <c r="F448" s="6">
        <v>5795765.9359999998</v>
      </c>
      <c r="G448" s="23">
        <f t="shared" si="43"/>
        <v>218000127</v>
      </c>
      <c r="H448" s="25">
        <f t="shared" si="44"/>
        <v>3.3157755912683481E-2</v>
      </c>
      <c r="I448" s="39">
        <f t="shared" si="46"/>
        <v>195362.02702702704</v>
      </c>
      <c r="J448" s="22">
        <v>264121.66047692305</v>
      </c>
      <c r="K448" s="32">
        <f t="shared" si="47"/>
        <v>24.718545914722398</v>
      </c>
      <c r="L448" s="32">
        <f t="shared" si="48"/>
        <v>19.819462882147423</v>
      </c>
      <c r="M448">
        <f>VLOOKUP(P448,Лист2!$C$2:$F$505,2,0)</f>
        <v>37</v>
      </c>
      <c r="N448">
        <f>VLOOKUP(P448,Лист2!$C$2:$F$505,3,0)</f>
        <v>5672</v>
      </c>
      <c r="O448" s="16">
        <f>VLOOKUP(P448,Лист2!$C$2:$F$505,4,0)</f>
        <v>5198</v>
      </c>
      <c r="P448" t="str">
        <f t="shared" si="45"/>
        <v>29.05.2020 Волгоград</v>
      </c>
    </row>
    <row r="449" spans="1:16" ht="14.25" customHeight="1" x14ac:dyDescent="0.3">
      <c r="A449" s="7">
        <v>43969</v>
      </c>
      <c r="B449" s="27">
        <f t="shared" si="42"/>
        <v>21</v>
      </c>
      <c r="C449" s="8" t="s">
        <v>17</v>
      </c>
      <c r="D449" s="8">
        <v>36655.5</v>
      </c>
      <c r="E449" s="8">
        <v>3360135</v>
      </c>
      <c r="F449" s="8">
        <v>2596293.8219999997</v>
      </c>
      <c r="G449" s="23">
        <f t="shared" si="43"/>
        <v>120582837</v>
      </c>
      <c r="H449" s="25">
        <f t="shared" si="44"/>
        <v>2.7865781595435509E-2</v>
      </c>
      <c r="I449" s="39">
        <f t="shared" si="46"/>
        <v>160006.42857142858</v>
      </c>
      <c r="J449" s="8">
        <v>202175.53846153847</v>
      </c>
      <c r="K449" s="32">
        <f t="shared" si="47"/>
        <v>29.420444309018595</v>
      </c>
      <c r="L449" s="32">
        <f t="shared" si="48"/>
        <v>22.732455035288769</v>
      </c>
      <c r="M449">
        <f>VLOOKUP(P449,Лист2!$C$2:$F$505,2,0)</f>
        <v>21</v>
      </c>
      <c r="N449">
        <f>VLOOKUP(P449,Лист2!$C$2:$F$505,3,0)</f>
        <v>2136</v>
      </c>
      <c r="O449" s="16">
        <f>VLOOKUP(P449,Лист2!$C$2:$F$505,4,0)</f>
        <v>1947</v>
      </c>
      <c r="P449" t="str">
        <f t="shared" si="45"/>
        <v>18.05.2020 Казань</v>
      </c>
    </row>
    <row r="450" spans="1:16" ht="14.25" customHeight="1" x14ac:dyDescent="0.3">
      <c r="A450" s="5">
        <v>43965</v>
      </c>
      <c r="B450" s="27">
        <f t="shared" ref="B450:B505" si="49">WEEKNUM(TEXT(A450,"ДД.ММ.ГГГГ"), 2)</f>
        <v>20</v>
      </c>
      <c r="C450" s="6" t="s">
        <v>17</v>
      </c>
      <c r="D450" s="6">
        <v>33886.5</v>
      </c>
      <c r="E450" s="6">
        <v>3166479</v>
      </c>
      <c r="F450" s="6">
        <v>2522496.074</v>
      </c>
      <c r="G450" s="23">
        <f t="shared" ref="G450:G505" si="50">SUMIF(C:C, C450, E:E)</f>
        <v>120582837</v>
      </c>
      <c r="H450" s="25">
        <f t="shared" ref="H450:H505" si="51">E450/G450</f>
        <v>2.6259781895826517E-2</v>
      </c>
      <c r="I450" s="39">
        <f t="shared" si="46"/>
        <v>150784.71428571429</v>
      </c>
      <c r="J450" s="22">
        <v>156584.58769230769</v>
      </c>
      <c r="K450" s="32">
        <f t="shared" si="47"/>
        <v>25.529590814340352</v>
      </c>
      <c r="L450" s="32">
        <f t="shared" si="48"/>
        <v>20.337508191274914</v>
      </c>
      <c r="M450">
        <f>VLOOKUP(P450,Лист2!$C$2:$F$505,2,0)</f>
        <v>21</v>
      </c>
      <c r="N450">
        <f>VLOOKUP(P450,Лист2!$C$2:$F$505,3,0)</f>
        <v>1993</v>
      </c>
      <c r="O450" s="16">
        <f>VLOOKUP(P450,Лист2!$C$2:$F$505,4,0)</f>
        <v>1796</v>
      </c>
      <c r="P450" t="str">
        <f t="shared" ref="P450:P505" si="52">TEXT(A450,"ДД.ММ.ГГГГ")&amp;" "&amp;C450</f>
        <v>14.05.2020 Казань</v>
      </c>
    </row>
    <row r="451" spans="1:16" ht="14.25" customHeight="1" x14ac:dyDescent="0.3">
      <c r="A451" s="7">
        <v>43966</v>
      </c>
      <c r="B451" s="27">
        <f t="shared" si="49"/>
        <v>20</v>
      </c>
      <c r="C451" s="8" t="s">
        <v>17</v>
      </c>
      <c r="D451" s="8">
        <v>41697</v>
      </c>
      <c r="E451" s="8">
        <v>3772258.5</v>
      </c>
      <c r="F451" s="8">
        <v>3092823.6680000001</v>
      </c>
      <c r="G451" s="23">
        <f t="shared" si="50"/>
        <v>120582837</v>
      </c>
      <c r="H451" s="25">
        <f t="shared" si="51"/>
        <v>3.1283544108354329E-2</v>
      </c>
      <c r="I451" s="39">
        <f t="shared" ref="I451:I505" si="53">E451/M451</f>
        <v>179631.35714285713</v>
      </c>
      <c r="J451" s="8">
        <v>167669.98904615385</v>
      </c>
      <c r="K451" s="32">
        <f t="shared" ref="K451:K505" si="54">(E451-F451)/F451*100</f>
        <v>21.968107623780636</v>
      </c>
      <c r="L451" s="32">
        <f t="shared" ref="L451:L505" si="55">(E451-F451)/E451*100</f>
        <v>18.011353993900471</v>
      </c>
      <c r="M451">
        <f>VLOOKUP(P451,Лист2!$C$2:$F$505,2,0)</f>
        <v>21</v>
      </c>
      <c r="N451">
        <f>VLOOKUP(P451,Лист2!$C$2:$F$505,3,0)</f>
        <v>2255</v>
      </c>
      <c r="O451" s="16">
        <f>VLOOKUP(P451,Лист2!$C$2:$F$505,4,0)</f>
        <v>2045</v>
      </c>
      <c r="P451" t="str">
        <f t="shared" si="52"/>
        <v>15.05.2020 Казань</v>
      </c>
    </row>
    <row r="452" spans="1:16" ht="14.25" customHeight="1" x14ac:dyDescent="0.3">
      <c r="A452" s="5">
        <v>43980</v>
      </c>
      <c r="B452" s="27">
        <f t="shared" si="49"/>
        <v>22</v>
      </c>
      <c r="C452" s="6" t="s">
        <v>17</v>
      </c>
      <c r="D452" s="6">
        <v>44569.5</v>
      </c>
      <c r="E452" s="6">
        <v>4108596</v>
      </c>
      <c r="F452" s="6">
        <v>3229427.0830000001</v>
      </c>
      <c r="G452" s="23">
        <f t="shared" si="50"/>
        <v>120582837</v>
      </c>
      <c r="H452" s="25">
        <f t="shared" si="51"/>
        <v>3.4072809217451074E-2</v>
      </c>
      <c r="I452" s="39">
        <f t="shared" si="53"/>
        <v>186754.36363636365</v>
      </c>
      <c r="J452" s="22">
        <v>121448.35925384614</v>
      </c>
      <c r="K452" s="32">
        <f t="shared" si="54"/>
        <v>27.223680684045341</v>
      </c>
      <c r="L452" s="32">
        <f t="shared" si="55"/>
        <v>21.398280994286122</v>
      </c>
      <c r="M452">
        <f>VLOOKUP(P452,Лист2!$C$2:$F$505,2,0)</f>
        <v>22</v>
      </c>
      <c r="N452">
        <f>VLOOKUP(P452,Лист2!$C$2:$F$505,3,0)</f>
        <v>2597</v>
      </c>
      <c r="O452" s="16">
        <f>VLOOKUP(P452,Лист2!$C$2:$F$505,4,0)</f>
        <v>2379</v>
      </c>
      <c r="P452" t="str">
        <f t="shared" si="52"/>
        <v>29.05.2020 Казань</v>
      </c>
    </row>
    <row r="453" spans="1:16" ht="14.25" customHeight="1" x14ac:dyDescent="0.3">
      <c r="A453" s="7">
        <v>43978</v>
      </c>
      <c r="B453" s="27">
        <f t="shared" si="49"/>
        <v>22</v>
      </c>
      <c r="C453" s="8" t="s">
        <v>18</v>
      </c>
      <c r="D453" s="8">
        <v>18069</v>
      </c>
      <c r="E453" s="8">
        <v>1603084.5</v>
      </c>
      <c r="F453" s="8">
        <v>1312709.0090000001</v>
      </c>
      <c r="G453" s="23">
        <f t="shared" si="50"/>
        <v>48803040</v>
      </c>
      <c r="H453" s="25">
        <f t="shared" si="51"/>
        <v>3.2848045941400374E-2</v>
      </c>
      <c r="I453" s="39">
        <f t="shared" si="53"/>
        <v>94299.088235294112</v>
      </c>
      <c r="J453" s="8">
        <v>241760.20769230771</v>
      </c>
      <c r="K453" s="32">
        <f t="shared" si="54"/>
        <v>22.120324383330249</v>
      </c>
      <c r="L453" s="32">
        <f t="shared" si="55"/>
        <v>18.113548661970093</v>
      </c>
      <c r="M453">
        <f>VLOOKUP(P453,Лист2!$C$2:$F$505,2,0)</f>
        <v>17</v>
      </c>
      <c r="N453">
        <f>VLOOKUP(P453,Лист2!$C$2:$F$505,3,0)</f>
        <v>1203</v>
      </c>
      <c r="O453" s="16">
        <f>VLOOKUP(P453,Лист2!$C$2:$F$505,4,0)</f>
        <v>1077</v>
      </c>
      <c r="P453" t="str">
        <f t="shared" si="52"/>
        <v>27.05.2020 Пермь</v>
      </c>
    </row>
    <row r="454" spans="1:16" ht="14.25" customHeight="1" x14ac:dyDescent="0.3">
      <c r="A454" s="5">
        <v>43973</v>
      </c>
      <c r="B454" s="27">
        <f t="shared" si="49"/>
        <v>21</v>
      </c>
      <c r="C454" s="6" t="s">
        <v>18</v>
      </c>
      <c r="D454" s="6">
        <v>21483</v>
      </c>
      <c r="E454" s="6">
        <v>1774329</v>
      </c>
      <c r="F454" s="6">
        <v>1460215.51</v>
      </c>
      <c r="G454" s="23">
        <f t="shared" si="50"/>
        <v>48803040</v>
      </c>
      <c r="H454" s="25">
        <f t="shared" si="51"/>
        <v>3.6356935961366341E-2</v>
      </c>
      <c r="I454" s="39">
        <f t="shared" si="53"/>
        <v>104372.29411764706</v>
      </c>
      <c r="J454" s="22">
        <v>181509.9923076923</v>
      </c>
      <c r="K454" s="32">
        <f t="shared" si="54"/>
        <v>21.511447306843081</v>
      </c>
      <c r="L454" s="32">
        <f t="shared" si="55"/>
        <v>17.703226966363058</v>
      </c>
      <c r="M454">
        <f>VLOOKUP(P454,Лист2!$C$2:$F$505,2,0)</f>
        <v>17</v>
      </c>
      <c r="N454">
        <f>VLOOKUP(P454,Лист2!$C$2:$F$505,3,0)</f>
        <v>1268</v>
      </c>
      <c r="O454" s="16">
        <f>VLOOKUP(P454,Лист2!$C$2:$F$505,4,0)</f>
        <v>1129</v>
      </c>
      <c r="P454" t="str">
        <f t="shared" si="52"/>
        <v>22.05.2020 Пермь</v>
      </c>
    </row>
    <row r="455" spans="1:16" ht="14.25" customHeight="1" x14ac:dyDescent="0.3">
      <c r="A455" s="7">
        <v>43983</v>
      </c>
      <c r="B455" s="27">
        <f t="shared" si="49"/>
        <v>23</v>
      </c>
      <c r="C455" s="8" t="s">
        <v>18</v>
      </c>
      <c r="D455" s="8">
        <v>16687.5</v>
      </c>
      <c r="E455" s="8">
        <v>1526608.5</v>
      </c>
      <c r="F455" s="8">
        <v>1202670.0489999999</v>
      </c>
      <c r="G455" s="23">
        <f t="shared" si="50"/>
        <v>48803040</v>
      </c>
      <c r="H455" s="25">
        <f t="shared" si="51"/>
        <v>3.1281012412341526E-2</v>
      </c>
      <c r="I455" s="39">
        <f t="shared" si="53"/>
        <v>89800.5</v>
      </c>
      <c r="J455" s="8">
        <v>340349.53369230771</v>
      </c>
      <c r="K455" s="32">
        <f t="shared" si="54"/>
        <v>26.934939576266121</v>
      </c>
      <c r="L455" s="32">
        <f t="shared" si="55"/>
        <v>21.21948430131236</v>
      </c>
      <c r="M455">
        <f>VLOOKUP(P455,Лист2!$C$2:$F$505,2,0)</f>
        <v>17</v>
      </c>
      <c r="N455">
        <f>VLOOKUP(P455,Лист2!$C$2:$F$505,3,0)</f>
        <v>1185</v>
      </c>
      <c r="O455" s="16">
        <f>VLOOKUP(P455,Лист2!$C$2:$F$505,4,0)</f>
        <v>1042</v>
      </c>
      <c r="P455" t="str">
        <f t="shared" si="52"/>
        <v>01.06.2020 Пермь</v>
      </c>
    </row>
    <row r="456" spans="1:16" ht="14.25" customHeight="1" x14ac:dyDescent="0.3">
      <c r="A456" s="5">
        <v>43962</v>
      </c>
      <c r="B456" s="27">
        <f t="shared" si="49"/>
        <v>20</v>
      </c>
      <c r="C456" s="6" t="s">
        <v>18</v>
      </c>
      <c r="D456" s="6">
        <v>12238.5</v>
      </c>
      <c r="E456" s="6">
        <v>1096002</v>
      </c>
      <c r="F456" s="6">
        <v>872395.08600000001</v>
      </c>
      <c r="G456" s="23">
        <f t="shared" si="50"/>
        <v>48803040</v>
      </c>
      <c r="H456" s="25">
        <f t="shared" si="51"/>
        <v>2.2457658375379896E-2</v>
      </c>
      <c r="I456" s="39">
        <f t="shared" si="53"/>
        <v>73066.8</v>
      </c>
      <c r="J456" s="22">
        <v>218895.40769230769</v>
      </c>
      <c r="K456" s="32">
        <f t="shared" si="54"/>
        <v>25.631381651317554</v>
      </c>
      <c r="L456" s="32">
        <f t="shared" si="55"/>
        <v>20.402053463406091</v>
      </c>
      <c r="M456">
        <f>VLOOKUP(P456,Лист2!$C$2:$F$505,2,0)</f>
        <v>15</v>
      </c>
      <c r="N456">
        <f>VLOOKUP(P456,Лист2!$C$2:$F$505,3,0)</f>
        <v>812</v>
      </c>
      <c r="O456" s="16">
        <f>VLOOKUP(P456,Лист2!$C$2:$F$505,4,0)</f>
        <v>714</v>
      </c>
      <c r="P456" t="str">
        <f t="shared" si="52"/>
        <v>11.05.2020 Пермь</v>
      </c>
    </row>
    <row r="457" spans="1:16" ht="14.25" customHeight="1" x14ac:dyDescent="0.3">
      <c r="A457" s="7">
        <v>43969</v>
      </c>
      <c r="B457" s="27">
        <f t="shared" si="49"/>
        <v>21</v>
      </c>
      <c r="C457" s="8" t="s">
        <v>18</v>
      </c>
      <c r="D457" s="8">
        <v>14290.5</v>
      </c>
      <c r="E457" s="8">
        <v>1246162.5</v>
      </c>
      <c r="F457" s="8">
        <v>983143.48999999987</v>
      </c>
      <c r="G457" s="23">
        <f t="shared" si="50"/>
        <v>48803040</v>
      </c>
      <c r="H457" s="25">
        <f t="shared" si="51"/>
        <v>2.5534526127880559E-2</v>
      </c>
      <c r="I457" s="39">
        <f t="shared" si="53"/>
        <v>77885.15625</v>
      </c>
      <c r="J457" s="8">
        <v>263823.34615384613</v>
      </c>
      <c r="K457" s="32">
        <f t="shared" si="54"/>
        <v>26.752860866728632</v>
      </c>
      <c r="L457" s="32">
        <f t="shared" si="55"/>
        <v>21.106317193784928</v>
      </c>
      <c r="M457">
        <f>VLOOKUP(P457,Лист2!$C$2:$F$505,2,0)</f>
        <v>16</v>
      </c>
      <c r="N457">
        <f>VLOOKUP(P457,Лист2!$C$2:$F$505,3,0)</f>
        <v>925</v>
      </c>
      <c r="O457" s="16">
        <f>VLOOKUP(P457,Лист2!$C$2:$F$505,4,0)</f>
        <v>816</v>
      </c>
      <c r="P457" t="str">
        <f t="shared" si="52"/>
        <v>18.05.2020 Пермь</v>
      </c>
    </row>
    <row r="458" spans="1:16" ht="14.25" customHeight="1" x14ac:dyDescent="0.3">
      <c r="A458" s="5">
        <v>43965</v>
      </c>
      <c r="B458" s="27">
        <f t="shared" si="49"/>
        <v>20</v>
      </c>
      <c r="C458" s="6" t="s">
        <v>18</v>
      </c>
      <c r="D458" s="6">
        <v>14385</v>
      </c>
      <c r="E458" s="6">
        <v>1223491.5</v>
      </c>
      <c r="F458" s="6">
        <v>977925.73100000003</v>
      </c>
      <c r="G458" s="23">
        <f t="shared" si="50"/>
        <v>48803040</v>
      </c>
      <c r="H458" s="25">
        <f t="shared" si="51"/>
        <v>2.5069985394352484E-2</v>
      </c>
      <c r="I458" s="39">
        <f t="shared" si="53"/>
        <v>81566.100000000006</v>
      </c>
      <c r="J458" s="22">
        <v>285708.40769230766</v>
      </c>
      <c r="K458" s="32">
        <f t="shared" si="54"/>
        <v>25.110881247484013</v>
      </c>
      <c r="L458" s="32">
        <f t="shared" si="55"/>
        <v>20.070901105565504</v>
      </c>
      <c r="M458">
        <f>VLOOKUP(P458,Лист2!$C$2:$F$505,2,0)</f>
        <v>15</v>
      </c>
      <c r="N458">
        <f>VLOOKUP(P458,Лист2!$C$2:$F$505,3,0)</f>
        <v>890</v>
      </c>
      <c r="O458" s="16">
        <f>VLOOKUP(P458,Лист2!$C$2:$F$505,4,0)</f>
        <v>777</v>
      </c>
      <c r="P458" t="str">
        <f t="shared" si="52"/>
        <v>14.05.2020 Пермь</v>
      </c>
    </row>
    <row r="459" spans="1:16" ht="14.25" customHeight="1" x14ac:dyDescent="0.3">
      <c r="A459" s="7">
        <v>43966</v>
      </c>
      <c r="B459" s="27">
        <f t="shared" si="49"/>
        <v>20</v>
      </c>
      <c r="C459" s="8" t="s">
        <v>18</v>
      </c>
      <c r="D459" s="8">
        <v>16498.5</v>
      </c>
      <c r="E459" s="8">
        <v>1370482.5</v>
      </c>
      <c r="F459" s="8">
        <v>1095453.1229999999</v>
      </c>
      <c r="G459" s="23">
        <f t="shared" si="50"/>
        <v>48803040</v>
      </c>
      <c r="H459" s="25">
        <f t="shared" si="51"/>
        <v>2.8081908422098296E-2</v>
      </c>
      <c r="I459" s="39">
        <f t="shared" si="53"/>
        <v>91365.5</v>
      </c>
      <c r="J459" s="8">
        <v>250663.81538461539</v>
      </c>
      <c r="K459" s="32">
        <f t="shared" si="54"/>
        <v>25.106448758556336</v>
      </c>
      <c r="L459" s="32">
        <f t="shared" si="55"/>
        <v>20.068069238388677</v>
      </c>
      <c r="M459">
        <f>VLOOKUP(P459,Лист2!$C$2:$F$505,2,0)</f>
        <v>15</v>
      </c>
      <c r="N459">
        <f>VLOOKUP(P459,Лист2!$C$2:$F$505,3,0)</f>
        <v>980</v>
      </c>
      <c r="O459" s="16">
        <f>VLOOKUP(P459,Лист2!$C$2:$F$505,4,0)</f>
        <v>867</v>
      </c>
      <c r="P459" t="str">
        <f t="shared" si="52"/>
        <v>15.05.2020 Пермь</v>
      </c>
    </row>
    <row r="460" spans="1:16" ht="14.25" customHeight="1" x14ac:dyDescent="0.3">
      <c r="A460" s="5">
        <v>43978</v>
      </c>
      <c r="B460" s="27">
        <f t="shared" si="49"/>
        <v>22</v>
      </c>
      <c r="C460" s="6" t="s">
        <v>19</v>
      </c>
      <c r="D460" s="6">
        <v>13203</v>
      </c>
      <c r="E460" s="6">
        <v>1211457</v>
      </c>
      <c r="F460" s="6">
        <v>964554.21099999989</v>
      </c>
      <c r="G460" s="23">
        <f t="shared" si="50"/>
        <v>34816548</v>
      </c>
      <c r="H460" s="25">
        <f t="shared" si="51"/>
        <v>3.4795436928439893E-2</v>
      </c>
      <c r="I460" s="39">
        <f t="shared" si="53"/>
        <v>80763.8</v>
      </c>
      <c r="J460" s="22">
        <v>156117.80846153846</v>
      </c>
      <c r="K460" s="32">
        <f t="shared" si="54"/>
        <v>25.597606250044159</v>
      </c>
      <c r="L460" s="32">
        <f t="shared" si="55"/>
        <v>20.380648178185449</v>
      </c>
      <c r="M460">
        <f>VLOOKUP(P460,Лист2!$C$2:$F$505,2,0)</f>
        <v>15</v>
      </c>
      <c r="N460">
        <f>VLOOKUP(P460,Лист2!$C$2:$F$505,3,0)</f>
        <v>809</v>
      </c>
      <c r="O460" s="16">
        <f>VLOOKUP(P460,Лист2!$C$2:$F$505,4,0)</f>
        <v>702</v>
      </c>
      <c r="P460" t="str">
        <f t="shared" si="52"/>
        <v>27.05.2020 Ростов-на-Дону</v>
      </c>
    </row>
    <row r="461" spans="1:16" ht="14.25" customHeight="1" x14ac:dyDescent="0.3">
      <c r="A461" s="7">
        <v>43973</v>
      </c>
      <c r="B461" s="27">
        <f t="shared" si="49"/>
        <v>21</v>
      </c>
      <c r="C461" s="8" t="s">
        <v>19</v>
      </c>
      <c r="D461" s="8">
        <v>15802.5</v>
      </c>
      <c r="E461" s="8">
        <v>1411909.5</v>
      </c>
      <c r="F461" s="8">
        <v>1158841.584</v>
      </c>
      <c r="G461" s="23">
        <f t="shared" si="50"/>
        <v>34816548</v>
      </c>
      <c r="H461" s="25">
        <f t="shared" si="51"/>
        <v>4.0552828499827151E-2</v>
      </c>
      <c r="I461" s="39">
        <f t="shared" si="53"/>
        <v>94127.3</v>
      </c>
      <c r="J461" s="8">
        <v>186035.59738461539</v>
      </c>
      <c r="K461" s="32">
        <f t="shared" si="54"/>
        <v>21.838007842839023</v>
      </c>
      <c r="L461" s="32">
        <f t="shared" si="55"/>
        <v>17.923805739673824</v>
      </c>
      <c r="M461">
        <f>VLOOKUP(P461,Лист2!$C$2:$F$505,2,0)</f>
        <v>15</v>
      </c>
      <c r="N461">
        <f>VLOOKUP(P461,Лист2!$C$2:$F$505,3,0)</f>
        <v>903</v>
      </c>
      <c r="O461" s="16">
        <f>VLOOKUP(P461,Лист2!$C$2:$F$505,4,0)</f>
        <v>792</v>
      </c>
      <c r="P461" t="str">
        <f t="shared" si="52"/>
        <v>22.05.2020 Ростов-на-Дону</v>
      </c>
    </row>
    <row r="462" spans="1:16" ht="14.25" customHeight="1" x14ac:dyDescent="0.3">
      <c r="A462" s="5">
        <v>43983</v>
      </c>
      <c r="B462" s="27">
        <f t="shared" si="49"/>
        <v>23</v>
      </c>
      <c r="C462" s="6" t="s">
        <v>19</v>
      </c>
      <c r="D462" s="6">
        <v>16476</v>
      </c>
      <c r="E462" s="6">
        <v>1565632.5</v>
      </c>
      <c r="F462" s="6">
        <v>1234060.9909999999</v>
      </c>
      <c r="G462" s="23">
        <f t="shared" si="50"/>
        <v>34816548</v>
      </c>
      <c r="H462" s="25">
        <f t="shared" si="51"/>
        <v>4.496805656896255E-2</v>
      </c>
      <c r="I462" s="39">
        <f t="shared" si="53"/>
        <v>97852.03125</v>
      </c>
      <c r="J462" s="22">
        <v>194827.87672307692</v>
      </c>
      <c r="K462" s="32">
        <f t="shared" si="54"/>
        <v>26.868324290140382</v>
      </c>
      <c r="L462" s="32">
        <f t="shared" si="55"/>
        <v>21.178118683662998</v>
      </c>
      <c r="M462">
        <f>VLOOKUP(P462,Лист2!$C$2:$F$505,2,0)</f>
        <v>16</v>
      </c>
      <c r="N462">
        <f>VLOOKUP(P462,Лист2!$C$2:$F$505,3,0)</f>
        <v>1019</v>
      </c>
      <c r="O462" s="16">
        <f>VLOOKUP(P462,Лист2!$C$2:$F$505,4,0)</f>
        <v>895</v>
      </c>
      <c r="P462" t="str">
        <f t="shared" si="52"/>
        <v>01.06.2020 Ростов-на-Дону</v>
      </c>
    </row>
    <row r="463" spans="1:16" ht="14.25" customHeight="1" x14ac:dyDescent="0.3">
      <c r="A463" s="7">
        <v>43962</v>
      </c>
      <c r="B463" s="27">
        <f t="shared" si="49"/>
        <v>20</v>
      </c>
      <c r="C463" s="8" t="s">
        <v>19</v>
      </c>
      <c r="D463" s="8">
        <v>12654</v>
      </c>
      <c r="E463" s="8">
        <v>1081158</v>
      </c>
      <c r="F463" s="8">
        <v>927698.82299999986</v>
      </c>
      <c r="G463" s="23">
        <f t="shared" si="50"/>
        <v>34816548</v>
      </c>
      <c r="H463" s="25">
        <f t="shared" si="51"/>
        <v>3.105299238741302E-2</v>
      </c>
      <c r="I463" s="39">
        <f t="shared" si="53"/>
        <v>72077.2</v>
      </c>
      <c r="J463" s="8">
        <v>197299.08136923076</v>
      </c>
      <c r="K463" s="32">
        <f t="shared" si="54"/>
        <v>16.541917828864179</v>
      </c>
      <c r="L463" s="32">
        <f t="shared" si="55"/>
        <v>14.193963971963408</v>
      </c>
      <c r="M463">
        <f>VLOOKUP(P463,Лист2!$C$2:$F$505,2,0)</f>
        <v>15</v>
      </c>
      <c r="N463">
        <f>VLOOKUP(P463,Лист2!$C$2:$F$505,3,0)</f>
        <v>684</v>
      </c>
      <c r="O463" s="16">
        <f>VLOOKUP(P463,Лист2!$C$2:$F$505,4,0)</f>
        <v>585</v>
      </c>
      <c r="P463" t="str">
        <f t="shared" si="52"/>
        <v>11.05.2020 Ростов-на-Дону</v>
      </c>
    </row>
    <row r="464" spans="1:16" ht="14.25" customHeight="1" x14ac:dyDescent="0.3">
      <c r="A464" s="5">
        <v>43980</v>
      </c>
      <c r="B464" s="27">
        <f t="shared" si="49"/>
        <v>22</v>
      </c>
      <c r="C464" s="6" t="s">
        <v>18</v>
      </c>
      <c r="D464" s="6">
        <v>19647</v>
      </c>
      <c r="E464" s="6">
        <v>1764669</v>
      </c>
      <c r="F464" s="6">
        <v>1409485.402</v>
      </c>
      <c r="G464" s="23">
        <f t="shared" si="50"/>
        <v>48803040</v>
      </c>
      <c r="H464" s="25">
        <f t="shared" si="51"/>
        <v>3.6158997472288609E-2</v>
      </c>
      <c r="I464" s="39">
        <f t="shared" si="53"/>
        <v>103804.05882352941</v>
      </c>
      <c r="J464" s="22">
        <v>182377.32307692306</v>
      </c>
      <c r="K464" s="32">
        <f t="shared" si="54"/>
        <v>25.199522995840152</v>
      </c>
      <c r="L464" s="32">
        <f t="shared" si="55"/>
        <v>20.127491217899788</v>
      </c>
      <c r="M464">
        <f>VLOOKUP(P464,Лист2!$C$2:$F$505,2,0)</f>
        <v>17</v>
      </c>
      <c r="N464">
        <f>VLOOKUP(P464,Лист2!$C$2:$F$505,3,0)</f>
        <v>1296</v>
      </c>
      <c r="O464" s="16">
        <f>VLOOKUP(P464,Лист2!$C$2:$F$505,4,0)</f>
        <v>1153</v>
      </c>
      <c r="P464" t="str">
        <f t="shared" si="52"/>
        <v>29.05.2020 Пермь</v>
      </c>
    </row>
    <row r="465" spans="1:16" ht="14.25" customHeight="1" x14ac:dyDescent="0.3">
      <c r="A465" s="7">
        <v>43969</v>
      </c>
      <c r="B465" s="27">
        <f t="shared" si="49"/>
        <v>21</v>
      </c>
      <c r="C465" s="8" t="s">
        <v>19</v>
      </c>
      <c r="D465" s="8">
        <v>12450</v>
      </c>
      <c r="E465" s="8">
        <v>1115146.5</v>
      </c>
      <c r="F465" s="8">
        <v>897555.51099999994</v>
      </c>
      <c r="G465" s="23">
        <f t="shared" si="50"/>
        <v>34816548</v>
      </c>
      <c r="H465" s="25">
        <f t="shared" si="51"/>
        <v>3.2029209213963426E-2</v>
      </c>
      <c r="I465" s="39">
        <f t="shared" si="53"/>
        <v>74343.100000000006</v>
      </c>
      <c r="J465" s="8">
        <v>150809.61403846153</v>
      </c>
      <c r="K465" s="32">
        <f t="shared" si="54"/>
        <v>24.242621913999933</v>
      </c>
      <c r="L465" s="32">
        <f t="shared" si="55"/>
        <v>19.512323179062129</v>
      </c>
      <c r="M465">
        <f>VLOOKUP(P465,Лист2!$C$2:$F$505,2,0)</f>
        <v>15</v>
      </c>
      <c r="N465">
        <f>VLOOKUP(P465,Лист2!$C$2:$F$505,3,0)</f>
        <v>729</v>
      </c>
      <c r="O465" s="16">
        <f>VLOOKUP(P465,Лист2!$C$2:$F$505,4,0)</f>
        <v>636</v>
      </c>
      <c r="P465" t="str">
        <f t="shared" si="52"/>
        <v>18.05.2020 Ростов-на-Дону</v>
      </c>
    </row>
    <row r="466" spans="1:16" ht="14.25" customHeight="1" x14ac:dyDescent="0.3">
      <c r="A466" s="5">
        <v>43965</v>
      </c>
      <c r="B466" s="27">
        <f t="shared" si="49"/>
        <v>20</v>
      </c>
      <c r="C466" s="6" t="s">
        <v>19</v>
      </c>
      <c r="D466" s="6">
        <v>11161.5</v>
      </c>
      <c r="E466" s="6">
        <v>963502.5</v>
      </c>
      <c r="F466" s="6">
        <v>812962.67800000007</v>
      </c>
      <c r="G466" s="23">
        <f t="shared" si="50"/>
        <v>34816548</v>
      </c>
      <c r="H466" s="25">
        <f t="shared" si="51"/>
        <v>2.7673694129584588E-2</v>
      </c>
      <c r="I466" s="39">
        <f t="shared" si="53"/>
        <v>64233.5</v>
      </c>
      <c r="J466" s="22">
        <v>193118.32307692309</v>
      </c>
      <c r="K466" s="32">
        <f t="shared" si="54"/>
        <v>18.517433342739494</v>
      </c>
      <c r="L466" s="32">
        <f t="shared" si="55"/>
        <v>15.624227441028946</v>
      </c>
      <c r="M466">
        <f>VLOOKUP(P466,Лист2!$C$2:$F$505,2,0)</f>
        <v>15</v>
      </c>
      <c r="N466">
        <f>VLOOKUP(P466,Лист2!$C$2:$F$505,3,0)</f>
        <v>638</v>
      </c>
      <c r="O466" s="16">
        <f>VLOOKUP(P466,Лист2!$C$2:$F$505,4,0)</f>
        <v>548</v>
      </c>
      <c r="P466" t="str">
        <f t="shared" si="52"/>
        <v>14.05.2020 Ростов-на-Дону</v>
      </c>
    </row>
    <row r="467" spans="1:16" ht="14.25" customHeight="1" x14ac:dyDescent="0.3">
      <c r="A467" s="7">
        <v>43966</v>
      </c>
      <c r="B467" s="27">
        <f t="shared" si="49"/>
        <v>20</v>
      </c>
      <c r="C467" s="8" t="s">
        <v>19</v>
      </c>
      <c r="D467" s="8">
        <v>12229.5</v>
      </c>
      <c r="E467" s="8">
        <v>1122730.5</v>
      </c>
      <c r="F467" s="8">
        <v>921566.44700000004</v>
      </c>
      <c r="G467" s="23">
        <f t="shared" si="50"/>
        <v>34816548</v>
      </c>
      <c r="H467" s="25">
        <f t="shared" si="51"/>
        <v>3.2247036667736276E-2</v>
      </c>
      <c r="I467" s="39">
        <f t="shared" si="53"/>
        <v>74848.7</v>
      </c>
      <c r="J467" s="8">
        <v>147588</v>
      </c>
      <c r="K467" s="32">
        <f t="shared" si="54"/>
        <v>21.828491440292201</v>
      </c>
      <c r="L467" s="32">
        <f t="shared" si="55"/>
        <v>17.917394512752612</v>
      </c>
      <c r="M467">
        <f>VLOOKUP(P467,Лист2!$C$2:$F$505,2,0)</f>
        <v>15</v>
      </c>
      <c r="N467">
        <f>VLOOKUP(P467,Лист2!$C$2:$F$505,3,0)</f>
        <v>688</v>
      </c>
      <c r="O467" s="16">
        <f>VLOOKUP(P467,Лист2!$C$2:$F$505,4,0)</f>
        <v>598</v>
      </c>
      <c r="P467" t="str">
        <f t="shared" si="52"/>
        <v>15.05.2020 Ростов-на-Дону</v>
      </c>
    </row>
    <row r="468" spans="1:16" ht="14.25" customHeight="1" x14ac:dyDescent="0.3">
      <c r="A468" s="5">
        <v>43978</v>
      </c>
      <c r="B468" s="27">
        <f t="shared" si="49"/>
        <v>22</v>
      </c>
      <c r="C468" s="6" t="s">
        <v>20</v>
      </c>
      <c r="D468" s="6">
        <v>28050</v>
      </c>
      <c r="E468" s="6">
        <v>2458555.5</v>
      </c>
      <c r="F468" s="6">
        <v>1979227.4479999999</v>
      </c>
      <c r="G468" s="23">
        <f t="shared" si="50"/>
        <v>85862581.5</v>
      </c>
      <c r="H468" s="25">
        <f t="shared" si="51"/>
        <v>2.8633607993721923E-2</v>
      </c>
      <c r="I468" s="39">
        <f t="shared" si="53"/>
        <v>122927.77499999999</v>
      </c>
      <c r="J468" s="22">
        <v>122940.53466153846</v>
      </c>
      <c r="K468" s="32">
        <f t="shared" si="54"/>
        <v>24.217936775500913</v>
      </c>
      <c r="L468" s="32">
        <f t="shared" si="55"/>
        <v>19.496328311482095</v>
      </c>
      <c r="M468">
        <f>VLOOKUP(P468,Лист2!$C$2:$F$505,2,0)</f>
        <v>20</v>
      </c>
      <c r="N468">
        <f>VLOOKUP(P468,Лист2!$C$2:$F$505,3,0)</f>
        <v>1873</v>
      </c>
      <c r="O468" s="16">
        <f>VLOOKUP(P468,Лист2!$C$2:$F$505,4,0)</f>
        <v>1715</v>
      </c>
      <c r="P468" t="str">
        <f t="shared" si="52"/>
        <v>27.05.2020 Краснодар</v>
      </c>
    </row>
    <row r="469" spans="1:16" ht="14.25" customHeight="1" x14ac:dyDescent="0.3">
      <c r="A469" s="7">
        <v>43973</v>
      </c>
      <c r="B469" s="27">
        <f t="shared" si="49"/>
        <v>21</v>
      </c>
      <c r="C469" s="8" t="s">
        <v>20</v>
      </c>
      <c r="D469" s="8">
        <v>30781.5</v>
      </c>
      <c r="E469" s="8">
        <v>2540715</v>
      </c>
      <c r="F469" s="8">
        <v>2108065.5690000001</v>
      </c>
      <c r="G469" s="23">
        <f t="shared" si="50"/>
        <v>85862581.5</v>
      </c>
      <c r="H469" s="25">
        <f t="shared" si="51"/>
        <v>2.9590479992731174E-2</v>
      </c>
      <c r="I469" s="39">
        <f t="shared" si="53"/>
        <v>133721.84210526315</v>
      </c>
      <c r="J469" s="8">
        <v>90381.169230769228</v>
      </c>
      <c r="K469" s="32">
        <f t="shared" si="54"/>
        <v>20.523528174943586</v>
      </c>
      <c r="L469" s="32">
        <f t="shared" si="55"/>
        <v>17.028648667796265</v>
      </c>
      <c r="M469">
        <f>VLOOKUP(P469,Лист2!$C$2:$F$505,2,0)</f>
        <v>19</v>
      </c>
      <c r="N469">
        <f>VLOOKUP(P469,Лист2!$C$2:$F$505,3,0)</f>
        <v>1859</v>
      </c>
      <c r="O469" s="16">
        <f>VLOOKUP(P469,Лист2!$C$2:$F$505,4,0)</f>
        <v>1697</v>
      </c>
      <c r="P469" t="str">
        <f t="shared" si="52"/>
        <v>22.05.2020 Краснодар</v>
      </c>
    </row>
    <row r="470" spans="1:16" ht="14.25" customHeight="1" x14ac:dyDescent="0.3">
      <c r="A470" s="5">
        <v>43983</v>
      </c>
      <c r="B470" s="27">
        <f t="shared" si="49"/>
        <v>23</v>
      </c>
      <c r="C470" s="6" t="s">
        <v>20</v>
      </c>
      <c r="D470" s="6">
        <v>27960</v>
      </c>
      <c r="E470" s="6">
        <v>2538967.5</v>
      </c>
      <c r="F470" s="6">
        <v>1983277.5959999997</v>
      </c>
      <c r="G470" s="23">
        <f t="shared" si="50"/>
        <v>85862581.5</v>
      </c>
      <c r="H470" s="25">
        <f t="shared" si="51"/>
        <v>2.9570127704581069E-2</v>
      </c>
      <c r="I470" s="39">
        <f t="shared" si="53"/>
        <v>120903.21428571429</v>
      </c>
      <c r="J470" s="22">
        <v>134168.53587692307</v>
      </c>
      <c r="K470" s="32">
        <f t="shared" si="54"/>
        <v>28.018765760312682</v>
      </c>
      <c r="L470" s="32">
        <f t="shared" si="55"/>
        <v>21.886452032174507</v>
      </c>
      <c r="M470">
        <f>VLOOKUP(P470,Лист2!$C$2:$F$505,2,0)</f>
        <v>21</v>
      </c>
      <c r="N470">
        <f>VLOOKUP(P470,Лист2!$C$2:$F$505,3,0)</f>
        <v>1879</v>
      </c>
      <c r="O470" s="16">
        <f>VLOOKUP(P470,Лист2!$C$2:$F$505,4,0)</f>
        <v>1720</v>
      </c>
      <c r="P470" t="str">
        <f t="shared" si="52"/>
        <v>01.06.2020 Краснодар</v>
      </c>
    </row>
    <row r="471" spans="1:16" ht="14.25" customHeight="1" x14ac:dyDescent="0.3">
      <c r="A471" s="7">
        <v>43962</v>
      </c>
      <c r="B471" s="27">
        <f t="shared" si="49"/>
        <v>20</v>
      </c>
      <c r="C471" s="8" t="s">
        <v>20</v>
      </c>
      <c r="D471" s="8">
        <v>23629.5</v>
      </c>
      <c r="E471" s="8">
        <v>2164365</v>
      </c>
      <c r="F471" s="8">
        <v>1678039.8589999999</v>
      </c>
      <c r="G471" s="23">
        <f t="shared" si="50"/>
        <v>85862581.5</v>
      </c>
      <c r="H471" s="25">
        <f t="shared" si="51"/>
        <v>2.5207313385982928E-2</v>
      </c>
      <c r="I471" s="39">
        <f t="shared" si="53"/>
        <v>113913.94736842105</v>
      </c>
      <c r="J471" s="8">
        <v>151098.71538461538</v>
      </c>
      <c r="K471" s="32">
        <f t="shared" si="54"/>
        <v>28.981739521361398</v>
      </c>
      <c r="L471" s="32">
        <f t="shared" si="55"/>
        <v>22.469645415629991</v>
      </c>
      <c r="M471">
        <f>VLOOKUP(P471,Лист2!$C$2:$F$505,2,0)</f>
        <v>19</v>
      </c>
      <c r="N471">
        <f>VLOOKUP(P471,Лист2!$C$2:$F$505,3,0)</f>
        <v>1527</v>
      </c>
      <c r="O471" s="16">
        <f>VLOOKUP(P471,Лист2!$C$2:$F$505,4,0)</f>
        <v>1389</v>
      </c>
      <c r="P471" t="str">
        <f t="shared" si="52"/>
        <v>11.05.2020 Краснодар</v>
      </c>
    </row>
    <row r="472" spans="1:16" ht="14.25" customHeight="1" x14ac:dyDescent="0.3">
      <c r="A472" s="5">
        <v>43980</v>
      </c>
      <c r="B472" s="27">
        <f t="shared" si="49"/>
        <v>22</v>
      </c>
      <c r="C472" s="6" t="s">
        <v>19</v>
      </c>
      <c r="D472" s="6">
        <v>17052</v>
      </c>
      <c r="E472" s="6">
        <v>1549020</v>
      </c>
      <c r="F472" s="6">
        <v>1246591.997</v>
      </c>
      <c r="G472" s="23">
        <f t="shared" si="50"/>
        <v>34816548</v>
      </c>
      <c r="H472" s="25">
        <f t="shared" si="51"/>
        <v>4.4490912769410682E-2</v>
      </c>
      <c r="I472" s="39">
        <f t="shared" si="53"/>
        <v>96813.75</v>
      </c>
      <c r="J472" s="22">
        <v>104864.4846153846</v>
      </c>
      <c r="K472" s="32">
        <f t="shared" si="54"/>
        <v>24.2603838086408</v>
      </c>
      <c r="L472" s="32">
        <f t="shared" si="55"/>
        <v>19.523828162321983</v>
      </c>
      <c r="M472">
        <f>VLOOKUP(P472,Лист2!$C$2:$F$505,2,0)</f>
        <v>16</v>
      </c>
      <c r="N472">
        <f>VLOOKUP(P472,Лист2!$C$2:$F$505,3,0)</f>
        <v>981</v>
      </c>
      <c r="O472" s="16">
        <f>VLOOKUP(P472,Лист2!$C$2:$F$505,4,0)</f>
        <v>859</v>
      </c>
      <c r="P472" t="str">
        <f t="shared" si="52"/>
        <v>29.05.2020 Ростов-на-Дону</v>
      </c>
    </row>
    <row r="473" spans="1:16" ht="14.25" customHeight="1" x14ac:dyDescent="0.3">
      <c r="A473" s="7">
        <v>43969</v>
      </c>
      <c r="B473" s="27">
        <f t="shared" si="49"/>
        <v>21</v>
      </c>
      <c r="C473" s="8" t="s">
        <v>20</v>
      </c>
      <c r="D473" s="8">
        <v>27181.5</v>
      </c>
      <c r="E473" s="8">
        <v>2324490</v>
      </c>
      <c r="F473" s="8">
        <v>1796459.4790000001</v>
      </c>
      <c r="G473" s="23">
        <f t="shared" si="50"/>
        <v>85862581.5</v>
      </c>
      <c r="H473" s="25">
        <f t="shared" si="51"/>
        <v>2.7072211892441179E-2</v>
      </c>
      <c r="I473" s="39">
        <f t="shared" si="53"/>
        <v>122341.57894736843</v>
      </c>
      <c r="J473" s="8">
        <v>129793.76153846155</v>
      </c>
      <c r="K473" s="32">
        <f t="shared" si="54"/>
        <v>29.392843377348449</v>
      </c>
      <c r="L473" s="32">
        <f t="shared" si="55"/>
        <v>22.715973009133183</v>
      </c>
      <c r="M473">
        <f>VLOOKUP(P473,Лист2!$C$2:$F$505,2,0)</f>
        <v>19</v>
      </c>
      <c r="N473">
        <f>VLOOKUP(P473,Лист2!$C$2:$F$505,3,0)</f>
        <v>1741</v>
      </c>
      <c r="O473" s="16">
        <f>VLOOKUP(P473,Лист2!$C$2:$F$505,4,0)</f>
        <v>1597</v>
      </c>
      <c r="P473" t="str">
        <f t="shared" si="52"/>
        <v>18.05.2020 Краснодар</v>
      </c>
    </row>
    <row r="474" spans="1:16" ht="14.25" customHeight="1" x14ac:dyDescent="0.3">
      <c r="A474" s="5">
        <v>43965</v>
      </c>
      <c r="B474" s="27">
        <f t="shared" si="49"/>
        <v>20</v>
      </c>
      <c r="C474" s="6" t="s">
        <v>20</v>
      </c>
      <c r="D474" s="6">
        <v>25656</v>
      </c>
      <c r="E474" s="6">
        <v>2225341.5</v>
      </c>
      <c r="F474" s="6">
        <v>1766450.28</v>
      </c>
      <c r="G474" s="23">
        <f t="shared" si="50"/>
        <v>85862581.5</v>
      </c>
      <c r="H474" s="25">
        <f t="shared" si="51"/>
        <v>2.5917477219107372E-2</v>
      </c>
      <c r="I474" s="39">
        <f t="shared" si="53"/>
        <v>117123.23684210527</v>
      </c>
      <c r="J474" s="22">
        <v>91828.489107692309</v>
      </c>
      <c r="K474" s="32">
        <f t="shared" si="54"/>
        <v>25.978156600026125</v>
      </c>
      <c r="L474" s="32">
        <f t="shared" si="55"/>
        <v>20.621159493947331</v>
      </c>
      <c r="M474">
        <f>VLOOKUP(P474,Лист2!$C$2:$F$505,2,0)</f>
        <v>19</v>
      </c>
      <c r="N474">
        <f>VLOOKUP(P474,Лист2!$C$2:$F$505,3,0)</f>
        <v>1635</v>
      </c>
      <c r="O474" s="16">
        <f>VLOOKUP(P474,Лист2!$C$2:$F$505,4,0)</f>
        <v>1487</v>
      </c>
      <c r="P474" t="str">
        <f t="shared" si="52"/>
        <v>14.05.2020 Краснодар</v>
      </c>
    </row>
    <row r="475" spans="1:16" ht="14.25" customHeight="1" x14ac:dyDescent="0.3">
      <c r="A475" s="7">
        <v>43966</v>
      </c>
      <c r="B475" s="27">
        <f t="shared" si="49"/>
        <v>20</v>
      </c>
      <c r="C475" s="8" t="s">
        <v>20</v>
      </c>
      <c r="D475" s="8">
        <v>29283</v>
      </c>
      <c r="E475" s="8">
        <v>2477487</v>
      </c>
      <c r="F475" s="8">
        <v>2005719.3469999998</v>
      </c>
      <c r="G475" s="23">
        <f t="shared" si="50"/>
        <v>85862581.5</v>
      </c>
      <c r="H475" s="25">
        <f t="shared" si="51"/>
        <v>2.8854094026977282E-2</v>
      </c>
      <c r="I475" s="39">
        <f t="shared" si="53"/>
        <v>130394.05263157895</v>
      </c>
      <c r="J475" s="8">
        <v>77264.32873846154</v>
      </c>
      <c r="K475" s="32">
        <f t="shared" si="54"/>
        <v>23.52111992665543</v>
      </c>
      <c r="L475" s="32">
        <f t="shared" si="55"/>
        <v>19.042184802584238</v>
      </c>
      <c r="M475">
        <f>VLOOKUP(P475,Лист2!$C$2:$F$505,2,0)</f>
        <v>19</v>
      </c>
      <c r="N475">
        <f>VLOOKUP(P475,Лист2!$C$2:$F$505,3,0)</f>
        <v>1780</v>
      </c>
      <c r="O475" s="16">
        <f>VLOOKUP(P475,Лист2!$C$2:$F$505,4,0)</f>
        <v>1615</v>
      </c>
      <c r="P475" t="str">
        <f t="shared" si="52"/>
        <v>15.05.2020 Краснодар</v>
      </c>
    </row>
    <row r="476" spans="1:16" ht="14.25" customHeight="1" x14ac:dyDescent="0.3">
      <c r="A476" s="5">
        <v>43980</v>
      </c>
      <c r="B476" s="27">
        <f t="shared" si="49"/>
        <v>22</v>
      </c>
      <c r="C476" s="6" t="s">
        <v>20</v>
      </c>
      <c r="D476" s="6">
        <v>32782.5</v>
      </c>
      <c r="E476" s="6">
        <v>2854741.5</v>
      </c>
      <c r="F476" s="6">
        <v>2293738.9569999999</v>
      </c>
      <c r="G476" s="23">
        <f t="shared" si="50"/>
        <v>85862581.5</v>
      </c>
      <c r="H476" s="25">
        <f t="shared" si="51"/>
        <v>3.3247794908192928E-2</v>
      </c>
      <c r="I476" s="39">
        <f t="shared" si="53"/>
        <v>142737.07500000001</v>
      </c>
      <c r="J476" s="22">
        <v>58400.799200000001</v>
      </c>
      <c r="K476" s="32">
        <f t="shared" si="54"/>
        <v>24.457994284307745</v>
      </c>
      <c r="L476" s="32">
        <f t="shared" si="55"/>
        <v>19.651605688290868</v>
      </c>
      <c r="M476">
        <f>VLOOKUP(P476,Лист2!$C$2:$F$505,2,0)</f>
        <v>20</v>
      </c>
      <c r="N476">
        <f>VLOOKUP(P476,Лист2!$C$2:$F$505,3,0)</f>
        <v>2064</v>
      </c>
      <c r="O476" s="16">
        <f>VLOOKUP(P476,Лист2!$C$2:$F$505,4,0)</f>
        <v>1896</v>
      </c>
      <c r="P476" t="str">
        <f t="shared" si="52"/>
        <v>29.05.2020 Краснодар</v>
      </c>
    </row>
    <row r="477" spans="1:16" ht="14.25" customHeight="1" x14ac:dyDescent="0.3">
      <c r="A477" s="7">
        <v>43978</v>
      </c>
      <c r="B477" s="27">
        <f t="shared" si="49"/>
        <v>22</v>
      </c>
      <c r="C477" s="8" t="s">
        <v>21</v>
      </c>
      <c r="D477" s="8">
        <v>215592</v>
      </c>
      <c r="E477" s="8">
        <v>22342300.5</v>
      </c>
      <c r="F477" s="8">
        <v>16240834.603999998</v>
      </c>
      <c r="G477" s="23">
        <f t="shared" si="50"/>
        <v>774146953.5</v>
      </c>
      <c r="H477" s="25">
        <f t="shared" si="51"/>
        <v>2.8860541786011176E-2</v>
      </c>
      <c r="I477" s="39">
        <f t="shared" si="53"/>
        <v>378683.05932203389</v>
      </c>
      <c r="J477" s="8">
        <v>285591.72307692305</v>
      </c>
      <c r="K477" s="32">
        <f t="shared" si="54"/>
        <v>37.568672083497823</v>
      </c>
      <c r="L477" s="32">
        <f t="shared" si="55"/>
        <v>27.309031565482712</v>
      </c>
      <c r="M477">
        <f>VLOOKUP(P477,Лист2!$C$2:$F$505,2,0)</f>
        <v>59</v>
      </c>
      <c r="N477">
        <f>VLOOKUP(P477,Лист2!$C$2:$F$505,3,0)</f>
        <v>13942</v>
      </c>
      <c r="O477" s="16">
        <f>VLOOKUP(P477,Лист2!$C$2:$F$505,4,0)</f>
        <v>12986</v>
      </c>
      <c r="P477" t="str">
        <f t="shared" si="52"/>
        <v>27.05.2020 Москва Запад</v>
      </c>
    </row>
    <row r="478" spans="1:16" ht="14.25" customHeight="1" x14ac:dyDescent="0.3">
      <c r="A478" s="5">
        <v>43973</v>
      </c>
      <c r="B478" s="27">
        <f t="shared" si="49"/>
        <v>21</v>
      </c>
      <c r="C478" s="6" t="s">
        <v>21</v>
      </c>
      <c r="D478" s="6">
        <v>228334.5</v>
      </c>
      <c r="E478" s="6">
        <v>22380772.5</v>
      </c>
      <c r="F478" s="6">
        <v>17031004.072999999</v>
      </c>
      <c r="G478" s="23">
        <f t="shared" si="50"/>
        <v>774146953.5</v>
      </c>
      <c r="H478" s="25">
        <f t="shared" si="51"/>
        <v>2.8910237776967496E-2</v>
      </c>
      <c r="I478" s="39">
        <f t="shared" si="53"/>
        <v>373012.875</v>
      </c>
      <c r="J478" s="22">
        <v>275436.23846153845</v>
      </c>
      <c r="K478" s="32">
        <f t="shared" si="54"/>
        <v>31.411937922563382</v>
      </c>
      <c r="L478" s="32">
        <f t="shared" si="55"/>
        <v>23.903412748599276</v>
      </c>
      <c r="M478">
        <f>VLOOKUP(P478,Лист2!$C$2:$F$505,2,0)</f>
        <v>60</v>
      </c>
      <c r="N478">
        <f>VLOOKUP(P478,Лист2!$C$2:$F$505,3,0)</f>
        <v>14050</v>
      </c>
      <c r="O478" s="16">
        <f>VLOOKUP(P478,Лист2!$C$2:$F$505,4,0)</f>
        <v>13027</v>
      </c>
      <c r="P478" t="str">
        <f t="shared" si="52"/>
        <v>22.05.2020 Москва Запад</v>
      </c>
    </row>
    <row r="479" spans="1:16" ht="14.25" customHeight="1" x14ac:dyDescent="0.3">
      <c r="A479" s="7">
        <v>43983</v>
      </c>
      <c r="B479" s="27">
        <f t="shared" si="49"/>
        <v>23</v>
      </c>
      <c r="C479" s="8" t="s">
        <v>21</v>
      </c>
      <c r="D479" s="8">
        <v>188776.5</v>
      </c>
      <c r="E479" s="8">
        <v>19465372.5</v>
      </c>
      <c r="F479" s="8">
        <v>14354207.141999999</v>
      </c>
      <c r="G479" s="23">
        <f t="shared" si="50"/>
        <v>774146953.5</v>
      </c>
      <c r="H479" s="25">
        <f t="shared" si="51"/>
        <v>2.5144286122931826E-2</v>
      </c>
      <c r="I479" s="39">
        <f t="shared" si="53"/>
        <v>329921.56779661018</v>
      </c>
      <c r="J479" s="8">
        <v>467483.70729230763</v>
      </c>
      <c r="K479" s="32">
        <f t="shared" si="54"/>
        <v>35.607437648331533</v>
      </c>
      <c r="L479" s="32">
        <f t="shared" si="55"/>
        <v>26.257732072684458</v>
      </c>
      <c r="M479">
        <f>VLOOKUP(P479,Лист2!$C$2:$F$505,2,0)</f>
        <v>59</v>
      </c>
      <c r="N479">
        <f>VLOOKUP(P479,Лист2!$C$2:$F$505,3,0)</f>
        <v>12299</v>
      </c>
      <c r="O479" s="16">
        <f>VLOOKUP(P479,Лист2!$C$2:$F$505,4,0)</f>
        <v>11448</v>
      </c>
      <c r="P479" t="str">
        <f t="shared" si="52"/>
        <v>01.06.2020 Москва Запад</v>
      </c>
    </row>
    <row r="480" spans="1:16" ht="14.25" customHeight="1" x14ac:dyDescent="0.3">
      <c r="A480" s="5">
        <v>43962</v>
      </c>
      <c r="B480" s="27">
        <f t="shared" si="49"/>
        <v>20</v>
      </c>
      <c r="C480" s="6" t="s">
        <v>21</v>
      </c>
      <c r="D480" s="6">
        <v>175293</v>
      </c>
      <c r="E480" s="6">
        <v>17919144</v>
      </c>
      <c r="F480" s="6">
        <v>12903628.608999999</v>
      </c>
      <c r="G480" s="23">
        <f t="shared" si="50"/>
        <v>774146953.5</v>
      </c>
      <c r="H480" s="25">
        <f t="shared" si="51"/>
        <v>2.3146954100879247E-2</v>
      </c>
      <c r="I480" s="39">
        <f t="shared" si="53"/>
        <v>298652.40000000002</v>
      </c>
      <c r="J480" s="22">
        <v>355401.60769230768</v>
      </c>
      <c r="K480" s="32">
        <f t="shared" si="54"/>
        <v>38.869030898035831</v>
      </c>
      <c r="L480" s="32">
        <f t="shared" si="55"/>
        <v>27.989704145465883</v>
      </c>
      <c r="M480">
        <f>VLOOKUP(P480,Лист2!$C$2:$F$505,2,0)</f>
        <v>60</v>
      </c>
      <c r="N480">
        <f>VLOOKUP(P480,Лист2!$C$2:$F$505,3,0)</f>
        <v>11100</v>
      </c>
      <c r="O480" s="16">
        <f>VLOOKUP(P480,Лист2!$C$2:$F$505,4,0)</f>
        <v>10407</v>
      </c>
      <c r="P480" t="str">
        <f t="shared" si="52"/>
        <v>11.05.2020 Москва Запад</v>
      </c>
    </row>
    <row r="481" spans="1:16" ht="14.25" customHeight="1" x14ac:dyDescent="0.3">
      <c r="A481" s="7">
        <v>43969</v>
      </c>
      <c r="B481" s="27">
        <f t="shared" si="49"/>
        <v>21</v>
      </c>
      <c r="C481" s="8" t="s">
        <v>21</v>
      </c>
      <c r="D481" s="8">
        <v>201999</v>
      </c>
      <c r="E481" s="8">
        <v>20422435.5</v>
      </c>
      <c r="F481" s="8">
        <v>14541626.939999998</v>
      </c>
      <c r="G481" s="23">
        <f t="shared" si="50"/>
        <v>774146953.5</v>
      </c>
      <c r="H481" s="25">
        <f t="shared" si="51"/>
        <v>2.6380566903567878E-2</v>
      </c>
      <c r="I481" s="39">
        <f t="shared" si="53"/>
        <v>340373.92499999999</v>
      </c>
      <c r="J481" s="8">
        <v>279597.86153846153</v>
      </c>
      <c r="K481" s="32">
        <f t="shared" si="54"/>
        <v>40.441200866070375</v>
      </c>
      <c r="L481" s="32">
        <f t="shared" si="55"/>
        <v>28.795823886920846</v>
      </c>
      <c r="M481">
        <f>VLOOKUP(P481,Лист2!$C$2:$F$505,2,0)</f>
        <v>60</v>
      </c>
      <c r="N481">
        <f>VLOOKUP(P481,Лист2!$C$2:$F$505,3,0)</f>
        <v>12460</v>
      </c>
      <c r="O481" s="16">
        <f>VLOOKUP(P481,Лист2!$C$2:$F$505,4,0)</f>
        <v>11665</v>
      </c>
      <c r="P481" t="str">
        <f t="shared" si="52"/>
        <v>18.05.2020 Москва Запад</v>
      </c>
    </row>
    <row r="482" spans="1:16" ht="14.25" customHeight="1" x14ac:dyDescent="0.3">
      <c r="A482" s="5">
        <v>43965</v>
      </c>
      <c r="B482" s="27">
        <f t="shared" si="49"/>
        <v>20</v>
      </c>
      <c r="C482" s="6" t="s">
        <v>21</v>
      </c>
      <c r="D482" s="6">
        <v>197946</v>
      </c>
      <c r="E482" s="6">
        <v>19942435.5</v>
      </c>
      <c r="F482" s="6">
        <v>14561721.772999998</v>
      </c>
      <c r="G482" s="23">
        <f t="shared" si="50"/>
        <v>774146953.5</v>
      </c>
      <c r="H482" s="25">
        <f t="shared" si="51"/>
        <v>2.5760529586583203E-2</v>
      </c>
      <c r="I482" s="39">
        <f t="shared" si="53"/>
        <v>332373.92499999999</v>
      </c>
      <c r="J482" s="22">
        <v>363750.55692307692</v>
      </c>
      <c r="K482" s="32">
        <f t="shared" si="54"/>
        <v>36.951081821771893</v>
      </c>
      <c r="L482" s="32">
        <f t="shared" si="55"/>
        <v>26.981226676149973</v>
      </c>
      <c r="M482">
        <f>VLOOKUP(P482,Лист2!$C$2:$F$505,2,0)</f>
        <v>60</v>
      </c>
      <c r="N482">
        <f>VLOOKUP(P482,Лист2!$C$2:$F$505,3,0)</f>
        <v>11935</v>
      </c>
      <c r="O482" s="16">
        <f>VLOOKUP(P482,Лист2!$C$2:$F$505,4,0)</f>
        <v>11178</v>
      </c>
      <c r="P482" t="str">
        <f t="shared" si="52"/>
        <v>14.05.2020 Москва Запад</v>
      </c>
    </row>
    <row r="483" spans="1:16" ht="14.25" customHeight="1" x14ac:dyDescent="0.3">
      <c r="A483" s="7">
        <v>43966</v>
      </c>
      <c r="B483" s="27">
        <f t="shared" si="49"/>
        <v>20</v>
      </c>
      <c r="C483" s="8" t="s">
        <v>21</v>
      </c>
      <c r="D483" s="8">
        <v>230896.5</v>
      </c>
      <c r="E483" s="8">
        <v>23085222</v>
      </c>
      <c r="F483" s="8">
        <v>17099721.813000001</v>
      </c>
      <c r="G483" s="23">
        <f t="shared" si="50"/>
        <v>774146953.5</v>
      </c>
      <c r="H483" s="25">
        <f t="shared" si="51"/>
        <v>2.9820206480990822E-2</v>
      </c>
      <c r="I483" s="39">
        <f t="shared" si="53"/>
        <v>384753.7</v>
      </c>
      <c r="J483" s="8">
        <v>329754.63076923077</v>
      </c>
      <c r="K483" s="32">
        <f t="shared" si="54"/>
        <v>35.003494515621561</v>
      </c>
      <c r="L483" s="32">
        <f t="shared" si="55"/>
        <v>25.927843305990294</v>
      </c>
      <c r="M483">
        <f>VLOOKUP(P483,Лист2!$C$2:$F$505,2,0)</f>
        <v>60</v>
      </c>
      <c r="N483">
        <f>VLOOKUP(P483,Лист2!$C$2:$F$505,3,0)</f>
        <v>13544</v>
      </c>
      <c r="O483" s="16">
        <f>VLOOKUP(P483,Лист2!$C$2:$F$505,4,0)</f>
        <v>12643</v>
      </c>
      <c r="P483" t="str">
        <f t="shared" si="52"/>
        <v>15.05.2020 Москва Запад</v>
      </c>
    </row>
    <row r="484" spans="1:16" ht="14.25" customHeight="1" x14ac:dyDescent="0.3">
      <c r="A484" s="5">
        <v>43978</v>
      </c>
      <c r="B484" s="27">
        <f t="shared" si="49"/>
        <v>22</v>
      </c>
      <c r="C484" s="6" t="s">
        <v>22</v>
      </c>
      <c r="D484" s="6">
        <v>203532</v>
      </c>
      <c r="E484" s="6">
        <v>20953324.5</v>
      </c>
      <c r="F484" s="6">
        <v>15301120.521000002</v>
      </c>
      <c r="G484" s="23">
        <f t="shared" si="50"/>
        <v>738124428</v>
      </c>
      <c r="H484" s="25">
        <f t="shared" si="51"/>
        <v>2.8387252480959756E-2</v>
      </c>
      <c r="I484" s="39">
        <f t="shared" si="53"/>
        <v>388024.52777777775</v>
      </c>
      <c r="J484" s="22">
        <v>356339.00384615385</v>
      </c>
      <c r="K484" s="32">
        <f t="shared" si="54"/>
        <v>36.939804318531046</v>
      </c>
      <c r="L484" s="32">
        <f t="shared" si="55"/>
        <v>26.975213308036146</v>
      </c>
      <c r="M484">
        <f>VLOOKUP(P484,Лист2!$C$2:$F$505,2,0)</f>
        <v>54</v>
      </c>
      <c r="N484">
        <f>VLOOKUP(P484,Лист2!$C$2:$F$505,3,0)</f>
        <v>13091</v>
      </c>
      <c r="O484" s="16">
        <f>VLOOKUP(P484,Лист2!$C$2:$F$505,4,0)</f>
        <v>12216</v>
      </c>
      <c r="P484" t="str">
        <f t="shared" si="52"/>
        <v>27.05.2020 Москва Восток</v>
      </c>
    </row>
    <row r="485" spans="1:16" ht="14.25" customHeight="1" x14ac:dyDescent="0.3">
      <c r="A485" s="7">
        <v>43973</v>
      </c>
      <c r="B485" s="27">
        <f t="shared" si="49"/>
        <v>21</v>
      </c>
      <c r="C485" s="8" t="s">
        <v>22</v>
      </c>
      <c r="D485" s="8">
        <v>214428</v>
      </c>
      <c r="E485" s="8">
        <v>20812585.5</v>
      </c>
      <c r="F485" s="8">
        <v>15857489.721000001</v>
      </c>
      <c r="G485" s="23">
        <f t="shared" si="50"/>
        <v>738124428</v>
      </c>
      <c r="H485" s="25">
        <f t="shared" si="51"/>
        <v>2.8196581376385501E-2</v>
      </c>
      <c r="I485" s="39">
        <f t="shared" si="53"/>
        <v>385418.25</v>
      </c>
      <c r="J485" s="8">
        <v>256649.16153846151</v>
      </c>
      <c r="K485" s="32">
        <f t="shared" si="54"/>
        <v>31.247668238674553</v>
      </c>
      <c r="L485" s="32">
        <f t="shared" si="55"/>
        <v>23.808170200670162</v>
      </c>
      <c r="M485">
        <f>VLOOKUP(P485,Лист2!$C$2:$F$505,2,0)</f>
        <v>54</v>
      </c>
      <c r="N485">
        <f>VLOOKUP(P485,Лист2!$C$2:$F$505,3,0)</f>
        <v>13014</v>
      </c>
      <c r="O485" s="16">
        <f>VLOOKUP(P485,Лист2!$C$2:$F$505,4,0)</f>
        <v>12095</v>
      </c>
      <c r="P485" t="str">
        <f t="shared" si="52"/>
        <v>22.05.2020 Москва Восток</v>
      </c>
    </row>
    <row r="486" spans="1:16" ht="14.25" customHeight="1" x14ac:dyDescent="0.3">
      <c r="A486" s="5">
        <v>43983</v>
      </c>
      <c r="B486" s="27">
        <f t="shared" si="49"/>
        <v>23</v>
      </c>
      <c r="C486" s="6" t="s">
        <v>22</v>
      </c>
      <c r="D486" s="6">
        <v>183228</v>
      </c>
      <c r="E486" s="6">
        <v>18914194.5</v>
      </c>
      <c r="F486" s="6">
        <v>13959979.012</v>
      </c>
      <c r="G486" s="23">
        <f t="shared" si="50"/>
        <v>738124428</v>
      </c>
      <c r="H486" s="25">
        <f t="shared" si="51"/>
        <v>2.5624669476458514E-2</v>
      </c>
      <c r="I486" s="39">
        <f t="shared" si="53"/>
        <v>350262.86111111112</v>
      </c>
      <c r="J486" s="22">
        <v>464232.54846153839</v>
      </c>
      <c r="K486" s="32">
        <f t="shared" si="54"/>
        <v>35.488702982585828</v>
      </c>
      <c r="L486" s="32">
        <f t="shared" si="55"/>
        <v>26.19310850377477</v>
      </c>
      <c r="M486">
        <f>VLOOKUP(P486,Лист2!$C$2:$F$505,2,0)</f>
        <v>54</v>
      </c>
      <c r="N486">
        <f>VLOOKUP(P486,Лист2!$C$2:$F$505,3,0)</f>
        <v>11864</v>
      </c>
      <c r="O486" s="16">
        <f>VLOOKUP(P486,Лист2!$C$2:$F$505,4,0)</f>
        <v>11071</v>
      </c>
      <c r="P486" t="str">
        <f t="shared" si="52"/>
        <v>01.06.2020 Москва Восток</v>
      </c>
    </row>
    <row r="487" spans="1:16" ht="14.25" customHeight="1" x14ac:dyDescent="0.3">
      <c r="A487" s="7">
        <v>43962</v>
      </c>
      <c r="B487" s="27">
        <f t="shared" si="49"/>
        <v>20</v>
      </c>
      <c r="C487" s="8" t="s">
        <v>22</v>
      </c>
      <c r="D487" s="8">
        <v>166948.5</v>
      </c>
      <c r="E487" s="8">
        <v>16971231</v>
      </c>
      <c r="F487" s="8">
        <v>12200989.641000001</v>
      </c>
      <c r="G487" s="23">
        <f t="shared" si="50"/>
        <v>738124428</v>
      </c>
      <c r="H487" s="25">
        <f t="shared" si="51"/>
        <v>2.299237141627292E-2</v>
      </c>
      <c r="I487" s="39">
        <f t="shared" si="53"/>
        <v>314282.05555555556</v>
      </c>
      <c r="J487" s="8">
        <v>416475.07692307688</v>
      </c>
      <c r="K487" s="32">
        <f t="shared" si="54"/>
        <v>39.097167519675288</v>
      </c>
      <c r="L487" s="32">
        <f t="shared" si="55"/>
        <v>28.107809969706963</v>
      </c>
      <c r="M487">
        <f>VLOOKUP(P487,Лист2!$C$2:$F$505,2,0)</f>
        <v>54</v>
      </c>
      <c r="N487">
        <f>VLOOKUP(P487,Лист2!$C$2:$F$505,3,0)</f>
        <v>10570</v>
      </c>
      <c r="O487" s="16">
        <f>VLOOKUP(P487,Лист2!$C$2:$F$505,4,0)</f>
        <v>9926</v>
      </c>
      <c r="P487" t="str">
        <f t="shared" si="52"/>
        <v>11.05.2020 Москва Восток</v>
      </c>
    </row>
    <row r="488" spans="1:16" ht="14.25" customHeight="1" x14ac:dyDescent="0.3">
      <c r="A488" s="5">
        <v>43980</v>
      </c>
      <c r="B488" s="27">
        <f t="shared" si="49"/>
        <v>22</v>
      </c>
      <c r="C488" s="6" t="s">
        <v>21</v>
      </c>
      <c r="D488" s="6">
        <v>232102.5</v>
      </c>
      <c r="E488" s="6">
        <v>23120443.5</v>
      </c>
      <c r="F488" s="6">
        <v>17632080.519000001</v>
      </c>
      <c r="G488" s="23">
        <f t="shared" si="50"/>
        <v>774146953.5</v>
      </c>
      <c r="H488" s="25">
        <f t="shared" si="51"/>
        <v>2.9865703656741186E-2</v>
      </c>
      <c r="I488" s="39">
        <f t="shared" si="53"/>
        <v>391871.92372881353</v>
      </c>
      <c r="J488" s="22">
        <v>331721.66923076921</v>
      </c>
      <c r="K488" s="32">
        <f t="shared" si="54"/>
        <v>31.127143362837078</v>
      </c>
      <c r="L488" s="32">
        <f t="shared" si="55"/>
        <v>23.738138851012952</v>
      </c>
      <c r="M488">
        <f>VLOOKUP(P488,Лист2!$C$2:$F$505,2,0)</f>
        <v>59</v>
      </c>
      <c r="N488">
        <f>VLOOKUP(P488,Лист2!$C$2:$F$505,3,0)</f>
        <v>14507</v>
      </c>
      <c r="O488" s="16">
        <f>VLOOKUP(P488,Лист2!$C$2:$F$505,4,0)</f>
        <v>13386</v>
      </c>
      <c r="P488" t="str">
        <f t="shared" si="52"/>
        <v>29.05.2020 Москва Запад</v>
      </c>
    </row>
    <row r="489" spans="1:16" ht="14.25" customHeight="1" x14ac:dyDescent="0.3">
      <c r="A489" s="7">
        <v>43969</v>
      </c>
      <c r="B489" s="27">
        <f t="shared" si="49"/>
        <v>21</v>
      </c>
      <c r="C489" s="8" t="s">
        <v>22</v>
      </c>
      <c r="D489" s="8">
        <v>196560</v>
      </c>
      <c r="E489" s="8">
        <v>19855122</v>
      </c>
      <c r="F489" s="8">
        <v>14172342.450999999</v>
      </c>
      <c r="G489" s="23">
        <f t="shared" si="50"/>
        <v>738124428</v>
      </c>
      <c r="H489" s="25">
        <f t="shared" si="51"/>
        <v>2.6899424062957582E-2</v>
      </c>
      <c r="I489" s="39">
        <f t="shared" si="53"/>
        <v>367687.44444444444</v>
      </c>
      <c r="J489" s="8">
        <v>269626.30769230769</v>
      </c>
      <c r="K489" s="32">
        <f t="shared" si="54"/>
        <v>40.097673116832034</v>
      </c>
      <c r="L489" s="32">
        <f t="shared" si="55"/>
        <v>28.621227051639377</v>
      </c>
      <c r="M489">
        <f>VLOOKUP(P489,Лист2!$C$2:$F$505,2,0)</f>
        <v>54</v>
      </c>
      <c r="N489">
        <f>VLOOKUP(P489,Лист2!$C$2:$F$505,3,0)</f>
        <v>12012</v>
      </c>
      <c r="O489" s="16">
        <f>VLOOKUP(P489,Лист2!$C$2:$F$505,4,0)</f>
        <v>11308</v>
      </c>
      <c r="P489" t="str">
        <f t="shared" si="52"/>
        <v>18.05.2020 Москва Восток</v>
      </c>
    </row>
    <row r="490" spans="1:16" ht="14.25" customHeight="1" x14ac:dyDescent="0.3">
      <c r="A490" s="5">
        <v>43965</v>
      </c>
      <c r="B490" s="27">
        <f t="shared" si="49"/>
        <v>20</v>
      </c>
      <c r="C490" s="6" t="s">
        <v>22</v>
      </c>
      <c r="D490" s="6">
        <v>186496.5</v>
      </c>
      <c r="E490" s="6">
        <v>18640998</v>
      </c>
      <c r="F490" s="6">
        <v>13641908.620999999</v>
      </c>
      <c r="G490" s="23">
        <f t="shared" si="50"/>
        <v>738124428</v>
      </c>
      <c r="H490" s="25">
        <f t="shared" si="51"/>
        <v>2.52545469203737E-2</v>
      </c>
      <c r="I490" s="39">
        <f t="shared" si="53"/>
        <v>345203.66666666669</v>
      </c>
      <c r="J490" s="22">
        <v>364896.93846153846</v>
      </c>
      <c r="K490" s="32">
        <f t="shared" si="54"/>
        <v>36.645087706455769</v>
      </c>
      <c r="L490" s="32">
        <f t="shared" si="55"/>
        <v>26.817713187888337</v>
      </c>
      <c r="M490">
        <f>VLOOKUP(P490,Лист2!$C$2:$F$505,2,0)</f>
        <v>54</v>
      </c>
      <c r="N490">
        <f>VLOOKUP(P490,Лист2!$C$2:$F$505,3,0)</f>
        <v>11194</v>
      </c>
      <c r="O490" s="16">
        <f>VLOOKUP(P490,Лист2!$C$2:$F$505,4,0)</f>
        <v>10554</v>
      </c>
      <c r="P490" t="str">
        <f t="shared" si="52"/>
        <v>14.05.2020 Москва Восток</v>
      </c>
    </row>
    <row r="491" spans="1:16" ht="14.25" customHeight="1" x14ac:dyDescent="0.3">
      <c r="A491" s="7">
        <v>43966</v>
      </c>
      <c r="B491" s="27">
        <f t="shared" si="49"/>
        <v>20</v>
      </c>
      <c r="C491" s="8" t="s">
        <v>22</v>
      </c>
      <c r="D491" s="8">
        <v>219772.5</v>
      </c>
      <c r="E491" s="8">
        <v>21895294.5</v>
      </c>
      <c r="F491" s="8">
        <v>16241999.308</v>
      </c>
      <c r="G491" s="23">
        <f t="shared" si="50"/>
        <v>738124428</v>
      </c>
      <c r="H491" s="25">
        <f t="shared" si="51"/>
        <v>2.9663419430958054E-2</v>
      </c>
      <c r="I491" s="39">
        <f t="shared" si="53"/>
        <v>405468.41666666669</v>
      </c>
      <c r="J491" s="8">
        <v>317179.04615384614</v>
      </c>
      <c r="K491" s="32">
        <f t="shared" si="54"/>
        <v>34.806645935611314</v>
      </c>
      <c r="L491" s="32">
        <f t="shared" si="55"/>
        <v>25.819680991274176</v>
      </c>
      <c r="M491">
        <f>VLOOKUP(P491,Лист2!$C$2:$F$505,2,0)</f>
        <v>54</v>
      </c>
      <c r="N491">
        <f>VLOOKUP(P491,Лист2!$C$2:$F$505,3,0)</f>
        <v>12791</v>
      </c>
      <c r="O491" s="16">
        <f>VLOOKUP(P491,Лист2!$C$2:$F$505,4,0)</f>
        <v>11950</v>
      </c>
      <c r="P491" t="str">
        <f t="shared" si="52"/>
        <v>15.05.2020 Москва Восток</v>
      </c>
    </row>
    <row r="492" spans="1:16" ht="14.25" customHeight="1" x14ac:dyDescent="0.3">
      <c r="A492" s="5">
        <v>43980</v>
      </c>
      <c r="B492" s="27">
        <f t="shared" si="49"/>
        <v>22</v>
      </c>
      <c r="C492" s="6" t="s">
        <v>22</v>
      </c>
      <c r="D492" s="6">
        <v>226476</v>
      </c>
      <c r="E492" s="6">
        <v>22416151.5</v>
      </c>
      <c r="F492" s="6">
        <v>17175270.221000001</v>
      </c>
      <c r="G492" s="23">
        <f t="shared" si="50"/>
        <v>738124428</v>
      </c>
      <c r="H492" s="25">
        <f t="shared" si="51"/>
        <v>3.036906875001839E-2</v>
      </c>
      <c r="I492" s="39">
        <f t="shared" si="53"/>
        <v>415113.91666666669</v>
      </c>
      <c r="J492" s="22">
        <v>306548.18846153846</v>
      </c>
      <c r="K492" s="32">
        <f t="shared" si="54"/>
        <v>30.514112509228735</v>
      </c>
      <c r="L492" s="32">
        <f t="shared" si="55"/>
        <v>23.379933344044357</v>
      </c>
      <c r="M492">
        <f>VLOOKUP(P492,Лист2!$C$2:$F$505,2,0)</f>
        <v>54</v>
      </c>
      <c r="N492">
        <f>VLOOKUP(P492,Лист2!$C$2:$F$505,3,0)</f>
        <v>14031</v>
      </c>
      <c r="O492" s="16">
        <f>VLOOKUP(P492,Лист2!$C$2:$F$505,4,0)</f>
        <v>12943</v>
      </c>
      <c r="P492" t="str">
        <f t="shared" si="52"/>
        <v>29.05.2020 Москва Восток</v>
      </c>
    </row>
    <row r="493" spans="1:16" ht="14.25" customHeight="1" x14ac:dyDescent="0.3">
      <c r="A493" s="7">
        <v>43978</v>
      </c>
      <c r="B493" s="27">
        <f t="shared" si="49"/>
        <v>22</v>
      </c>
      <c r="C493" s="8" t="s">
        <v>24</v>
      </c>
      <c r="D493" s="8">
        <v>8362.5</v>
      </c>
      <c r="E493" s="8">
        <v>687684</v>
      </c>
      <c r="F493" s="8">
        <v>597300.38899999997</v>
      </c>
      <c r="G493" s="23">
        <f t="shared" si="50"/>
        <v>5664156</v>
      </c>
      <c r="H493" s="25">
        <f t="shared" si="51"/>
        <v>0.12140979167946646</v>
      </c>
      <c r="I493" s="39">
        <f t="shared" si="53"/>
        <v>98240.571428571435</v>
      </c>
      <c r="J493" s="8">
        <v>48380.499253846152</v>
      </c>
      <c r="K493" s="32">
        <f t="shared" si="54"/>
        <v>15.132019443570133</v>
      </c>
      <c r="L493" s="32">
        <f t="shared" si="55"/>
        <v>13.14318945911204</v>
      </c>
      <c r="M493">
        <f>VLOOKUP(P493,Лист2!$C$2:$F$505,2,0)</f>
        <v>7</v>
      </c>
      <c r="N493">
        <f>VLOOKUP(P493,Лист2!$C$2:$F$505,3,0)</f>
        <v>409</v>
      </c>
      <c r="O493" s="16">
        <f>VLOOKUP(P493,Лист2!$C$2:$F$505,4,0)</f>
        <v>329</v>
      </c>
      <c r="P493" t="str">
        <f t="shared" si="52"/>
        <v>27.05.2020 Тюмень</v>
      </c>
    </row>
    <row r="494" spans="1:16" ht="14.25" customHeight="1" x14ac:dyDescent="0.3">
      <c r="A494" s="5">
        <v>43973</v>
      </c>
      <c r="B494" s="27">
        <f t="shared" si="49"/>
        <v>21</v>
      </c>
      <c r="C494" s="6" t="s">
        <v>23</v>
      </c>
      <c r="D494" s="6">
        <v>17008.5</v>
      </c>
      <c r="E494" s="6">
        <v>1398771</v>
      </c>
      <c r="F494" s="6">
        <v>1144986.3970000001</v>
      </c>
      <c r="G494" s="23">
        <f t="shared" si="50"/>
        <v>41034630</v>
      </c>
      <c r="H494" s="25">
        <f t="shared" si="51"/>
        <v>3.4087574324418182E-2</v>
      </c>
      <c r="I494" s="39">
        <f t="shared" si="53"/>
        <v>77709.5</v>
      </c>
      <c r="J494" s="22">
        <v>158820.4117</v>
      </c>
      <c r="K494" s="32">
        <f t="shared" si="54"/>
        <v>22.164857474721586</v>
      </c>
      <c r="L494" s="32">
        <f t="shared" si="55"/>
        <v>18.143398955225688</v>
      </c>
      <c r="M494">
        <f>VLOOKUP(P494,Лист2!$C$2:$F$505,2,0)</f>
        <v>18</v>
      </c>
      <c r="N494">
        <f>VLOOKUP(P494,Лист2!$C$2:$F$505,3,0)</f>
        <v>985</v>
      </c>
      <c r="O494" s="16">
        <f>VLOOKUP(P494,Лист2!$C$2:$F$505,4,0)</f>
        <v>861</v>
      </c>
      <c r="P494" t="str">
        <f t="shared" si="52"/>
        <v>22.05.2020 Новосибирск</v>
      </c>
    </row>
    <row r="495" spans="1:16" ht="14.25" customHeight="1" x14ac:dyDescent="0.3">
      <c r="A495" s="7">
        <v>43983</v>
      </c>
      <c r="B495" s="27">
        <f t="shared" si="49"/>
        <v>23</v>
      </c>
      <c r="C495" s="8" t="s">
        <v>25</v>
      </c>
      <c r="D495" s="8">
        <v>5166</v>
      </c>
      <c r="E495" s="8">
        <v>389013</v>
      </c>
      <c r="F495" s="8">
        <v>357353.07299999997</v>
      </c>
      <c r="G495" s="23">
        <f t="shared" si="50"/>
        <v>882906</v>
      </c>
      <c r="H495" s="25">
        <f t="shared" si="51"/>
        <v>0.44060522864268675</v>
      </c>
      <c r="I495" s="39">
        <f t="shared" si="53"/>
        <v>43223.666666666664</v>
      </c>
      <c r="J495" s="8">
        <v>141592.70844615385</v>
      </c>
      <c r="K495" s="32">
        <f t="shared" si="54"/>
        <v>8.8595647811877161</v>
      </c>
      <c r="L495" s="32">
        <f t="shared" si="55"/>
        <v>8.138526733039777</v>
      </c>
      <c r="M495">
        <f>VLOOKUP(P495,Лист2!$C$2:$F$505,2,0)</f>
        <v>9</v>
      </c>
      <c r="N495">
        <f>VLOOKUP(P495,Лист2!$C$2:$F$505,3,0)</f>
        <v>294</v>
      </c>
      <c r="O495" s="16">
        <f>VLOOKUP(P495,Лист2!$C$2:$F$505,4,0)</f>
        <v>224</v>
      </c>
      <c r="P495" t="str">
        <f t="shared" si="52"/>
        <v>01.06.2020 Томск</v>
      </c>
    </row>
    <row r="496" spans="1:16" ht="14.25" customHeight="1" x14ac:dyDescent="0.3">
      <c r="A496" s="5">
        <v>43962</v>
      </c>
      <c r="B496" s="27">
        <f t="shared" si="49"/>
        <v>20</v>
      </c>
      <c r="C496" s="6" t="s">
        <v>23</v>
      </c>
      <c r="D496" s="6">
        <v>10941</v>
      </c>
      <c r="E496" s="6">
        <v>880356</v>
      </c>
      <c r="F496" s="6">
        <v>723289.05500000005</v>
      </c>
      <c r="G496" s="23">
        <f t="shared" si="50"/>
        <v>41034630</v>
      </c>
      <c r="H496" s="25">
        <f t="shared" si="51"/>
        <v>2.1453976799595854E-2</v>
      </c>
      <c r="I496" s="39">
        <f t="shared" si="53"/>
        <v>58690.400000000001</v>
      </c>
      <c r="J496" s="22">
        <v>166333.57363076921</v>
      </c>
      <c r="K496" s="32">
        <f t="shared" si="54"/>
        <v>21.715653501766308</v>
      </c>
      <c r="L496" s="32">
        <f t="shared" si="55"/>
        <v>17.841298860915352</v>
      </c>
      <c r="M496">
        <f>VLOOKUP(P496,Лист2!$C$2:$F$505,2,0)</f>
        <v>15</v>
      </c>
      <c r="N496">
        <f>VLOOKUP(P496,Лист2!$C$2:$F$505,3,0)</f>
        <v>654</v>
      </c>
      <c r="O496" s="16">
        <f>VLOOKUP(P496,Лист2!$C$2:$F$505,4,0)</f>
        <v>564</v>
      </c>
      <c r="P496" t="str">
        <f t="shared" si="52"/>
        <v>11.05.2020 Новосибирск</v>
      </c>
    </row>
    <row r="497" spans="1:16" ht="14.25" customHeight="1" x14ac:dyDescent="0.3">
      <c r="A497" s="7">
        <v>43969</v>
      </c>
      <c r="B497" s="27">
        <f t="shared" si="49"/>
        <v>21</v>
      </c>
      <c r="C497" s="8" t="s">
        <v>23</v>
      </c>
      <c r="D497" s="8">
        <v>14497.5</v>
      </c>
      <c r="E497" s="8">
        <v>1230711</v>
      </c>
      <c r="F497" s="8">
        <v>1005560.455</v>
      </c>
      <c r="G497" s="23">
        <f t="shared" si="50"/>
        <v>41034630</v>
      </c>
      <c r="H497" s="25">
        <f t="shared" si="51"/>
        <v>2.9992009188336777E-2</v>
      </c>
      <c r="I497" s="39">
        <f t="shared" si="53"/>
        <v>76919.4375</v>
      </c>
      <c r="J497" s="8">
        <v>171097.83406153845</v>
      </c>
      <c r="K497" s="32">
        <f t="shared" si="54"/>
        <v>22.39055283851631</v>
      </c>
      <c r="L497" s="32">
        <f t="shared" si="55"/>
        <v>18.294347332558175</v>
      </c>
      <c r="M497">
        <f>VLOOKUP(P497,Лист2!$C$2:$F$505,2,0)</f>
        <v>16</v>
      </c>
      <c r="N497">
        <f>VLOOKUP(P497,Лист2!$C$2:$F$505,3,0)</f>
        <v>864</v>
      </c>
      <c r="O497" s="16">
        <f>VLOOKUP(P497,Лист2!$C$2:$F$505,4,0)</f>
        <v>765</v>
      </c>
      <c r="P497" t="str">
        <f t="shared" si="52"/>
        <v>18.05.2020 Новосибирск</v>
      </c>
    </row>
    <row r="498" spans="1:16" ht="14.25" customHeight="1" x14ac:dyDescent="0.3">
      <c r="A498" s="5">
        <v>43965</v>
      </c>
      <c r="B498" s="27">
        <f t="shared" si="49"/>
        <v>20</v>
      </c>
      <c r="C498" s="6" t="s">
        <v>23</v>
      </c>
      <c r="D498" s="6">
        <v>13810.5</v>
      </c>
      <c r="E498" s="6">
        <v>1131676.5</v>
      </c>
      <c r="F498" s="6">
        <v>966968.63599999994</v>
      </c>
      <c r="G498" s="23">
        <f t="shared" si="50"/>
        <v>41034630</v>
      </c>
      <c r="H498" s="25">
        <f t="shared" si="51"/>
        <v>2.7578572049997769E-2</v>
      </c>
      <c r="I498" s="39">
        <f t="shared" si="53"/>
        <v>70729.78125</v>
      </c>
      <c r="J498" s="22">
        <v>195740.02307692307</v>
      </c>
      <c r="K498" s="32">
        <f t="shared" si="54"/>
        <v>17.033423615613533</v>
      </c>
      <c r="L498" s="32">
        <f t="shared" si="55"/>
        <v>14.554323960955278</v>
      </c>
      <c r="M498">
        <f>VLOOKUP(P498,Лист2!$C$2:$F$505,2,0)</f>
        <v>16</v>
      </c>
      <c r="N498">
        <f>VLOOKUP(P498,Лист2!$C$2:$F$505,3,0)</f>
        <v>834</v>
      </c>
      <c r="O498" s="16">
        <f>VLOOKUP(P498,Лист2!$C$2:$F$505,4,0)</f>
        <v>735</v>
      </c>
      <c r="P498" t="str">
        <f t="shared" si="52"/>
        <v>14.05.2020 Новосибирск</v>
      </c>
    </row>
    <row r="499" spans="1:16" ht="14.25" customHeight="1" x14ac:dyDescent="0.3">
      <c r="A499" s="7">
        <v>43966</v>
      </c>
      <c r="B499" s="27">
        <f t="shared" si="49"/>
        <v>20</v>
      </c>
      <c r="C499" s="8" t="s">
        <v>23</v>
      </c>
      <c r="D499" s="8">
        <v>13752</v>
      </c>
      <c r="E499" s="8">
        <v>1091040</v>
      </c>
      <c r="F499" s="8">
        <v>898790.64599999995</v>
      </c>
      <c r="G499" s="23">
        <f t="shared" si="50"/>
        <v>41034630</v>
      </c>
      <c r="H499" s="25">
        <f t="shared" si="51"/>
        <v>2.6588274342914754E-2</v>
      </c>
      <c r="I499" s="39">
        <f t="shared" si="53"/>
        <v>68190</v>
      </c>
      <c r="J499" s="8">
        <v>149313.46028461537</v>
      </c>
      <c r="K499" s="32">
        <f t="shared" si="54"/>
        <v>21.389781352931443</v>
      </c>
      <c r="L499" s="32">
        <f t="shared" si="55"/>
        <v>17.620742960844705</v>
      </c>
      <c r="M499">
        <f>VLOOKUP(P499,Лист2!$C$2:$F$505,2,0)</f>
        <v>16</v>
      </c>
      <c r="N499">
        <f>VLOOKUP(P499,Лист2!$C$2:$F$505,3,0)</f>
        <v>817</v>
      </c>
      <c r="O499" s="16">
        <f>VLOOKUP(P499,Лист2!$C$2:$F$505,4,0)</f>
        <v>718</v>
      </c>
      <c r="P499" t="str">
        <f t="shared" si="52"/>
        <v>15.05.2020 Новосибирск</v>
      </c>
    </row>
    <row r="500" spans="1:16" ht="14.25" customHeight="1" x14ac:dyDescent="0.3">
      <c r="A500" s="5">
        <v>43978</v>
      </c>
      <c r="B500" s="27">
        <f t="shared" si="49"/>
        <v>22</v>
      </c>
      <c r="C500" s="6" t="s">
        <v>23</v>
      </c>
      <c r="D500" s="6">
        <v>15276</v>
      </c>
      <c r="E500" s="6">
        <v>1350199.5</v>
      </c>
      <c r="F500" s="6">
        <v>1100106.21</v>
      </c>
      <c r="G500" s="23">
        <f t="shared" si="50"/>
        <v>41034630</v>
      </c>
      <c r="H500" s="25">
        <f t="shared" si="51"/>
        <v>3.2903903361624069E-2</v>
      </c>
      <c r="I500" s="39">
        <f t="shared" si="53"/>
        <v>75011.083333333328</v>
      </c>
      <c r="J500" s="22">
        <v>107692.85196923077</v>
      </c>
      <c r="K500" s="32">
        <f t="shared" si="54"/>
        <v>22.733558607945685</v>
      </c>
      <c r="L500" s="32">
        <f t="shared" si="55"/>
        <v>18.522691646678883</v>
      </c>
      <c r="M500">
        <f>VLOOKUP(P500,Лист2!$C$2:$F$505,2,0)</f>
        <v>18</v>
      </c>
      <c r="N500">
        <f>VLOOKUP(P500,Лист2!$C$2:$F$505,3,0)</f>
        <v>962</v>
      </c>
      <c r="O500" s="16">
        <f>VLOOKUP(P500,Лист2!$C$2:$F$505,4,0)</f>
        <v>859</v>
      </c>
      <c r="P500" t="str">
        <f t="shared" si="52"/>
        <v>27.05.2020 Новосибирск</v>
      </c>
    </row>
    <row r="501" spans="1:16" ht="14.25" customHeight="1" x14ac:dyDescent="0.3">
      <c r="A501" s="7">
        <v>43983</v>
      </c>
      <c r="B501" s="27">
        <f t="shared" si="49"/>
        <v>23</v>
      </c>
      <c r="C501" s="8" t="s">
        <v>26</v>
      </c>
      <c r="D501" s="8">
        <v>4408.5</v>
      </c>
      <c r="E501" s="8">
        <v>410892</v>
      </c>
      <c r="F501" s="8">
        <v>346029.05</v>
      </c>
      <c r="G501" s="23">
        <f t="shared" si="50"/>
        <v>879727.5</v>
      </c>
      <c r="H501" s="25">
        <f t="shared" si="51"/>
        <v>0.46706735892648577</v>
      </c>
      <c r="I501" s="39">
        <f t="shared" si="53"/>
        <v>68482</v>
      </c>
      <c r="J501" s="8">
        <v>36168.753846153842</v>
      </c>
      <c r="K501" s="32">
        <f t="shared" si="54"/>
        <v>18.744943524250353</v>
      </c>
      <c r="L501" s="32">
        <f t="shared" si="55"/>
        <v>15.785887775863246</v>
      </c>
      <c r="M501">
        <f>VLOOKUP(P501,Лист2!$C$2:$F$505,2,0)</f>
        <v>6</v>
      </c>
      <c r="N501">
        <f>VLOOKUP(P501,Лист2!$C$2:$F$505,3,0)</f>
        <v>237</v>
      </c>
      <c r="O501" s="16">
        <f>VLOOKUP(P501,Лист2!$C$2:$F$505,4,0)</f>
        <v>175</v>
      </c>
      <c r="P501" t="str">
        <f t="shared" si="52"/>
        <v>01.06.2020 Уфа</v>
      </c>
    </row>
    <row r="502" spans="1:16" ht="14.25" customHeight="1" x14ac:dyDescent="0.3">
      <c r="A502" s="5">
        <v>43980</v>
      </c>
      <c r="B502" s="27">
        <f t="shared" si="49"/>
        <v>22</v>
      </c>
      <c r="C502" s="6" t="s">
        <v>24</v>
      </c>
      <c r="D502" s="6">
        <v>9927</v>
      </c>
      <c r="E502" s="6">
        <v>850840.5</v>
      </c>
      <c r="F502" s="6">
        <v>733232.38899999997</v>
      </c>
      <c r="G502" s="23">
        <f t="shared" si="50"/>
        <v>5664156</v>
      </c>
      <c r="H502" s="25">
        <f t="shared" si="51"/>
        <v>0.1502148775563385</v>
      </c>
      <c r="I502" s="39">
        <f t="shared" si="53"/>
        <v>121548.64285714286</v>
      </c>
      <c r="J502" s="22">
        <v>51066.353846153841</v>
      </c>
      <c r="K502" s="32">
        <f t="shared" si="54"/>
        <v>16.03967756530734</v>
      </c>
      <c r="L502" s="32">
        <f t="shared" si="55"/>
        <v>13.822580260342571</v>
      </c>
      <c r="M502">
        <f>VLOOKUP(P502,Лист2!$C$2:$F$505,2,0)</f>
        <v>7</v>
      </c>
      <c r="N502">
        <f>VLOOKUP(P502,Лист2!$C$2:$F$505,3,0)</f>
        <v>491</v>
      </c>
      <c r="O502" s="16">
        <f>VLOOKUP(P502,Лист2!$C$2:$F$505,4,0)</f>
        <v>411</v>
      </c>
      <c r="P502" t="str">
        <f t="shared" si="52"/>
        <v>29.05.2020 Тюмень</v>
      </c>
    </row>
    <row r="503" spans="1:16" ht="14.25" customHeight="1" x14ac:dyDescent="0.3">
      <c r="A503" s="7">
        <v>43983</v>
      </c>
      <c r="B503" s="27">
        <f t="shared" si="49"/>
        <v>23</v>
      </c>
      <c r="C503" s="8" t="s">
        <v>24</v>
      </c>
      <c r="D503" s="8">
        <v>9474</v>
      </c>
      <c r="E503" s="8">
        <v>802447.5</v>
      </c>
      <c r="F503" s="8">
        <v>682814.14599999995</v>
      </c>
      <c r="G503" s="23">
        <f t="shared" si="50"/>
        <v>5664156</v>
      </c>
      <c r="H503" s="25">
        <f t="shared" si="51"/>
        <v>0.14167115100643415</v>
      </c>
      <c r="I503" s="39">
        <f t="shared" si="53"/>
        <v>114635.35714285714</v>
      </c>
      <c r="J503" s="8">
        <v>81560.983369230773</v>
      </c>
      <c r="K503" s="32">
        <f t="shared" si="54"/>
        <v>17.520632034474584</v>
      </c>
      <c r="L503" s="32">
        <f t="shared" si="55"/>
        <v>14.908558379208614</v>
      </c>
      <c r="M503">
        <f>VLOOKUP(P503,Лист2!$C$2:$F$505,2,0)</f>
        <v>7</v>
      </c>
      <c r="N503">
        <f>VLOOKUP(P503,Лист2!$C$2:$F$505,3,0)</f>
        <v>500</v>
      </c>
      <c r="O503" s="16">
        <f>VLOOKUP(P503,Лист2!$C$2:$F$505,4,0)</f>
        <v>418</v>
      </c>
      <c r="P503" t="str">
        <f t="shared" si="52"/>
        <v>01.06.2020 Тюмень</v>
      </c>
    </row>
    <row r="504" spans="1:16" ht="14.25" customHeight="1" x14ac:dyDescent="0.3">
      <c r="A504" s="5">
        <v>43980</v>
      </c>
      <c r="B504" s="27">
        <f t="shared" si="49"/>
        <v>22</v>
      </c>
      <c r="C504" s="6" t="s">
        <v>23</v>
      </c>
      <c r="D504" s="6">
        <v>16878</v>
      </c>
      <c r="E504" s="6">
        <v>1438255.5</v>
      </c>
      <c r="F504" s="6">
        <v>1180692.7039999999</v>
      </c>
      <c r="G504" s="23">
        <f t="shared" si="50"/>
        <v>41034630</v>
      </c>
      <c r="H504" s="25">
        <f t="shared" si="51"/>
        <v>3.5049798182656938E-2</v>
      </c>
      <c r="I504" s="39">
        <f t="shared" si="53"/>
        <v>79903.083333333328</v>
      </c>
      <c r="J504" s="22">
        <v>102040.10621538461</v>
      </c>
      <c r="K504" s="32">
        <f t="shared" si="54"/>
        <v>21.81454963915828</v>
      </c>
      <c r="L504" s="32">
        <f t="shared" si="55"/>
        <v>17.908000073700403</v>
      </c>
      <c r="M504">
        <f>VLOOKUP(P504,Лист2!$C$2:$F$505,2,0)</f>
        <v>18</v>
      </c>
      <c r="N504">
        <f>VLOOKUP(P504,Лист2!$C$2:$F$505,3,0)</f>
        <v>1014</v>
      </c>
      <c r="O504" s="16">
        <f>VLOOKUP(P504,Лист2!$C$2:$F$505,4,0)</f>
        <v>893</v>
      </c>
      <c r="P504" t="str">
        <f t="shared" si="52"/>
        <v>29.05.2020 Новосибирск</v>
      </c>
    </row>
    <row r="505" spans="1:16" ht="14.25" customHeight="1" x14ac:dyDescent="0.3">
      <c r="A505" s="9">
        <v>43983</v>
      </c>
      <c r="B505" s="27">
        <f t="shared" si="49"/>
        <v>23</v>
      </c>
      <c r="C505" s="10" t="s">
        <v>23</v>
      </c>
      <c r="D505" s="10">
        <v>14238</v>
      </c>
      <c r="E505" s="10">
        <v>1293219</v>
      </c>
      <c r="F505" s="10">
        <v>1006008.1159999999</v>
      </c>
      <c r="G505" s="23">
        <f t="shared" si="50"/>
        <v>41034630</v>
      </c>
      <c r="H505" s="25">
        <f t="shared" si="51"/>
        <v>3.1515307924063166E-2</v>
      </c>
      <c r="I505" s="39">
        <f t="shared" si="53"/>
        <v>71845.5</v>
      </c>
      <c r="J505" s="10">
        <v>129348.2923076923</v>
      </c>
      <c r="K505" s="32">
        <f t="shared" si="54"/>
        <v>28.54955933576187</v>
      </c>
      <c r="L505" s="32">
        <f t="shared" si="55"/>
        <v>22.208990433948163</v>
      </c>
      <c r="M505">
        <f>VLOOKUP(P505,Лист2!$C$2:$F$505,2,0)</f>
        <v>18</v>
      </c>
      <c r="N505">
        <f>VLOOKUP(P505,Лист2!$C$2:$F$505,3,0)</f>
        <v>923</v>
      </c>
      <c r="O505" s="16">
        <f>VLOOKUP(P505,Лист2!$C$2:$F$505,4,0)</f>
        <v>824</v>
      </c>
      <c r="P505" t="str">
        <f t="shared" si="52"/>
        <v>01.06.2020 Новосибирск</v>
      </c>
    </row>
    <row r="506" spans="1:16" ht="14.25" customHeight="1" x14ac:dyDescent="0.3"/>
    <row r="507" spans="1:16" ht="14.25" customHeight="1" x14ac:dyDescent="0.3"/>
    <row r="508" spans="1:16" ht="14.25" customHeight="1" x14ac:dyDescent="0.3"/>
    <row r="509" spans="1:16" ht="14.25" customHeight="1" x14ac:dyDescent="0.3"/>
    <row r="510" spans="1:16" ht="14.25" customHeight="1" x14ac:dyDescent="0.3"/>
    <row r="511" spans="1:16" ht="14.25" customHeight="1" x14ac:dyDescent="0.3"/>
    <row r="512" spans="1:1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J11" sqref="J11"/>
    </sheetView>
  </sheetViews>
  <sheetFormatPr defaultColWidth="14.44140625" defaultRowHeight="15" customHeight="1" x14ac:dyDescent="0.3"/>
  <cols>
    <col min="1" max="1" width="10.44140625" customWidth="1"/>
    <col min="2" max="2" width="22.6640625" customWidth="1"/>
    <col min="3" max="3" width="29.109375" customWidth="1"/>
    <col min="4" max="4" width="24.109375" customWidth="1"/>
    <col min="5" max="5" width="25.109375" customWidth="1"/>
    <col min="6" max="6" width="30.44140625" customWidth="1"/>
    <col min="7" max="27" width="8.6640625" customWidth="1"/>
  </cols>
  <sheetData>
    <row r="1" spans="1:6" ht="14.25" customHeight="1" x14ac:dyDescent="0.3">
      <c r="A1" s="3" t="s">
        <v>0</v>
      </c>
      <c r="B1" s="3" t="s">
        <v>1</v>
      </c>
      <c r="C1" s="13"/>
      <c r="D1" s="3" t="s">
        <v>6</v>
      </c>
      <c r="E1" s="3" t="s">
        <v>7</v>
      </c>
      <c r="F1" s="3" t="s">
        <v>8</v>
      </c>
    </row>
    <row r="2" spans="1:6" ht="14.25" customHeight="1" x14ac:dyDescent="0.3">
      <c r="A2" s="11">
        <v>43949</v>
      </c>
      <c r="B2" s="12" t="s">
        <v>16</v>
      </c>
      <c r="C2" s="12" t="str">
        <f t="shared" ref="C2:C65" si="0">TEXT(A2,"ДД.ММ.ГГГГ")&amp;" "&amp;B2</f>
        <v>28.04.2020 Волгоград</v>
      </c>
      <c r="D2" s="12">
        <v>36</v>
      </c>
      <c r="E2" s="12">
        <v>4923</v>
      </c>
      <c r="F2" s="12">
        <v>4560</v>
      </c>
    </row>
    <row r="3" spans="1:6" ht="14.25" customHeight="1" x14ac:dyDescent="0.3">
      <c r="A3" s="11">
        <v>43949</v>
      </c>
      <c r="B3" s="12" t="s">
        <v>11</v>
      </c>
      <c r="C3" s="12" t="str">
        <f t="shared" si="0"/>
        <v>28.04.2020 Екатеринбург</v>
      </c>
      <c r="D3" s="12">
        <v>31</v>
      </c>
      <c r="E3" s="12">
        <v>5465</v>
      </c>
      <c r="F3" s="12">
        <v>5096</v>
      </c>
    </row>
    <row r="4" spans="1:6" ht="14.25" customHeight="1" x14ac:dyDescent="0.3">
      <c r="A4" s="11">
        <v>43949</v>
      </c>
      <c r="B4" s="12" t="s">
        <v>17</v>
      </c>
      <c r="C4" s="12" t="str">
        <f t="shared" si="0"/>
        <v>28.04.2020 Казань</v>
      </c>
      <c r="D4" s="12">
        <v>19</v>
      </c>
      <c r="E4" s="12">
        <v>1846</v>
      </c>
      <c r="F4" s="12">
        <v>1681</v>
      </c>
    </row>
    <row r="5" spans="1:6" ht="14.25" customHeight="1" x14ac:dyDescent="0.3">
      <c r="A5" s="11">
        <v>43949</v>
      </c>
      <c r="B5" s="12" t="s">
        <v>10</v>
      </c>
      <c r="C5" s="12" t="str">
        <f t="shared" si="0"/>
        <v>28.04.2020 Кемерово</v>
      </c>
      <c r="D5" s="12">
        <v>18</v>
      </c>
      <c r="E5" s="12">
        <v>1539</v>
      </c>
      <c r="F5" s="12">
        <v>1404</v>
      </c>
    </row>
    <row r="6" spans="1:6" ht="14.25" customHeight="1" x14ac:dyDescent="0.3">
      <c r="A6" s="11">
        <v>43949</v>
      </c>
      <c r="B6" s="12" t="s">
        <v>20</v>
      </c>
      <c r="C6" s="12" t="str">
        <f t="shared" si="0"/>
        <v>28.04.2020 Краснодар</v>
      </c>
      <c r="D6" s="12">
        <v>18</v>
      </c>
      <c r="E6" s="12">
        <v>1505</v>
      </c>
      <c r="F6" s="12">
        <v>1368</v>
      </c>
    </row>
    <row r="7" spans="1:6" ht="14.25" customHeight="1" x14ac:dyDescent="0.3">
      <c r="A7" s="11">
        <v>43949</v>
      </c>
      <c r="B7" s="12" t="s">
        <v>22</v>
      </c>
      <c r="C7" s="12" t="str">
        <f t="shared" si="0"/>
        <v>28.04.2020 Москва Восток</v>
      </c>
      <c r="D7" s="12">
        <v>54</v>
      </c>
      <c r="E7" s="12">
        <v>12306</v>
      </c>
      <c r="F7" s="12">
        <v>11532</v>
      </c>
    </row>
    <row r="8" spans="1:6" ht="14.25" customHeight="1" x14ac:dyDescent="0.3">
      <c r="A8" s="11">
        <v>43949</v>
      </c>
      <c r="B8" s="12" t="s">
        <v>21</v>
      </c>
      <c r="C8" s="12" t="str">
        <f t="shared" si="0"/>
        <v>28.04.2020 Москва Запад</v>
      </c>
      <c r="D8" s="12">
        <v>59</v>
      </c>
      <c r="E8" s="12">
        <v>12943</v>
      </c>
      <c r="F8" s="12">
        <v>12072</v>
      </c>
    </row>
    <row r="9" spans="1:6" ht="14.25" customHeight="1" x14ac:dyDescent="0.3">
      <c r="A9" s="11">
        <v>43949</v>
      </c>
      <c r="B9" s="12" t="s">
        <v>13</v>
      </c>
      <c r="C9" s="12" t="str">
        <f t="shared" si="0"/>
        <v>28.04.2020 Нижний Новгород</v>
      </c>
      <c r="D9" s="12">
        <v>17</v>
      </c>
      <c r="E9" s="12">
        <v>1439</v>
      </c>
      <c r="F9" s="12">
        <v>1265</v>
      </c>
    </row>
    <row r="10" spans="1:6" ht="14.25" customHeight="1" x14ac:dyDescent="0.3">
      <c r="A10" s="11">
        <v>43949</v>
      </c>
      <c r="B10" s="12" t="s">
        <v>23</v>
      </c>
      <c r="C10" s="12" t="str">
        <f t="shared" si="0"/>
        <v>28.04.2020 Новосибирск</v>
      </c>
      <c r="D10" s="12">
        <v>15</v>
      </c>
      <c r="E10" s="12">
        <v>636</v>
      </c>
      <c r="F10" s="12">
        <v>547</v>
      </c>
    </row>
    <row r="11" spans="1:6" ht="14.25" customHeight="1" x14ac:dyDescent="0.3">
      <c r="A11" s="11">
        <v>43949</v>
      </c>
      <c r="B11" s="12" t="s">
        <v>18</v>
      </c>
      <c r="C11" s="12" t="str">
        <f t="shared" si="0"/>
        <v>28.04.2020 Пермь</v>
      </c>
      <c r="D11" s="12">
        <v>15</v>
      </c>
      <c r="E11" s="12">
        <v>780</v>
      </c>
      <c r="F11" s="12">
        <v>690</v>
      </c>
    </row>
    <row r="12" spans="1:6" ht="14.25" customHeight="1" x14ac:dyDescent="0.3">
      <c r="A12" s="11">
        <v>43949</v>
      </c>
      <c r="B12" s="12" t="s">
        <v>15</v>
      </c>
      <c r="C12" s="12" t="str">
        <f t="shared" si="0"/>
        <v>28.04.2020 Санкт-Петербург Север</v>
      </c>
      <c r="D12" s="12">
        <v>125</v>
      </c>
      <c r="E12" s="12">
        <v>20914</v>
      </c>
      <c r="F12" s="12">
        <v>19479</v>
      </c>
    </row>
    <row r="13" spans="1:6" ht="14.25" customHeight="1" x14ac:dyDescent="0.3">
      <c r="A13" s="11">
        <v>43949</v>
      </c>
      <c r="B13" s="12" t="s">
        <v>14</v>
      </c>
      <c r="C13" s="12" t="str">
        <f t="shared" si="0"/>
        <v>28.04.2020 Санкт-Петербург Юг</v>
      </c>
      <c r="D13" s="12">
        <v>128</v>
      </c>
      <c r="E13" s="12">
        <v>16450</v>
      </c>
      <c r="F13" s="12">
        <v>15320</v>
      </c>
    </row>
    <row r="14" spans="1:6" ht="14.25" customHeight="1" x14ac:dyDescent="0.3">
      <c r="A14" s="11">
        <v>43949</v>
      </c>
      <c r="B14" s="12" t="s">
        <v>12</v>
      </c>
      <c r="C14" s="12" t="str">
        <f t="shared" si="0"/>
        <v>28.04.2020 Тольятти</v>
      </c>
      <c r="D14" s="12">
        <v>10</v>
      </c>
      <c r="E14" s="12">
        <v>580</v>
      </c>
      <c r="F14" s="12">
        <v>506</v>
      </c>
    </row>
    <row r="15" spans="1:6" ht="14.25" customHeight="1" x14ac:dyDescent="0.3">
      <c r="A15" s="11">
        <v>43950</v>
      </c>
      <c r="B15" s="12" t="s">
        <v>16</v>
      </c>
      <c r="C15" s="12" t="str">
        <f t="shared" si="0"/>
        <v>29.04.2020 Волгоград</v>
      </c>
      <c r="D15" s="12">
        <v>36</v>
      </c>
      <c r="E15" s="12">
        <v>4937</v>
      </c>
      <c r="F15" s="12">
        <v>4561</v>
      </c>
    </row>
    <row r="16" spans="1:6" ht="14.25" customHeight="1" x14ac:dyDescent="0.3">
      <c r="A16" s="11">
        <v>43950</v>
      </c>
      <c r="B16" s="12" t="s">
        <v>11</v>
      </c>
      <c r="C16" s="12" t="str">
        <f t="shared" si="0"/>
        <v>29.04.2020 Екатеринбург</v>
      </c>
      <c r="D16" s="12">
        <v>31</v>
      </c>
      <c r="E16" s="12">
        <v>5378</v>
      </c>
      <c r="F16" s="12">
        <v>4985</v>
      </c>
    </row>
    <row r="17" spans="1:6" ht="14.25" customHeight="1" x14ac:dyDescent="0.3">
      <c r="A17" s="11">
        <v>43950</v>
      </c>
      <c r="B17" s="12" t="s">
        <v>17</v>
      </c>
      <c r="C17" s="12" t="str">
        <f t="shared" si="0"/>
        <v>29.04.2020 Казань</v>
      </c>
      <c r="D17" s="12">
        <v>19</v>
      </c>
      <c r="E17" s="12">
        <v>1676</v>
      </c>
      <c r="F17" s="12">
        <v>1516</v>
      </c>
    </row>
    <row r="18" spans="1:6" ht="14.25" customHeight="1" x14ac:dyDescent="0.3">
      <c r="A18" s="11">
        <v>43950</v>
      </c>
      <c r="B18" s="12" t="s">
        <v>10</v>
      </c>
      <c r="C18" s="12" t="str">
        <f t="shared" si="0"/>
        <v>29.04.2020 Кемерово</v>
      </c>
      <c r="D18" s="12">
        <v>18</v>
      </c>
      <c r="E18" s="12">
        <v>1684</v>
      </c>
      <c r="F18" s="12">
        <v>1528</v>
      </c>
    </row>
    <row r="19" spans="1:6" ht="14.25" customHeight="1" x14ac:dyDescent="0.3">
      <c r="A19" s="11">
        <v>43950</v>
      </c>
      <c r="B19" s="12" t="s">
        <v>20</v>
      </c>
      <c r="C19" s="12" t="str">
        <f t="shared" si="0"/>
        <v>29.04.2020 Краснодар</v>
      </c>
      <c r="D19" s="12">
        <v>18</v>
      </c>
      <c r="E19" s="12">
        <v>1599</v>
      </c>
      <c r="F19" s="12">
        <v>1450</v>
      </c>
    </row>
    <row r="20" spans="1:6" ht="14.25" customHeight="1" x14ac:dyDescent="0.3">
      <c r="A20" s="11">
        <v>43950</v>
      </c>
      <c r="B20" s="12" t="s">
        <v>22</v>
      </c>
      <c r="C20" s="12" t="str">
        <f t="shared" si="0"/>
        <v>29.04.2020 Москва Восток</v>
      </c>
      <c r="D20" s="12">
        <v>54</v>
      </c>
      <c r="E20" s="12">
        <v>12747</v>
      </c>
      <c r="F20" s="12">
        <v>11884</v>
      </c>
    </row>
    <row r="21" spans="1:6" ht="14.25" customHeight="1" x14ac:dyDescent="0.3">
      <c r="A21" s="11">
        <v>43950</v>
      </c>
      <c r="B21" s="12" t="s">
        <v>21</v>
      </c>
      <c r="C21" s="12" t="str">
        <f t="shared" si="0"/>
        <v>29.04.2020 Москва Запад</v>
      </c>
      <c r="D21" s="12">
        <v>59</v>
      </c>
      <c r="E21" s="12">
        <v>13186</v>
      </c>
      <c r="F21" s="12">
        <v>12251</v>
      </c>
    </row>
    <row r="22" spans="1:6" ht="14.25" customHeight="1" x14ac:dyDescent="0.3">
      <c r="A22" s="11">
        <v>43950</v>
      </c>
      <c r="B22" s="12" t="s">
        <v>13</v>
      </c>
      <c r="C22" s="12" t="str">
        <f t="shared" si="0"/>
        <v>29.04.2020 Нижний Новгород</v>
      </c>
      <c r="D22" s="12">
        <v>18</v>
      </c>
      <c r="E22" s="12">
        <v>1534</v>
      </c>
      <c r="F22" s="12">
        <v>1369</v>
      </c>
    </row>
    <row r="23" spans="1:6" ht="14.25" customHeight="1" x14ac:dyDescent="0.3">
      <c r="A23" s="11">
        <v>43950</v>
      </c>
      <c r="B23" s="12" t="s">
        <v>23</v>
      </c>
      <c r="C23" s="12" t="str">
        <f t="shared" si="0"/>
        <v>29.04.2020 Новосибирск</v>
      </c>
      <c r="D23" s="12">
        <v>15</v>
      </c>
      <c r="E23" s="12">
        <v>659</v>
      </c>
      <c r="F23" s="12">
        <v>575</v>
      </c>
    </row>
    <row r="24" spans="1:6" ht="14.25" customHeight="1" x14ac:dyDescent="0.3">
      <c r="A24" s="11">
        <v>43950</v>
      </c>
      <c r="B24" s="12" t="s">
        <v>18</v>
      </c>
      <c r="C24" s="12" t="str">
        <f t="shared" si="0"/>
        <v>29.04.2020 Пермь</v>
      </c>
      <c r="D24" s="12">
        <v>15</v>
      </c>
      <c r="E24" s="12">
        <v>786</v>
      </c>
      <c r="F24" s="12">
        <v>695</v>
      </c>
    </row>
    <row r="25" spans="1:6" ht="14.25" customHeight="1" x14ac:dyDescent="0.3">
      <c r="A25" s="11">
        <v>43950</v>
      </c>
      <c r="B25" s="12" t="s">
        <v>15</v>
      </c>
      <c r="C25" s="12" t="str">
        <f t="shared" si="0"/>
        <v>29.04.2020 Санкт-Петербург Север</v>
      </c>
      <c r="D25" s="12">
        <v>125</v>
      </c>
      <c r="E25" s="12">
        <v>21863</v>
      </c>
      <c r="F25" s="12">
        <v>20160</v>
      </c>
    </row>
    <row r="26" spans="1:6" ht="14.25" customHeight="1" x14ac:dyDescent="0.3">
      <c r="A26" s="11">
        <v>43950</v>
      </c>
      <c r="B26" s="12" t="s">
        <v>14</v>
      </c>
      <c r="C26" s="12" t="str">
        <f t="shared" si="0"/>
        <v>29.04.2020 Санкт-Петербург Юг</v>
      </c>
      <c r="D26" s="12">
        <v>128</v>
      </c>
      <c r="E26" s="12">
        <v>17368</v>
      </c>
      <c r="F26" s="12">
        <v>16077</v>
      </c>
    </row>
    <row r="27" spans="1:6" ht="14.25" customHeight="1" x14ac:dyDescent="0.3">
      <c r="A27" s="11">
        <v>43950</v>
      </c>
      <c r="B27" s="12" t="s">
        <v>12</v>
      </c>
      <c r="C27" s="12" t="str">
        <f t="shared" si="0"/>
        <v>29.04.2020 Тольятти</v>
      </c>
      <c r="D27" s="12">
        <v>10</v>
      </c>
      <c r="E27" s="12">
        <v>502</v>
      </c>
      <c r="F27" s="12">
        <v>433</v>
      </c>
    </row>
    <row r="28" spans="1:6" ht="14.25" customHeight="1" x14ac:dyDescent="0.3">
      <c r="A28" s="11">
        <v>43951</v>
      </c>
      <c r="B28" s="12" t="s">
        <v>16</v>
      </c>
      <c r="C28" s="12" t="str">
        <f t="shared" si="0"/>
        <v>30.04.2020 Волгоград</v>
      </c>
      <c r="D28" s="12">
        <v>36</v>
      </c>
      <c r="E28" s="12">
        <v>5143</v>
      </c>
      <c r="F28" s="12">
        <v>4715</v>
      </c>
    </row>
    <row r="29" spans="1:6" ht="14.25" customHeight="1" x14ac:dyDescent="0.3">
      <c r="A29" s="11">
        <v>43951</v>
      </c>
      <c r="B29" s="12" t="s">
        <v>11</v>
      </c>
      <c r="C29" s="12" t="str">
        <f t="shared" si="0"/>
        <v>30.04.2020 Екатеринбург</v>
      </c>
      <c r="D29" s="12">
        <v>31</v>
      </c>
      <c r="E29" s="12">
        <v>5120</v>
      </c>
      <c r="F29" s="12">
        <v>4737</v>
      </c>
    </row>
    <row r="30" spans="1:6" ht="14.25" customHeight="1" x14ac:dyDescent="0.3">
      <c r="A30" s="11">
        <v>43951</v>
      </c>
      <c r="B30" s="12" t="s">
        <v>17</v>
      </c>
      <c r="C30" s="12" t="str">
        <f t="shared" si="0"/>
        <v>30.04.2020 Казань</v>
      </c>
      <c r="D30" s="12">
        <v>20</v>
      </c>
      <c r="E30" s="12">
        <v>1756</v>
      </c>
      <c r="F30" s="12">
        <v>1586</v>
      </c>
    </row>
    <row r="31" spans="1:6" ht="14.25" customHeight="1" x14ac:dyDescent="0.3">
      <c r="A31" s="11">
        <v>43951</v>
      </c>
      <c r="B31" s="12" t="s">
        <v>10</v>
      </c>
      <c r="C31" s="12" t="str">
        <f t="shared" si="0"/>
        <v>30.04.2020 Кемерово</v>
      </c>
      <c r="D31" s="12">
        <v>19</v>
      </c>
      <c r="E31" s="12">
        <v>1712</v>
      </c>
      <c r="F31" s="12">
        <v>1552</v>
      </c>
    </row>
    <row r="32" spans="1:6" ht="14.25" customHeight="1" x14ac:dyDescent="0.3">
      <c r="A32" s="11">
        <v>43951</v>
      </c>
      <c r="B32" s="12" t="s">
        <v>20</v>
      </c>
      <c r="C32" s="12" t="str">
        <f t="shared" si="0"/>
        <v>30.04.2020 Краснодар</v>
      </c>
      <c r="D32" s="12">
        <v>19</v>
      </c>
      <c r="E32" s="12">
        <v>1662</v>
      </c>
      <c r="F32" s="12">
        <v>1506</v>
      </c>
    </row>
    <row r="33" spans="1:6" ht="14.25" customHeight="1" x14ac:dyDescent="0.3">
      <c r="A33" s="11">
        <v>43951</v>
      </c>
      <c r="B33" s="12" t="s">
        <v>22</v>
      </c>
      <c r="C33" s="12" t="str">
        <f t="shared" si="0"/>
        <v>30.04.2020 Москва Восток</v>
      </c>
      <c r="D33" s="12">
        <v>54</v>
      </c>
      <c r="E33" s="12">
        <v>12817</v>
      </c>
      <c r="F33" s="12">
        <v>11865</v>
      </c>
    </row>
    <row r="34" spans="1:6" ht="14.25" customHeight="1" x14ac:dyDescent="0.3">
      <c r="A34" s="11">
        <v>43951</v>
      </c>
      <c r="B34" s="12" t="s">
        <v>21</v>
      </c>
      <c r="C34" s="12" t="str">
        <f t="shared" si="0"/>
        <v>30.04.2020 Москва Запад</v>
      </c>
      <c r="D34" s="12">
        <v>59</v>
      </c>
      <c r="E34" s="12">
        <v>13251</v>
      </c>
      <c r="F34" s="12">
        <v>12255</v>
      </c>
    </row>
    <row r="35" spans="1:6" ht="14.25" customHeight="1" x14ac:dyDescent="0.3">
      <c r="A35" s="11">
        <v>43951</v>
      </c>
      <c r="B35" s="12" t="s">
        <v>13</v>
      </c>
      <c r="C35" s="12" t="str">
        <f t="shared" si="0"/>
        <v>30.04.2020 Нижний Новгород</v>
      </c>
      <c r="D35" s="12">
        <v>19</v>
      </c>
      <c r="E35" s="12">
        <v>1499</v>
      </c>
      <c r="F35" s="12">
        <v>1322</v>
      </c>
    </row>
    <row r="36" spans="1:6" ht="14.25" customHeight="1" x14ac:dyDescent="0.3">
      <c r="A36" s="11">
        <v>43951</v>
      </c>
      <c r="B36" s="12" t="s">
        <v>23</v>
      </c>
      <c r="C36" s="12" t="str">
        <f t="shared" si="0"/>
        <v>30.04.2020 Новосибирск</v>
      </c>
      <c r="D36" s="12">
        <v>15</v>
      </c>
      <c r="E36" s="12">
        <v>644</v>
      </c>
      <c r="F36" s="12">
        <v>550</v>
      </c>
    </row>
    <row r="37" spans="1:6" ht="14.25" customHeight="1" x14ac:dyDescent="0.3">
      <c r="A37" s="11">
        <v>43951</v>
      </c>
      <c r="B37" s="12" t="s">
        <v>18</v>
      </c>
      <c r="C37" s="12" t="str">
        <f t="shared" si="0"/>
        <v>30.04.2020 Пермь</v>
      </c>
      <c r="D37" s="12">
        <v>15</v>
      </c>
      <c r="E37" s="12">
        <v>791</v>
      </c>
      <c r="F37" s="12">
        <v>691</v>
      </c>
    </row>
    <row r="38" spans="1:6" ht="14.25" customHeight="1" x14ac:dyDescent="0.3">
      <c r="A38" s="11">
        <v>43951</v>
      </c>
      <c r="B38" s="12" t="s">
        <v>19</v>
      </c>
      <c r="C38" s="12" t="str">
        <f t="shared" si="0"/>
        <v>30.04.2020 Ростов-на-Дону</v>
      </c>
      <c r="D38" s="12">
        <v>15</v>
      </c>
      <c r="E38" s="12">
        <v>262</v>
      </c>
      <c r="F38" s="12">
        <v>195</v>
      </c>
    </row>
    <row r="39" spans="1:6" ht="14.25" customHeight="1" x14ac:dyDescent="0.3">
      <c r="A39" s="11">
        <v>43951</v>
      </c>
      <c r="B39" s="12" t="s">
        <v>15</v>
      </c>
      <c r="C39" s="12" t="str">
        <f t="shared" si="0"/>
        <v>30.04.2020 Санкт-Петербург Север</v>
      </c>
      <c r="D39" s="12">
        <v>125</v>
      </c>
      <c r="E39" s="12">
        <v>22368</v>
      </c>
      <c r="F39" s="12">
        <v>20625</v>
      </c>
    </row>
    <row r="40" spans="1:6" ht="14.25" customHeight="1" x14ac:dyDescent="0.3">
      <c r="A40" s="11">
        <v>43951</v>
      </c>
      <c r="B40" s="12" t="s">
        <v>14</v>
      </c>
      <c r="C40" s="12" t="str">
        <f t="shared" si="0"/>
        <v>30.04.2020 Санкт-Петербург Юг</v>
      </c>
      <c r="D40" s="12">
        <v>129</v>
      </c>
      <c r="E40" s="12">
        <v>18042</v>
      </c>
      <c r="F40" s="12">
        <v>16631</v>
      </c>
    </row>
    <row r="41" spans="1:6" ht="14.25" customHeight="1" x14ac:dyDescent="0.3">
      <c r="A41" s="11">
        <v>43951</v>
      </c>
      <c r="B41" s="12" t="s">
        <v>12</v>
      </c>
      <c r="C41" s="12" t="str">
        <f t="shared" si="0"/>
        <v>30.04.2020 Тольятти</v>
      </c>
      <c r="D41" s="12">
        <v>10</v>
      </c>
      <c r="E41" s="12">
        <v>448</v>
      </c>
      <c r="F41" s="12">
        <v>376</v>
      </c>
    </row>
    <row r="42" spans="1:6" ht="14.25" customHeight="1" x14ac:dyDescent="0.3">
      <c r="A42" s="11">
        <v>43952</v>
      </c>
      <c r="B42" s="12" t="s">
        <v>16</v>
      </c>
      <c r="C42" s="12" t="str">
        <f t="shared" si="0"/>
        <v>01.05.2020 Волгоград</v>
      </c>
      <c r="D42" s="12">
        <v>36</v>
      </c>
      <c r="E42" s="12">
        <v>5457</v>
      </c>
      <c r="F42" s="12">
        <v>4916</v>
      </c>
    </row>
    <row r="43" spans="1:6" ht="14.25" customHeight="1" x14ac:dyDescent="0.3">
      <c r="A43" s="11">
        <v>43952</v>
      </c>
      <c r="B43" s="12" t="s">
        <v>11</v>
      </c>
      <c r="C43" s="12" t="str">
        <f t="shared" si="0"/>
        <v>01.05.2020 Екатеринбург</v>
      </c>
      <c r="D43" s="12">
        <v>31</v>
      </c>
      <c r="E43" s="12">
        <v>6118</v>
      </c>
      <c r="F43" s="12">
        <v>5564</v>
      </c>
    </row>
    <row r="44" spans="1:6" ht="14.25" customHeight="1" x14ac:dyDescent="0.3">
      <c r="A44" s="11">
        <v>43952</v>
      </c>
      <c r="B44" s="12" t="s">
        <v>17</v>
      </c>
      <c r="C44" s="12" t="str">
        <f t="shared" si="0"/>
        <v>01.05.2020 Казань</v>
      </c>
      <c r="D44" s="12">
        <v>20</v>
      </c>
      <c r="E44" s="12">
        <v>2468</v>
      </c>
      <c r="F44" s="12">
        <v>2221</v>
      </c>
    </row>
    <row r="45" spans="1:6" ht="14.25" customHeight="1" x14ac:dyDescent="0.3">
      <c r="A45" s="11">
        <v>43952</v>
      </c>
      <c r="B45" s="12" t="s">
        <v>10</v>
      </c>
      <c r="C45" s="12" t="str">
        <f t="shared" si="0"/>
        <v>01.05.2020 Кемерово</v>
      </c>
      <c r="D45" s="12">
        <v>18</v>
      </c>
      <c r="E45" s="12">
        <v>1826</v>
      </c>
      <c r="F45" s="12">
        <v>1633</v>
      </c>
    </row>
    <row r="46" spans="1:6" ht="14.25" customHeight="1" x14ac:dyDescent="0.3">
      <c r="A46" s="11">
        <v>43952</v>
      </c>
      <c r="B46" s="12" t="s">
        <v>20</v>
      </c>
      <c r="C46" s="12" t="str">
        <f t="shared" si="0"/>
        <v>01.05.2020 Краснодар</v>
      </c>
      <c r="D46" s="12">
        <v>19</v>
      </c>
      <c r="E46" s="12">
        <v>1987</v>
      </c>
      <c r="F46" s="12">
        <v>1791</v>
      </c>
    </row>
    <row r="47" spans="1:6" ht="14.25" customHeight="1" x14ac:dyDescent="0.3">
      <c r="A47" s="11">
        <v>43952</v>
      </c>
      <c r="B47" s="12" t="s">
        <v>22</v>
      </c>
      <c r="C47" s="12" t="str">
        <f t="shared" si="0"/>
        <v>01.05.2020 Москва Восток</v>
      </c>
      <c r="D47" s="12">
        <v>54</v>
      </c>
      <c r="E47" s="12">
        <v>14205</v>
      </c>
      <c r="F47" s="12">
        <v>13026</v>
      </c>
    </row>
    <row r="48" spans="1:6" ht="14.25" customHeight="1" x14ac:dyDescent="0.3">
      <c r="A48" s="11">
        <v>43952</v>
      </c>
      <c r="B48" s="12" t="s">
        <v>21</v>
      </c>
      <c r="C48" s="12" t="str">
        <f t="shared" si="0"/>
        <v>01.05.2020 Москва Запад</v>
      </c>
      <c r="D48" s="12">
        <v>59</v>
      </c>
      <c r="E48" s="12">
        <v>15222</v>
      </c>
      <c r="F48" s="12">
        <v>13873</v>
      </c>
    </row>
    <row r="49" spans="1:6" ht="14.25" customHeight="1" x14ac:dyDescent="0.3">
      <c r="A49" s="11">
        <v>43952</v>
      </c>
      <c r="B49" s="12" t="s">
        <v>13</v>
      </c>
      <c r="C49" s="12" t="str">
        <f t="shared" si="0"/>
        <v>01.05.2020 Нижний Новгород</v>
      </c>
      <c r="D49" s="12">
        <v>19</v>
      </c>
      <c r="E49" s="12">
        <v>1497</v>
      </c>
      <c r="F49" s="12">
        <v>1291</v>
      </c>
    </row>
    <row r="50" spans="1:6" ht="14.25" customHeight="1" x14ac:dyDescent="0.3">
      <c r="A50" s="11">
        <v>43952</v>
      </c>
      <c r="B50" s="12" t="s">
        <v>23</v>
      </c>
      <c r="C50" s="12" t="str">
        <f t="shared" si="0"/>
        <v>01.05.2020 Новосибирск</v>
      </c>
      <c r="D50" s="12">
        <v>15</v>
      </c>
      <c r="E50" s="12">
        <v>721</v>
      </c>
      <c r="F50" s="12">
        <v>625</v>
      </c>
    </row>
    <row r="51" spans="1:6" ht="14.25" customHeight="1" x14ac:dyDescent="0.3">
      <c r="A51" s="11">
        <v>43952</v>
      </c>
      <c r="B51" s="12" t="s">
        <v>18</v>
      </c>
      <c r="C51" s="12" t="str">
        <f t="shared" si="0"/>
        <v>01.05.2020 Пермь</v>
      </c>
      <c r="D51" s="12">
        <v>15</v>
      </c>
      <c r="E51" s="12">
        <v>996</v>
      </c>
      <c r="F51" s="12">
        <v>888</v>
      </c>
    </row>
    <row r="52" spans="1:6" ht="14.25" customHeight="1" x14ac:dyDescent="0.3">
      <c r="A52" s="11">
        <v>43952</v>
      </c>
      <c r="B52" s="12" t="s">
        <v>19</v>
      </c>
      <c r="C52" s="12" t="str">
        <f t="shared" si="0"/>
        <v>01.05.2020 Ростов-на-Дону</v>
      </c>
      <c r="D52" s="12">
        <v>15</v>
      </c>
      <c r="E52" s="12">
        <v>294</v>
      </c>
      <c r="F52" s="12">
        <v>225</v>
      </c>
    </row>
    <row r="53" spans="1:6" ht="14.25" customHeight="1" x14ac:dyDescent="0.3">
      <c r="A53" s="11">
        <v>43952</v>
      </c>
      <c r="B53" s="12" t="s">
        <v>15</v>
      </c>
      <c r="C53" s="12" t="str">
        <f t="shared" si="0"/>
        <v>01.05.2020 Санкт-Петербург Север</v>
      </c>
      <c r="D53" s="12">
        <v>125</v>
      </c>
      <c r="E53" s="12">
        <v>20602</v>
      </c>
      <c r="F53" s="12">
        <v>18845</v>
      </c>
    </row>
    <row r="54" spans="1:6" ht="14.25" customHeight="1" x14ac:dyDescent="0.3">
      <c r="A54" s="11">
        <v>43952</v>
      </c>
      <c r="B54" s="12" t="s">
        <v>14</v>
      </c>
      <c r="C54" s="12" t="str">
        <f t="shared" si="0"/>
        <v>01.05.2020 Санкт-Петербург Юг</v>
      </c>
      <c r="D54" s="12">
        <v>129</v>
      </c>
      <c r="E54" s="12">
        <v>17002</v>
      </c>
      <c r="F54" s="12">
        <v>15570</v>
      </c>
    </row>
    <row r="55" spans="1:6" ht="14.25" customHeight="1" x14ac:dyDescent="0.3">
      <c r="A55" s="11">
        <v>43952</v>
      </c>
      <c r="B55" s="12" t="s">
        <v>12</v>
      </c>
      <c r="C55" s="12" t="str">
        <f t="shared" si="0"/>
        <v>01.05.2020 Тольятти</v>
      </c>
      <c r="D55" s="12">
        <v>10</v>
      </c>
      <c r="E55" s="12">
        <v>554</v>
      </c>
      <c r="F55" s="12">
        <v>472</v>
      </c>
    </row>
    <row r="56" spans="1:6" ht="14.25" customHeight="1" x14ac:dyDescent="0.3">
      <c r="A56" s="11">
        <v>43953</v>
      </c>
      <c r="B56" s="12" t="s">
        <v>16</v>
      </c>
      <c r="C56" s="12" t="str">
        <f t="shared" si="0"/>
        <v>02.05.2020 Волгоград</v>
      </c>
      <c r="D56" s="12">
        <v>36</v>
      </c>
      <c r="E56" s="12">
        <v>3442</v>
      </c>
      <c r="F56" s="12">
        <v>3147</v>
      </c>
    </row>
    <row r="57" spans="1:6" ht="14.25" customHeight="1" x14ac:dyDescent="0.3">
      <c r="A57" s="11">
        <v>43953</v>
      </c>
      <c r="B57" s="12" t="s">
        <v>11</v>
      </c>
      <c r="C57" s="12" t="str">
        <f t="shared" si="0"/>
        <v>02.05.2020 Екатеринбург</v>
      </c>
      <c r="D57" s="12">
        <v>31</v>
      </c>
      <c r="E57" s="12">
        <v>4157</v>
      </c>
      <c r="F57" s="12">
        <v>3823</v>
      </c>
    </row>
    <row r="58" spans="1:6" ht="14.25" customHeight="1" x14ac:dyDescent="0.3">
      <c r="A58" s="11">
        <v>43953</v>
      </c>
      <c r="B58" s="12" t="s">
        <v>17</v>
      </c>
      <c r="C58" s="12" t="str">
        <f t="shared" si="0"/>
        <v>02.05.2020 Казань</v>
      </c>
      <c r="D58" s="12">
        <v>20</v>
      </c>
      <c r="E58" s="12">
        <v>1613</v>
      </c>
      <c r="F58" s="12">
        <v>1457</v>
      </c>
    </row>
    <row r="59" spans="1:6" ht="14.25" customHeight="1" x14ac:dyDescent="0.3">
      <c r="A59" s="11">
        <v>43953</v>
      </c>
      <c r="B59" s="12" t="s">
        <v>10</v>
      </c>
      <c r="C59" s="12" t="str">
        <f t="shared" si="0"/>
        <v>02.05.2020 Кемерово</v>
      </c>
      <c r="D59" s="12">
        <v>18</v>
      </c>
      <c r="E59" s="12">
        <v>1708</v>
      </c>
      <c r="F59" s="12">
        <v>1534</v>
      </c>
    </row>
    <row r="60" spans="1:6" ht="14.25" customHeight="1" x14ac:dyDescent="0.3">
      <c r="A60" s="11">
        <v>43953</v>
      </c>
      <c r="B60" s="12" t="s">
        <v>20</v>
      </c>
      <c r="C60" s="12" t="str">
        <f t="shared" si="0"/>
        <v>02.05.2020 Краснодар</v>
      </c>
      <c r="D60" s="12">
        <v>19</v>
      </c>
      <c r="E60" s="12">
        <v>1206</v>
      </c>
      <c r="F60" s="12">
        <v>1080</v>
      </c>
    </row>
    <row r="61" spans="1:6" ht="14.25" customHeight="1" x14ac:dyDescent="0.3">
      <c r="A61" s="11">
        <v>43953</v>
      </c>
      <c r="B61" s="12" t="s">
        <v>22</v>
      </c>
      <c r="C61" s="12" t="str">
        <f t="shared" si="0"/>
        <v>02.05.2020 Москва Восток</v>
      </c>
      <c r="D61" s="12">
        <v>54</v>
      </c>
      <c r="E61" s="12">
        <v>11622</v>
      </c>
      <c r="F61" s="12">
        <v>10754</v>
      </c>
    </row>
    <row r="62" spans="1:6" ht="14.25" customHeight="1" x14ac:dyDescent="0.3">
      <c r="A62" s="11">
        <v>43953</v>
      </c>
      <c r="B62" s="12" t="s">
        <v>21</v>
      </c>
      <c r="C62" s="12" t="str">
        <f t="shared" si="0"/>
        <v>02.05.2020 Москва Запад</v>
      </c>
      <c r="D62" s="12">
        <v>59</v>
      </c>
      <c r="E62" s="12">
        <v>12429</v>
      </c>
      <c r="F62" s="12">
        <v>11477</v>
      </c>
    </row>
    <row r="63" spans="1:6" ht="14.25" customHeight="1" x14ac:dyDescent="0.3">
      <c r="A63" s="11">
        <v>43953</v>
      </c>
      <c r="B63" s="12" t="s">
        <v>13</v>
      </c>
      <c r="C63" s="12" t="str">
        <f t="shared" si="0"/>
        <v>02.05.2020 Нижний Новгород</v>
      </c>
      <c r="D63" s="12">
        <v>19</v>
      </c>
      <c r="E63" s="12">
        <v>1217</v>
      </c>
      <c r="F63" s="12">
        <v>1048</v>
      </c>
    </row>
    <row r="64" spans="1:6" ht="14.25" customHeight="1" x14ac:dyDescent="0.3">
      <c r="A64" s="11">
        <v>43953</v>
      </c>
      <c r="B64" s="12" t="s">
        <v>23</v>
      </c>
      <c r="C64" s="12" t="str">
        <f t="shared" si="0"/>
        <v>02.05.2020 Новосибирск</v>
      </c>
      <c r="D64" s="12">
        <v>15</v>
      </c>
      <c r="E64" s="12">
        <v>567</v>
      </c>
      <c r="F64" s="12">
        <v>493</v>
      </c>
    </row>
    <row r="65" spans="1:6" ht="14.25" customHeight="1" x14ac:dyDescent="0.3">
      <c r="A65" s="11">
        <v>43953</v>
      </c>
      <c r="B65" s="12" t="s">
        <v>18</v>
      </c>
      <c r="C65" s="12" t="str">
        <f t="shared" si="0"/>
        <v>02.05.2020 Пермь</v>
      </c>
      <c r="D65" s="12">
        <v>15</v>
      </c>
      <c r="E65" s="12">
        <v>751</v>
      </c>
      <c r="F65" s="12">
        <v>651</v>
      </c>
    </row>
    <row r="66" spans="1:6" ht="14.25" customHeight="1" x14ac:dyDescent="0.3">
      <c r="A66" s="11">
        <v>43953</v>
      </c>
      <c r="B66" s="12" t="s">
        <v>19</v>
      </c>
      <c r="C66" s="12" t="str">
        <f t="shared" ref="C66:C129" si="1">TEXT(A66,"ДД.ММ.ГГГГ")&amp;" "&amp;B66</f>
        <v>02.05.2020 Ростов-на-Дону</v>
      </c>
      <c r="D66" s="12">
        <v>15</v>
      </c>
      <c r="E66" s="12">
        <v>274</v>
      </c>
      <c r="F66" s="12">
        <v>203</v>
      </c>
    </row>
    <row r="67" spans="1:6" ht="14.25" customHeight="1" x14ac:dyDescent="0.3">
      <c r="A67" s="11">
        <v>43953</v>
      </c>
      <c r="B67" s="12" t="s">
        <v>15</v>
      </c>
      <c r="C67" s="12" t="str">
        <f t="shared" si="1"/>
        <v>02.05.2020 Санкт-Петербург Север</v>
      </c>
      <c r="D67" s="12">
        <v>125</v>
      </c>
      <c r="E67" s="12">
        <v>16932</v>
      </c>
      <c r="F67" s="12">
        <v>15601</v>
      </c>
    </row>
    <row r="68" spans="1:6" ht="14.25" customHeight="1" x14ac:dyDescent="0.3">
      <c r="A68" s="11">
        <v>43953</v>
      </c>
      <c r="B68" s="12" t="s">
        <v>14</v>
      </c>
      <c r="C68" s="12" t="str">
        <f t="shared" si="1"/>
        <v>02.05.2020 Санкт-Петербург Юг</v>
      </c>
      <c r="D68" s="12">
        <v>129</v>
      </c>
      <c r="E68" s="12">
        <v>14009</v>
      </c>
      <c r="F68" s="12">
        <v>12920</v>
      </c>
    </row>
    <row r="69" spans="1:6" ht="14.25" customHeight="1" x14ac:dyDescent="0.3">
      <c r="A69" s="11">
        <v>43953</v>
      </c>
      <c r="B69" s="12" t="s">
        <v>12</v>
      </c>
      <c r="C69" s="12" t="str">
        <f t="shared" si="1"/>
        <v>02.05.2020 Тольятти</v>
      </c>
      <c r="D69" s="12">
        <v>10</v>
      </c>
      <c r="E69" s="12">
        <v>416</v>
      </c>
      <c r="F69" s="12">
        <v>341</v>
      </c>
    </row>
    <row r="70" spans="1:6" ht="14.25" customHeight="1" x14ac:dyDescent="0.3">
      <c r="A70" s="11">
        <v>43954</v>
      </c>
      <c r="B70" s="12" t="s">
        <v>16</v>
      </c>
      <c r="C70" s="12" t="str">
        <f t="shared" si="1"/>
        <v>03.05.2020 Волгоград</v>
      </c>
      <c r="D70" s="12">
        <v>36</v>
      </c>
      <c r="E70" s="12">
        <v>4751</v>
      </c>
      <c r="F70" s="12">
        <v>4370</v>
      </c>
    </row>
    <row r="71" spans="1:6" ht="14.25" customHeight="1" x14ac:dyDescent="0.3">
      <c r="A71" s="11">
        <v>43954</v>
      </c>
      <c r="B71" s="12" t="s">
        <v>11</v>
      </c>
      <c r="C71" s="12" t="str">
        <f t="shared" si="1"/>
        <v>03.05.2020 Екатеринбург</v>
      </c>
      <c r="D71" s="12">
        <v>31</v>
      </c>
      <c r="E71" s="12">
        <v>5155</v>
      </c>
      <c r="F71" s="12">
        <v>4762</v>
      </c>
    </row>
    <row r="72" spans="1:6" ht="14.25" customHeight="1" x14ac:dyDescent="0.3">
      <c r="A72" s="11">
        <v>43954</v>
      </c>
      <c r="B72" s="12" t="s">
        <v>17</v>
      </c>
      <c r="C72" s="12" t="str">
        <f t="shared" si="1"/>
        <v>03.05.2020 Казань</v>
      </c>
      <c r="D72" s="12">
        <v>20</v>
      </c>
      <c r="E72" s="12">
        <v>1716</v>
      </c>
      <c r="F72" s="12">
        <v>1561</v>
      </c>
    </row>
    <row r="73" spans="1:6" ht="14.25" customHeight="1" x14ac:dyDescent="0.3">
      <c r="A73" s="11">
        <v>43954</v>
      </c>
      <c r="B73" s="12" t="s">
        <v>10</v>
      </c>
      <c r="C73" s="12" t="str">
        <f t="shared" si="1"/>
        <v>03.05.2020 Кемерово</v>
      </c>
      <c r="D73" s="12">
        <v>20</v>
      </c>
      <c r="E73" s="12">
        <v>1520</v>
      </c>
      <c r="F73" s="12">
        <v>1373</v>
      </c>
    </row>
    <row r="74" spans="1:6" ht="14.25" customHeight="1" x14ac:dyDescent="0.3">
      <c r="A74" s="11">
        <v>43954</v>
      </c>
      <c r="B74" s="12" t="s">
        <v>20</v>
      </c>
      <c r="C74" s="12" t="str">
        <f t="shared" si="1"/>
        <v>03.05.2020 Краснодар</v>
      </c>
      <c r="D74" s="12">
        <v>19</v>
      </c>
      <c r="E74" s="12">
        <v>1314</v>
      </c>
      <c r="F74" s="12">
        <v>1192</v>
      </c>
    </row>
    <row r="75" spans="1:6" ht="14.25" customHeight="1" x14ac:dyDescent="0.3">
      <c r="A75" s="11">
        <v>43954</v>
      </c>
      <c r="B75" s="12" t="s">
        <v>22</v>
      </c>
      <c r="C75" s="12" t="str">
        <f t="shared" si="1"/>
        <v>03.05.2020 Москва Восток</v>
      </c>
      <c r="D75" s="12">
        <v>54</v>
      </c>
      <c r="E75" s="12">
        <v>14823</v>
      </c>
      <c r="F75" s="12">
        <v>13751</v>
      </c>
    </row>
    <row r="76" spans="1:6" ht="14.25" customHeight="1" x14ac:dyDescent="0.3">
      <c r="A76" s="11">
        <v>43954</v>
      </c>
      <c r="B76" s="12" t="s">
        <v>21</v>
      </c>
      <c r="C76" s="12" t="str">
        <f t="shared" si="1"/>
        <v>03.05.2020 Москва Запад</v>
      </c>
      <c r="D76" s="12">
        <v>59</v>
      </c>
      <c r="E76" s="12">
        <v>15277</v>
      </c>
      <c r="F76" s="12">
        <v>14163</v>
      </c>
    </row>
    <row r="77" spans="1:6" ht="14.25" customHeight="1" x14ac:dyDescent="0.3">
      <c r="A77" s="11">
        <v>43954</v>
      </c>
      <c r="B77" s="12" t="s">
        <v>13</v>
      </c>
      <c r="C77" s="12" t="str">
        <f t="shared" si="1"/>
        <v>03.05.2020 Нижний Новгород</v>
      </c>
      <c r="D77" s="12">
        <v>19</v>
      </c>
      <c r="E77" s="12">
        <v>1402</v>
      </c>
      <c r="F77" s="12">
        <v>1234</v>
      </c>
    </row>
    <row r="78" spans="1:6" ht="14.25" customHeight="1" x14ac:dyDescent="0.3">
      <c r="A78" s="11">
        <v>43954</v>
      </c>
      <c r="B78" s="12" t="s">
        <v>23</v>
      </c>
      <c r="C78" s="12" t="str">
        <f t="shared" si="1"/>
        <v>03.05.2020 Новосибирск</v>
      </c>
      <c r="D78" s="12">
        <v>15</v>
      </c>
      <c r="E78" s="12">
        <v>585</v>
      </c>
      <c r="F78" s="12">
        <v>502</v>
      </c>
    </row>
    <row r="79" spans="1:6" ht="14.25" customHeight="1" x14ac:dyDescent="0.3">
      <c r="A79" s="11">
        <v>43954</v>
      </c>
      <c r="B79" s="12" t="s">
        <v>18</v>
      </c>
      <c r="C79" s="12" t="str">
        <f t="shared" si="1"/>
        <v>03.05.2020 Пермь</v>
      </c>
      <c r="D79" s="12">
        <v>15</v>
      </c>
      <c r="E79" s="12">
        <v>784</v>
      </c>
      <c r="F79" s="12">
        <v>696</v>
      </c>
    </row>
    <row r="80" spans="1:6" ht="14.25" customHeight="1" x14ac:dyDescent="0.3">
      <c r="A80" s="11">
        <v>43954</v>
      </c>
      <c r="B80" s="12" t="s">
        <v>19</v>
      </c>
      <c r="C80" s="12" t="str">
        <f t="shared" si="1"/>
        <v>03.05.2020 Ростов-на-Дону</v>
      </c>
      <c r="D80" s="12">
        <v>15</v>
      </c>
      <c r="E80" s="12">
        <v>455</v>
      </c>
      <c r="F80" s="12">
        <v>384</v>
      </c>
    </row>
    <row r="81" spans="1:6" ht="14.25" customHeight="1" x14ac:dyDescent="0.3">
      <c r="A81" s="11">
        <v>43954</v>
      </c>
      <c r="B81" s="12" t="s">
        <v>15</v>
      </c>
      <c r="C81" s="12" t="str">
        <f t="shared" si="1"/>
        <v>03.05.2020 Санкт-Петербург Север</v>
      </c>
      <c r="D81" s="12">
        <v>125</v>
      </c>
      <c r="E81" s="12">
        <v>18861</v>
      </c>
      <c r="F81" s="12">
        <v>17420</v>
      </c>
    </row>
    <row r="82" spans="1:6" ht="14.25" customHeight="1" x14ac:dyDescent="0.3">
      <c r="A82" s="11">
        <v>43954</v>
      </c>
      <c r="B82" s="12" t="s">
        <v>14</v>
      </c>
      <c r="C82" s="12" t="str">
        <f t="shared" si="1"/>
        <v>03.05.2020 Санкт-Петербург Юг</v>
      </c>
      <c r="D82" s="12">
        <v>129</v>
      </c>
      <c r="E82" s="12">
        <v>15778</v>
      </c>
      <c r="F82" s="12">
        <v>14624</v>
      </c>
    </row>
    <row r="83" spans="1:6" ht="14.25" customHeight="1" x14ac:dyDescent="0.3">
      <c r="A83" s="11">
        <v>43954</v>
      </c>
      <c r="B83" s="12" t="s">
        <v>12</v>
      </c>
      <c r="C83" s="12" t="str">
        <f t="shared" si="1"/>
        <v>03.05.2020 Тольятти</v>
      </c>
      <c r="D83" s="12">
        <v>10</v>
      </c>
      <c r="E83" s="12">
        <v>402</v>
      </c>
      <c r="F83" s="12">
        <v>333</v>
      </c>
    </row>
    <row r="84" spans="1:6" ht="14.25" customHeight="1" x14ac:dyDescent="0.3">
      <c r="A84" s="11">
        <v>43955</v>
      </c>
      <c r="B84" s="12" t="s">
        <v>16</v>
      </c>
      <c r="C84" s="12" t="str">
        <f t="shared" si="1"/>
        <v>04.05.2020 Волгоград</v>
      </c>
      <c r="D84" s="12">
        <v>36</v>
      </c>
      <c r="E84" s="12">
        <v>4508</v>
      </c>
      <c r="F84" s="12">
        <v>4149</v>
      </c>
    </row>
    <row r="85" spans="1:6" ht="14.25" customHeight="1" x14ac:dyDescent="0.3">
      <c r="A85" s="11">
        <v>43955</v>
      </c>
      <c r="B85" s="12" t="s">
        <v>11</v>
      </c>
      <c r="C85" s="12" t="str">
        <f t="shared" si="1"/>
        <v>04.05.2020 Екатеринбург</v>
      </c>
      <c r="D85" s="12">
        <v>31</v>
      </c>
      <c r="E85" s="12">
        <v>4968</v>
      </c>
      <c r="F85" s="12">
        <v>4596</v>
      </c>
    </row>
    <row r="86" spans="1:6" ht="14.25" customHeight="1" x14ac:dyDescent="0.3">
      <c r="A86" s="11">
        <v>43955</v>
      </c>
      <c r="B86" s="12" t="s">
        <v>17</v>
      </c>
      <c r="C86" s="12" t="str">
        <f t="shared" si="1"/>
        <v>04.05.2020 Казань</v>
      </c>
      <c r="D86" s="12">
        <v>20</v>
      </c>
      <c r="E86" s="12">
        <v>1804</v>
      </c>
      <c r="F86" s="12">
        <v>1638</v>
      </c>
    </row>
    <row r="87" spans="1:6" ht="14.25" customHeight="1" x14ac:dyDescent="0.3">
      <c r="A87" s="11">
        <v>43955</v>
      </c>
      <c r="B87" s="12" t="s">
        <v>10</v>
      </c>
      <c r="C87" s="12" t="str">
        <f t="shared" si="1"/>
        <v>04.05.2020 Кемерово</v>
      </c>
      <c r="D87" s="12">
        <v>20</v>
      </c>
      <c r="E87" s="12">
        <v>1519</v>
      </c>
      <c r="F87" s="12">
        <v>1372</v>
      </c>
    </row>
    <row r="88" spans="1:6" ht="14.25" customHeight="1" x14ac:dyDescent="0.3">
      <c r="A88" s="11">
        <v>43955</v>
      </c>
      <c r="B88" s="12" t="s">
        <v>20</v>
      </c>
      <c r="C88" s="12" t="str">
        <f t="shared" si="1"/>
        <v>04.05.2020 Краснодар</v>
      </c>
      <c r="D88" s="12">
        <v>19</v>
      </c>
      <c r="E88" s="12">
        <v>1479</v>
      </c>
      <c r="F88" s="12">
        <v>1346</v>
      </c>
    </row>
    <row r="89" spans="1:6" ht="14.25" customHeight="1" x14ac:dyDescent="0.3">
      <c r="A89" s="11">
        <v>43955</v>
      </c>
      <c r="B89" s="12" t="s">
        <v>22</v>
      </c>
      <c r="C89" s="12" t="str">
        <f t="shared" si="1"/>
        <v>04.05.2020 Москва Восток</v>
      </c>
      <c r="D89" s="12">
        <v>54</v>
      </c>
      <c r="E89" s="12">
        <v>13606</v>
      </c>
      <c r="F89" s="12">
        <v>12697</v>
      </c>
    </row>
    <row r="90" spans="1:6" ht="14.25" customHeight="1" x14ac:dyDescent="0.3">
      <c r="A90" s="11">
        <v>43955</v>
      </c>
      <c r="B90" s="12" t="s">
        <v>21</v>
      </c>
      <c r="C90" s="12" t="str">
        <f t="shared" si="1"/>
        <v>04.05.2020 Москва Запад</v>
      </c>
      <c r="D90" s="12">
        <v>59</v>
      </c>
      <c r="E90" s="12">
        <v>14423</v>
      </c>
      <c r="F90" s="12">
        <v>13432</v>
      </c>
    </row>
    <row r="91" spans="1:6" ht="14.25" customHeight="1" x14ac:dyDescent="0.3">
      <c r="A91" s="11">
        <v>43955</v>
      </c>
      <c r="B91" s="12" t="s">
        <v>13</v>
      </c>
      <c r="C91" s="12" t="str">
        <f t="shared" si="1"/>
        <v>04.05.2020 Нижний Новгород</v>
      </c>
      <c r="D91" s="12">
        <v>19</v>
      </c>
      <c r="E91" s="12">
        <v>1582</v>
      </c>
      <c r="F91" s="12">
        <v>1403</v>
      </c>
    </row>
    <row r="92" spans="1:6" ht="14.25" customHeight="1" x14ac:dyDescent="0.3">
      <c r="A92" s="11">
        <v>43955</v>
      </c>
      <c r="B92" s="12" t="s">
        <v>23</v>
      </c>
      <c r="C92" s="12" t="str">
        <f t="shared" si="1"/>
        <v>04.05.2020 Новосибирск</v>
      </c>
      <c r="D92" s="12">
        <v>15</v>
      </c>
      <c r="E92" s="12">
        <v>622</v>
      </c>
      <c r="F92" s="12">
        <v>538</v>
      </c>
    </row>
    <row r="93" spans="1:6" ht="14.25" customHeight="1" x14ac:dyDescent="0.3">
      <c r="A93" s="11">
        <v>43955</v>
      </c>
      <c r="B93" s="12" t="s">
        <v>18</v>
      </c>
      <c r="C93" s="12" t="str">
        <f t="shared" si="1"/>
        <v>04.05.2020 Пермь</v>
      </c>
      <c r="D93" s="12">
        <v>15</v>
      </c>
      <c r="E93" s="12">
        <v>750</v>
      </c>
      <c r="F93" s="12">
        <v>647</v>
      </c>
    </row>
    <row r="94" spans="1:6" ht="14.25" customHeight="1" x14ac:dyDescent="0.3">
      <c r="A94" s="11">
        <v>43955</v>
      </c>
      <c r="B94" s="12" t="s">
        <v>19</v>
      </c>
      <c r="C94" s="12" t="str">
        <f t="shared" si="1"/>
        <v>04.05.2020 Ростов-на-Дону</v>
      </c>
      <c r="D94" s="12">
        <v>15</v>
      </c>
      <c r="E94" s="12">
        <v>390</v>
      </c>
      <c r="F94" s="12">
        <v>315</v>
      </c>
    </row>
    <row r="95" spans="1:6" ht="14.25" customHeight="1" x14ac:dyDescent="0.3">
      <c r="A95" s="11">
        <v>43955</v>
      </c>
      <c r="B95" s="12" t="s">
        <v>15</v>
      </c>
      <c r="C95" s="12" t="str">
        <f t="shared" si="1"/>
        <v>04.05.2020 Санкт-Петербург Север</v>
      </c>
      <c r="D95" s="12">
        <v>125</v>
      </c>
      <c r="E95" s="12">
        <v>20495</v>
      </c>
      <c r="F95" s="12">
        <v>18964</v>
      </c>
    </row>
    <row r="96" spans="1:6" ht="14.25" customHeight="1" x14ac:dyDescent="0.3">
      <c r="A96" s="11">
        <v>43955</v>
      </c>
      <c r="B96" s="12" t="s">
        <v>14</v>
      </c>
      <c r="C96" s="12" t="str">
        <f t="shared" si="1"/>
        <v>04.05.2020 Санкт-Петербург Юг</v>
      </c>
      <c r="D96" s="12">
        <v>129</v>
      </c>
      <c r="E96" s="12">
        <v>16525</v>
      </c>
      <c r="F96" s="12">
        <v>15310</v>
      </c>
    </row>
    <row r="97" spans="1:6" ht="14.25" customHeight="1" x14ac:dyDescent="0.3">
      <c r="A97" s="11">
        <v>43955</v>
      </c>
      <c r="B97" s="12" t="s">
        <v>12</v>
      </c>
      <c r="C97" s="12" t="str">
        <f t="shared" si="1"/>
        <v>04.05.2020 Тольятти</v>
      </c>
      <c r="D97" s="12">
        <v>10</v>
      </c>
      <c r="E97" s="12">
        <v>462</v>
      </c>
      <c r="F97" s="12">
        <v>396</v>
      </c>
    </row>
    <row r="98" spans="1:6" ht="14.25" customHeight="1" x14ac:dyDescent="0.3">
      <c r="A98" s="11">
        <v>43956</v>
      </c>
      <c r="B98" s="12" t="s">
        <v>16</v>
      </c>
      <c r="C98" s="12" t="str">
        <f t="shared" si="1"/>
        <v>05.05.2020 Волгоград</v>
      </c>
      <c r="D98" s="12">
        <v>36</v>
      </c>
      <c r="E98" s="12">
        <v>4575</v>
      </c>
      <c r="F98" s="12">
        <v>4206</v>
      </c>
    </row>
    <row r="99" spans="1:6" ht="14.25" customHeight="1" x14ac:dyDescent="0.3">
      <c r="A99" s="11">
        <v>43956</v>
      </c>
      <c r="B99" s="12" t="s">
        <v>11</v>
      </c>
      <c r="C99" s="12" t="str">
        <f t="shared" si="1"/>
        <v>05.05.2020 Екатеринбург</v>
      </c>
      <c r="D99" s="12">
        <v>31</v>
      </c>
      <c r="E99" s="12">
        <v>5188</v>
      </c>
      <c r="F99" s="12">
        <v>4800</v>
      </c>
    </row>
    <row r="100" spans="1:6" ht="14.25" customHeight="1" x14ac:dyDescent="0.3">
      <c r="A100" s="11">
        <v>43956</v>
      </c>
      <c r="B100" s="12" t="s">
        <v>17</v>
      </c>
      <c r="C100" s="12" t="str">
        <f t="shared" si="1"/>
        <v>05.05.2020 Казань</v>
      </c>
      <c r="D100" s="12">
        <v>20</v>
      </c>
      <c r="E100" s="12">
        <v>1757</v>
      </c>
      <c r="F100" s="12">
        <v>1596</v>
      </c>
    </row>
    <row r="101" spans="1:6" ht="14.25" customHeight="1" x14ac:dyDescent="0.3">
      <c r="A101" s="11">
        <v>43956</v>
      </c>
      <c r="B101" s="12" t="s">
        <v>10</v>
      </c>
      <c r="C101" s="12" t="str">
        <f t="shared" si="1"/>
        <v>05.05.2020 Кемерово</v>
      </c>
      <c r="D101" s="12">
        <v>20</v>
      </c>
      <c r="E101" s="12">
        <v>1773</v>
      </c>
      <c r="F101" s="12">
        <v>1604</v>
      </c>
    </row>
    <row r="102" spans="1:6" ht="14.25" customHeight="1" x14ac:dyDescent="0.3">
      <c r="A102" s="11">
        <v>43956</v>
      </c>
      <c r="B102" s="12" t="s">
        <v>20</v>
      </c>
      <c r="C102" s="12" t="str">
        <f t="shared" si="1"/>
        <v>05.05.2020 Краснодар</v>
      </c>
      <c r="D102" s="12">
        <v>19</v>
      </c>
      <c r="E102" s="12">
        <v>1622</v>
      </c>
      <c r="F102" s="12">
        <v>1482</v>
      </c>
    </row>
    <row r="103" spans="1:6" ht="14.25" customHeight="1" x14ac:dyDescent="0.3">
      <c r="A103" s="11">
        <v>43956</v>
      </c>
      <c r="B103" s="12" t="s">
        <v>22</v>
      </c>
      <c r="C103" s="12" t="str">
        <f t="shared" si="1"/>
        <v>05.05.2020 Москва Восток</v>
      </c>
      <c r="D103" s="12">
        <v>54</v>
      </c>
      <c r="E103" s="12">
        <v>12775</v>
      </c>
      <c r="F103" s="12">
        <v>11887</v>
      </c>
    </row>
    <row r="104" spans="1:6" ht="14.25" customHeight="1" x14ac:dyDescent="0.3">
      <c r="A104" s="11">
        <v>43956</v>
      </c>
      <c r="B104" s="12" t="s">
        <v>21</v>
      </c>
      <c r="C104" s="12" t="str">
        <f t="shared" si="1"/>
        <v>05.05.2020 Москва Запад</v>
      </c>
      <c r="D104" s="12">
        <v>59</v>
      </c>
      <c r="E104" s="12">
        <v>13469</v>
      </c>
      <c r="F104" s="12">
        <v>12486</v>
      </c>
    </row>
    <row r="105" spans="1:6" ht="14.25" customHeight="1" x14ac:dyDescent="0.3">
      <c r="A105" s="11">
        <v>43956</v>
      </c>
      <c r="B105" s="12" t="s">
        <v>13</v>
      </c>
      <c r="C105" s="12" t="str">
        <f t="shared" si="1"/>
        <v>05.05.2020 Нижний Новгород</v>
      </c>
      <c r="D105" s="12">
        <v>19</v>
      </c>
      <c r="E105" s="12">
        <v>1417</v>
      </c>
      <c r="F105" s="12">
        <v>1245</v>
      </c>
    </row>
    <row r="106" spans="1:6" ht="14.25" customHeight="1" x14ac:dyDescent="0.3">
      <c r="A106" s="11">
        <v>43956</v>
      </c>
      <c r="B106" s="12" t="s">
        <v>23</v>
      </c>
      <c r="C106" s="12" t="str">
        <f t="shared" si="1"/>
        <v>05.05.2020 Новосибирск</v>
      </c>
      <c r="D106" s="12">
        <v>15</v>
      </c>
      <c r="E106" s="12">
        <v>750</v>
      </c>
      <c r="F106" s="12">
        <v>658</v>
      </c>
    </row>
    <row r="107" spans="1:6" ht="14.25" customHeight="1" x14ac:dyDescent="0.3">
      <c r="A107" s="11">
        <v>43956</v>
      </c>
      <c r="B107" s="12" t="s">
        <v>18</v>
      </c>
      <c r="C107" s="12" t="str">
        <f t="shared" si="1"/>
        <v>05.05.2020 Пермь</v>
      </c>
      <c r="D107" s="12">
        <v>15</v>
      </c>
      <c r="E107" s="12">
        <v>922</v>
      </c>
      <c r="F107" s="12">
        <v>823</v>
      </c>
    </row>
    <row r="108" spans="1:6" ht="14.25" customHeight="1" x14ac:dyDescent="0.3">
      <c r="A108" s="11">
        <v>43956</v>
      </c>
      <c r="B108" s="12" t="s">
        <v>19</v>
      </c>
      <c r="C108" s="12" t="str">
        <f t="shared" si="1"/>
        <v>05.05.2020 Ростов-на-Дону</v>
      </c>
      <c r="D108" s="12">
        <v>15</v>
      </c>
      <c r="E108" s="12">
        <v>455</v>
      </c>
      <c r="F108" s="12">
        <v>381</v>
      </c>
    </row>
    <row r="109" spans="1:6" ht="14.25" customHeight="1" x14ac:dyDescent="0.3">
      <c r="A109" s="11">
        <v>43956</v>
      </c>
      <c r="B109" s="12" t="s">
        <v>15</v>
      </c>
      <c r="C109" s="12" t="str">
        <f t="shared" si="1"/>
        <v>05.05.2020 Санкт-Петербург Север</v>
      </c>
      <c r="D109" s="12">
        <v>125</v>
      </c>
      <c r="E109" s="12">
        <v>18944</v>
      </c>
      <c r="F109" s="12">
        <v>17541</v>
      </c>
    </row>
    <row r="110" spans="1:6" ht="14.25" customHeight="1" x14ac:dyDescent="0.3">
      <c r="A110" s="11">
        <v>43956</v>
      </c>
      <c r="B110" s="12" t="s">
        <v>14</v>
      </c>
      <c r="C110" s="12" t="str">
        <f t="shared" si="1"/>
        <v>05.05.2020 Санкт-Петербург Юг</v>
      </c>
      <c r="D110" s="12">
        <v>129</v>
      </c>
      <c r="E110" s="12">
        <v>15665</v>
      </c>
      <c r="F110" s="12">
        <v>14501</v>
      </c>
    </row>
    <row r="111" spans="1:6" ht="14.25" customHeight="1" x14ac:dyDescent="0.3">
      <c r="A111" s="11">
        <v>43956</v>
      </c>
      <c r="B111" s="12" t="s">
        <v>12</v>
      </c>
      <c r="C111" s="12" t="str">
        <f t="shared" si="1"/>
        <v>05.05.2020 Тольятти</v>
      </c>
      <c r="D111" s="12">
        <v>10</v>
      </c>
      <c r="E111" s="12">
        <v>511</v>
      </c>
      <c r="F111" s="12">
        <v>437</v>
      </c>
    </row>
    <row r="112" spans="1:6" ht="14.25" customHeight="1" x14ac:dyDescent="0.3">
      <c r="A112" s="11">
        <v>43957</v>
      </c>
      <c r="B112" s="12" t="s">
        <v>16</v>
      </c>
      <c r="C112" s="12" t="str">
        <f t="shared" si="1"/>
        <v>06.05.2020 Волгоград</v>
      </c>
      <c r="D112" s="12">
        <v>36</v>
      </c>
      <c r="E112" s="12">
        <v>4384</v>
      </c>
      <c r="F112" s="12">
        <v>4025</v>
      </c>
    </row>
    <row r="113" spans="1:6" ht="14.25" customHeight="1" x14ac:dyDescent="0.3">
      <c r="A113" s="11">
        <v>43957</v>
      </c>
      <c r="B113" s="12" t="s">
        <v>11</v>
      </c>
      <c r="C113" s="12" t="str">
        <f t="shared" si="1"/>
        <v>06.05.2020 Екатеринбург</v>
      </c>
      <c r="D113" s="12">
        <v>31</v>
      </c>
      <c r="E113" s="12">
        <v>4709</v>
      </c>
      <c r="F113" s="12">
        <v>4348</v>
      </c>
    </row>
    <row r="114" spans="1:6" ht="14.25" customHeight="1" x14ac:dyDescent="0.3">
      <c r="A114" s="11">
        <v>43957</v>
      </c>
      <c r="B114" s="12" t="s">
        <v>17</v>
      </c>
      <c r="C114" s="12" t="str">
        <f t="shared" si="1"/>
        <v>06.05.2020 Казань</v>
      </c>
      <c r="D114" s="12">
        <v>20</v>
      </c>
      <c r="E114" s="12">
        <v>1747</v>
      </c>
      <c r="F114" s="12">
        <v>1570</v>
      </c>
    </row>
    <row r="115" spans="1:6" ht="14.25" customHeight="1" x14ac:dyDescent="0.3">
      <c r="A115" s="11">
        <v>43957</v>
      </c>
      <c r="B115" s="12" t="s">
        <v>10</v>
      </c>
      <c r="C115" s="12" t="str">
        <f t="shared" si="1"/>
        <v>06.05.2020 Кемерово</v>
      </c>
      <c r="D115" s="12">
        <v>20</v>
      </c>
      <c r="E115" s="12">
        <v>1784</v>
      </c>
      <c r="F115" s="12">
        <v>1632</v>
      </c>
    </row>
    <row r="116" spans="1:6" ht="14.25" customHeight="1" x14ac:dyDescent="0.3">
      <c r="A116" s="11">
        <v>43957</v>
      </c>
      <c r="B116" s="12" t="s">
        <v>20</v>
      </c>
      <c r="C116" s="12" t="str">
        <f t="shared" si="1"/>
        <v>06.05.2020 Краснодар</v>
      </c>
      <c r="D116" s="12">
        <v>19</v>
      </c>
      <c r="E116" s="12">
        <v>1509</v>
      </c>
      <c r="F116" s="12">
        <v>1374</v>
      </c>
    </row>
    <row r="117" spans="1:6" ht="14.25" customHeight="1" x14ac:dyDescent="0.3">
      <c r="A117" s="11">
        <v>43957</v>
      </c>
      <c r="B117" s="12" t="s">
        <v>22</v>
      </c>
      <c r="C117" s="12" t="str">
        <f t="shared" si="1"/>
        <v>06.05.2020 Москва Восток</v>
      </c>
      <c r="D117" s="12">
        <v>54</v>
      </c>
      <c r="E117" s="12">
        <v>13406</v>
      </c>
      <c r="F117" s="12">
        <v>12518</v>
      </c>
    </row>
    <row r="118" spans="1:6" ht="14.25" customHeight="1" x14ac:dyDescent="0.3">
      <c r="A118" s="11">
        <v>43957</v>
      </c>
      <c r="B118" s="12" t="s">
        <v>21</v>
      </c>
      <c r="C118" s="12" t="str">
        <f t="shared" si="1"/>
        <v>06.05.2020 Москва Запад</v>
      </c>
      <c r="D118" s="12">
        <v>59</v>
      </c>
      <c r="E118" s="12">
        <v>14103</v>
      </c>
      <c r="F118" s="12">
        <v>13118</v>
      </c>
    </row>
    <row r="119" spans="1:6" ht="14.25" customHeight="1" x14ac:dyDescent="0.3">
      <c r="A119" s="11">
        <v>43957</v>
      </c>
      <c r="B119" s="12" t="s">
        <v>13</v>
      </c>
      <c r="C119" s="12" t="str">
        <f t="shared" si="1"/>
        <v>06.05.2020 Нижний Новгород</v>
      </c>
      <c r="D119" s="12">
        <v>19</v>
      </c>
      <c r="E119" s="12">
        <v>1499</v>
      </c>
      <c r="F119" s="12">
        <v>1323</v>
      </c>
    </row>
    <row r="120" spans="1:6" ht="14.25" customHeight="1" x14ac:dyDescent="0.3">
      <c r="A120" s="11">
        <v>43957</v>
      </c>
      <c r="B120" s="12" t="s">
        <v>23</v>
      </c>
      <c r="C120" s="12" t="str">
        <f t="shared" si="1"/>
        <v>06.05.2020 Новосибирск</v>
      </c>
      <c r="D120" s="12">
        <v>15</v>
      </c>
      <c r="E120" s="12">
        <v>701</v>
      </c>
      <c r="F120" s="12">
        <v>611</v>
      </c>
    </row>
    <row r="121" spans="1:6" ht="14.25" customHeight="1" x14ac:dyDescent="0.3">
      <c r="A121" s="11">
        <v>43957</v>
      </c>
      <c r="B121" s="12" t="s">
        <v>18</v>
      </c>
      <c r="C121" s="12" t="str">
        <f t="shared" si="1"/>
        <v>06.05.2020 Пермь</v>
      </c>
      <c r="D121" s="12">
        <v>15</v>
      </c>
      <c r="E121" s="12">
        <v>839</v>
      </c>
      <c r="F121" s="12">
        <v>733</v>
      </c>
    </row>
    <row r="122" spans="1:6" ht="14.25" customHeight="1" x14ac:dyDescent="0.3">
      <c r="A122" s="11">
        <v>43957</v>
      </c>
      <c r="B122" s="12" t="s">
        <v>19</v>
      </c>
      <c r="C122" s="12" t="str">
        <f t="shared" si="1"/>
        <v>06.05.2020 Ростов-на-Дону</v>
      </c>
      <c r="D122" s="12">
        <v>15</v>
      </c>
      <c r="E122" s="12">
        <v>467</v>
      </c>
      <c r="F122" s="12">
        <v>389</v>
      </c>
    </row>
    <row r="123" spans="1:6" ht="14.25" customHeight="1" x14ac:dyDescent="0.3">
      <c r="A123" s="11">
        <v>43957</v>
      </c>
      <c r="B123" s="12" t="s">
        <v>15</v>
      </c>
      <c r="C123" s="12" t="str">
        <f t="shared" si="1"/>
        <v>06.05.2020 Санкт-Петербург Север</v>
      </c>
      <c r="D123" s="12">
        <v>125</v>
      </c>
      <c r="E123" s="12">
        <v>20218</v>
      </c>
      <c r="F123" s="12">
        <v>18647</v>
      </c>
    </row>
    <row r="124" spans="1:6" ht="14.25" customHeight="1" x14ac:dyDescent="0.3">
      <c r="A124" s="11">
        <v>43957</v>
      </c>
      <c r="B124" s="12" t="s">
        <v>14</v>
      </c>
      <c r="C124" s="12" t="str">
        <f t="shared" si="1"/>
        <v>06.05.2020 Санкт-Петербург Юг</v>
      </c>
      <c r="D124" s="12">
        <v>129</v>
      </c>
      <c r="E124" s="12">
        <v>16376</v>
      </c>
      <c r="F124" s="12">
        <v>15197</v>
      </c>
    </row>
    <row r="125" spans="1:6" ht="14.25" customHeight="1" x14ac:dyDescent="0.3">
      <c r="A125" s="11">
        <v>43957</v>
      </c>
      <c r="B125" s="12" t="s">
        <v>12</v>
      </c>
      <c r="C125" s="12" t="str">
        <f t="shared" si="1"/>
        <v>06.05.2020 Тольятти</v>
      </c>
      <c r="D125" s="12">
        <v>10</v>
      </c>
      <c r="E125" s="12">
        <v>465</v>
      </c>
      <c r="F125" s="12">
        <v>390</v>
      </c>
    </row>
    <row r="126" spans="1:6" ht="14.25" customHeight="1" x14ac:dyDescent="0.3">
      <c r="A126" s="11">
        <v>43958</v>
      </c>
      <c r="B126" s="12" t="s">
        <v>16</v>
      </c>
      <c r="C126" s="12" t="str">
        <f t="shared" si="1"/>
        <v>07.05.2020 Волгоград</v>
      </c>
      <c r="D126" s="12">
        <v>36</v>
      </c>
      <c r="E126" s="12">
        <v>4826</v>
      </c>
      <c r="F126" s="12">
        <v>4426</v>
      </c>
    </row>
    <row r="127" spans="1:6" ht="14.25" customHeight="1" x14ac:dyDescent="0.3">
      <c r="A127" s="11">
        <v>43958</v>
      </c>
      <c r="B127" s="12" t="s">
        <v>11</v>
      </c>
      <c r="C127" s="12" t="str">
        <f t="shared" si="1"/>
        <v>07.05.2020 Екатеринбург</v>
      </c>
      <c r="D127" s="12">
        <v>31</v>
      </c>
      <c r="E127" s="12">
        <v>4903</v>
      </c>
      <c r="F127" s="12">
        <v>4527</v>
      </c>
    </row>
    <row r="128" spans="1:6" ht="14.25" customHeight="1" x14ac:dyDescent="0.3">
      <c r="A128" s="11">
        <v>43958</v>
      </c>
      <c r="B128" s="12" t="s">
        <v>17</v>
      </c>
      <c r="C128" s="12" t="str">
        <f t="shared" si="1"/>
        <v>07.05.2020 Казань</v>
      </c>
      <c r="D128" s="12">
        <v>21</v>
      </c>
      <c r="E128" s="12">
        <v>1879</v>
      </c>
      <c r="F128" s="12">
        <v>1695</v>
      </c>
    </row>
    <row r="129" spans="1:6" ht="14.25" customHeight="1" x14ac:dyDescent="0.3">
      <c r="A129" s="11">
        <v>43958</v>
      </c>
      <c r="B129" s="12" t="s">
        <v>10</v>
      </c>
      <c r="C129" s="12" t="str">
        <f t="shared" si="1"/>
        <v>07.05.2020 Кемерово</v>
      </c>
      <c r="D129" s="12">
        <v>21</v>
      </c>
      <c r="E129" s="12">
        <v>1542</v>
      </c>
      <c r="F129" s="12">
        <v>1405</v>
      </c>
    </row>
    <row r="130" spans="1:6" ht="14.25" customHeight="1" x14ac:dyDescent="0.3">
      <c r="A130" s="11">
        <v>43958</v>
      </c>
      <c r="B130" s="12" t="s">
        <v>20</v>
      </c>
      <c r="C130" s="12" t="str">
        <f t="shared" ref="C130:C193" si="2">TEXT(A130,"ДД.ММ.ГГГГ")&amp;" "&amp;B130</f>
        <v>07.05.2020 Краснодар</v>
      </c>
      <c r="D130" s="12">
        <v>19</v>
      </c>
      <c r="E130" s="12">
        <v>1580</v>
      </c>
      <c r="F130" s="12">
        <v>1435</v>
      </c>
    </row>
    <row r="131" spans="1:6" ht="14.25" customHeight="1" x14ac:dyDescent="0.3">
      <c r="A131" s="11">
        <v>43958</v>
      </c>
      <c r="B131" s="12" t="s">
        <v>22</v>
      </c>
      <c r="C131" s="12" t="str">
        <f t="shared" si="2"/>
        <v>07.05.2020 Москва Восток</v>
      </c>
      <c r="D131" s="12">
        <v>54</v>
      </c>
      <c r="E131" s="12">
        <v>12743</v>
      </c>
      <c r="F131" s="12">
        <v>11858</v>
      </c>
    </row>
    <row r="132" spans="1:6" ht="14.25" customHeight="1" x14ac:dyDescent="0.3">
      <c r="A132" s="11">
        <v>43958</v>
      </c>
      <c r="B132" s="12" t="s">
        <v>21</v>
      </c>
      <c r="C132" s="12" t="str">
        <f t="shared" si="2"/>
        <v>07.05.2020 Москва Запад</v>
      </c>
      <c r="D132" s="12">
        <v>59</v>
      </c>
      <c r="E132" s="12">
        <v>13495</v>
      </c>
      <c r="F132" s="12">
        <v>12517</v>
      </c>
    </row>
    <row r="133" spans="1:6" ht="14.25" customHeight="1" x14ac:dyDescent="0.3">
      <c r="A133" s="11">
        <v>43958</v>
      </c>
      <c r="B133" s="12" t="s">
        <v>13</v>
      </c>
      <c r="C133" s="12" t="str">
        <f t="shared" si="2"/>
        <v>07.05.2020 Нижний Новгород</v>
      </c>
      <c r="D133" s="12">
        <v>19</v>
      </c>
      <c r="E133" s="12">
        <v>1530</v>
      </c>
      <c r="F133" s="12">
        <v>1338</v>
      </c>
    </row>
    <row r="134" spans="1:6" ht="14.25" customHeight="1" x14ac:dyDescent="0.3">
      <c r="A134" s="11">
        <v>43958</v>
      </c>
      <c r="B134" s="12" t="s">
        <v>23</v>
      </c>
      <c r="C134" s="12" t="str">
        <f t="shared" si="2"/>
        <v>07.05.2020 Новосибирск</v>
      </c>
      <c r="D134" s="12">
        <v>15</v>
      </c>
      <c r="E134" s="12">
        <v>676</v>
      </c>
      <c r="F134" s="12">
        <v>591</v>
      </c>
    </row>
    <row r="135" spans="1:6" ht="14.25" customHeight="1" x14ac:dyDescent="0.3">
      <c r="A135" s="11">
        <v>43958</v>
      </c>
      <c r="B135" s="12" t="s">
        <v>18</v>
      </c>
      <c r="C135" s="12" t="str">
        <f t="shared" si="2"/>
        <v>07.05.2020 Пермь</v>
      </c>
      <c r="D135" s="12">
        <v>15</v>
      </c>
      <c r="E135" s="12">
        <v>805</v>
      </c>
      <c r="F135" s="12">
        <v>703</v>
      </c>
    </row>
    <row r="136" spans="1:6" ht="14.25" customHeight="1" x14ac:dyDescent="0.3">
      <c r="A136" s="11">
        <v>43958</v>
      </c>
      <c r="B136" s="12" t="s">
        <v>19</v>
      </c>
      <c r="C136" s="12" t="str">
        <f t="shared" si="2"/>
        <v>07.05.2020 Ростов-на-Дону</v>
      </c>
      <c r="D136" s="12">
        <v>15</v>
      </c>
      <c r="E136" s="12">
        <v>480</v>
      </c>
      <c r="F136" s="12">
        <v>398</v>
      </c>
    </row>
    <row r="137" spans="1:6" ht="14.25" customHeight="1" x14ac:dyDescent="0.3">
      <c r="A137" s="11">
        <v>43958</v>
      </c>
      <c r="B137" s="12" t="s">
        <v>15</v>
      </c>
      <c r="C137" s="12" t="str">
        <f t="shared" si="2"/>
        <v>07.05.2020 Санкт-Петербург Север</v>
      </c>
      <c r="D137" s="12">
        <v>125</v>
      </c>
      <c r="E137" s="12">
        <v>18014</v>
      </c>
      <c r="F137" s="12">
        <v>16675</v>
      </c>
    </row>
    <row r="138" spans="1:6" ht="14.25" customHeight="1" x14ac:dyDescent="0.3">
      <c r="A138" s="11">
        <v>43958</v>
      </c>
      <c r="B138" s="12" t="s">
        <v>14</v>
      </c>
      <c r="C138" s="12" t="str">
        <f t="shared" si="2"/>
        <v>07.05.2020 Санкт-Петербург Юг</v>
      </c>
      <c r="D138" s="12">
        <v>129</v>
      </c>
      <c r="E138" s="12">
        <v>14582</v>
      </c>
      <c r="F138" s="12">
        <v>13512</v>
      </c>
    </row>
    <row r="139" spans="1:6" ht="14.25" customHeight="1" x14ac:dyDescent="0.3">
      <c r="A139" s="11">
        <v>43958</v>
      </c>
      <c r="B139" s="12" t="s">
        <v>12</v>
      </c>
      <c r="C139" s="12" t="str">
        <f t="shared" si="2"/>
        <v>07.05.2020 Тольятти</v>
      </c>
      <c r="D139" s="12">
        <v>10</v>
      </c>
      <c r="E139" s="12">
        <v>563</v>
      </c>
      <c r="F139" s="12">
        <v>486</v>
      </c>
    </row>
    <row r="140" spans="1:6" ht="14.25" customHeight="1" x14ac:dyDescent="0.3">
      <c r="A140" s="11">
        <v>43959</v>
      </c>
      <c r="B140" s="12" t="s">
        <v>16</v>
      </c>
      <c r="C140" s="12" t="str">
        <f t="shared" si="2"/>
        <v>08.05.2020 Волгоград</v>
      </c>
      <c r="D140" s="12">
        <v>36</v>
      </c>
      <c r="E140" s="12">
        <v>4199</v>
      </c>
      <c r="F140" s="12">
        <v>3867</v>
      </c>
    </row>
    <row r="141" spans="1:6" ht="14.25" customHeight="1" x14ac:dyDescent="0.3">
      <c r="A141" s="11">
        <v>43959</v>
      </c>
      <c r="B141" s="12" t="s">
        <v>11</v>
      </c>
      <c r="C141" s="12" t="str">
        <f t="shared" si="2"/>
        <v>08.05.2020 Екатеринбург</v>
      </c>
      <c r="D141" s="12">
        <v>31</v>
      </c>
      <c r="E141" s="12">
        <v>4635</v>
      </c>
      <c r="F141" s="12">
        <v>4266</v>
      </c>
    </row>
    <row r="142" spans="1:6" ht="14.25" customHeight="1" x14ac:dyDescent="0.3">
      <c r="A142" s="11">
        <v>43959</v>
      </c>
      <c r="B142" s="12" t="s">
        <v>17</v>
      </c>
      <c r="C142" s="12" t="str">
        <f t="shared" si="2"/>
        <v>08.05.2020 Казань</v>
      </c>
      <c r="D142" s="12">
        <v>21</v>
      </c>
      <c r="E142" s="12">
        <v>1957</v>
      </c>
      <c r="F142" s="12">
        <v>1755</v>
      </c>
    </row>
    <row r="143" spans="1:6" ht="14.25" customHeight="1" x14ac:dyDescent="0.3">
      <c r="A143" s="11">
        <v>43959</v>
      </c>
      <c r="B143" s="12" t="s">
        <v>10</v>
      </c>
      <c r="C143" s="12" t="str">
        <f t="shared" si="2"/>
        <v>08.05.2020 Кемерово</v>
      </c>
      <c r="D143" s="12">
        <v>21</v>
      </c>
      <c r="E143" s="12">
        <v>1646</v>
      </c>
      <c r="F143" s="12">
        <v>1492</v>
      </c>
    </row>
    <row r="144" spans="1:6" ht="14.25" customHeight="1" x14ac:dyDescent="0.3">
      <c r="A144" s="11">
        <v>43959</v>
      </c>
      <c r="B144" s="12" t="s">
        <v>20</v>
      </c>
      <c r="C144" s="12" t="str">
        <f t="shared" si="2"/>
        <v>08.05.2020 Краснодар</v>
      </c>
      <c r="D144" s="12">
        <v>19</v>
      </c>
      <c r="E144" s="12">
        <v>1520</v>
      </c>
      <c r="F144" s="12">
        <v>1380</v>
      </c>
    </row>
    <row r="145" spans="1:6" ht="14.25" customHeight="1" x14ac:dyDescent="0.3">
      <c r="A145" s="11">
        <v>43959</v>
      </c>
      <c r="B145" s="12" t="s">
        <v>22</v>
      </c>
      <c r="C145" s="12" t="str">
        <f t="shared" si="2"/>
        <v>08.05.2020 Москва Восток</v>
      </c>
      <c r="D145" s="12">
        <v>54</v>
      </c>
      <c r="E145" s="12">
        <v>13563</v>
      </c>
      <c r="F145" s="12">
        <v>12604</v>
      </c>
    </row>
    <row r="146" spans="1:6" ht="14.25" customHeight="1" x14ac:dyDescent="0.3">
      <c r="A146" s="11">
        <v>43959</v>
      </c>
      <c r="B146" s="12" t="s">
        <v>21</v>
      </c>
      <c r="C146" s="12" t="str">
        <f t="shared" si="2"/>
        <v>08.05.2020 Москва Запад</v>
      </c>
      <c r="D146" s="12">
        <v>59</v>
      </c>
      <c r="E146" s="12">
        <v>14098</v>
      </c>
      <c r="F146" s="12">
        <v>13106</v>
      </c>
    </row>
    <row r="147" spans="1:6" ht="14.25" customHeight="1" x14ac:dyDescent="0.3">
      <c r="A147" s="11">
        <v>43959</v>
      </c>
      <c r="B147" s="12" t="s">
        <v>13</v>
      </c>
      <c r="C147" s="12" t="str">
        <f t="shared" si="2"/>
        <v>08.05.2020 Нижний Новгород</v>
      </c>
      <c r="D147" s="12">
        <v>19</v>
      </c>
      <c r="E147" s="12">
        <v>1522</v>
      </c>
      <c r="F147" s="12">
        <v>1340</v>
      </c>
    </row>
    <row r="148" spans="1:6" ht="14.25" customHeight="1" x14ac:dyDescent="0.3">
      <c r="A148" s="11">
        <v>43959</v>
      </c>
      <c r="B148" s="12" t="s">
        <v>23</v>
      </c>
      <c r="C148" s="12" t="str">
        <f t="shared" si="2"/>
        <v>08.05.2020 Новосибирск</v>
      </c>
      <c r="D148" s="12">
        <v>15</v>
      </c>
      <c r="E148" s="12">
        <v>703</v>
      </c>
      <c r="F148" s="12">
        <v>609</v>
      </c>
    </row>
    <row r="149" spans="1:6" ht="14.25" customHeight="1" x14ac:dyDescent="0.3">
      <c r="A149" s="11">
        <v>43959</v>
      </c>
      <c r="B149" s="12" t="s">
        <v>18</v>
      </c>
      <c r="C149" s="12" t="str">
        <f t="shared" si="2"/>
        <v>08.05.2020 Пермь</v>
      </c>
      <c r="D149" s="12">
        <v>15</v>
      </c>
      <c r="E149" s="12">
        <v>879</v>
      </c>
      <c r="F149" s="12">
        <v>768</v>
      </c>
    </row>
    <row r="150" spans="1:6" ht="14.25" customHeight="1" x14ac:dyDescent="0.3">
      <c r="A150" s="11">
        <v>43959</v>
      </c>
      <c r="B150" s="12" t="s">
        <v>19</v>
      </c>
      <c r="C150" s="12" t="str">
        <f t="shared" si="2"/>
        <v>08.05.2020 Ростов-на-Дону</v>
      </c>
      <c r="D150" s="12">
        <v>15</v>
      </c>
      <c r="E150" s="12">
        <v>492</v>
      </c>
      <c r="F150" s="12">
        <v>412</v>
      </c>
    </row>
    <row r="151" spans="1:6" ht="14.25" customHeight="1" x14ac:dyDescent="0.3">
      <c r="A151" s="11">
        <v>43959</v>
      </c>
      <c r="B151" s="12" t="s">
        <v>15</v>
      </c>
      <c r="C151" s="12" t="str">
        <f t="shared" si="2"/>
        <v>08.05.2020 Санкт-Петербург Север</v>
      </c>
      <c r="D151" s="12">
        <v>125</v>
      </c>
      <c r="E151" s="12">
        <v>24620</v>
      </c>
      <c r="F151" s="12">
        <v>22641</v>
      </c>
    </row>
    <row r="152" spans="1:6" ht="14.25" customHeight="1" x14ac:dyDescent="0.3">
      <c r="A152" s="11">
        <v>43959</v>
      </c>
      <c r="B152" s="12" t="s">
        <v>14</v>
      </c>
      <c r="C152" s="12" t="str">
        <f t="shared" si="2"/>
        <v>08.05.2020 Санкт-Петербург Юг</v>
      </c>
      <c r="D152" s="12">
        <v>129</v>
      </c>
      <c r="E152" s="12">
        <v>20452</v>
      </c>
      <c r="F152" s="12">
        <v>18857</v>
      </c>
    </row>
    <row r="153" spans="1:6" ht="14.25" customHeight="1" x14ac:dyDescent="0.3">
      <c r="A153" s="11">
        <v>43959</v>
      </c>
      <c r="B153" s="12" t="s">
        <v>12</v>
      </c>
      <c r="C153" s="12" t="str">
        <f t="shared" si="2"/>
        <v>08.05.2020 Тольятти</v>
      </c>
      <c r="D153" s="12">
        <v>10</v>
      </c>
      <c r="E153" s="12">
        <v>638</v>
      </c>
      <c r="F153" s="12">
        <v>547</v>
      </c>
    </row>
    <row r="154" spans="1:6" ht="14.25" customHeight="1" x14ac:dyDescent="0.3">
      <c r="A154" s="11">
        <v>43960</v>
      </c>
      <c r="B154" s="12" t="s">
        <v>16</v>
      </c>
      <c r="C154" s="12" t="str">
        <f t="shared" si="2"/>
        <v>09.05.2020 Волгоград</v>
      </c>
      <c r="D154" s="12">
        <v>36</v>
      </c>
      <c r="E154" s="12">
        <v>5413</v>
      </c>
      <c r="F154" s="12">
        <v>4959</v>
      </c>
    </row>
    <row r="155" spans="1:6" ht="14.25" customHeight="1" x14ac:dyDescent="0.3">
      <c r="A155" s="11">
        <v>43960</v>
      </c>
      <c r="B155" s="12" t="s">
        <v>11</v>
      </c>
      <c r="C155" s="12" t="str">
        <f t="shared" si="2"/>
        <v>09.05.2020 Екатеринбург</v>
      </c>
      <c r="D155" s="12">
        <v>31</v>
      </c>
      <c r="E155" s="12">
        <v>4556</v>
      </c>
      <c r="F155" s="12">
        <v>4220</v>
      </c>
    </row>
    <row r="156" spans="1:6" ht="14.25" customHeight="1" x14ac:dyDescent="0.3">
      <c r="A156" s="11">
        <v>43960</v>
      </c>
      <c r="B156" s="12" t="s">
        <v>17</v>
      </c>
      <c r="C156" s="12" t="str">
        <f t="shared" si="2"/>
        <v>09.05.2020 Казань</v>
      </c>
      <c r="D156" s="12">
        <v>21</v>
      </c>
      <c r="E156" s="12">
        <v>1891</v>
      </c>
      <c r="F156" s="12">
        <v>1709</v>
      </c>
    </row>
    <row r="157" spans="1:6" ht="14.25" customHeight="1" x14ac:dyDescent="0.3">
      <c r="A157" s="11">
        <v>43960</v>
      </c>
      <c r="B157" s="12" t="s">
        <v>10</v>
      </c>
      <c r="C157" s="12" t="str">
        <f t="shared" si="2"/>
        <v>09.05.2020 Кемерово</v>
      </c>
      <c r="D157" s="12">
        <v>21</v>
      </c>
      <c r="E157" s="12">
        <v>1735</v>
      </c>
      <c r="F157" s="12">
        <v>1568</v>
      </c>
    </row>
    <row r="158" spans="1:6" ht="14.25" customHeight="1" x14ac:dyDescent="0.3">
      <c r="A158" s="11">
        <v>43960</v>
      </c>
      <c r="B158" s="12" t="s">
        <v>20</v>
      </c>
      <c r="C158" s="12" t="str">
        <f t="shared" si="2"/>
        <v>09.05.2020 Краснодар</v>
      </c>
      <c r="D158" s="12">
        <v>19</v>
      </c>
      <c r="E158" s="12">
        <v>1542</v>
      </c>
      <c r="F158" s="12">
        <v>1412</v>
      </c>
    </row>
    <row r="159" spans="1:6" ht="14.25" customHeight="1" x14ac:dyDescent="0.3">
      <c r="A159" s="11">
        <v>43960</v>
      </c>
      <c r="B159" s="12" t="s">
        <v>22</v>
      </c>
      <c r="C159" s="12" t="str">
        <f t="shared" si="2"/>
        <v>09.05.2020 Москва Восток</v>
      </c>
      <c r="D159" s="12">
        <v>54</v>
      </c>
      <c r="E159" s="12">
        <v>11288</v>
      </c>
      <c r="F159" s="12">
        <v>10492</v>
      </c>
    </row>
    <row r="160" spans="1:6" ht="14.25" customHeight="1" x14ac:dyDescent="0.3">
      <c r="A160" s="11">
        <v>43960</v>
      </c>
      <c r="B160" s="12" t="s">
        <v>21</v>
      </c>
      <c r="C160" s="12" t="str">
        <f t="shared" si="2"/>
        <v>09.05.2020 Москва Запад</v>
      </c>
      <c r="D160" s="12">
        <v>59</v>
      </c>
      <c r="E160" s="12">
        <v>12016</v>
      </c>
      <c r="F160" s="12">
        <v>11137</v>
      </c>
    </row>
    <row r="161" spans="1:6" ht="14.25" customHeight="1" x14ac:dyDescent="0.3">
      <c r="A161" s="11">
        <v>43960</v>
      </c>
      <c r="B161" s="12" t="s">
        <v>13</v>
      </c>
      <c r="C161" s="12" t="str">
        <f t="shared" si="2"/>
        <v>09.05.2020 Нижний Новгород</v>
      </c>
      <c r="D161" s="12">
        <v>19</v>
      </c>
      <c r="E161" s="12">
        <v>1851</v>
      </c>
      <c r="F161" s="12">
        <v>1635</v>
      </c>
    </row>
    <row r="162" spans="1:6" ht="14.25" customHeight="1" x14ac:dyDescent="0.3">
      <c r="A162" s="11">
        <v>43960</v>
      </c>
      <c r="B162" s="12" t="s">
        <v>23</v>
      </c>
      <c r="C162" s="12" t="str">
        <f t="shared" si="2"/>
        <v>09.05.2020 Новосибирск</v>
      </c>
      <c r="D162" s="12">
        <v>15</v>
      </c>
      <c r="E162" s="12">
        <v>654</v>
      </c>
      <c r="F162" s="12">
        <v>570</v>
      </c>
    </row>
    <row r="163" spans="1:6" ht="14.25" customHeight="1" x14ac:dyDescent="0.3">
      <c r="A163" s="11">
        <v>43960</v>
      </c>
      <c r="B163" s="12" t="s">
        <v>18</v>
      </c>
      <c r="C163" s="12" t="str">
        <f t="shared" si="2"/>
        <v>09.05.2020 Пермь</v>
      </c>
      <c r="D163" s="12">
        <v>15</v>
      </c>
      <c r="E163" s="12">
        <v>849</v>
      </c>
      <c r="F163" s="12">
        <v>740</v>
      </c>
    </row>
    <row r="164" spans="1:6" ht="14.25" customHeight="1" x14ac:dyDescent="0.3">
      <c r="A164" s="11">
        <v>43960</v>
      </c>
      <c r="B164" s="12" t="s">
        <v>19</v>
      </c>
      <c r="C164" s="12" t="str">
        <f t="shared" si="2"/>
        <v>09.05.2020 Ростов-на-Дону</v>
      </c>
      <c r="D164" s="12">
        <v>15</v>
      </c>
      <c r="E164" s="12">
        <v>623</v>
      </c>
      <c r="F164" s="12">
        <v>535</v>
      </c>
    </row>
    <row r="165" spans="1:6" ht="14.25" customHeight="1" x14ac:dyDescent="0.3">
      <c r="A165" s="11">
        <v>43960</v>
      </c>
      <c r="B165" s="12" t="s">
        <v>15</v>
      </c>
      <c r="C165" s="12" t="str">
        <f t="shared" si="2"/>
        <v>09.05.2020 Санкт-Петербург Север</v>
      </c>
      <c r="D165" s="12">
        <v>125</v>
      </c>
      <c r="E165" s="12">
        <v>20132</v>
      </c>
      <c r="F165" s="12">
        <v>18617</v>
      </c>
    </row>
    <row r="166" spans="1:6" ht="14.25" customHeight="1" x14ac:dyDescent="0.3">
      <c r="A166" s="11">
        <v>43960</v>
      </c>
      <c r="B166" s="12" t="s">
        <v>14</v>
      </c>
      <c r="C166" s="12" t="str">
        <f t="shared" si="2"/>
        <v>09.05.2020 Санкт-Петербург Юг</v>
      </c>
      <c r="D166" s="12">
        <v>129</v>
      </c>
      <c r="E166" s="12">
        <v>16420</v>
      </c>
      <c r="F166" s="12">
        <v>15169</v>
      </c>
    </row>
    <row r="167" spans="1:6" ht="14.25" customHeight="1" x14ac:dyDescent="0.3">
      <c r="A167" s="11">
        <v>43960</v>
      </c>
      <c r="B167" s="12" t="s">
        <v>12</v>
      </c>
      <c r="C167" s="12" t="str">
        <f t="shared" si="2"/>
        <v>09.05.2020 Тольятти</v>
      </c>
      <c r="D167" s="12">
        <v>10</v>
      </c>
      <c r="E167" s="12">
        <v>644</v>
      </c>
      <c r="F167" s="12">
        <v>559</v>
      </c>
    </row>
    <row r="168" spans="1:6" ht="14.25" customHeight="1" x14ac:dyDescent="0.3">
      <c r="A168" s="11">
        <v>43961</v>
      </c>
      <c r="B168" s="12" t="s">
        <v>16</v>
      </c>
      <c r="C168" s="12" t="str">
        <f t="shared" si="2"/>
        <v>10.05.2020 Волгоград</v>
      </c>
      <c r="D168" s="12">
        <v>36</v>
      </c>
      <c r="E168" s="12">
        <v>5746</v>
      </c>
      <c r="F168" s="12">
        <v>5277</v>
      </c>
    </row>
    <row r="169" spans="1:6" ht="14.25" customHeight="1" x14ac:dyDescent="0.3">
      <c r="A169" s="11">
        <v>43961</v>
      </c>
      <c r="B169" s="12" t="s">
        <v>11</v>
      </c>
      <c r="C169" s="12" t="str">
        <f t="shared" si="2"/>
        <v>10.05.2020 Екатеринбург</v>
      </c>
      <c r="D169" s="12">
        <v>31</v>
      </c>
      <c r="E169" s="12">
        <v>5495</v>
      </c>
      <c r="F169" s="12">
        <v>5093</v>
      </c>
    </row>
    <row r="170" spans="1:6" ht="14.25" customHeight="1" x14ac:dyDescent="0.3">
      <c r="A170" s="11">
        <v>43961</v>
      </c>
      <c r="B170" s="12" t="s">
        <v>17</v>
      </c>
      <c r="C170" s="12" t="str">
        <f t="shared" si="2"/>
        <v>10.05.2020 Казань</v>
      </c>
      <c r="D170" s="12">
        <v>21</v>
      </c>
      <c r="E170" s="12">
        <v>2120</v>
      </c>
      <c r="F170" s="12">
        <v>1921</v>
      </c>
    </row>
    <row r="171" spans="1:6" ht="14.25" customHeight="1" x14ac:dyDescent="0.3">
      <c r="A171" s="11">
        <v>43961</v>
      </c>
      <c r="B171" s="12" t="s">
        <v>10</v>
      </c>
      <c r="C171" s="12" t="str">
        <f t="shared" si="2"/>
        <v>10.05.2020 Кемерово</v>
      </c>
      <c r="D171" s="12">
        <v>21</v>
      </c>
      <c r="E171" s="12">
        <v>2016</v>
      </c>
      <c r="F171" s="12">
        <v>1846</v>
      </c>
    </row>
    <row r="172" spans="1:6" ht="14.25" customHeight="1" x14ac:dyDescent="0.3">
      <c r="A172" s="11">
        <v>43961</v>
      </c>
      <c r="B172" s="12" t="s">
        <v>20</v>
      </c>
      <c r="C172" s="12" t="str">
        <f t="shared" si="2"/>
        <v>10.05.2020 Краснодар</v>
      </c>
      <c r="D172" s="12">
        <v>19</v>
      </c>
      <c r="E172" s="12">
        <v>1836</v>
      </c>
      <c r="F172" s="12">
        <v>1680</v>
      </c>
    </row>
    <row r="173" spans="1:6" ht="14.25" customHeight="1" x14ac:dyDescent="0.3">
      <c r="A173" s="11">
        <v>43961</v>
      </c>
      <c r="B173" s="12" t="s">
        <v>22</v>
      </c>
      <c r="C173" s="12" t="str">
        <f t="shared" si="2"/>
        <v>10.05.2020 Москва Восток</v>
      </c>
      <c r="D173" s="12">
        <v>54</v>
      </c>
      <c r="E173" s="12">
        <v>13832</v>
      </c>
      <c r="F173" s="12">
        <v>12864</v>
      </c>
    </row>
    <row r="174" spans="1:6" ht="14.25" customHeight="1" x14ac:dyDescent="0.3">
      <c r="A174" s="11">
        <v>43961</v>
      </c>
      <c r="B174" s="12" t="s">
        <v>21</v>
      </c>
      <c r="C174" s="12" t="str">
        <f t="shared" si="2"/>
        <v>10.05.2020 Москва Запад</v>
      </c>
      <c r="D174" s="12">
        <v>59</v>
      </c>
      <c r="E174" s="12">
        <v>14569</v>
      </c>
      <c r="F174" s="12">
        <v>13566</v>
      </c>
    </row>
    <row r="175" spans="1:6" ht="14.25" customHeight="1" x14ac:dyDescent="0.3">
      <c r="A175" s="11">
        <v>43961</v>
      </c>
      <c r="B175" s="12" t="s">
        <v>13</v>
      </c>
      <c r="C175" s="12" t="str">
        <f t="shared" si="2"/>
        <v>10.05.2020 Нижний Новгород</v>
      </c>
      <c r="D175" s="12">
        <v>19</v>
      </c>
      <c r="E175" s="12">
        <v>1848</v>
      </c>
      <c r="F175" s="12">
        <v>1649</v>
      </c>
    </row>
    <row r="176" spans="1:6" ht="14.25" customHeight="1" x14ac:dyDescent="0.3">
      <c r="A176" s="11">
        <v>43961</v>
      </c>
      <c r="B176" s="12" t="s">
        <v>23</v>
      </c>
      <c r="C176" s="12" t="str">
        <f t="shared" si="2"/>
        <v>10.05.2020 Новосибирск</v>
      </c>
      <c r="D176" s="12">
        <v>15</v>
      </c>
      <c r="E176" s="12">
        <v>792</v>
      </c>
      <c r="F176" s="12">
        <v>695</v>
      </c>
    </row>
    <row r="177" spans="1:6" ht="14.25" customHeight="1" x14ac:dyDescent="0.3">
      <c r="A177" s="11">
        <v>43961</v>
      </c>
      <c r="B177" s="12" t="s">
        <v>18</v>
      </c>
      <c r="C177" s="12" t="str">
        <f t="shared" si="2"/>
        <v>10.05.2020 Пермь</v>
      </c>
      <c r="D177" s="12">
        <v>15</v>
      </c>
      <c r="E177" s="12">
        <v>950</v>
      </c>
      <c r="F177" s="12">
        <v>848</v>
      </c>
    </row>
    <row r="178" spans="1:6" ht="14.25" customHeight="1" x14ac:dyDescent="0.3">
      <c r="A178" s="11">
        <v>43961</v>
      </c>
      <c r="B178" s="12" t="s">
        <v>19</v>
      </c>
      <c r="C178" s="12" t="str">
        <f t="shared" si="2"/>
        <v>10.05.2020 Ростов-на-Дону</v>
      </c>
      <c r="D178" s="12">
        <v>15</v>
      </c>
      <c r="E178" s="12">
        <v>706</v>
      </c>
      <c r="F178" s="12">
        <v>608</v>
      </c>
    </row>
    <row r="179" spans="1:6" ht="14.25" customHeight="1" x14ac:dyDescent="0.3">
      <c r="A179" s="11">
        <v>43961</v>
      </c>
      <c r="B179" s="12" t="s">
        <v>15</v>
      </c>
      <c r="C179" s="12" t="str">
        <f t="shared" si="2"/>
        <v>10.05.2020 Санкт-Петербург Север</v>
      </c>
      <c r="D179" s="12">
        <v>125</v>
      </c>
      <c r="E179" s="12">
        <v>20368</v>
      </c>
      <c r="F179" s="12">
        <v>18884</v>
      </c>
    </row>
    <row r="180" spans="1:6" ht="14.25" customHeight="1" x14ac:dyDescent="0.3">
      <c r="A180" s="11">
        <v>43961</v>
      </c>
      <c r="B180" s="12" t="s">
        <v>14</v>
      </c>
      <c r="C180" s="12" t="str">
        <f t="shared" si="2"/>
        <v>10.05.2020 Санкт-Петербург Юг</v>
      </c>
      <c r="D180" s="12">
        <v>129</v>
      </c>
      <c r="E180" s="12">
        <v>16437</v>
      </c>
      <c r="F180" s="12">
        <v>15285</v>
      </c>
    </row>
    <row r="181" spans="1:6" ht="14.25" customHeight="1" x14ac:dyDescent="0.3">
      <c r="A181" s="11">
        <v>43961</v>
      </c>
      <c r="B181" s="12" t="s">
        <v>12</v>
      </c>
      <c r="C181" s="12" t="str">
        <f t="shared" si="2"/>
        <v>10.05.2020 Тольятти</v>
      </c>
      <c r="D181" s="12">
        <v>10</v>
      </c>
      <c r="E181" s="12">
        <v>642</v>
      </c>
      <c r="F181" s="12">
        <v>556</v>
      </c>
    </row>
    <row r="182" spans="1:6" ht="14.25" customHeight="1" x14ac:dyDescent="0.3">
      <c r="A182" s="11">
        <v>43962</v>
      </c>
      <c r="B182" s="12" t="s">
        <v>16</v>
      </c>
      <c r="C182" s="12" t="str">
        <f t="shared" si="2"/>
        <v>11.05.2020 Волгоград</v>
      </c>
      <c r="D182" s="12">
        <v>36</v>
      </c>
      <c r="E182" s="12">
        <v>4150</v>
      </c>
      <c r="F182" s="12">
        <v>3838</v>
      </c>
    </row>
    <row r="183" spans="1:6" ht="14.25" customHeight="1" x14ac:dyDescent="0.3">
      <c r="A183" s="11">
        <v>43962</v>
      </c>
      <c r="B183" s="12" t="s">
        <v>11</v>
      </c>
      <c r="C183" s="12" t="str">
        <f t="shared" si="2"/>
        <v>11.05.2020 Екатеринбург</v>
      </c>
      <c r="D183" s="12">
        <v>31</v>
      </c>
      <c r="E183" s="12">
        <v>4826</v>
      </c>
      <c r="F183" s="12">
        <v>4483</v>
      </c>
    </row>
    <row r="184" spans="1:6" ht="14.25" customHeight="1" x14ac:dyDescent="0.3">
      <c r="A184" s="11">
        <v>43962</v>
      </c>
      <c r="B184" s="12" t="s">
        <v>17</v>
      </c>
      <c r="C184" s="12" t="str">
        <f t="shared" si="2"/>
        <v>11.05.2020 Казань</v>
      </c>
      <c r="D184" s="12">
        <v>21</v>
      </c>
      <c r="E184" s="12">
        <v>1916</v>
      </c>
      <c r="F184" s="12">
        <v>1733</v>
      </c>
    </row>
    <row r="185" spans="1:6" ht="14.25" customHeight="1" x14ac:dyDescent="0.3">
      <c r="A185" s="11">
        <v>43962</v>
      </c>
      <c r="B185" s="12" t="s">
        <v>10</v>
      </c>
      <c r="C185" s="12" t="str">
        <f t="shared" si="2"/>
        <v>11.05.2020 Кемерово</v>
      </c>
      <c r="D185" s="12">
        <v>21</v>
      </c>
      <c r="E185" s="12">
        <v>1597</v>
      </c>
      <c r="F185" s="12">
        <v>1457</v>
      </c>
    </row>
    <row r="186" spans="1:6" ht="14.25" customHeight="1" x14ac:dyDescent="0.3">
      <c r="A186" s="11">
        <v>43962</v>
      </c>
      <c r="B186" s="12" t="s">
        <v>20</v>
      </c>
      <c r="C186" s="12" t="str">
        <f t="shared" si="2"/>
        <v>11.05.2020 Краснодар</v>
      </c>
      <c r="D186" s="12">
        <v>19</v>
      </c>
      <c r="E186" s="12">
        <v>1527</v>
      </c>
      <c r="F186" s="12">
        <v>1389</v>
      </c>
    </row>
    <row r="187" spans="1:6" ht="14.25" customHeight="1" x14ac:dyDescent="0.3">
      <c r="A187" s="11">
        <v>43962</v>
      </c>
      <c r="B187" s="12" t="s">
        <v>22</v>
      </c>
      <c r="C187" s="12" t="str">
        <f t="shared" si="2"/>
        <v>11.05.2020 Москва Восток</v>
      </c>
      <c r="D187" s="12">
        <v>54</v>
      </c>
      <c r="E187" s="12">
        <v>10570</v>
      </c>
      <c r="F187" s="12">
        <v>9926</v>
      </c>
    </row>
    <row r="188" spans="1:6" ht="14.25" customHeight="1" x14ac:dyDescent="0.3">
      <c r="A188" s="11">
        <v>43962</v>
      </c>
      <c r="B188" s="12" t="s">
        <v>21</v>
      </c>
      <c r="C188" s="12" t="str">
        <f t="shared" si="2"/>
        <v>11.05.2020 Москва Запад</v>
      </c>
      <c r="D188" s="12">
        <v>60</v>
      </c>
      <c r="E188" s="12">
        <v>11100</v>
      </c>
      <c r="F188" s="12">
        <v>10407</v>
      </c>
    </row>
    <row r="189" spans="1:6" ht="14.25" customHeight="1" x14ac:dyDescent="0.3">
      <c r="A189" s="11">
        <v>43962</v>
      </c>
      <c r="B189" s="12" t="s">
        <v>13</v>
      </c>
      <c r="C189" s="12" t="str">
        <f t="shared" si="2"/>
        <v>11.05.2020 Нижний Новгород</v>
      </c>
      <c r="D189" s="12">
        <v>19</v>
      </c>
      <c r="E189" s="12">
        <v>2530</v>
      </c>
      <c r="F189" s="12">
        <v>2270</v>
      </c>
    </row>
    <row r="190" spans="1:6" ht="14.25" customHeight="1" x14ac:dyDescent="0.3">
      <c r="A190" s="11">
        <v>43962</v>
      </c>
      <c r="B190" s="12" t="s">
        <v>23</v>
      </c>
      <c r="C190" s="12" t="str">
        <f t="shared" si="2"/>
        <v>11.05.2020 Новосибирск</v>
      </c>
      <c r="D190" s="12">
        <v>15</v>
      </c>
      <c r="E190" s="12">
        <v>654</v>
      </c>
      <c r="F190" s="12">
        <v>564</v>
      </c>
    </row>
    <row r="191" spans="1:6" ht="14.25" customHeight="1" x14ac:dyDescent="0.3">
      <c r="A191" s="11">
        <v>43962</v>
      </c>
      <c r="B191" s="12" t="s">
        <v>18</v>
      </c>
      <c r="C191" s="12" t="str">
        <f t="shared" si="2"/>
        <v>11.05.2020 Пермь</v>
      </c>
      <c r="D191" s="12">
        <v>15</v>
      </c>
      <c r="E191" s="12">
        <v>812</v>
      </c>
      <c r="F191" s="12">
        <v>714</v>
      </c>
    </row>
    <row r="192" spans="1:6" ht="14.25" customHeight="1" x14ac:dyDescent="0.3">
      <c r="A192" s="11">
        <v>43962</v>
      </c>
      <c r="B192" s="12" t="s">
        <v>19</v>
      </c>
      <c r="C192" s="12" t="str">
        <f t="shared" si="2"/>
        <v>11.05.2020 Ростов-на-Дону</v>
      </c>
      <c r="D192" s="12">
        <v>15</v>
      </c>
      <c r="E192" s="12">
        <v>684</v>
      </c>
      <c r="F192" s="12">
        <v>585</v>
      </c>
    </row>
    <row r="193" spans="1:6" ht="14.25" customHeight="1" x14ac:dyDescent="0.3">
      <c r="A193" s="11">
        <v>43962</v>
      </c>
      <c r="B193" s="12" t="s">
        <v>15</v>
      </c>
      <c r="C193" s="12" t="str">
        <f t="shared" si="2"/>
        <v>11.05.2020 Санкт-Петербург Север</v>
      </c>
      <c r="D193" s="12">
        <v>125</v>
      </c>
      <c r="E193" s="12">
        <v>18066</v>
      </c>
      <c r="F193" s="12">
        <v>16883</v>
      </c>
    </row>
    <row r="194" spans="1:6" ht="14.25" customHeight="1" x14ac:dyDescent="0.3">
      <c r="A194" s="11">
        <v>43962</v>
      </c>
      <c r="B194" s="12" t="s">
        <v>14</v>
      </c>
      <c r="C194" s="12" t="str">
        <f t="shared" ref="C194:C257" si="3">TEXT(A194,"ДД.ММ.ГГГГ")&amp;" "&amp;B194</f>
        <v>11.05.2020 Санкт-Петербург Юг</v>
      </c>
      <c r="D194" s="12">
        <v>129</v>
      </c>
      <c r="E194" s="12">
        <v>14043</v>
      </c>
      <c r="F194" s="12">
        <v>13167</v>
      </c>
    </row>
    <row r="195" spans="1:6" ht="14.25" customHeight="1" x14ac:dyDescent="0.3">
      <c r="A195" s="11">
        <v>43962</v>
      </c>
      <c r="B195" s="12" t="s">
        <v>12</v>
      </c>
      <c r="C195" s="12" t="str">
        <f t="shared" si="3"/>
        <v>11.05.2020 Тольятти</v>
      </c>
      <c r="D195" s="12">
        <v>10</v>
      </c>
      <c r="E195" s="12">
        <v>494</v>
      </c>
      <c r="F195" s="12">
        <v>421</v>
      </c>
    </row>
    <row r="196" spans="1:6" ht="14.25" customHeight="1" x14ac:dyDescent="0.3">
      <c r="A196" s="11">
        <v>43963</v>
      </c>
      <c r="B196" s="12" t="s">
        <v>16</v>
      </c>
      <c r="C196" s="12" t="str">
        <f t="shared" si="3"/>
        <v>12.05.2020 Волгоград</v>
      </c>
      <c r="D196" s="12">
        <v>36</v>
      </c>
      <c r="E196" s="12">
        <v>4418</v>
      </c>
      <c r="F196" s="12">
        <v>4088</v>
      </c>
    </row>
    <row r="197" spans="1:6" ht="14.25" customHeight="1" x14ac:dyDescent="0.3">
      <c r="A197" s="11">
        <v>43963</v>
      </c>
      <c r="B197" s="12" t="s">
        <v>11</v>
      </c>
      <c r="C197" s="12" t="str">
        <f t="shared" si="3"/>
        <v>12.05.2020 Екатеринбург</v>
      </c>
      <c r="D197" s="12">
        <v>31</v>
      </c>
      <c r="E197" s="12">
        <v>4800</v>
      </c>
      <c r="F197" s="12">
        <v>4470</v>
      </c>
    </row>
    <row r="198" spans="1:6" ht="14.25" customHeight="1" x14ac:dyDescent="0.3">
      <c r="A198" s="11">
        <v>43963</v>
      </c>
      <c r="B198" s="12" t="s">
        <v>17</v>
      </c>
      <c r="C198" s="12" t="str">
        <f t="shared" si="3"/>
        <v>12.05.2020 Казань</v>
      </c>
      <c r="D198" s="12">
        <v>21</v>
      </c>
      <c r="E198" s="12">
        <v>1926</v>
      </c>
      <c r="F198" s="12">
        <v>1745</v>
      </c>
    </row>
    <row r="199" spans="1:6" ht="14.25" customHeight="1" x14ac:dyDescent="0.3">
      <c r="A199" s="11">
        <v>43963</v>
      </c>
      <c r="B199" s="12" t="s">
        <v>10</v>
      </c>
      <c r="C199" s="12" t="str">
        <f t="shared" si="3"/>
        <v>12.05.2020 Кемерово</v>
      </c>
      <c r="D199" s="12">
        <v>21</v>
      </c>
      <c r="E199" s="12">
        <v>1656</v>
      </c>
      <c r="F199" s="12">
        <v>1516</v>
      </c>
    </row>
    <row r="200" spans="1:6" ht="14.25" customHeight="1" x14ac:dyDescent="0.3">
      <c r="A200" s="11">
        <v>43963</v>
      </c>
      <c r="B200" s="12" t="s">
        <v>20</v>
      </c>
      <c r="C200" s="12" t="str">
        <f t="shared" si="3"/>
        <v>12.05.2020 Краснодар</v>
      </c>
      <c r="D200" s="12">
        <v>19</v>
      </c>
      <c r="E200" s="12">
        <v>1598</v>
      </c>
      <c r="F200" s="12">
        <v>1454</v>
      </c>
    </row>
    <row r="201" spans="1:6" ht="14.25" customHeight="1" x14ac:dyDescent="0.3">
      <c r="A201" s="11">
        <v>43963</v>
      </c>
      <c r="B201" s="12" t="s">
        <v>22</v>
      </c>
      <c r="C201" s="12" t="str">
        <f t="shared" si="3"/>
        <v>12.05.2020 Москва Восток</v>
      </c>
      <c r="D201" s="12">
        <v>54</v>
      </c>
      <c r="E201" s="12">
        <v>11614</v>
      </c>
      <c r="F201" s="12">
        <v>10862</v>
      </c>
    </row>
    <row r="202" spans="1:6" ht="14.25" customHeight="1" x14ac:dyDescent="0.3">
      <c r="A202" s="11">
        <v>43963</v>
      </c>
      <c r="B202" s="12" t="s">
        <v>21</v>
      </c>
      <c r="C202" s="12" t="str">
        <f t="shared" si="3"/>
        <v>12.05.2020 Москва Запад</v>
      </c>
      <c r="D202" s="12">
        <v>60</v>
      </c>
      <c r="E202" s="12">
        <v>12000</v>
      </c>
      <c r="F202" s="12">
        <v>11194</v>
      </c>
    </row>
    <row r="203" spans="1:6" ht="14.25" customHeight="1" x14ac:dyDescent="0.3">
      <c r="A203" s="11">
        <v>43963</v>
      </c>
      <c r="B203" s="12" t="s">
        <v>13</v>
      </c>
      <c r="C203" s="12" t="str">
        <f t="shared" si="3"/>
        <v>12.05.2020 Нижний Новгород</v>
      </c>
      <c r="D203" s="12">
        <v>19</v>
      </c>
      <c r="E203" s="12">
        <v>1649</v>
      </c>
      <c r="F203" s="12">
        <v>1460</v>
      </c>
    </row>
    <row r="204" spans="1:6" ht="14.25" customHeight="1" x14ac:dyDescent="0.3">
      <c r="A204" s="11">
        <v>43963</v>
      </c>
      <c r="B204" s="12" t="s">
        <v>23</v>
      </c>
      <c r="C204" s="12" t="str">
        <f t="shared" si="3"/>
        <v>12.05.2020 Новосибирск</v>
      </c>
      <c r="D204" s="12">
        <v>15</v>
      </c>
      <c r="E204" s="12">
        <v>750</v>
      </c>
      <c r="F204" s="12">
        <v>659</v>
      </c>
    </row>
    <row r="205" spans="1:6" ht="14.25" customHeight="1" x14ac:dyDescent="0.3">
      <c r="A205" s="11">
        <v>43963</v>
      </c>
      <c r="B205" s="12" t="s">
        <v>18</v>
      </c>
      <c r="C205" s="12" t="str">
        <f t="shared" si="3"/>
        <v>12.05.2020 Пермь</v>
      </c>
      <c r="D205" s="12">
        <v>15</v>
      </c>
      <c r="E205" s="12">
        <v>845</v>
      </c>
      <c r="F205" s="12">
        <v>743</v>
      </c>
    </row>
    <row r="206" spans="1:6" ht="14.25" customHeight="1" x14ac:dyDescent="0.3">
      <c r="A206" s="11">
        <v>43963</v>
      </c>
      <c r="B206" s="12" t="s">
        <v>19</v>
      </c>
      <c r="C206" s="12" t="str">
        <f t="shared" si="3"/>
        <v>12.05.2020 Ростов-на-Дону</v>
      </c>
      <c r="D206" s="12">
        <v>15</v>
      </c>
      <c r="E206" s="12">
        <v>624</v>
      </c>
      <c r="F206" s="12">
        <v>538</v>
      </c>
    </row>
    <row r="207" spans="1:6" ht="14.25" customHeight="1" x14ac:dyDescent="0.3">
      <c r="A207" s="11">
        <v>43963</v>
      </c>
      <c r="B207" s="12" t="s">
        <v>15</v>
      </c>
      <c r="C207" s="12" t="str">
        <f t="shared" si="3"/>
        <v>12.05.2020 Санкт-Петербург Север</v>
      </c>
      <c r="D207" s="12">
        <v>125</v>
      </c>
      <c r="E207" s="12">
        <v>21106</v>
      </c>
      <c r="F207" s="12">
        <v>19651</v>
      </c>
    </row>
    <row r="208" spans="1:6" ht="14.25" customHeight="1" x14ac:dyDescent="0.3">
      <c r="A208" s="11">
        <v>43963</v>
      </c>
      <c r="B208" s="12" t="s">
        <v>14</v>
      </c>
      <c r="C208" s="12" t="str">
        <f t="shared" si="3"/>
        <v>12.05.2020 Санкт-Петербург Юг</v>
      </c>
      <c r="D208" s="12">
        <v>129</v>
      </c>
      <c r="E208" s="12">
        <v>16387</v>
      </c>
      <c r="F208" s="12">
        <v>15322</v>
      </c>
    </row>
    <row r="209" spans="1:6" ht="14.25" customHeight="1" x14ac:dyDescent="0.3">
      <c r="A209" s="11">
        <v>43963</v>
      </c>
      <c r="B209" s="12" t="s">
        <v>12</v>
      </c>
      <c r="C209" s="12" t="str">
        <f t="shared" si="3"/>
        <v>12.05.2020 Тольятти</v>
      </c>
      <c r="D209" s="12">
        <v>10</v>
      </c>
      <c r="E209" s="12">
        <v>526</v>
      </c>
      <c r="F209" s="12">
        <v>448</v>
      </c>
    </row>
    <row r="210" spans="1:6" ht="14.25" customHeight="1" x14ac:dyDescent="0.3">
      <c r="A210" s="11">
        <v>43964</v>
      </c>
      <c r="B210" s="12" t="s">
        <v>16</v>
      </c>
      <c r="C210" s="12" t="str">
        <f t="shared" si="3"/>
        <v>13.05.2020 Волгоград</v>
      </c>
      <c r="D210" s="12">
        <v>36</v>
      </c>
      <c r="E210" s="12">
        <v>4967</v>
      </c>
      <c r="F210" s="12">
        <v>4583</v>
      </c>
    </row>
    <row r="211" spans="1:6" ht="14.25" customHeight="1" x14ac:dyDescent="0.3">
      <c r="A211" s="11">
        <v>43964</v>
      </c>
      <c r="B211" s="12" t="s">
        <v>11</v>
      </c>
      <c r="C211" s="12" t="str">
        <f t="shared" si="3"/>
        <v>13.05.2020 Екатеринбург</v>
      </c>
      <c r="D211" s="12">
        <v>31</v>
      </c>
      <c r="E211" s="12">
        <v>5251</v>
      </c>
      <c r="F211" s="12">
        <v>4853</v>
      </c>
    </row>
    <row r="212" spans="1:6" ht="14.25" customHeight="1" x14ac:dyDescent="0.3">
      <c r="A212" s="11">
        <v>43964</v>
      </c>
      <c r="B212" s="12" t="s">
        <v>17</v>
      </c>
      <c r="C212" s="12" t="str">
        <f t="shared" si="3"/>
        <v>13.05.2020 Казань</v>
      </c>
      <c r="D212" s="12">
        <v>21</v>
      </c>
      <c r="E212" s="12">
        <v>2061</v>
      </c>
      <c r="F212" s="12">
        <v>1876</v>
      </c>
    </row>
    <row r="213" spans="1:6" ht="14.25" customHeight="1" x14ac:dyDescent="0.3">
      <c r="A213" s="11">
        <v>43964</v>
      </c>
      <c r="B213" s="12" t="s">
        <v>10</v>
      </c>
      <c r="C213" s="12" t="str">
        <f t="shared" si="3"/>
        <v>13.05.2020 Кемерово</v>
      </c>
      <c r="D213" s="12">
        <v>21</v>
      </c>
      <c r="E213" s="12">
        <v>1698</v>
      </c>
      <c r="F213" s="12">
        <v>1554</v>
      </c>
    </row>
    <row r="214" spans="1:6" ht="14.25" customHeight="1" x14ac:dyDescent="0.3">
      <c r="A214" s="11">
        <v>43964</v>
      </c>
      <c r="B214" s="12" t="s">
        <v>20</v>
      </c>
      <c r="C214" s="12" t="str">
        <f t="shared" si="3"/>
        <v>13.05.2020 Краснодар</v>
      </c>
      <c r="D214" s="12">
        <v>19</v>
      </c>
      <c r="E214" s="12">
        <v>1605</v>
      </c>
      <c r="F214" s="12">
        <v>1447</v>
      </c>
    </row>
    <row r="215" spans="1:6" ht="14.25" customHeight="1" x14ac:dyDescent="0.3">
      <c r="A215" s="11">
        <v>43964</v>
      </c>
      <c r="B215" s="12" t="s">
        <v>22</v>
      </c>
      <c r="C215" s="12" t="str">
        <f t="shared" si="3"/>
        <v>13.05.2020 Москва Восток</v>
      </c>
      <c r="D215" s="12">
        <v>54</v>
      </c>
      <c r="E215" s="12">
        <v>11522</v>
      </c>
      <c r="F215" s="12">
        <v>10803</v>
      </c>
    </row>
    <row r="216" spans="1:6" ht="14.25" customHeight="1" x14ac:dyDescent="0.3">
      <c r="A216" s="11">
        <v>43964</v>
      </c>
      <c r="B216" s="12" t="s">
        <v>21</v>
      </c>
      <c r="C216" s="12" t="str">
        <f t="shared" si="3"/>
        <v>13.05.2020 Москва Запад</v>
      </c>
      <c r="D216" s="12">
        <v>60</v>
      </c>
      <c r="E216" s="12">
        <v>12007</v>
      </c>
      <c r="F216" s="12">
        <v>11245</v>
      </c>
    </row>
    <row r="217" spans="1:6" ht="14.25" customHeight="1" x14ac:dyDescent="0.3">
      <c r="A217" s="11">
        <v>43964</v>
      </c>
      <c r="B217" s="12" t="s">
        <v>13</v>
      </c>
      <c r="C217" s="12" t="str">
        <f t="shared" si="3"/>
        <v>13.05.2020 Нижний Новгород</v>
      </c>
      <c r="D217" s="12">
        <v>19</v>
      </c>
      <c r="E217" s="12">
        <v>1625</v>
      </c>
      <c r="F217" s="12">
        <v>1444</v>
      </c>
    </row>
    <row r="218" spans="1:6" ht="14.25" customHeight="1" x14ac:dyDescent="0.3">
      <c r="A218" s="11">
        <v>43964</v>
      </c>
      <c r="B218" s="12" t="s">
        <v>23</v>
      </c>
      <c r="C218" s="12" t="str">
        <f t="shared" si="3"/>
        <v>13.05.2020 Новосибирск</v>
      </c>
      <c r="D218" s="12">
        <v>15</v>
      </c>
      <c r="E218" s="12">
        <v>854</v>
      </c>
      <c r="F218" s="12">
        <v>756</v>
      </c>
    </row>
    <row r="219" spans="1:6" ht="14.25" customHeight="1" x14ac:dyDescent="0.3">
      <c r="A219" s="11">
        <v>43964</v>
      </c>
      <c r="B219" s="12" t="s">
        <v>18</v>
      </c>
      <c r="C219" s="12" t="str">
        <f t="shared" si="3"/>
        <v>13.05.2020 Пермь</v>
      </c>
      <c r="D219" s="12">
        <v>15</v>
      </c>
      <c r="E219" s="12">
        <v>898</v>
      </c>
      <c r="F219" s="12">
        <v>795</v>
      </c>
    </row>
    <row r="220" spans="1:6" ht="14.25" customHeight="1" x14ac:dyDescent="0.3">
      <c r="A220" s="11">
        <v>43964</v>
      </c>
      <c r="B220" s="12" t="s">
        <v>19</v>
      </c>
      <c r="C220" s="12" t="str">
        <f t="shared" si="3"/>
        <v>13.05.2020 Ростов-на-Дону</v>
      </c>
      <c r="D220" s="12">
        <v>15</v>
      </c>
      <c r="E220" s="12">
        <v>599</v>
      </c>
      <c r="F220" s="12">
        <v>515</v>
      </c>
    </row>
    <row r="221" spans="1:6" ht="14.25" customHeight="1" x14ac:dyDescent="0.3">
      <c r="A221" s="11">
        <v>43964</v>
      </c>
      <c r="B221" s="12" t="s">
        <v>15</v>
      </c>
      <c r="C221" s="12" t="str">
        <f t="shared" si="3"/>
        <v>13.05.2020 Санкт-Петербург Север</v>
      </c>
      <c r="D221" s="12">
        <v>125</v>
      </c>
      <c r="E221" s="12">
        <v>19965</v>
      </c>
      <c r="F221" s="12">
        <v>18573</v>
      </c>
    </row>
    <row r="222" spans="1:6" ht="14.25" customHeight="1" x14ac:dyDescent="0.3">
      <c r="A222" s="11">
        <v>43964</v>
      </c>
      <c r="B222" s="12" t="s">
        <v>14</v>
      </c>
      <c r="C222" s="12" t="str">
        <f t="shared" si="3"/>
        <v>13.05.2020 Санкт-Петербург Юг</v>
      </c>
      <c r="D222" s="12">
        <v>129</v>
      </c>
      <c r="E222" s="12">
        <v>15304</v>
      </c>
      <c r="F222" s="12">
        <v>14315</v>
      </c>
    </row>
    <row r="223" spans="1:6" ht="14.25" customHeight="1" x14ac:dyDescent="0.3">
      <c r="A223" s="11">
        <v>43964</v>
      </c>
      <c r="B223" s="12" t="s">
        <v>12</v>
      </c>
      <c r="C223" s="12" t="str">
        <f t="shared" si="3"/>
        <v>13.05.2020 Тольятти</v>
      </c>
      <c r="D223" s="12">
        <v>10</v>
      </c>
      <c r="E223" s="12">
        <v>612</v>
      </c>
      <c r="F223" s="12">
        <v>530</v>
      </c>
    </row>
    <row r="224" spans="1:6" ht="14.25" customHeight="1" x14ac:dyDescent="0.3">
      <c r="A224" s="11">
        <v>43965</v>
      </c>
      <c r="B224" s="12" t="s">
        <v>16</v>
      </c>
      <c r="C224" s="12" t="str">
        <f t="shared" si="3"/>
        <v>14.05.2020 Волгоград</v>
      </c>
      <c r="D224" s="12">
        <v>36</v>
      </c>
      <c r="E224" s="12">
        <v>4285</v>
      </c>
      <c r="F224" s="12">
        <v>3950</v>
      </c>
    </row>
    <row r="225" spans="1:6" ht="14.25" customHeight="1" x14ac:dyDescent="0.3">
      <c r="A225" s="11">
        <v>43965</v>
      </c>
      <c r="B225" s="12" t="s">
        <v>11</v>
      </c>
      <c r="C225" s="12" t="str">
        <f t="shared" si="3"/>
        <v>14.05.2020 Екатеринбург</v>
      </c>
      <c r="D225" s="12">
        <v>31</v>
      </c>
      <c r="E225" s="12">
        <v>4695</v>
      </c>
      <c r="F225" s="12">
        <v>4372</v>
      </c>
    </row>
    <row r="226" spans="1:6" ht="14.25" customHeight="1" x14ac:dyDescent="0.3">
      <c r="A226" s="11">
        <v>43965</v>
      </c>
      <c r="B226" s="12" t="s">
        <v>17</v>
      </c>
      <c r="C226" s="12" t="str">
        <f t="shared" si="3"/>
        <v>14.05.2020 Казань</v>
      </c>
      <c r="D226" s="12">
        <v>21</v>
      </c>
      <c r="E226" s="12">
        <v>1993</v>
      </c>
      <c r="F226" s="12">
        <v>1796</v>
      </c>
    </row>
    <row r="227" spans="1:6" ht="14.25" customHeight="1" x14ac:dyDescent="0.3">
      <c r="A227" s="11">
        <v>43965</v>
      </c>
      <c r="B227" s="12" t="s">
        <v>10</v>
      </c>
      <c r="C227" s="12" t="str">
        <f t="shared" si="3"/>
        <v>14.05.2020 Кемерово</v>
      </c>
      <c r="D227" s="12">
        <v>21</v>
      </c>
      <c r="E227" s="12">
        <v>1706</v>
      </c>
      <c r="F227" s="12">
        <v>1548</v>
      </c>
    </row>
    <row r="228" spans="1:6" ht="14.25" customHeight="1" x14ac:dyDescent="0.3">
      <c r="A228" s="11">
        <v>43965</v>
      </c>
      <c r="B228" s="12" t="s">
        <v>20</v>
      </c>
      <c r="C228" s="12" t="str">
        <f t="shared" si="3"/>
        <v>14.05.2020 Краснодар</v>
      </c>
      <c r="D228" s="12">
        <v>19</v>
      </c>
      <c r="E228" s="12">
        <v>1635</v>
      </c>
      <c r="F228" s="12">
        <v>1487</v>
      </c>
    </row>
    <row r="229" spans="1:6" ht="14.25" customHeight="1" x14ac:dyDescent="0.3">
      <c r="A229" s="11">
        <v>43965</v>
      </c>
      <c r="B229" s="12" t="s">
        <v>22</v>
      </c>
      <c r="C229" s="12" t="str">
        <f t="shared" si="3"/>
        <v>14.05.2020 Москва Восток</v>
      </c>
      <c r="D229" s="12">
        <v>54</v>
      </c>
      <c r="E229" s="12">
        <v>11194</v>
      </c>
      <c r="F229" s="12">
        <v>10554</v>
      </c>
    </row>
    <row r="230" spans="1:6" ht="14.25" customHeight="1" x14ac:dyDescent="0.3">
      <c r="A230" s="11">
        <v>43965</v>
      </c>
      <c r="B230" s="12" t="s">
        <v>21</v>
      </c>
      <c r="C230" s="12" t="str">
        <f t="shared" si="3"/>
        <v>14.05.2020 Москва Запад</v>
      </c>
      <c r="D230" s="12">
        <v>60</v>
      </c>
      <c r="E230" s="12">
        <v>11935</v>
      </c>
      <c r="F230" s="12">
        <v>11178</v>
      </c>
    </row>
    <row r="231" spans="1:6" ht="14.25" customHeight="1" x14ac:dyDescent="0.3">
      <c r="A231" s="11">
        <v>43965</v>
      </c>
      <c r="B231" s="12" t="s">
        <v>13</v>
      </c>
      <c r="C231" s="12" t="str">
        <f t="shared" si="3"/>
        <v>14.05.2020 Нижний Новгород</v>
      </c>
      <c r="D231" s="12">
        <v>19</v>
      </c>
      <c r="E231" s="12">
        <v>1675</v>
      </c>
      <c r="F231" s="12">
        <v>1475</v>
      </c>
    </row>
    <row r="232" spans="1:6" ht="14.25" customHeight="1" x14ac:dyDescent="0.3">
      <c r="A232" s="11">
        <v>43965</v>
      </c>
      <c r="B232" s="12" t="s">
        <v>23</v>
      </c>
      <c r="C232" s="12" t="str">
        <f t="shared" si="3"/>
        <v>14.05.2020 Новосибирск</v>
      </c>
      <c r="D232" s="12">
        <v>16</v>
      </c>
      <c r="E232" s="12">
        <v>834</v>
      </c>
      <c r="F232" s="12">
        <v>735</v>
      </c>
    </row>
    <row r="233" spans="1:6" ht="14.25" customHeight="1" x14ac:dyDescent="0.3">
      <c r="A233" s="11">
        <v>43965</v>
      </c>
      <c r="B233" s="12" t="s">
        <v>18</v>
      </c>
      <c r="C233" s="12" t="str">
        <f t="shared" si="3"/>
        <v>14.05.2020 Пермь</v>
      </c>
      <c r="D233" s="12">
        <v>15</v>
      </c>
      <c r="E233" s="12">
        <v>890</v>
      </c>
      <c r="F233" s="12">
        <v>777</v>
      </c>
    </row>
    <row r="234" spans="1:6" ht="14.25" customHeight="1" x14ac:dyDescent="0.3">
      <c r="A234" s="11">
        <v>43965</v>
      </c>
      <c r="B234" s="12" t="s">
        <v>19</v>
      </c>
      <c r="C234" s="12" t="str">
        <f t="shared" si="3"/>
        <v>14.05.2020 Ростов-на-Дону</v>
      </c>
      <c r="D234" s="12">
        <v>15</v>
      </c>
      <c r="E234" s="12">
        <v>638</v>
      </c>
      <c r="F234" s="12">
        <v>548</v>
      </c>
    </row>
    <row r="235" spans="1:6" ht="14.25" customHeight="1" x14ac:dyDescent="0.3">
      <c r="A235" s="11">
        <v>43965</v>
      </c>
      <c r="B235" s="12" t="s">
        <v>15</v>
      </c>
      <c r="C235" s="12" t="str">
        <f t="shared" si="3"/>
        <v>14.05.2020 Санкт-Петербург Север</v>
      </c>
      <c r="D235" s="12">
        <v>125</v>
      </c>
      <c r="E235" s="12">
        <v>20247</v>
      </c>
      <c r="F235" s="12">
        <v>18812</v>
      </c>
    </row>
    <row r="236" spans="1:6" ht="14.25" customHeight="1" x14ac:dyDescent="0.3">
      <c r="A236" s="11">
        <v>43965</v>
      </c>
      <c r="B236" s="12" t="s">
        <v>14</v>
      </c>
      <c r="C236" s="12" t="str">
        <f t="shared" si="3"/>
        <v>14.05.2020 Санкт-Петербург Юг</v>
      </c>
      <c r="D236" s="12">
        <v>129</v>
      </c>
      <c r="E236" s="12">
        <v>15804</v>
      </c>
      <c r="F236" s="12">
        <v>14738</v>
      </c>
    </row>
    <row r="237" spans="1:6" ht="14.25" customHeight="1" x14ac:dyDescent="0.3">
      <c r="A237" s="11">
        <v>43965</v>
      </c>
      <c r="B237" s="12" t="s">
        <v>12</v>
      </c>
      <c r="C237" s="12" t="str">
        <f t="shared" si="3"/>
        <v>14.05.2020 Тольятти</v>
      </c>
      <c r="D237" s="12">
        <v>10</v>
      </c>
      <c r="E237" s="12">
        <v>627</v>
      </c>
      <c r="F237" s="12">
        <v>545</v>
      </c>
    </row>
    <row r="238" spans="1:6" ht="14.25" customHeight="1" x14ac:dyDescent="0.3">
      <c r="A238" s="11">
        <v>43966</v>
      </c>
      <c r="B238" s="12" t="s">
        <v>16</v>
      </c>
      <c r="C238" s="12" t="str">
        <f t="shared" si="3"/>
        <v>15.05.2020 Волгоград</v>
      </c>
      <c r="D238" s="12">
        <v>36</v>
      </c>
      <c r="E238" s="12">
        <v>4862</v>
      </c>
      <c r="F238" s="12">
        <v>4476</v>
      </c>
    </row>
    <row r="239" spans="1:6" ht="14.25" customHeight="1" x14ac:dyDescent="0.3">
      <c r="A239" s="11">
        <v>43966</v>
      </c>
      <c r="B239" s="12" t="s">
        <v>11</v>
      </c>
      <c r="C239" s="12" t="str">
        <f t="shared" si="3"/>
        <v>15.05.2020 Екатеринбург</v>
      </c>
      <c r="D239" s="12">
        <v>31</v>
      </c>
      <c r="E239" s="12">
        <v>5184</v>
      </c>
      <c r="F239" s="12">
        <v>4778</v>
      </c>
    </row>
    <row r="240" spans="1:6" ht="14.25" customHeight="1" x14ac:dyDescent="0.3">
      <c r="A240" s="11">
        <v>43966</v>
      </c>
      <c r="B240" s="12" t="s">
        <v>17</v>
      </c>
      <c r="C240" s="12" t="str">
        <f t="shared" si="3"/>
        <v>15.05.2020 Казань</v>
      </c>
      <c r="D240" s="12">
        <v>21</v>
      </c>
      <c r="E240" s="12">
        <v>2255</v>
      </c>
      <c r="F240" s="12">
        <v>2045</v>
      </c>
    </row>
    <row r="241" spans="1:6" ht="14.25" customHeight="1" x14ac:dyDescent="0.3">
      <c r="A241" s="11">
        <v>43966</v>
      </c>
      <c r="B241" s="12" t="s">
        <v>10</v>
      </c>
      <c r="C241" s="12" t="str">
        <f t="shared" si="3"/>
        <v>15.05.2020 Кемерово</v>
      </c>
      <c r="D241" s="12">
        <v>21</v>
      </c>
      <c r="E241" s="12">
        <v>1926</v>
      </c>
      <c r="F241" s="12">
        <v>1742</v>
      </c>
    </row>
    <row r="242" spans="1:6" ht="14.25" customHeight="1" x14ac:dyDescent="0.3">
      <c r="A242" s="11">
        <v>43966</v>
      </c>
      <c r="B242" s="12" t="s">
        <v>20</v>
      </c>
      <c r="C242" s="12" t="str">
        <f t="shared" si="3"/>
        <v>15.05.2020 Краснодар</v>
      </c>
      <c r="D242" s="12">
        <v>19</v>
      </c>
      <c r="E242" s="12">
        <v>1780</v>
      </c>
      <c r="F242" s="12">
        <v>1615</v>
      </c>
    </row>
    <row r="243" spans="1:6" ht="14.25" customHeight="1" x14ac:dyDescent="0.3">
      <c r="A243" s="11">
        <v>43966</v>
      </c>
      <c r="B243" s="12" t="s">
        <v>22</v>
      </c>
      <c r="C243" s="12" t="str">
        <f t="shared" si="3"/>
        <v>15.05.2020 Москва Восток</v>
      </c>
      <c r="D243" s="12">
        <v>54</v>
      </c>
      <c r="E243" s="12">
        <v>12791</v>
      </c>
      <c r="F243" s="12">
        <v>11950</v>
      </c>
    </row>
    <row r="244" spans="1:6" ht="14.25" customHeight="1" x14ac:dyDescent="0.3">
      <c r="A244" s="11">
        <v>43966</v>
      </c>
      <c r="B244" s="12" t="s">
        <v>21</v>
      </c>
      <c r="C244" s="12" t="str">
        <f t="shared" si="3"/>
        <v>15.05.2020 Москва Запад</v>
      </c>
      <c r="D244" s="12">
        <v>60</v>
      </c>
      <c r="E244" s="12">
        <v>13544</v>
      </c>
      <c r="F244" s="12">
        <v>12643</v>
      </c>
    </row>
    <row r="245" spans="1:6" ht="14.25" customHeight="1" x14ac:dyDescent="0.3">
      <c r="A245" s="11">
        <v>43966</v>
      </c>
      <c r="B245" s="12" t="s">
        <v>13</v>
      </c>
      <c r="C245" s="12" t="str">
        <f t="shared" si="3"/>
        <v>15.05.2020 Нижний Новгород</v>
      </c>
      <c r="D245" s="12">
        <v>19</v>
      </c>
      <c r="E245" s="12">
        <v>1940</v>
      </c>
      <c r="F245" s="12">
        <v>1715</v>
      </c>
    </row>
    <row r="246" spans="1:6" ht="14.25" customHeight="1" x14ac:dyDescent="0.3">
      <c r="A246" s="11">
        <v>43966</v>
      </c>
      <c r="B246" s="12" t="s">
        <v>23</v>
      </c>
      <c r="C246" s="12" t="str">
        <f t="shared" si="3"/>
        <v>15.05.2020 Новосибирск</v>
      </c>
      <c r="D246" s="12">
        <v>16</v>
      </c>
      <c r="E246" s="12">
        <v>817</v>
      </c>
      <c r="F246" s="12">
        <v>718</v>
      </c>
    </row>
    <row r="247" spans="1:6" ht="14.25" customHeight="1" x14ac:dyDescent="0.3">
      <c r="A247" s="11">
        <v>43966</v>
      </c>
      <c r="B247" s="12" t="s">
        <v>18</v>
      </c>
      <c r="C247" s="12" t="str">
        <f t="shared" si="3"/>
        <v>15.05.2020 Пермь</v>
      </c>
      <c r="D247" s="12">
        <v>15</v>
      </c>
      <c r="E247" s="12">
        <v>980</v>
      </c>
      <c r="F247" s="12">
        <v>867</v>
      </c>
    </row>
    <row r="248" spans="1:6" ht="14.25" customHeight="1" x14ac:dyDescent="0.3">
      <c r="A248" s="11">
        <v>43966</v>
      </c>
      <c r="B248" s="12" t="s">
        <v>19</v>
      </c>
      <c r="C248" s="12" t="str">
        <f t="shared" si="3"/>
        <v>15.05.2020 Ростов-на-Дону</v>
      </c>
      <c r="D248" s="12">
        <v>15</v>
      </c>
      <c r="E248" s="12">
        <v>688</v>
      </c>
      <c r="F248" s="12">
        <v>598</v>
      </c>
    </row>
    <row r="249" spans="1:6" ht="14.25" customHeight="1" x14ac:dyDescent="0.3">
      <c r="A249" s="11">
        <v>43966</v>
      </c>
      <c r="B249" s="12" t="s">
        <v>15</v>
      </c>
      <c r="C249" s="12" t="str">
        <f t="shared" si="3"/>
        <v>15.05.2020 Санкт-Петербург Север</v>
      </c>
      <c r="D249" s="12">
        <v>125</v>
      </c>
      <c r="E249" s="12">
        <v>21862</v>
      </c>
      <c r="F249" s="12">
        <v>20235</v>
      </c>
    </row>
    <row r="250" spans="1:6" ht="14.25" customHeight="1" x14ac:dyDescent="0.3">
      <c r="A250" s="11">
        <v>43966</v>
      </c>
      <c r="B250" s="12" t="s">
        <v>14</v>
      </c>
      <c r="C250" s="12" t="str">
        <f t="shared" si="3"/>
        <v>15.05.2020 Санкт-Петербург Юг</v>
      </c>
      <c r="D250" s="12">
        <v>129</v>
      </c>
      <c r="E250" s="12">
        <v>17808</v>
      </c>
      <c r="F250" s="12">
        <v>16486</v>
      </c>
    </row>
    <row r="251" spans="1:6" ht="14.25" customHeight="1" x14ac:dyDescent="0.3">
      <c r="A251" s="11">
        <v>43966</v>
      </c>
      <c r="B251" s="12" t="s">
        <v>12</v>
      </c>
      <c r="C251" s="12" t="str">
        <f t="shared" si="3"/>
        <v>15.05.2020 Тольятти</v>
      </c>
      <c r="D251" s="12">
        <v>10</v>
      </c>
      <c r="E251" s="12">
        <v>743</v>
      </c>
      <c r="F251" s="12">
        <v>652</v>
      </c>
    </row>
    <row r="252" spans="1:6" ht="14.25" customHeight="1" x14ac:dyDescent="0.3">
      <c r="A252" s="11">
        <v>43967</v>
      </c>
      <c r="B252" s="12" t="s">
        <v>16</v>
      </c>
      <c r="C252" s="12" t="str">
        <f t="shared" si="3"/>
        <v>16.05.2020 Волгоград</v>
      </c>
      <c r="D252" s="12">
        <v>36</v>
      </c>
      <c r="E252" s="12">
        <v>5286</v>
      </c>
      <c r="F252" s="12">
        <v>4867</v>
      </c>
    </row>
    <row r="253" spans="1:6" ht="14.25" customHeight="1" x14ac:dyDescent="0.3">
      <c r="A253" s="11">
        <v>43967</v>
      </c>
      <c r="B253" s="12" t="s">
        <v>11</v>
      </c>
      <c r="C253" s="12" t="str">
        <f t="shared" si="3"/>
        <v>16.05.2020 Екатеринбург</v>
      </c>
      <c r="D253" s="12">
        <v>31</v>
      </c>
      <c r="E253" s="12">
        <v>5593</v>
      </c>
      <c r="F253" s="12">
        <v>5177</v>
      </c>
    </row>
    <row r="254" spans="1:6" ht="14.25" customHeight="1" x14ac:dyDescent="0.3">
      <c r="A254" s="11">
        <v>43967</v>
      </c>
      <c r="B254" s="12" t="s">
        <v>17</v>
      </c>
      <c r="C254" s="12" t="str">
        <f t="shared" si="3"/>
        <v>16.05.2020 Казань</v>
      </c>
      <c r="D254" s="12">
        <v>21</v>
      </c>
      <c r="E254" s="12">
        <v>2427</v>
      </c>
      <c r="F254" s="12">
        <v>2213</v>
      </c>
    </row>
    <row r="255" spans="1:6" ht="14.25" customHeight="1" x14ac:dyDescent="0.3">
      <c r="A255" s="11">
        <v>43967</v>
      </c>
      <c r="B255" s="12" t="s">
        <v>10</v>
      </c>
      <c r="C255" s="12" t="str">
        <f t="shared" si="3"/>
        <v>16.05.2020 Кемерово</v>
      </c>
      <c r="D255" s="12">
        <v>21</v>
      </c>
      <c r="E255" s="12">
        <v>2145</v>
      </c>
      <c r="F255" s="12">
        <v>1947</v>
      </c>
    </row>
    <row r="256" spans="1:6" ht="14.25" customHeight="1" x14ac:dyDescent="0.3">
      <c r="A256" s="11">
        <v>43967</v>
      </c>
      <c r="B256" s="12" t="s">
        <v>20</v>
      </c>
      <c r="C256" s="12" t="str">
        <f t="shared" si="3"/>
        <v>16.05.2020 Краснодар</v>
      </c>
      <c r="D256" s="12">
        <v>19</v>
      </c>
      <c r="E256" s="12">
        <v>2039</v>
      </c>
      <c r="F256" s="12">
        <v>1868</v>
      </c>
    </row>
    <row r="257" spans="1:6" ht="14.25" customHeight="1" x14ac:dyDescent="0.3">
      <c r="A257" s="11">
        <v>43967</v>
      </c>
      <c r="B257" s="12" t="s">
        <v>22</v>
      </c>
      <c r="C257" s="12" t="str">
        <f t="shared" si="3"/>
        <v>16.05.2020 Москва Восток</v>
      </c>
      <c r="D257" s="12">
        <v>54</v>
      </c>
      <c r="E257" s="12">
        <v>13170</v>
      </c>
      <c r="F257" s="12">
        <v>12299</v>
      </c>
    </row>
    <row r="258" spans="1:6" ht="14.25" customHeight="1" x14ac:dyDescent="0.3">
      <c r="A258" s="11">
        <v>43967</v>
      </c>
      <c r="B258" s="12" t="s">
        <v>21</v>
      </c>
      <c r="C258" s="12" t="str">
        <f t="shared" ref="C258:C321" si="4">TEXT(A258,"ДД.ММ.ГГГГ")&amp;" "&amp;B258</f>
        <v>16.05.2020 Москва Запад</v>
      </c>
      <c r="D258" s="12">
        <v>60</v>
      </c>
      <c r="E258" s="12">
        <v>14049</v>
      </c>
      <c r="F258" s="12">
        <v>13118</v>
      </c>
    </row>
    <row r="259" spans="1:6" ht="14.25" customHeight="1" x14ac:dyDescent="0.3">
      <c r="A259" s="11">
        <v>43967</v>
      </c>
      <c r="B259" s="12" t="s">
        <v>13</v>
      </c>
      <c r="C259" s="12" t="str">
        <f t="shared" si="4"/>
        <v>16.05.2020 Нижний Новгород</v>
      </c>
      <c r="D259" s="12">
        <v>19</v>
      </c>
      <c r="E259" s="12">
        <v>2080</v>
      </c>
      <c r="F259" s="12">
        <v>1844</v>
      </c>
    </row>
    <row r="260" spans="1:6" ht="14.25" customHeight="1" x14ac:dyDescent="0.3">
      <c r="A260" s="11">
        <v>43967</v>
      </c>
      <c r="B260" s="12" t="s">
        <v>23</v>
      </c>
      <c r="C260" s="12" t="str">
        <f t="shared" si="4"/>
        <v>16.05.2020 Новосибирск</v>
      </c>
      <c r="D260" s="12">
        <v>16</v>
      </c>
      <c r="E260" s="12">
        <v>920</v>
      </c>
      <c r="F260" s="12">
        <v>818</v>
      </c>
    </row>
    <row r="261" spans="1:6" ht="14.25" customHeight="1" x14ac:dyDescent="0.3">
      <c r="A261" s="11">
        <v>43967</v>
      </c>
      <c r="B261" s="12" t="s">
        <v>18</v>
      </c>
      <c r="C261" s="12" t="str">
        <f t="shared" si="4"/>
        <v>16.05.2020 Пермь</v>
      </c>
      <c r="D261" s="12">
        <v>15</v>
      </c>
      <c r="E261" s="12">
        <v>1111</v>
      </c>
      <c r="F261" s="12">
        <v>992</v>
      </c>
    </row>
    <row r="262" spans="1:6" ht="14.25" customHeight="1" x14ac:dyDescent="0.3">
      <c r="A262" s="11">
        <v>43967</v>
      </c>
      <c r="B262" s="12" t="s">
        <v>19</v>
      </c>
      <c r="C262" s="12" t="str">
        <f t="shared" si="4"/>
        <v>16.05.2020 Ростов-на-Дону</v>
      </c>
      <c r="D262" s="12">
        <v>15</v>
      </c>
      <c r="E262" s="12">
        <v>747</v>
      </c>
      <c r="F262" s="12">
        <v>647</v>
      </c>
    </row>
    <row r="263" spans="1:6" ht="14.25" customHeight="1" x14ac:dyDescent="0.3">
      <c r="A263" s="11">
        <v>43967</v>
      </c>
      <c r="B263" s="12" t="s">
        <v>15</v>
      </c>
      <c r="C263" s="12" t="str">
        <f t="shared" si="4"/>
        <v>16.05.2020 Санкт-Петербург Север</v>
      </c>
      <c r="D263" s="12">
        <v>125</v>
      </c>
      <c r="E263" s="12">
        <v>22291</v>
      </c>
      <c r="F263" s="12">
        <v>20635</v>
      </c>
    </row>
    <row r="264" spans="1:6" ht="14.25" customHeight="1" x14ac:dyDescent="0.3">
      <c r="A264" s="11">
        <v>43967</v>
      </c>
      <c r="B264" s="12" t="s">
        <v>14</v>
      </c>
      <c r="C264" s="12" t="str">
        <f t="shared" si="4"/>
        <v>16.05.2020 Санкт-Петербург Юг</v>
      </c>
      <c r="D264" s="12">
        <v>129</v>
      </c>
      <c r="E264" s="12">
        <v>17914</v>
      </c>
      <c r="F264" s="12">
        <v>16631</v>
      </c>
    </row>
    <row r="265" spans="1:6" ht="14.25" customHeight="1" x14ac:dyDescent="0.3">
      <c r="A265" s="11">
        <v>43967</v>
      </c>
      <c r="B265" s="12" t="s">
        <v>12</v>
      </c>
      <c r="C265" s="12" t="str">
        <f t="shared" si="4"/>
        <v>16.05.2020 Тольятти</v>
      </c>
      <c r="D265" s="12">
        <v>10</v>
      </c>
      <c r="E265" s="12">
        <v>760</v>
      </c>
      <c r="F265" s="12">
        <v>672</v>
      </c>
    </row>
    <row r="266" spans="1:6" ht="14.25" customHeight="1" x14ac:dyDescent="0.3">
      <c r="A266" s="11">
        <v>43968</v>
      </c>
      <c r="B266" s="12" t="s">
        <v>16</v>
      </c>
      <c r="C266" s="12" t="str">
        <f t="shared" si="4"/>
        <v>17.05.2020 Волгоград</v>
      </c>
      <c r="D266" s="12">
        <v>36</v>
      </c>
      <c r="E266" s="12">
        <v>4918</v>
      </c>
      <c r="F266" s="12">
        <v>4554</v>
      </c>
    </row>
    <row r="267" spans="1:6" ht="14.25" customHeight="1" x14ac:dyDescent="0.3">
      <c r="A267" s="11">
        <v>43968</v>
      </c>
      <c r="B267" s="12" t="s">
        <v>11</v>
      </c>
      <c r="C267" s="12" t="str">
        <f t="shared" si="4"/>
        <v>17.05.2020 Екатеринбург</v>
      </c>
      <c r="D267" s="12">
        <v>31</v>
      </c>
      <c r="E267" s="12">
        <v>5206</v>
      </c>
      <c r="F267" s="12">
        <v>4843</v>
      </c>
    </row>
    <row r="268" spans="1:6" ht="14.25" customHeight="1" x14ac:dyDescent="0.3">
      <c r="A268" s="11">
        <v>43968</v>
      </c>
      <c r="B268" s="12" t="s">
        <v>17</v>
      </c>
      <c r="C268" s="12" t="str">
        <f t="shared" si="4"/>
        <v>17.05.2020 Казань</v>
      </c>
      <c r="D268" s="12">
        <v>21</v>
      </c>
      <c r="E268" s="12">
        <v>2054</v>
      </c>
      <c r="F268" s="12">
        <v>1883</v>
      </c>
    </row>
    <row r="269" spans="1:6" ht="14.25" customHeight="1" x14ac:dyDescent="0.3">
      <c r="A269" s="11">
        <v>43968</v>
      </c>
      <c r="B269" s="12" t="s">
        <v>10</v>
      </c>
      <c r="C269" s="12" t="str">
        <f t="shared" si="4"/>
        <v>17.05.2020 Кемерово</v>
      </c>
      <c r="D269" s="12">
        <v>21</v>
      </c>
      <c r="E269" s="12">
        <v>1874</v>
      </c>
      <c r="F269" s="12">
        <v>1705</v>
      </c>
    </row>
    <row r="270" spans="1:6" ht="14.25" customHeight="1" x14ac:dyDescent="0.3">
      <c r="A270" s="11">
        <v>43968</v>
      </c>
      <c r="B270" s="12" t="s">
        <v>20</v>
      </c>
      <c r="C270" s="12" t="str">
        <f t="shared" si="4"/>
        <v>17.05.2020 Краснодар</v>
      </c>
      <c r="D270" s="12">
        <v>19</v>
      </c>
      <c r="E270" s="12">
        <v>1790</v>
      </c>
      <c r="F270" s="12">
        <v>1633</v>
      </c>
    </row>
    <row r="271" spans="1:6" ht="14.25" customHeight="1" x14ac:dyDescent="0.3">
      <c r="A271" s="11">
        <v>43968</v>
      </c>
      <c r="B271" s="12" t="s">
        <v>22</v>
      </c>
      <c r="C271" s="12" t="str">
        <f t="shared" si="4"/>
        <v>17.05.2020 Москва Восток</v>
      </c>
      <c r="D271" s="12">
        <v>54</v>
      </c>
      <c r="E271" s="12">
        <v>11128</v>
      </c>
      <c r="F271" s="12">
        <v>10467</v>
      </c>
    </row>
    <row r="272" spans="1:6" ht="14.25" customHeight="1" x14ac:dyDescent="0.3">
      <c r="A272" s="11">
        <v>43968</v>
      </c>
      <c r="B272" s="12" t="s">
        <v>21</v>
      </c>
      <c r="C272" s="12" t="str">
        <f t="shared" si="4"/>
        <v>17.05.2020 Москва Запад</v>
      </c>
      <c r="D272" s="12">
        <v>60</v>
      </c>
      <c r="E272" s="12">
        <v>11698</v>
      </c>
      <c r="F272" s="12">
        <v>10989</v>
      </c>
    </row>
    <row r="273" spans="1:6" ht="14.25" customHeight="1" x14ac:dyDescent="0.3">
      <c r="A273" s="11">
        <v>43968</v>
      </c>
      <c r="B273" s="12" t="s">
        <v>13</v>
      </c>
      <c r="C273" s="12" t="str">
        <f t="shared" si="4"/>
        <v>17.05.2020 Нижний Новгород</v>
      </c>
      <c r="D273" s="12">
        <v>19</v>
      </c>
      <c r="E273" s="12">
        <v>1871</v>
      </c>
      <c r="F273" s="12">
        <v>1660</v>
      </c>
    </row>
    <row r="274" spans="1:6" ht="14.25" customHeight="1" x14ac:dyDescent="0.3">
      <c r="A274" s="11">
        <v>43968</v>
      </c>
      <c r="B274" s="12" t="s">
        <v>23</v>
      </c>
      <c r="C274" s="12" t="str">
        <f t="shared" si="4"/>
        <v>17.05.2020 Новосибирск</v>
      </c>
      <c r="D274" s="12">
        <v>16</v>
      </c>
      <c r="E274" s="12">
        <v>859</v>
      </c>
      <c r="F274" s="12">
        <v>746</v>
      </c>
    </row>
    <row r="275" spans="1:6" ht="14.25" customHeight="1" x14ac:dyDescent="0.3">
      <c r="A275" s="11">
        <v>43968</v>
      </c>
      <c r="B275" s="12" t="s">
        <v>18</v>
      </c>
      <c r="C275" s="12" t="str">
        <f t="shared" si="4"/>
        <v>17.05.2020 Пермь</v>
      </c>
      <c r="D275" s="12">
        <v>15</v>
      </c>
      <c r="E275" s="12">
        <v>971</v>
      </c>
      <c r="F275" s="12">
        <v>856</v>
      </c>
    </row>
    <row r="276" spans="1:6" ht="14.25" customHeight="1" x14ac:dyDescent="0.3">
      <c r="A276" s="11">
        <v>43968</v>
      </c>
      <c r="B276" s="12" t="s">
        <v>19</v>
      </c>
      <c r="C276" s="12" t="str">
        <f t="shared" si="4"/>
        <v>17.05.2020 Ростов-на-Дону</v>
      </c>
      <c r="D276" s="12">
        <v>15</v>
      </c>
      <c r="E276" s="12">
        <v>692</v>
      </c>
      <c r="F276" s="12">
        <v>591</v>
      </c>
    </row>
    <row r="277" spans="1:6" ht="14.25" customHeight="1" x14ac:dyDescent="0.3">
      <c r="A277" s="11">
        <v>43968</v>
      </c>
      <c r="B277" s="12" t="s">
        <v>15</v>
      </c>
      <c r="C277" s="12" t="str">
        <f t="shared" si="4"/>
        <v>17.05.2020 Санкт-Петербург Север</v>
      </c>
      <c r="D277" s="12">
        <v>125</v>
      </c>
      <c r="E277" s="12">
        <v>20079</v>
      </c>
      <c r="F277" s="12">
        <v>18721</v>
      </c>
    </row>
    <row r="278" spans="1:6" ht="14.25" customHeight="1" x14ac:dyDescent="0.3">
      <c r="A278" s="11">
        <v>43968</v>
      </c>
      <c r="B278" s="12" t="s">
        <v>14</v>
      </c>
      <c r="C278" s="12" t="str">
        <f t="shared" si="4"/>
        <v>17.05.2020 Санкт-Петербург Юг</v>
      </c>
      <c r="D278" s="12">
        <v>129</v>
      </c>
      <c r="E278" s="12">
        <v>15744</v>
      </c>
      <c r="F278" s="12">
        <v>14685</v>
      </c>
    </row>
    <row r="279" spans="1:6" ht="14.25" customHeight="1" x14ac:dyDescent="0.3">
      <c r="A279" s="11">
        <v>43968</v>
      </c>
      <c r="B279" s="12" t="s">
        <v>12</v>
      </c>
      <c r="C279" s="12" t="str">
        <f t="shared" si="4"/>
        <v>17.05.2020 Тольятти</v>
      </c>
      <c r="D279" s="12">
        <v>10</v>
      </c>
      <c r="E279" s="12">
        <v>591</v>
      </c>
      <c r="F279" s="12">
        <v>513</v>
      </c>
    </row>
    <row r="280" spans="1:6" ht="14.25" customHeight="1" x14ac:dyDescent="0.3">
      <c r="A280" s="11">
        <v>43969</v>
      </c>
      <c r="B280" s="12" t="s">
        <v>16</v>
      </c>
      <c r="C280" s="12" t="str">
        <f t="shared" si="4"/>
        <v>18.05.2020 Волгоград</v>
      </c>
      <c r="D280" s="12">
        <v>36</v>
      </c>
      <c r="E280" s="12">
        <v>4885</v>
      </c>
      <c r="F280" s="12">
        <v>4502</v>
      </c>
    </row>
    <row r="281" spans="1:6" ht="14.25" customHeight="1" x14ac:dyDescent="0.3">
      <c r="A281" s="11">
        <v>43969</v>
      </c>
      <c r="B281" s="12" t="s">
        <v>11</v>
      </c>
      <c r="C281" s="12" t="str">
        <f t="shared" si="4"/>
        <v>18.05.2020 Екатеринбург</v>
      </c>
      <c r="D281" s="12">
        <v>31</v>
      </c>
      <c r="E281" s="12">
        <v>5165</v>
      </c>
      <c r="F281" s="12">
        <v>4813</v>
      </c>
    </row>
    <row r="282" spans="1:6" ht="14.25" customHeight="1" x14ac:dyDescent="0.3">
      <c r="A282" s="11">
        <v>43969</v>
      </c>
      <c r="B282" s="12" t="s">
        <v>17</v>
      </c>
      <c r="C282" s="12" t="str">
        <f t="shared" si="4"/>
        <v>18.05.2020 Казань</v>
      </c>
      <c r="D282" s="12">
        <v>21</v>
      </c>
      <c r="E282" s="12">
        <v>2136</v>
      </c>
      <c r="F282" s="12">
        <v>1947</v>
      </c>
    </row>
    <row r="283" spans="1:6" ht="14.25" customHeight="1" x14ac:dyDescent="0.3">
      <c r="A283" s="11">
        <v>43969</v>
      </c>
      <c r="B283" s="12" t="s">
        <v>10</v>
      </c>
      <c r="C283" s="12" t="str">
        <f t="shared" si="4"/>
        <v>18.05.2020 Кемерово</v>
      </c>
      <c r="D283" s="12">
        <v>21</v>
      </c>
      <c r="E283" s="12">
        <v>1834</v>
      </c>
      <c r="F283" s="12">
        <v>1660</v>
      </c>
    </row>
    <row r="284" spans="1:6" ht="14.25" customHeight="1" x14ac:dyDescent="0.3">
      <c r="A284" s="11">
        <v>43969</v>
      </c>
      <c r="B284" s="12" t="s">
        <v>20</v>
      </c>
      <c r="C284" s="12" t="str">
        <f t="shared" si="4"/>
        <v>18.05.2020 Краснодар</v>
      </c>
      <c r="D284" s="12">
        <v>19</v>
      </c>
      <c r="E284" s="12">
        <v>1741</v>
      </c>
      <c r="F284" s="12">
        <v>1597</v>
      </c>
    </row>
    <row r="285" spans="1:6" ht="14.25" customHeight="1" x14ac:dyDescent="0.3">
      <c r="A285" s="11">
        <v>43969</v>
      </c>
      <c r="B285" s="12" t="s">
        <v>22</v>
      </c>
      <c r="C285" s="12" t="str">
        <f t="shared" si="4"/>
        <v>18.05.2020 Москва Восток</v>
      </c>
      <c r="D285" s="12">
        <v>54</v>
      </c>
      <c r="E285" s="12">
        <v>12012</v>
      </c>
      <c r="F285" s="12">
        <v>11308</v>
      </c>
    </row>
    <row r="286" spans="1:6" ht="14.25" customHeight="1" x14ac:dyDescent="0.3">
      <c r="A286" s="11">
        <v>43969</v>
      </c>
      <c r="B286" s="12" t="s">
        <v>21</v>
      </c>
      <c r="C286" s="12" t="str">
        <f t="shared" si="4"/>
        <v>18.05.2020 Москва Запад</v>
      </c>
      <c r="D286" s="12">
        <v>60</v>
      </c>
      <c r="E286" s="12">
        <v>12460</v>
      </c>
      <c r="F286" s="12">
        <v>11665</v>
      </c>
    </row>
    <row r="287" spans="1:6" ht="14.25" customHeight="1" x14ac:dyDescent="0.3">
      <c r="A287" s="11">
        <v>43969</v>
      </c>
      <c r="B287" s="12" t="s">
        <v>13</v>
      </c>
      <c r="C287" s="12" t="str">
        <f t="shared" si="4"/>
        <v>18.05.2020 Нижний Новгород</v>
      </c>
      <c r="D287" s="12">
        <v>19</v>
      </c>
      <c r="E287" s="12">
        <v>1858</v>
      </c>
      <c r="F287" s="12">
        <v>1648</v>
      </c>
    </row>
    <row r="288" spans="1:6" ht="14.25" customHeight="1" x14ac:dyDescent="0.3">
      <c r="A288" s="11">
        <v>43969</v>
      </c>
      <c r="B288" s="12" t="s">
        <v>23</v>
      </c>
      <c r="C288" s="12" t="str">
        <f t="shared" si="4"/>
        <v>18.05.2020 Новосибирск</v>
      </c>
      <c r="D288" s="12">
        <v>16</v>
      </c>
      <c r="E288" s="12">
        <v>864</v>
      </c>
      <c r="F288" s="12">
        <v>765</v>
      </c>
    </row>
    <row r="289" spans="1:6" ht="14.25" customHeight="1" x14ac:dyDescent="0.3">
      <c r="A289" s="11">
        <v>43969</v>
      </c>
      <c r="B289" s="12" t="s">
        <v>18</v>
      </c>
      <c r="C289" s="12" t="str">
        <f t="shared" si="4"/>
        <v>18.05.2020 Пермь</v>
      </c>
      <c r="D289" s="12">
        <v>16</v>
      </c>
      <c r="E289" s="12">
        <v>925</v>
      </c>
      <c r="F289" s="12">
        <v>816</v>
      </c>
    </row>
    <row r="290" spans="1:6" ht="14.25" customHeight="1" x14ac:dyDescent="0.3">
      <c r="A290" s="11">
        <v>43969</v>
      </c>
      <c r="B290" s="12" t="s">
        <v>19</v>
      </c>
      <c r="C290" s="12" t="str">
        <f t="shared" si="4"/>
        <v>18.05.2020 Ростов-на-Дону</v>
      </c>
      <c r="D290" s="12">
        <v>15</v>
      </c>
      <c r="E290" s="12">
        <v>729</v>
      </c>
      <c r="F290" s="12">
        <v>636</v>
      </c>
    </row>
    <row r="291" spans="1:6" ht="14.25" customHeight="1" x14ac:dyDescent="0.3">
      <c r="A291" s="11">
        <v>43969</v>
      </c>
      <c r="B291" s="12" t="s">
        <v>15</v>
      </c>
      <c r="C291" s="12" t="str">
        <f t="shared" si="4"/>
        <v>18.05.2020 Санкт-Петербург Север</v>
      </c>
      <c r="D291" s="12">
        <v>125</v>
      </c>
      <c r="E291" s="12">
        <v>20449</v>
      </c>
      <c r="F291" s="12">
        <v>19060</v>
      </c>
    </row>
    <row r="292" spans="1:6" ht="14.25" customHeight="1" x14ac:dyDescent="0.3">
      <c r="A292" s="11">
        <v>43969</v>
      </c>
      <c r="B292" s="12" t="s">
        <v>14</v>
      </c>
      <c r="C292" s="12" t="str">
        <f t="shared" si="4"/>
        <v>18.05.2020 Санкт-Петербург Юг</v>
      </c>
      <c r="D292" s="12">
        <v>129</v>
      </c>
      <c r="E292" s="12">
        <v>16110</v>
      </c>
      <c r="F292" s="12">
        <v>14992</v>
      </c>
    </row>
    <row r="293" spans="1:6" ht="14.25" customHeight="1" x14ac:dyDescent="0.3">
      <c r="A293" s="11">
        <v>43969</v>
      </c>
      <c r="B293" s="12" t="s">
        <v>12</v>
      </c>
      <c r="C293" s="12" t="str">
        <f t="shared" si="4"/>
        <v>18.05.2020 Тольятти</v>
      </c>
      <c r="D293" s="12">
        <v>10</v>
      </c>
      <c r="E293" s="12">
        <v>645</v>
      </c>
      <c r="F293" s="12">
        <v>565</v>
      </c>
    </row>
    <row r="294" spans="1:6" ht="14.25" customHeight="1" x14ac:dyDescent="0.3">
      <c r="A294" s="11">
        <v>43970</v>
      </c>
      <c r="B294" s="12" t="s">
        <v>16</v>
      </c>
      <c r="C294" s="12" t="str">
        <f t="shared" si="4"/>
        <v>19.05.2020 Волгоград</v>
      </c>
      <c r="D294" s="12">
        <v>36</v>
      </c>
      <c r="E294" s="12">
        <v>5094</v>
      </c>
      <c r="F294" s="12">
        <v>4716</v>
      </c>
    </row>
    <row r="295" spans="1:6" ht="14.25" customHeight="1" x14ac:dyDescent="0.3">
      <c r="A295" s="11">
        <v>43970</v>
      </c>
      <c r="B295" s="12" t="s">
        <v>11</v>
      </c>
      <c r="C295" s="12" t="str">
        <f t="shared" si="4"/>
        <v>19.05.2020 Екатеринбург</v>
      </c>
      <c r="D295" s="12">
        <v>31</v>
      </c>
      <c r="E295" s="12">
        <v>5389</v>
      </c>
      <c r="F295" s="12">
        <v>5024</v>
      </c>
    </row>
    <row r="296" spans="1:6" ht="14.25" customHeight="1" x14ac:dyDescent="0.3">
      <c r="A296" s="11">
        <v>43970</v>
      </c>
      <c r="B296" s="12" t="s">
        <v>17</v>
      </c>
      <c r="C296" s="12" t="str">
        <f t="shared" si="4"/>
        <v>19.05.2020 Казань</v>
      </c>
      <c r="D296" s="12">
        <v>21</v>
      </c>
      <c r="E296" s="12">
        <v>2245</v>
      </c>
      <c r="F296" s="12">
        <v>2053</v>
      </c>
    </row>
    <row r="297" spans="1:6" ht="14.25" customHeight="1" x14ac:dyDescent="0.3">
      <c r="A297" s="11">
        <v>43970</v>
      </c>
      <c r="B297" s="12" t="s">
        <v>10</v>
      </c>
      <c r="C297" s="12" t="str">
        <f t="shared" si="4"/>
        <v>19.05.2020 Кемерово</v>
      </c>
      <c r="D297" s="12">
        <v>21</v>
      </c>
      <c r="E297" s="12">
        <v>1860</v>
      </c>
      <c r="F297" s="12">
        <v>1704</v>
      </c>
    </row>
    <row r="298" spans="1:6" ht="14.25" customHeight="1" x14ac:dyDescent="0.3">
      <c r="A298" s="11">
        <v>43970</v>
      </c>
      <c r="B298" s="12" t="s">
        <v>20</v>
      </c>
      <c r="C298" s="12" t="str">
        <f t="shared" si="4"/>
        <v>19.05.2020 Краснодар</v>
      </c>
      <c r="D298" s="12">
        <v>19</v>
      </c>
      <c r="E298" s="12">
        <v>1831</v>
      </c>
      <c r="F298" s="12">
        <v>1667</v>
      </c>
    </row>
    <row r="299" spans="1:6" ht="14.25" customHeight="1" x14ac:dyDescent="0.3">
      <c r="A299" s="11">
        <v>43970</v>
      </c>
      <c r="B299" s="12" t="s">
        <v>22</v>
      </c>
      <c r="C299" s="12" t="str">
        <f t="shared" si="4"/>
        <v>19.05.2020 Москва Восток</v>
      </c>
      <c r="D299" s="12">
        <v>54</v>
      </c>
      <c r="E299" s="12">
        <v>13070</v>
      </c>
      <c r="F299" s="12">
        <v>12244</v>
      </c>
    </row>
    <row r="300" spans="1:6" ht="14.25" customHeight="1" x14ac:dyDescent="0.3">
      <c r="A300" s="11">
        <v>43970</v>
      </c>
      <c r="B300" s="12" t="s">
        <v>21</v>
      </c>
      <c r="C300" s="12" t="str">
        <f t="shared" si="4"/>
        <v>19.05.2020 Москва Запад</v>
      </c>
      <c r="D300" s="12">
        <v>60</v>
      </c>
      <c r="E300" s="12">
        <v>13867</v>
      </c>
      <c r="F300" s="12">
        <v>12987</v>
      </c>
    </row>
    <row r="301" spans="1:6" ht="14.25" customHeight="1" x14ac:dyDescent="0.3">
      <c r="A301" s="11">
        <v>43970</v>
      </c>
      <c r="B301" s="12" t="s">
        <v>13</v>
      </c>
      <c r="C301" s="12" t="str">
        <f t="shared" si="4"/>
        <v>19.05.2020 Нижний Новгород</v>
      </c>
      <c r="D301" s="12">
        <v>19</v>
      </c>
      <c r="E301" s="12">
        <v>1999</v>
      </c>
      <c r="F301" s="12">
        <v>1799</v>
      </c>
    </row>
    <row r="302" spans="1:6" ht="14.25" customHeight="1" x14ac:dyDescent="0.3">
      <c r="A302" s="11">
        <v>43970</v>
      </c>
      <c r="B302" s="12" t="s">
        <v>23</v>
      </c>
      <c r="C302" s="12" t="str">
        <f t="shared" si="4"/>
        <v>19.05.2020 Новосибирск</v>
      </c>
      <c r="D302" s="12">
        <v>17</v>
      </c>
      <c r="E302" s="12">
        <v>857</v>
      </c>
      <c r="F302" s="12">
        <v>757</v>
      </c>
    </row>
    <row r="303" spans="1:6" ht="14.25" customHeight="1" x14ac:dyDescent="0.3">
      <c r="A303" s="11">
        <v>43970</v>
      </c>
      <c r="B303" s="12" t="s">
        <v>18</v>
      </c>
      <c r="C303" s="12" t="str">
        <f t="shared" si="4"/>
        <v>19.05.2020 Пермь</v>
      </c>
      <c r="D303" s="12">
        <v>16</v>
      </c>
      <c r="E303" s="12">
        <v>1012</v>
      </c>
      <c r="F303" s="12">
        <v>900</v>
      </c>
    </row>
    <row r="304" spans="1:6" ht="14.25" customHeight="1" x14ac:dyDescent="0.3">
      <c r="A304" s="11">
        <v>43970</v>
      </c>
      <c r="B304" s="12" t="s">
        <v>19</v>
      </c>
      <c r="C304" s="12" t="str">
        <f t="shared" si="4"/>
        <v>19.05.2020 Ростов-на-Дону</v>
      </c>
      <c r="D304" s="12">
        <v>15</v>
      </c>
      <c r="E304" s="12">
        <v>930</v>
      </c>
      <c r="F304" s="12">
        <v>827</v>
      </c>
    </row>
    <row r="305" spans="1:6" ht="14.25" customHeight="1" x14ac:dyDescent="0.3">
      <c r="A305" s="11">
        <v>43970</v>
      </c>
      <c r="B305" s="12" t="s">
        <v>15</v>
      </c>
      <c r="C305" s="12" t="str">
        <f t="shared" si="4"/>
        <v>19.05.2020 Санкт-Петербург Север</v>
      </c>
      <c r="D305" s="12">
        <v>125</v>
      </c>
      <c r="E305" s="12">
        <v>20771</v>
      </c>
      <c r="F305" s="12">
        <v>19338</v>
      </c>
    </row>
    <row r="306" spans="1:6" ht="14.25" customHeight="1" x14ac:dyDescent="0.3">
      <c r="A306" s="11">
        <v>43970</v>
      </c>
      <c r="B306" s="12" t="s">
        <v>14</v>
      </c>
      <c r="C306" s="12" t="str">
        <f t="shared" si="4"/>
        <v>19.05.2020 Санкт-Петербург Юг</v>
      </c>
      <c r="D306" s="12">
        <v>129</v>
      </c>
      <c r="E306" s="12">
        <v>16191</v>
      </c>
      <c r="F306" s="12">
        <v>15102</v>
      </c>
    </row>
    <row r="307" spans="1:6" ht="14.25" customHeight="1" x14ac:dyDescent="0.3">
      <c r="A307" s="11">
        <v>43970</v>
      </c>
      <c r="B307" s="12" t="s">
        <v>12</v>
      </c>
      <c r="C307" s="12" t="str">
        <f t="shared" si="4"/>
        <v>19.05.2020 Тольятти</v>
      </c>
      <c r="D307" s="12">
        <v>10</v>
      </c>
      <c r="E307" s="12">
        <v>649</v>
      </c>
      <c r="F307" s="12">
        <v>568</v>
      </c>
    </row>
    <row r="308" spans="1:6" ht="14.25" customHeight="1" x14ac:dyDescent="0.3">
      <c r="A308" s="11">
        <v>43971</v>
      </c>
      <c r="B308" s="12" t="s">
        <v>16</v>
      </c>
      <c r="C308" s="12" t="str">
        <f t="shared" si="4"/>
        <v>20.05.2020 Волгоград</v>
      </c>
      <c r="D308" s="12">
        <v>36</v>
      </c>
      <c r="E308" s="12">
        <v>5914</v>
      </c>
      <c r="F308" s="12">
        <v>5384</v>
      </c>
    </row>
    <row r="309" spans="1:6" ht="14.25" customHeight="1" x14ac:dyDescent="0.3">
      <c r="A309" s="11">
        <v>43971</v>
      </c>
      <c r="B309" s="12" t="s">
        <v>11</v>
      </c>
      <c r="C309" s="12" t="str">
        <f t="shared" si="4"/>
        <v>20.05.2020 Екатеринбург</v>
      </c>
      <c r="D309" s="12">
        <v>31</v>
      </c>
      <c r="E309" s="12">
        <v>5698</v>
      </c>
      <c r="F309" s="12">
        <v>5258</v>
      </c>
    </row>
    <row r="310" spans="1:6" ht="14.25" customHeight="1" x14ac:dyDescent="0.3">
      <c r="A310" s="11">
        <v>43971</v>
      </c>
      <c r="B310" s="12" t="s">
        <v>17</v>
      </c>
      <c r="C310" s="12" t="str">
        <f t="shared" si="4"/>
        <v>20.05.2020 Казань</v>
      </c>
      <c r="D310" s="12">
        <v>21</v>
      </c>
      <c r="E310" s="12">
        <v>2410</v>
      </c>
      <c r="F310" s="12">
        <v>2202</v>
      </c>
    </row>
    <row r="311" spans="1:6" ht="14.25" customHeight="1" x14ac:dyDescent="0.3">
      <c r="A311" s="11">
        <v>43971</v>
      </c>
      <c r="B311" s="12" t="s">
        <v>10</v>
      </c>
      <c r="C311" s="12" t="str">
        <f t="shared" si="4"/>
        <v>20.05.2020 Кемерово</v>
      </c>
      <c r="D311" s="12">
        <v>21</v>
      </c>
      <c r="E311" s="12">
        <v>1921</v>
      </c>
      <c r="F311" s="12">
        <v>1767</v>
      </c>
    </row>
    <row r="312" spans="1:6" ht="14.25" customHeight="1" x14ac:dyDescent="0.3">
      <c r="A312" s="11">
        <v>43971</v>
      </c>
      <c r="B312" s="12" t="s">
        <v>20</v>
      </c>
      <c r="C312" s="12" t="str">
        <f t="shared" si="4"/>
        <v>20.05.2020 Краснодар</v>
      </c>
      <c r="D312" s="12">
        <v>19</v>
      </c>
      <c r="E312" s="12">
        <v>1823</v>
      </c>
      <c r="F312" s="12">
        <v>1678</v>
      </c>
    </row>
    <row r="313" spans="1:6" ht="14.25" customHeight="1" x14ac:dyDescent="0.3">
      <c r="A313" s="11">
        <v>43971</v>
      </c>
      <c r="B313" s="12" t="s">
        <v>22</v>
      </c>
      <c r="C313" s="12" t="str">
        <f t="shared" si="4"/>
        <v>20.05.2020 Москва Восток</v>
      </c>
      <c r="D313" s="12">
        <v>54</v>
      </c>
      <c r="E313" s="12">
        <v>13298</v>
      </c>
      <c r="F313" s="12">
        <v>12428</v>
      </c>
    </row>
    <row r="314" spans="1:6" ht="14.25" customHeight="1" x14ac:dyDescent="0.3">
      <c r="A314" s="11">
        <v>43971</v>
      </c>
      <c r="B314" s="12" t="s">
        <v>21</v>
      </c>
      <c r="C314" s="12" t="str">
        <f t="shared" si="4"/>
        <v>20.05.2020 Москва Запад</v>
      </c>
      <c r="D314" s="12">
        <v>60</v>
      </c>
      <c r="E314" s="12">
        <v>13792</v>
      </c>
      <c r="F314" s="12">
        <v>12834</v>
      </c>
    </row>
    <row r="315" spans="1:6" ht="14.25" customHeight="1" x14ac:dyDescent="0.3">
      <c r="A315" s="11">
        <v>43971</v>
      </c>
      <c r="B315" s="12" t="s">
        <v>13</v>
      </c>
      <c r="C315" s="12" t="str">
        <f t="shared" si="4"/>
        <v>20.05.2020 Нижний Новгород</v>
      </c>
      <c r="D315" s="12">
        <v>19</v>
      </c>
      <c r="E315" s="12">
        <v>1889</v>
      </c>
      <c r="F315" s="12">
        <v>1690</v>
      </c>
    </row>
    <row r="316" spans="1:6" ht="14.25" customHeight="1" x14ac:dyDescent="0.3">
      <c r="A316" s="11">
        <v>43971</v>
      </c>
      <c r="B316" s="12" t="s">
        <v>23</v>
      </c>
      <c r="C316" s="12" t="str">
        <f t="shared" si="4"/>
        <v>20.05.2020 Новосибирск</v>
      </c>
      <c r="D316" s="12">
        <v>17</v>
      </c>
      <c r="E316" s="12">
        <v>890</v>
      </c>
      <c r="F316" s="12">
        <v>794</v>
      </c>
    </row>
    <row r="317" spans="1:6" ht="14.25" customHeight="1" x14ac:dyDescent="0.3">
      <c r="A317" s="11">
        <v>43971</v>
      </c>
      <c r="B317" s="12" t="s">
        <v>18</v>
      </c>
      <c r="C317" s="12" t="str">
        <f t="shared" si="4"/>
        <v>20.05.2020 Пермь</v>
      </c>
      <c r="D317" s="12">
        <v>16</v>
      </c>
      <c r="E317" s="12">
        <v>1050</v>
      </c>
      <c r="F317" s="12">
        <v>938</v>
      </c>
    </row>
    <row r="318" spans="1:6" ht="14.25" customHeight="1" x14ac:dyDescent="0.3">
      <c r="A318" s="11">
        <v>43971</v>
      </c>
      <c r="B318" s="12" t="s">
        <v>19</v>
      </c>
      <c r="C318" s="12" t="str">
        <f t="shared" si="4"/>
        <v>20.05.2020 Ростов-на-Дону</v>
      </c>
      <c r="D318" s="12">
        <v>15</v>
      </c>
      <c r="E318" s="12">
        <v>760</v>
      </c>
      <c r="F318" s="12">
        <v>664</v>
      </c>
    </row>
    <row r="319" spans="1:6" ht="14.25" customHeight="1" x14ac:dyDescent="0.3">
      <c r="A319" s="11">
        <v>43971</v>
      </c>
      <c r="B319" s="12" t="s">
        <v>15</v>
      </c>
      <c r="C319" s="12" t="str">
        <f t="shared" si="4"/>
        <v>20.05.2020 Санкт-Петербург Север</v>
      </c>
      <c r="D319" s="12">
        <v>125</v>
      </c>
      <c r="E319" s="12">
        <v>21674</v>
      </c>
      <c r="F319" s="12">
        <v>20155</v>
      </c>
    </row>
    <row r="320" spans="1:6" ht="14.25" customHeight="1" x14ac:dyDescent="0.3">
      <c r="A320" s="11">
        <v>43971</v>
      </c>
      <c r="B320" s="12" t="s">
        <v>14</v>
      </c>
      <c r="C320" s="12" t="str">
        <f t="shared" si="4"/>
        <v>20.05.2020 Санкт-Петербург Юг</v>
      </c>
      <c r="D320" s="12">
        <v>129</v>
      </c>
      <c r="E320" s="12">
        <v>17095</v>
      </c>
      <c r="F320" s="12">
        <v>15919</v>
      </c>
    </row>
    <row r="321" spans="1:6" ht="14.25" customHeight="1" x14ac:dyDescent="0.3">
      <c r="A321" s="11">
        <v>43971</v>
      </c>
      <c r="B321" s="12" t="s">
        <v>12</v>
      </c>
      <c r="C321" s="12" t="str">
        <f t="shared" si="4"/>
        <v>20.05.2020 Тольятти</v>
      </c>
      <c r="D321" s="12">
        <v>10</v>
      </c>
      <c r="E321" s="12">
        <v>745</v>
      </c>
      <c r="F321" s="12">
        <v>654</v>
      </c>
    </row>
    <row r="322" spans="1:6" ht="14.25" customHeight="1" x14ac:dyDescent="0.3">
      <c r="A322" s="11">
        <v>43972</v>
      </c>
      <c r="B322" s="12" t="s">
        <v>16</v>
      </c>
      <c r="C322" s="12" t="str">
        <f t="shared" ref="C322:C385" si="5">TEXT(A322,"ДД.ММ.ГГГГ")&amp;" "&amp;B322</f>
        <v>21.05.2020 Волгоград</v>
      </c>
      <c r="D322" s="12">
        <v>36</v>
      </c>
      <c r="E322" s="12">
        <v>4816</v>
      </c>
      <c r="F322" s="12">
        <v>4452</v>
      </c>
    </row>
    <row r="323" spans="1:6" ht="14.25" customHeight="1" x14ac:dyDescent="0.3">
      <c r="A323" s="11">
        <v>43972</v>
      </c>
      <c r="B323" s="12" t="s">
        <v>11</v>
      </c>
      <c r="C323" s="12" t="str">
        <f t="shared" si="5"/>
        <v>21.05.2020 Екатеринбург</v>
      </c>
      <c r="D323" s="12">
        <v>31</v>
      </c>
      <c r="E323" s="12">
        <v>5207</v>
      </c>
      <c r="F323" s="12">
        <v>4868</v>
      </c>
    </row>
    <row r="324" spans="1:6" ht="14.25" customHeight="1" x14ac:dyDescent="0.3">
      <c r="A324" s="11">
        <v>43972</v>
      </c>
      <c r="B324" s="12" t="s">
        <v>17</v>
      </c>
      <c r="C324" s="12" t="str">
        <f t="shared" si="5"/>
        <v>21.05.2020 Казань</v>
      </c>
      <c r="D324" s="12">
        <v>21</v>
      </c>
      <c r="E324" s="12">
        <v>2335</v>
      </c>
      <c r="F324" s="12">
        <v>2126</v>
      </c>
    </row>
    <row r="325" spans="1:6" ht="14.25" customHeight="1" x14ac:dyDescent="0.3">
      <c r="A325" s="11">
        <v>43972</v>
      </c>
      <c r="B325" s="12" t="s">
        <v>10</v>
      </c>
      <c r="C325" s="12" t="str">
        <f t="shared" si="5"/>
        <v>21.05.2020 Кемерово</v>
      </c>
      <c r="D325" s="12">
        <v>21</v>
      </c>
      <c r="E325" s="12">
        <v>1787</v>
      </c>
      <c r="F325" s="12">
        <v>1626</v>
      </c>
    </row>
    <row r="326" spans="1:6" ht="14.25" customHeight="1" x14ac:dyDescent="0.3">
      <c r="A326" s="11">
        <v>43972</v>
      </c>
      <c r="B326" s="12" t="s">
        <v>20</v>
      </c>
      <c r="C326" s="12" t="str">
        <f t="shared" si="5"/>
        <v>21.05.2020 Краснодар</v>
      </c>
      <c r="D326" s="12">
        <v>19</v>
      </c>
      <c r="E326" s="12">
        <v>1650</v>
      </c>
      <c r="F326" s="12">
        <v>1505</v>
      </c>
    </row>
    <row r="327" spans="1:6" ht="14.25" customHeight="1" x14ac:dyDescent="0.3">
      <c r="A327" s="11">
        <v>43972</v>
      </c>
      <c r="B327" s="12" t="s">
        <v>22</v>
      </c>
      <c r="C327" s="12" t="str">
        <f t="shared" si="5"/>
        <v>21.05.2020 Москва Восток</v>
      </c>
      <c r="D327" s="12">
        <v>54</v>
      </c>
      <c r="E327" s="12">
        <v>13240</v>
      </c>
      <c r="F327" s="12">
        <v>12360</v>
      </c>
    </row>
    <row r="328" spans="1:6" ht="14.25" customHeight="1" x14ac:dyDescent="0.3">
      <c r="A328" s="11">
        <v>43972</v>
      </c>
      <c r="B328" s="12" t="s">
        <v>21</v>
      </c>
      <c r="C328" s="12" t="str">
        <f t="shared" si="5"/>
        <v>21.05.2020 Москва Запад</v>
      </c>
      <c r="D328" s="12">
        <v>60</v>
      </c>
      <c r="E328" s="12">
        <v>14005</v>
      </c>
      <c r="F328" s="12">
        <v>13002</v>
      </c>
    </row>
    <row r="329" spans="1:6" ht="14.25" customHeight="1" x14ac:dyDescent="0.3">
      <c r="A329" s="11">
        <v>43972</v>
      </c>
      <c r="B329" s="12" t="s">
        <v>13</v>
      </c>
      <c r="C329" s="12" t="str">
        <f t="shared" si="5"/>
        <v>21.05.2020 Нижний Новгород</v>
      </c>
      <c r="D329" s="12">
        <v>19</v>
      </c>
      <c r="E329" s="12">
        <v>1949</v>
      </c>
      <c r="F329" s="12">
        <v>1724</v>
      </c>
    </row>
    <row r="330" spans="1:6" ht="14.25" customHeight="1" x14ac:dyDescent="0.3">
      <c r="A330" s="11">
        <v>43972</v>
      </c>
      <c r="B330" s="12" t="s">
        <v>23</v>
      </c>
      <c r="C330" s="12" t="str">
        <f t="shared" si="5"/>
        <v>21.05.2020 Новосибирск</v>
      </c>
      <c r="D330" s="12">
        <v>18</v>
      </c>
      <c r="E330" s="12">
        <v>888</v>
      </c>
      <c r="F330" s="12">
        <v>786</v>
      </c>
    </row>
    <row r="331" spans="1:6" ht="14.25" customHeight="1" x14ac:dyDescent="0.3">
      <c r="A331" s="11">
        <v>43972</v>
      </c>
      <c r="B331" s="12" t="s">
        <v>18</v>
      </c>
      <c r="C331" s="12" t="str">
        <f t="shared" si="5"/>
        <v>21.05.2020 Пермь</v>
      </c>
      <c r="D331" s="12">
        <v>17</v>
      </c>
      <c r="E331" s="12">
        <v>1045</v>
      </c>
      <c r="F331" s="12">
        <v>930</v>
      </c>
    </row>
    <row r="332" spans="1:6" ht="14.25" customHeight="1" x14ac:dyDescent="0.3">
      <c r="A332" s="11">
        <v>43972</v>
      </c>
      <c r="B332" s="12" t="s">
        <v>19</v>
      </c>
      <c r="C332" s="12" t="str">
        <f t="shared" si="5"/>
        <v>21.05.2020 Ростов-на-Дону</v>
      </c>
      <c r="D332" s="12">
        <v>15</v>
      </c>
      <c r="E332" s="12">
        <v>749</v>
      </c>
      <c r="F332" s="12">
        <v>652</v>
      </c>
    </row>
    <row r="333" spans="1:6" ht="14.25" customHeight="1" x14ac:dyDescent="0.3">
      <c r="A333" s="11">
        <v>43972</v>
      </c>
      <c r="B333" s="12" t="s">
        <v>15</v>
      </c>
      <c r="C333" s="12" t="str">
        <f t="shared" si="5"/>
        <v>21.05.2020 Санкт-Петербург Север</v>
      </c>
      <c r="D333" s="12">
        <v>125</v>
      </c>
      <c r="E333" s="12">
        <v>20911</v>
      </c>
      <c r="F333" s="12">
        <v>19358</v>
      </c>
    </row>
    <row r="334" spans="1:6" ht="14.25" customHeight="1" x14ac:dyDescent="0.3">
      <c r="A334" s="11">
        <v>43972</v>
      </c>
      <c r="B334" s="12" t="s">
        <v>14</v>
      </c>
      <c r="C334" s="12" t="str">
        <f t="shared" si="5"/>
        <v>21.05.2020 Санкт-Петербург Юг</v>
      </c>
      <c r="D334" s="12">
        <v>129</v>
      </c>
      <c r="E334" s="12">
        <v>16373</v>
      </c>
      <c r="F334" s="12">
        <v>15223</v>
      </c>
    </row>
    <row r="335" spans="1:6" ht="14.25" customHeight="1" x14ac:dyDescent="0.3">
      <c r="A335" s="11">
        <v>43972</v>
      </c>
      <c r="B335" s="12" t="s">
        <v>12</v>
      </c>
      <c r="C335" s="12" t="str">
        <f t="shared" si="5"/>
        <v>21.05.2020 Тольятти</v>
      </c>
      <c r="D335" s="12">
        <v>10</v>
      </c>
      <c r="E335" s="12">
        <v>677</v>
      </c>
      <c r="F335" s="12">
        <v>591</v>
      </c>
    </row>
    <row r="336" spans="1:6" ht="14.25" customHeight="1" x14ac:dyDescent="0.3">
      <c r="A336" s="11">
        <v>43973</v>
      </c>
      <c r="B336" s="12" t="s">
        <v>16</v>
      </c>
      <c r="C336" s="12" t="str">
        <f t="shared" si="5"/>
        <v>22.05.2020 Волгоград</v>
      </c>
      <c r="D336" s="12">
        <v>36</v>
      </c>
      <c r="E336" s="12">
        <v>4857</v>
      </c>
      <c r="F336" s="12">
        <v>4456</v>
      </c>
    </row>
    <row r="337" spans="1:6" ht="14.25" customHeight="1" x14ac:dyDescent="0.3">
      <c r="A337" s="11">
        <v>43973</v>
      </c>
      <c r="B337" s="12" t="s">
        <v>11</v>
      </c>
      <c r="C337" s="12" t="str">
        <f t="shared" si="5"/>
        <v>22.05.2020 Екатеринбург</v>
      </c>
      <c r="D337" s="12">
        <v>31</v>
      </c>
      <c r="E337" s="12">
        <v>5965</v>
      </c>
      <c r="F337" s="12">
        <v>5533</v>
      </c>
    </row>
    <row r="338" spans="1:6" ht="14.25" customHeight="1" x14ac:dyDescent="0.3">
      <c r="A338" s="11">
        <v>43973</v>
      </c>
      <c r="B338" s="12" t="s">
        <v>17</v>
      </c>
      <c r="C338" s="12" t="str">
        <f t="shared" si="5"/>
        <v>22.05.2020 Казань</v>
      </c>
      <c r="D338" s="12">
        <v>21</v>
      </c>
      <c r="E338" s="12">
        <v>2861</v>
      </c>
      <c r="F338" s="12">
        <v>2612</v>
      </c>
    </row>
    <row r="339" spans="1:6" ht="14.25" customHeight="1" x14ac:dyDescent="0.3">
      <c r="A339" s="11">
        <v>43973</v>
      </c>
      <c r="B339" s="12" t="s">
        <v>10</v>
      </c>
      <c r="C339" s="12" t="str">
        <f t="shared" si="5"/>
        <v>22.05.2020 Кемерово</v>
      </c>
      <c r="D339" s="12">
        <v>21</v>
      </c>
      <c r="E339" s="12">
        <v>2046</v>
      </c>
      <c r="F339" s="12">
        <v>1853</v>
      </c>
    </row>
    <row r="340" spans="1:6" ht="14.25" customHeight="1" x14ac:dyDescent="0.3">
      <c r="A340" s="11">
        <v>43973</v>
      </c>
      <c r="B340" s="12" t="s">
        <v>20</v>
      </c>
      <c r="C340" s="12" t="str">
        <f t="shared" si="5"/>
        <v>22.05.2020 Краснодар</v>
      </c>
      <c r="D340" s="12">
        <v>19</v>
      </c>
      <c r="E340" s="12">
        <v>1859</v>
      </c>
      <c r="F340" s="12">
        <v>1697</v>
      </c>
    </row>
    <row r="341" spans="1:6" ht="14.25" customHeight="1" x14ac:dyDescent="0.3">
      <c r="A341" s="11">
        <v>43973</v>
      </c>
      <c r="B341" s="12" t="s">
        <v>22</v>
      </c>
      <c r="C341" s="12" t="str">
        <f t="shared" si="5"/>
        <v>22.05.2020 Москва Восток</v>
      </c>
      <c r="D341" s="12">
        <v>54</v>
      </c>
      <c r="E341" s="12">
        <v>13014</v>
      </c>
      <c r="F341" s="12">
        <v>12095</v>
      </c>
    </row>
    <row r="342" spans="1:6" ht="14.25" customHeight="1" x14ac:dyDescent="0.3">
      <c r="A342" s="11">
        <v>43973</v>
      </c>
      <c r="B342" s="12" t="s">
        <v>21</v>
      </c>
      <c r="C342" s="12" t="str">
        <f t="shared" si="5"/>
        <v>22.05.2020 Москва Запад</v>
      </c>
      <c r="D342" s="12">
        <v>60</v>
      </c>
      <c r="E342" s="12">
        <v>14050</v>
      </c>
      <c r="F342" s="12">
        <v>13027</v>
      </c>
    </row>
    <row r="343" spans="1:6" ht="14.25" customHeight="1" x14ac:dyDescent="0.3">
      <c r="A343" s="11">
        <v>43973</v>
      </c>
      <c r="B343" s="12" t="s">
        <v>13</v>
      </c>
      <c r="C343" s="12" t="str">
        <f t="shared" si="5"/>
        <v>22.05.2020 Нижний Новгород</v>
      </c>
      <c r="D343" s="12">
        <v>20</v>
      </c>
      <c r="E343" s="12">
        <v>2306</v>
      </c>
      <c r="F343" s="12">
        <v>2054</v>
      </c>
    </row>
    <row r="344" spans="1:6" ht="14.25" customHeight="1" x14ac:dyDescent="0.3">
      <c r="A344" s="11">
        <v>43973</v>
      </c>
      <c r="B344" s="12" t="s">
        <v>23</v>
      </c>
      <c r="C344" s="12" t="str">
        <f t="shared" si="5"/>
        <v>22.05.2020 Новосибирск</v>
      </c>
      <c r="D344" s="12">
        <v>18</v>
      </c>
      <c r="E344" s="12">
        <v>985</v>
      </c>
      <c r="F344" s="12">
        <v>861</v>
      </c>
    </row>
    <row r="345" spans="1:6" ht="14.25" customHeight="1" x14ac:dyDescent="0.3">
      <c r="A345" s="11">
        <v>43973</v>
      </c>
      <c r="B345" s="12" t="s">
        <v>18</v>
      </c>
      <c r="C345" s="12" t="str">
        <f t="shared" si="5"/>
        <v>22.05.2020 Пермь</v>
      </c>
      <c r="D345" s="12">
        <v>17</v>
      </c>
      <c r="E345" s="12">
        <v>1268</v>
      </c>
      <c r="F345" s="12">
        <v>1129</v>
      </c>
    </row>
    <row r="346" spans="1:6" ht="14.25" customHeight="1" x14ac:dyDescent="0.3">
      <c r="A346" s="11">
        <v>43973</v>
      </c>
      <c r="B346" s="12" t="s">
        <v>19</v>
      </c>
      <c r="C346" s="12" t="str">
        <f t="shared" si="5"/>
        <v>22.05.2020 Ростов-на-Дону</v>
      </c>
      <c r="D346" s="12">
        <v>15</v>
      </c>
      <c r="E346" s="12">
        <v>903</v>
      </c>
      <c r="F346" s="12">
        <v>792</v>
      </c>
    </row>
    <row r="347" spans="1:6" ht="14.25" customHeight="1" x14ac:dyDescent="0.3">
      <c r="A347" s="11">
        <v>43973</v>
      </c>
      <c r="B347" s="12" t="s">
        <v>15</v>
      </c>
      <c r="C347" s="12" t="str">
        <f t="shared" si="5"/>
        <v>22.05.2020 Санкт-Петербург Север</v>
      </c>
      <c r="D347" s="12">
        <v>125</v>
      </c>
      <c r="E347" s="12">
        <v>21427</v>
      </c>
      <c r="F347" s="12">
        <v>19799</v>
      </c>
    </row>
    <row r="348" spans="1:6" ht="14.25" customHeight="1" x14ac:dyDescent="0.3">
      <c r="A348" s="11">
        <v>43973</v>
      </c>
      <c r="B348" s="12" t="s">
        <v>14</v>
      </c>
      <c r="C348" s="12" t="str">
        <f t="shared" si="5"/>
        <v>22.05.2020 Санкт-Петербург Юг</v>
      </c>
      <c r="D348" s="12">
        <v>129</v>
      </c>
      <c r="E348" s="12">
        <v>17088</v>
      </c>
      <c r="F348" s="12">
        <v>15804</v>
      </c>
    </row>
    <row r="349" spans="1:6" ht="14.25" customHeight="1" x14ac:dyDescent="0.3">
      <c r="A349" s="11">
        <v>43973</v>
      </c>
      <c r="B349" s="12" t="s">
        <v>12</v>
      </c>
      <c r="C349" s="12" t="str">
        <f t="shared" si="5"/>
        <v>22.05.2020 Тольятти</v>
      </c>
      <c r="D349" s="12">
        <v>10</v>
      </c>
      <c r="E349" s="12">
        <v>965</v>
      </c>
      <c r="F349" s="12">
        <v>861</v>
      </c>
    </row>
    <row r="350" spans="1:6" ht="14.25" customHeight="1" x14ac:dyDescent="0.3">
      <c r="A350" s="11">
        <v>43974</v>
      </c>
      <c r="B350" s="12" t="s">
        <v>16</v>
      </c>
      <c r="C350" s="12" t="str">
        <f t="shared" si="5"/>
        <v>23.05.2020 Волгоград</v>
      </c>
      <c r="D350" s="12">
        <v>36</v>
      </c>
      <c r="E350" s="12">
        <v>5651</v>
      </c>
      <c r="F350" s="12">
        <v>5212</v>
      </c>
    </row>
    <row r="351" spans="1:6" ht="14.25" customHeight="1" x14ac:dyDescent="0.3">
      <c r="A351" s="11">
        <v>43974</v>
      </c>
      <c r="B351" s="12" t="s">
        <v>11</v>
      </c>
      <c r="C351" s="12" t="str">
        <f t="shared" si="5"/>
        <v>23.05.2020 Екатеринбург</v>
      </c>
      <c r="D351" s="12">
        <v>31</v>
      </c>
      <c r="E351" s="12">
        <v>6276</v>
      </c>
      <c r="F351" s="12">
        <v>5801</v>
      </c>
    </row>
    <row r="352" spans="1:6" ht="14.25" customHeight="1" x14ac:dyDescent="0.3">
      <c r="A352" s="11">
        <v>43974</v>
      </c>
      <c r="B352" s="12" t="s">
        <v>17</v>
      </c>
      <c r="C352" s="12" t="str">
        <f t="shared" si="5"/>
        <v>23.05.2020 Казань</v>
      </c>
      <c r="D352" s="12">
        <v>21</v>
      </c>
      <c r="E352" s="12">
        <v>2460</v>
      </c>
      <c r="F352" s="12">
        <v>2226</v>
      </c>
    </row>
    <row r="353" spans="1:6" ht="14.25" customHeight="1" x14ac:dyDescent="0.3">
      <c r="A353" s="11">
        <v>43974</v>
      </c>
      <c r="B353" s="12" t="s">
        <v>10</v>
      </c>
      <c r="C353" s="12" t="str">
        <f t="shared" si="5"/>
        <v>23.05.2020 Кемерово</v>
      </c>
      <c r="D353" s="12">
        <v>21</v>
      </c>
      <c r="E353" s="12">
        <v>2340</v>
      </c>
      <c r="F353" s="12">
        <v>2146</v>
      </c>
    </row>
    <row r="354" spans="1:6" ht="14.25" customHeight="1" x14ac:dyDescent="0.3">
      <c r="A354" s="11">
        <v>43974</v>
      </c>
      <c r="B354" s="12" t="s">
        <v>20</v>
      </c>
      <c r="C354" s="12" t="str">
        <f t="shared" si="5"/>
        <v>23.05.2020 Краснодар</v>
      </c>
      <c r="D354" s="12">
        <v>19</v>
      </c>
      <c r="E354" s="12">
        <v>2195</v>
      </c>
      <c r="F354" s="12">
        <v>1999</v>
      </c>
    </row>
    <row r="355" spans="1:6" ht="14.25" customHeight="1" x14ac:dyDescent="0.3">
      <c r="A355" s="11">
        <v>43974</v>
      </c>
      <c r="B355" s="12" t="s">
        <v>22</v>
      </c>
      <c r="C355" s="12" t="str">
        <f t="shared" si="5"/>
        <v>23.05.2020 Москва Восток</v>
      </c>
      <c r="D355" s="12">
        <v>54</v>
      </c>
      <c r="E355" s="12">
        <v>16221</v>
      </c>
      <c r="F355" s="12">
        <v>15065</v>
      </c>
    </row>
    <row r="356" spans="1:6" ht="14.25" customHeight="1" x14ac:dyDescent="0.3">
      <c r="A356" s="11">
        <v>43974</v>
      </c>
      <c r="B356" s="12" t="s">
        <v>21</v>
      </c>
      <c r="C356" s="12" t="str">
        <f t="shared" si="5"/>
        <v>23.05.2020 Москва Запад</v>
      </c>
      <c r="D356" s="12">
        <v>60</v>
      </c>
      <c r="E356" s="12">
        <v>17295</v>
      </c>
      <c r="F356" s="12">
        <v>16010</v>
      </c>
    </row>
    <row r="357" spans="1:6" ht="14.25" customHeight="1" x14ac:dyDescent="0.3">
      <c r="A357" s="11">
        <v>43974</v>
      </c>
      <c r="B357" s="12" t="s">
        <v>13</v>
      </c>
      <c r="C357" s="12" t="str">
        <f t="shared" si="5"/>
        <v>23.05.2020 Нижний Новгород</v>
      </c>
      <c r="D357" s="12">
        <v>20</v>
      </c>
      <c r="E357" s="12">
        <v>2266</v>
      </c>
      <c r="F357" s="12">
        <v>1993</v>
      </c>
    </row>
    <row r="358" spans="1:6" ht="14.25" customHeight="1" x14ac:dyDescent="0.3">
      <c r="A358" s="11">
        <v>43974</v>
      </c>
      <c r="B358" s="12" t="s">
        <v>23</v>
      </c>
      <c r="C358" s="12" t="str">
        <f t="shared" si="5"/>
        <v>23.05.2020 Новосибирск</v>
      </c>
      <c r="D358" s="12">
        <v>18</v>
      </c>
      <c r="E358" s="12">
        <v>1031</v>
      </c>
      <c r="F358" s="12">
        <v>918</v>
      </c>
    </row>
    <row r="359" spans="1:6" ht="14.25" customHeight="1" x14ac:dyDescent="0.3">
      <c r="A359" s="11">
        <v>43974</v>
      </c>
      <c r="B359" s="12" t="s">
        <v>18</v>
      </c>
      <c r="C359" s="12" t="str">
        <f t="shared" si="5"/>
        <v>23.05.2020 Пермь</v>
      </c>
      <c r="D359" s="12">
        <v>17</v>
      </c>
      <c r="E359" s="12">
        <v>1294</v>
      </c>
      <c r="F359" s="12">
        <v>1155</v>
      </c>
    </row>
    <row r="360" spans="1:6" ht="14.25" customHeight="1" x14ac:dyDescent="0.3">
      <c r="A360" s="11">
        <v>43974</v>
      </c>
      <c r="B360" s="12" t="s">
        <v>19</v>
      </c>
      <c r="C360" s="12" t="str">
        <f t="shared" si="5"/>
        <v>23.05.2020 Ростов-на-Дону</v>
      </c>
      <c r="D360" s="12">
        <v>15</v>
      </c>
      <c r="E360" s="12">
        <v>840</v>
      </c>
      <c r="F360" s="12">
        <v>725</v>
      </c>
    </row>
    <row r="361" spans="1:6" ht="14.25" customHeight="1" x14ac:dyDescent="0.3">
      <c r="A361" s="11">
        <v>43974</v>
      </c>
      <c r="B361" s="12" t="s">
        <v>15</v>
      </c>
      <c r="C361" s="12" t="str">
        <f t="shared" si="5"/>
        <v>23.05.2020 Санкт-Петербург Север</v>
      </c>
      <c r="D361" s="12">
        <v>125</v>
      </c>
      <c r="E361" s="12">
        <v>24574</v>
      </c>
      <c r="F361" s="12">
        <v>22609</v>
      </c>
    </row>
    <row r="362" spans="1:6" ht="14.25" customHeight="1" x14ac:dyDescent="0.3">
      <c r="A362" s="11">
        <v>43974</v>
      </c>
      <c r="B362" s="12" t="s">
        <v>14</v>
      </c>
      <c r="C362" s="12" t="str">
        <f t="shared" si="5"/>
        <v>23.05.2020 Санкт-Петербург Юг</v>
      </c>
      <c r="D362" s="12">
        <v>129</v>
      </c>
      <c r="E362" s="12">
        <v>19856</v>
      </c>
      <c r="F362" s="12">
        <v>18325</v>
      </c>
    </row>
    <row r="363" spans="1:6" ht="14.25" customHeight="1" x14ac:dyDescent="0.3">
      <c r="A363" s="11">
        <v>43974</v>
      </c>
      <c r="B363" s="12" t="s">
        <v>12</v>
      </c>
      <c r="C363" s="12" t="str">
        <f t="shared" si="5"/>
        <v>23.05.2020 Тольятти</v>
      </c>
      <c r="D363" s="12">
        <v>10</v>
      </c>
      <c r="E363" s="12">
        <v>828</v>
      </c>
      <c r="F363" s="12">
        <v>734</v>
      </c>
    </row>
    <row r="364" spans="1:6" ht="14.25" customHeight="1" x14ac:dyDescent="0.3">
      <c r="A364" s="11">
        <v>43975</v>
      </c>
      <c r="B364" s="12" t="s">
        <v>16</v>
      </c>
      <c r="C364" s="12" t="str">
        <f t="shared" si="5"/>
        <v>24.05.2020 Волгоград</v>
      </c>
      <c r="D364" s="12">
        <v>36</v>
      </c>
      <c r="E364" s="12">
        <v>4915</v>
      </c>
      <c r="F364" s="12">
        <v>4562</v>
      </c>
    </row>
    <row r="365" spans="1:6" ht="14.25" customHeight="1" x14ac:dyDescent="0.3">
      <c r="A365" s="11">
        <v>43975</v>
      </c>
      <c r="B365" s="12" t="s">
        <v>11</v>
      </c>
      <c r="C365" s="12" t="str">
        <f t="shared" si="5"/>
        <v>24.05.2020 Екатеринбург</v>
      </c>
      <c r="D365" s="12">
        <v>31</v>
      </c>
      <c r="E365" s="12">
        <v>5035</v>
      </c>
      <c r="F365" s="12">
        <v>4683</v>
      </c>
    </row>
    <row r="366" spans="1:6" ht="14.25" customHeight="1" x14ac:dyDescent="0.3">
      <c r="A366" s="11">
        <v>43975</v>
      </c>
      <c r="B366" s="12" t="s">
        <v>17</v>
      </c>
      <c r="C366" s="12" t="str">
        <f t="shared" si="5"/>
        <v>24.05.2020 Казань</v>
      </c>
      <c r="D366" s="12">
        <v>21</v>
      </c>
      <c r="E366" s="12">
        <v>2254</v>
      </c>
      <c r="F366" s="12">
        <v>2061</v>
      </c>
    </row>
    <row r="367" spans="1:6" ht="14.25" customHeight="1" x14ac:dyDescent="0.3">
      <c r="A367" s="11">
        <v>43975</v>
      </c>
      <c r="B367" s="12" t="s">
        <v>10</v>
      </c>
      <c r="C367" s="12" t="str">
        <f t="shared" si="5"/>
        <v>24.05.2020 Кемерово</v>
      </c>
      <c r="D367" s="12">
        <v>20</v>
      </c>
      <c r="E367" s="12">
        <v>1999</v>
      </c>
      <c r="F367" s="12">
        <v>1829</v>
      </c>
    </row>
    <row r="368" spans="1:6" ht="14.25" customHeight="1" x14ac:dyDescent="0.3">
      <c r="A368" s="11">
        <v>43975</v>
      </c>
      <c r="B368" s="12" t="s">
        <v>20</v>
      </c>
      <c r="C368" s="12" t="str">
        <f t="shared" si="5"/>
        <v>24.05.2020 Краснодар</v>
      </c>
      <c r="D368" s="12">
        <v>19</v>
      </c>
      <c r="E368" s="12">
        <v>1868</v>
      </c>
      <c r="F368" s="12">
        <v>1706</v>
      </c>
    </row>
    <row r="369" spans="1:6" ht="14.25" customHeight="1" x14ac:dyDescent="0.3">
      <c r="A369" s="11">
        <v>43975</v>
      </c>
      <c r="B369" s="12" t="s">
        <v>22</v>
      </c>
      <c r="C369" s="12" t="str">
        <f t="shared" si="5"/>
        <v>24.05.2020 Москва Восток</v>
      </c>
      <c r="D369" s="12">
        <v>54</v>
      </c>
      <c r="E369" s="12">
        <v>12211</v>
      </c>
      <c r="F369" s="12">
        <v>11427</v>
      </c>
    </row>
    <row r="370" spans="1:6" ht="14.25" customHeight="1" x14ac:dyDescent="0.3">
      <c r="A370" s="11">
        <v>43975</v>
      </c>
      <c r="B370" s="12" t="s">
        <v>21</v>
      </c>
      <c r="C370" s="12" t="str">
        <f t="shared" si="5"/>
        <v>24.05.2020 Москва Запад</v>
      </c>
      <c r="D370" s="12">
        <v>60</v>
      </c>
      <c r="E370" s="12">
        <v>12822</v>
      </c>
      <c r="F370" s="12">
        <v>11916</v>
      </c>
    </row>
    <row r="371" spans="1:6" ht="14.25" customHeight="1" x14ac:dyDescent="0.3">
      <c r="A371" s="11">
        <v>43975</v>
      </c>
      <c r="B371" s="12" t="s">
        <v>13</v>
      </c>
      <c r="C371" s="12" t="str">
        <f t="shared" si="5"/>
        <v>24.05.2020 Нижний Новгород</v>
      </c>
      <c r="D371" s="12">
        <v>20</v>
      </c>
      <c r="E371" s="12">
        <v>2015</v>
      </c>
      <c r="F371" s="12">
        <v>1803</v>
      </c>
    </row>
    <row r="372" spans="1:6" ht="14.25" customHeight="1" x14ac:dyDescent="0.3">
      <c r="A372" s="11">
        <v>43975</v>
      </c>
      <c r="B372" s="12" t="s">
        <v>23</v>
      </c>
      <c r="C372" s="12" t="str">
        <f t="shared" si="5"/>
        <v>24.05.2020 Новосибирск</v>
      </c>
      <c r="D372" s="12">
        <v>18</v>
      </c>
      <c r="E372" s="12">
        <v>1006</v>
      </c>
      <c r="F372" s="12">
        <v>904</v>
      </c>
    </row>
    <row r="373" spans="1:6" ht="14.25" customHeight="1" x14ac:dyDescent="0.3">
      <c r="A373" s="11">
        <v>43975</v>
      </c>
      <c r="B373" s="12" t="s">
        <v>18</v>
      </c>
      <c r="C373" s="12" t="str">
        <f t="shared" si="5"/>
        <v>24.05.2020 Пермь</v>
      </c>
      <c r="D373" s="12">
        <v>17</v>
      </c>
      <c r="E373" s="12">
        <v>1128</v>
      </c>
      <c r="F373" s="12">
        <v>1001</v>
      </c>
    </row>
    <row r="374" spans="1:6" ht="14.25" customHeight="1" x14ac:dyDescent="0.3">
      <c r="A374" s="11">
        <v>43975</v>
      </c>
      <c r="B374" s="12" t="s">
        <v>19</v>
      </c>
      <c r="C374" s="12" t="str">
        <f t="shared" si="5"/>
        <v>24.05.2020 Ростов-на-Дону</v>
      </c>
      <c r="D374" s="12">
        <v>15</v>
      </c>
      <c r="E374" s="12">
        <v>779</v>
      </c>
      <c r="F374" s="12">
        <v>673</v>
      </c>
    </row>
    <row r="375" spans="1:6" ht="14.25" customHeight="1" x14ac:dyDescent="0.3">
      <c r="A375" s="11">
        <v>43975</v>
      </c>
      <c r="B375" s="12" t="s">
        <v>15</v>
      </c>
      <c r="C375" s="12" t="str">
        <f t="shared" si="5"/>
        <v>24.05.2020 Санкт-Петербург Север</v>
      </c>
      <c r="D375" s="12">
        <v>125</v>
      </c>
      <c r="E375" s="12">
        <v>21004</v>
      </c>
      <c r="F375" s="12">
        <v>19556</v>
      </c>
    </row>
    <row r="376" spans="1:6" ht="14.25" customHeight="1" x14ac:dyDescent="0.3">
      <c r="A376" s="11">
        <v>43975</v>
      </c>
      <c r="B376" s="12" t="s">
        <v>14</v>
      </c>
      <c r="C376" s="12" t="str">
        <f t="shared" si="5"/>
        <v>24.05.2020 Санкт-Петербург Юг</v>
      </c>
      <c r="D376" s="12">
        <v>129</v>
      </c>
      <c r="E376" s="12">
        <v>16432</v>
      </c>
      <c r="F376" s="12">
        <v>15345</v>
      </c>
    </row>
    <row r="377" spans="1:6" ht="14.25" customHeight="1" x14ac:dyDescent="0.3">
      <c r="A377" s="11">
        <v>43975</v>
      </c>
      <c r="B377" s="12" t="s">
        <v>12</v>
      </c>
      <c r="C377" s="12" t="str">
        <f t="shared" si="5"/>
        <v>24.05.2020 Тольятти</v>
      </c>
      <c r="D377" s="12">
        <v>10</v>
      </c>
      <c r="E377" s="12">
        <v>639</v>
      </c>
      <c r="F377" s="12">
        <v>557</v>
      </c>
    </row>
    <row r="378" spans="1:6" ht="14.25" customHeight="1" x14ac:dyDescent="0.3">
      <c r="A378" s="11">
        <v>43976</v>
      </c>
      <c r="B378" s="12" t="s">
        <v>16</v>
      </c>
      <c r="C378" s="12" t="str">
        <f t="shared" si="5"/>
        <v>25.05.2020 Волгоград</v>
      </c>
      <c r="D378" s="12">
        <v>36</v>
      </c>
      <c r="E378" s="12">
        <v>4641</v>
      </c>
      <c r="F378" s="12">
        <v>4274</v>
      </c>
    </row>
    <row r="379" spans="1:6" ht="14.25" customHeight="1" x14ac:dyDescent="0.3">
      <c r="A379" s="11">
        <v>43976</v>
      </c>
      <c r="B379" s="12" t="s">
        <v>11</v>
      </c>
      <c r="C379" s="12" t="str">
        <f t="shared" si="5"/>
        <v>25.05.2020 Екатеринбург</v>
      </c>
      <c r="D379" s="12">
        <v>31</v>
      </c>
      <c r="E379" s="12">
        <v>5210</v>
      </c>
      <c r="F379" s="12">
        <v>4841</v>
      </c>
    </row>
    <row r="380" spans="1:6" ht="14.25" customHeight="1" x14ac:dyDescent="0.3">
      <c r="A380" s="11">
        <v>43976</v>
      </c>
      <c r="B380" s="12" t="s">
        <v>17</v>
      </c>
      <c r="C380" s="12" t="str">
        <f t="shared" si="5"/>
        <v>25.05.2020 Казань</v>
      </c>
      <c r="D380" s="12">
        <v>21</v>
      </c>
      <c r="E380" s="12">
        <v>2330</v>
      </c>
      <c r="F380" s="12">
        <v>2142</v>
      </c>
    </row>
    <row r="381" spans="1:6" ht="14.25" customHeight="1" x14ac:dyDescent="0.3">
      <c r="A381" s="11">
        <v>43976</v>
      </c>
      <c r="B381" s="12" t="s">
        <v>10</v>
      </c>
      <c r="C381" s="12" t="str">
        <f t="shared" si="5"/>
        <v>25.05.2020 Кемерово</v>
      </c>
      <c r="D381" s="12">
        <v>20</v>
      </c>
      <c r="E381" s="12">
        <v>2087</v>
      </c>
      <c r="F381" s="12">
        <v>1914</v>
      </c>
    </row>
    <row r="382" spans="1:6" ht="14.25" customHeight="1" x14ac:dyDescent="0.3">
      <c r="A382" s="11">
        <v>43976</v>
      </c>
      <c r="B382" s="12" t="s">
        <v>20</v>
      </c>
      <c r="C382" s="12" t="str">
        <f t="shared" si="5"/>
        <v>25.05.2020 Краснодар</v>
      </c>
      <c r="D382" s="12">
        <v>20</v>
      </c>
      <c r="E382" s="12">
        <v>1899</v>
      </c>
      <c r="F382" s="12">
        <v>1738</v>
      </c>
    </row>
    <row r="383" spans="1:6" ht="14.25" customHeight="1" x14ac:dyDescent="0.3">
      <c r="A383" s="11">
        <v>43976</v>
      </c>
      <c r="B383" s="12" t="s">
        <v>22</v>
      </c>
      <c r="C383" s="12" t="str">
        <f t="shared" si="5"/>
        <v>25.05.2020 Москва Восток</v>
      </c>
      <c r="D383" s="12">
        <v>54</v>
      </c>
      <c r="E383" s="12">
        <v>12336</v>
      </c>
      <c r="F383" s="12">
        <v>11519</v>
      </c>
    </row>
    <row r="384" spans="1:6" ht="14.25" customHeight="1" x14ac:dyDescent="0.3">
      <c r="A384" s="11">
        <v>43976</v>
      </c>
      <c r="B384" s="12" t="s">
        <v>21</v>
      </c>
      <c r="C384" s="12" t="str">
        <f t="shared" si="5"/>
        <v>25.05.2020 Москва Запад</v>
      </c>
      <c r="D384" s="12">
        <v>59</v>
      </c>
      <c r="E384" s="12">
        <v>12983</v>
      </c>
      <c r="F384" s="12">
        <v>12056</v>
      </c>
    </row>
    <row r="385" spans="1:6" ht="14.25" customHeight="1" x14ac:dyDescent="0.3">
      <c r="A385" s="11">
        <v>43976</v>
      </c>
      <c r="B385" s="12" t="s">
        <v>13</v>
      </c>
      <c r="C385" s="12" t="str">
        <f t="shared" si="5"/>
        <v>25.05.2020 Нижний Новгород</v>
      </c>
      <c r="D385" s="12">
        <v>20</v>
      </c>
      <c r="E385" s="12">
        <v>2011</v>
      </c>
      <c r="F385" s="12">
        <v>1791</v>
      </c>
    </row>
    <row r="386" spans="1:6" ht="14.25" customHeight="1" x14ac:dyDescent="0.3">
      <c r="A386" s="11">
        <v>43976</v>
      </c>
      <c r="B386" s="12" t="s">
        <v>23</v>
      </c>
      <c r="C386" s="12" t="str">
        <f t="shared" ref="C386:C449" si="6">TEXT(A386,"ДД.ММ.ГГГГ")&amp;" "&amp;B386</f>
        <v>25.05.2020 Новосибирск</v>
      </c>
      <c r="D386" s="12">
        <v>18</v>
      </c>
      <c r="E386" s="12">
        <v>989</v>
      </c>
      <c r="F386" s="12">
        <v>887</v>
      </c>
    </row>
    <row r="387" spans="1:6" ht="14.25" customHeight="1" x14ac:dyDescent="0.3">
      <c r="A387" s="11">
        <v>43976</v>
      </c>
      <c r="B387" s="12" t="s">
        <v>18</v>
      </c>
      <c r="C387" s="12" t="str">
        <f t="shared" si="6"/>
        <v>25.05.2020 Пермь</v>
      </c>
      <c r="D387" s="12">
        <v>17</v>
      </c>
      <c r="E387" s="12">
        <v>1142</v>
      </c>
      <c r="F387" s="12">
        <v>1020</v>
      </c>
    </row>
    <row r="388" spans="1:6" ht="14.25" customHeight="1" x14ac:dyDescent="0.3">
      <c r="A388" s="11">
        <v>43976</v>
      </c>
      <c r="B388" s="12" t="s">
        <v>19</v>
      </c>
      <c r="C388" s="12" t="str">
        <f t="shared" si="6"/>
        <v>25.05.2020 Ростов-на-Дону</v>
      </c>
      <c r="D388" s="12">
        <v>15</v>
      </c>
      <c r="E388" s="12">
        <v>835</v>
      </c>
      <c r="F388" s="12">
        <v>736</v>
      </c>
    </row>
    <row r="389" spans="1:6" ht="14.25" customHeight="1" x14ac:dyDescent="0.3">
      <c r="A389" s="11">
        <v>43976</v>
      </c>
      <c r="B389" s="12" t="s">
        <v>15</v>
      </c>
      <c r="C389" s="12" t="str">
        <f t="shared" si="6"/>
        <v>25.05.2020 Санкт-Петербург Север</v>
      </c>
      <c r="D389" s="12">
        <v>124</v>
      </c>
      <c r="E389" s="12">
        <v>20358</v>
      </c>
      <c r="F389" s="12">
        <v>18890</v>
      </c>
    </row>
    <row r="390" spans="1:6" ht="14.25" customHeight="1" x14ac:dyDescent="0.3">
      <c r="A390" s="11">
        <v>43976</v>
      </c>
      <c r="B390" s="12" t="s">
        <v>14</v>
      </c>
      <c r="C390" s="12" t="str">
        <f t="shared" si="6"/>
        <v>25.05.2020 Санкт-Петербург Юг</v>
      </c>
      <c r="D390" s="12">
        <v>129</v>
      </c>
      <c r="E390" s="12">
        <v>15822</v>
      </c>
      <c r="F390" s="12">
        <v>14753</v>
      </c>
    </row>
    <row r="391" spans="1:6" ht="14.25" customHeight="1" x14ac:dyDescent="0.3">
      <c r="A391" s="11">
        <v>43976</v>
      </c>
      <c r="B391" s="12" t="s">
        <v>12</v>
      </c>
      <c r="C391" s="12" t="str">
        <f t="shared" si="6"/>
        <v>25.05.2020 Тольятти</v>
      </c>
      <c r="D391" s="12">
        <v>10</v>
      </c>
      <c r="E391" s="12">
        <v>739</v>
      </c>
      <c r="F391" s="12">
        <v>642</v>
      </c>
    </row>
    <row r="392" spans="1:6" ht="14.25" customHeight="1" x14ac:dyDescent="0.3">
      <c r="A392" s="11">
        <v>43977</v>
      </c>
      <c r="B392" s="12" t="s">
        <v>16</v>
      </c>
      <c r="C392" s="12" t="str">
        <f t="shared" si="6"/>
        <v>26.05.2020 Волгоград</v>
      </c>
      <c r="D392" s="12">
        <v>36</v>
      </c>
      <c r="E392" s="12">
        <v>4770</v>
      </c>
      <c r="F392" s="12">
        <v>4424</v>
      </c>
    </row>
    <row r="393" spans="1:6" ht="14.25" customHeight="1" x14ac:dyDescent="0.3">
      <c r="A393" s="11">
        <v>43977</v>
      </c>
      <c r="B393" s="12" t="s">
        <v>11</v>
      </c>
      <c r="C393" s="12" t="str">
        <f t="shared" si="6"/>
        <v>26.05.2020 Екатеринбург</v>
      </c>
      <c r="D393" s="12">
        <v>31</v>
      </c>
      <c r="E393" s="12">
        <v>5493</v>
      </c>
      <c r="F393" s="12">
        <v>5119</v>
      </c>
    </row>
    <row r="394" spans="1:6" ht="14.25" customHeight="1" x14ac:dyDescent="0.3">
      <c r="A394" s="11">
        <v>43977</v>
      </c>
      <c r="B394" s="12" t="s">
        <v>17</v>
      </c>
      <c r="C394" s="12" t="str">
        <f t="shared" si="6"/>
        <v>26.05.2020 Казань</v>
      </c>
      <c r="D394" s="12">
        <v>21</v>
      </c>
      <c r="E394" s="12">
        <v>2418</v>
      </c>
      <c r="F394" s="12">
        <v>2215</v>
      </c>
    </row>
    <row r="395" spans="1:6" ht="14.25" customHeight="1" x14ac:dyDescent="0.3">
      <c r="A395" s="11">
        <v>43977</v>
      </c>
      <c r="B395" s="12" t="s">
        <v>10</v>
      </c>
      <c r="C395" s="12" t="str">
        <f t="shared" si="6"/>
        <v>26.05.2020 Кемерово</v>
      </c>
      <c r="D395" s="12">
        <v>20</v>
      </c>
      <c r="E395" s="12">
        <v>2044</v>
      </c>
      <c r="F395" s="12">
        <v>1863</v>
      </c>
    </row>
    <row r="396" spans="1:6" ht="14.25" customHeight="1" x14ac:dyDescent="0.3">
      <c r="A396" s="11">
        <v>43977</v>
      </c>
      <c r="B396" s="12" t="s">
        <v>20</v>
      </c>
      <c r="C396" s="12" t="str">
        <f t="shared" si="6"/>
        <v>26.05.2020 Краснодар</v>
      </c>
      <c r="D396" s="12">
        <v>20</v>
      </c>
      <c r="E396" s="12">
        <v>1814</v>
      </c>
      <c r="F396" s="12">
        <v>1655</v>
      </c>
    </row>
    <row r="397" spans="1:6" ht="14.25" customHeight="1" x14ac:dyDescent="0.3">
      <c r="A397" s="11">
        <v>43977</v>
      </c>
      <c r="B397" s="12" t="s">
        <v>22</v>
      </c>
      <c r="C397" s="12" t="str">
        <f t="shared" si="6"/>
        <v>26.05.2020 Москва Восток</v>
      </c>
      <c r="D397" s="12">
        <v>54</v>
      </c>
      <c r="E397" s="12">
        <v>14482</v>
      </c>
      <c r="F397" s="12">
        <v>13510</v>
      </c>
    </row>
    <row r="398" spans="1:6" ht="14.25" customHeight="1" x14ac:dyDescent="0.3">
      <c r="A398" s="11">
        <v>43977</v>
      </c>
      <c r="B398" s="12" t="s">
        <v>21</v>
      </c>
      <c r="C398" s="12" t="str">
        <f t="shared" si="6"/>
        <v>26.05.2020 Москва Запад</v>
      </c>
      <c r="D398" s="12">
        <v>59</v>
      </c>
      <c r="E398" s="12">
        <v>15369</v>
      </c>
      <c r="F398" s="12">
        <v>14299</v>
      </c>
    </row>
    <row r="399" spans="1:6" ht="14.25" customHeight="1" x14ac:dyDescent="0.3">
      <c r="A399" s="11">
        <v>43977</v>
      </c>
      <c r="B399" s="12" t="s">
        <v>13</v>
      </c>
      <c r="C399" s="12" t="str">
        <f t="shared" si="6"/>
        <v>26.05.2020 Нижний Новгород</v>
      </c>
      <c r="D399" s="12">
        <v>20</v>
      </c>
      <c r="E399" s="12">
        <v>2036</v>
      </c>
      <c r="F399" s="12">
        <v>1790</v>
      </c>
    </row>
    <row r="400" spans="1:6" ht="14.25" customHeight="1" x14ac:dyDescent="0.3">
      <c r="A400" s="11">
        <v>43977</v>
      </c>
      <c r="B400" s="12" t="s">
        <v>23</v>
      </c>
      <c r="C400" s="12" t="str">
        <f t="shared" si="6"/>
        <v>26.05.2020 Новосибирск</v>
      </c>
      <c r="D400" s="12">
        <v>18</v>
      </c>
      <c r="E400" s="12">
        <v>914</v>
      </c>
      <c r="F400" s="12">
        <v>804</v>
      </c>
    </row>
    <row r="401" spans="1:6" ht="14.25" customHeight="1" x14ac:dyDescent="0.3">
      <c r="A401" s="11">
        <v>43977</v>
      </c>
      <c r="B401" s="12" t="s">
        <v>18</v>
      </c>
      <c r="C401" s="12" t="str">
        <f t="shared" si="6"/>
        <v>26.05.2020 Пермь</v>
      </c>
      <c r="D401" s="12">
        <v>17</v>
      </c>
      <c r="E401" s="12">
        <v>1140</v>
      </c>
      <c r="F401" s="12">
        <v>1016</v>
      </c>
    </row>
    <row r="402" spans="1:6" ht="14.25" customHeight="1" x14ac:dyDescent="0.3">
      <c r="A402" s="11">
        <v>43977</v>
      </c>
      <c r="B402" s="12" t="s">
        <v>19</v>
      </c>
      <c r="C402" s="12" t="str">
        <f t="shared" si="6"/>
        <v>26.05.2020 Ростов-на-Дону</v>
      </c>
      <c r="D402" s="12">
        <v>15</v>
      </c>
      <c r="E402" s="12">
        <v>812</v>
      </c>
      <c r="F402" s="12">
        <v>711</v>
      </c>
    </row>
    <row r="403" spans="1:6" ht="14.25" customHeight="1" x14ac:dyDescent="0.3">
      <c r="A403" s="11">
        <v>43977</v>
      </c>
      <c r="B403" s="12" t="s">
        <v>15</v>
      </c>
      <c r="C403" s="12" t="str">
        <f t="shared" si="6"/>
        <v>26.05.2020 Санкт-Петербург Север</v>
      </c>
      <c r="D403" s="12">
        <v>124</v>
      </c>
      <c r="E403" s="12">
        <v>21153</v>
      </c>
      <c r="F403" s="12">
        <v>19673</v>
      </c>
    </row>
    <row r="404" spans="1:6" ht="14.25" customHeight="1" x14ac:dyDescent="0.3">
      <c r="A404" s="11">
        <v>43977</v>
      </c>
      <c r="B404" s="12" t="s">
        <v>14</v>
      </c>
      <c r="C404" s="12" t="str">
        <f t="shared" si="6"/>
        <v>26.05.2020 Санкт-Петербург Юг</v>
      </c>
      <c r="D404" s="12">
        <v>129</v>
      </c>
      <c r="E404" s="12">
        <v>16459</v>
      </c>
      <c r="F404" s="12">
        <v>15355</v>
      </c>
    </row>
    <row r="405" spans="1:6" ht="14.25" customHeight="1" x14ac:dyDescent="0.3">
      <c r="A405" s="11">
        <v>43977</v>
      </c>
      <c r="B405" s="12" t="s">
        <v>12</v>
      </c>
      <c r="C405" s="12" t="str">
        <f t="shared" si="6"/>
        <v>26.05.2020 Тольятти</v>
      </c>
      <c r="D405" s="12">
        <v>10</v>
      </c>
      <c r="E405" s="12">
        <v>692</v>
      </c>
      <c r="F405" s="12">
        <v>601</v>
      </c>
    </row>
    <row r="406" spans="1:6" ht="14.25" customHeight="1" x14ac:dyDescent="0.3">
      <c r="A406" s="11">
        <v>43977</v>
      </c>
      <c r="B406" s="12" t="s">
        <v>24</v>
      </c>
      <c r="C406" s="12" t="str">
        <f t="shared" si="6"/>
        <v>26.05.2020 Тюмень</v>
      </c>
      <c r="D406" s="12">
        <v>7</v>
      </c>
      <c r="E406" s="12">
        <v>577</v>
      </c>
      <c r="F406" s="12">
        <v>389</v>
      </c>
    </row>
    <row r="407" spans="1:6" ht="14.25" customHeight="1" x14ac:dyDescent="0.3">
      <c r="A407" s="11">
        <v>43978</v>
      </c>
      <c r="B407" s="12" t="s">
        <v>16</v>
      </c>
      <c r="C407" s="12" t="str">
        <f t="shared" si="6"/>
        <v>27.05.2020 Волгоград</v>
      </c>
      <c r="D407" s="12">
        <v>36</v>
      </c>
      <c r="E407" s="12">
        <v>4951</v>
      </c>
      <c r="F407" s="12">
        <v>4584</v>
      </c>
    </row>
    <row r="408" spans="1:6" ht="14.25" customHeight="1" x14ac:dyDescent="0.3">
      <c r="A408" s="11">
        <v>43978</v>
      </c>
      <c r="B408" s="12" t="s">
        <v>11</v>
      </c>
      <c r="C408" s="12" t="str">
        <f t="shared" si="6"/>
        <v>27.05.2020 Екатеринбург</v>
      </c>
      <c r="D408" s="12">
        <v>31</v>
      </c>
      <c r="E408" s="12">
        <v>5330</v>
      </c>
      <c r="F408" s="12">
        <v>4977</v>
      </c>
    </row>
    <row r="409" spans="1:6" ht="14.25" customHeight="1" x14ac:dyDescent="0.3">
      <c r="A409" s="11">
        <v>43978</v>
      </c>
      <c r="B409" s="12" t="s">
        <v>17</v>
      </c>
      <c r="C409" s="12" t="str">
        <f t="shared" si="6"/>
        <v>27.05.2020 Казань</v>
      </c>
      <c r="D409" s="12">
        <v>21</v>
      </c>
      <c r="E409" s="12">
        <v>2430</v>
      </c>
      <c r="F409" s="12">
        <v>2216</v>
      </c>
    </row>
    <row r="410" spans="1:6" ht="14.25" customHeight="1" x14ac:dyDescent="0.3">
      <c r="A410" s="11">
        <v>43978</v>
      </c>
      <c r="B410" s="12" t="s">
        <v>10</v>
      </c>
      <c r="C410" s="12" t="str">
        <f t="shared" si="6"/>
        <v>27.05.2020 Кемерово</v>
      </c>
      <c r="D410" s="12">
        <v>20</v>
      </c>
      <c r="E410" s="12">
        <v>2079</v>
      </c>
      <c r="F410" s="12">
        <v>1893</v>
      </c>
    </row>
    <row r="411" spans="1:6" ht="14.25" customHeight="1" x14ac:dyDescent="0.3">
      <c r="A411" s="11">
        <v>43978</v>
      </c>
      <c r="B411" s="12" t="s">
        <v>20</v>
      </c>
      <c r="C411" s="12" t="str">
        <f t="shared" si="6"/>
        <v>27.05.2020 Краснодар</v>
      </c>
      <c r="D411" s="12">
        <v>20</v>
      </c>
      <c r="E411" s="12">
        <v>1873</v>
      </c>
      <c r="F411" s="12">
        <v>1715</v>
      </c>
    </row>
    <row r="412" spans="1:6" ht="14.25" customHeight="1" x14ac:dyDescent="0.3">
      <c r="A412" s="11">
        <v>43978</v>
      </c>
      <c r="B412" s="12" t="s">
        <v>22</v>
      </c>
      <c r="C412" s="12" t="str">
        <f t="shared" si="6"/>
        <v>27.05.2020 Москва Восток</v>
      </c>
      <c r="D412" s="12">
        <v>54</v>
      </c>
      <c r="E412" s="12">
        <v>13091</v>
      </c>
      <c r="F412" s="12">
        <v>12216</v>
      </c>
    </row>
    <row r="413" spans="1:6" ht="14.25" customHeight="1" x14ac:dyDescent="0.3">
      <c r="A413" s="11">
        <v>43978</v>
      </c>
      <c r="B413" s="12" t="s">
        <v>21</v>
      </c>
      <c r="C413" s="12" t="str">
        <f t="shared" si="6"/>
        <v>27.05.2020 Москва Запад</v>
      </c>
      <c r="D413" s="12">
        <v>59</v>
      </c>
      <c r="E413" s="12">
        <v>13942</v>
      </c>
      <c r="F413" s="12">
        <v>12986</v>
      </c>
    </row>
    <row r="414" spans="1:6" ht="14.25" customHeight="1" x14ac:dyDescent="0.3">
      <c r="A414" s="11">
        <v>43978</v>
      </c>
      <c r="B414" s="12" t="s">
        <v>13</v>
      </c>
      <c r="C414" s="12" t="str">
        <f t="shared" si="6"/>
        <v>27.05.2020 Нижний Новгород</v>
      </c>
      <c r="D414" s="12">
        <v>20</v>
      </c>
      <c r="E414" s="12">
        <v>2079</v>
      </c>
      <c r="F414" s="12">
        <v>1856</v>
      </c>
    </row>
    <row r="415" spans="1:6" ht="14.25" customHeight="1" x14ac:dyDescent="0.3">
      <c r="A415" s="11">
        <v>43978</v>
      </c>
      <c r="B415" s="12" t="s">
        <v>23</v>
      </c>
      <c r="C415" s="12" t="str">
        <f t="shared" si="6"/>
        <v>27.05.2020 Новосибирск</v>
      </c>
      <c r="D415" s="12">
        <v>18</v>
      </c>
      <c r="E415" s="12">
        <v>962</v>
      </c>
      <c r="F415" s="12">
        <v>859</v>
      </c>
    </row>
    <row r="416" spans="1:6" ht="14.25" customHeight="1" x14ac:dyDescent="0.3">
      <c r="A416" s="11">
        <v>43978</v>
      </c>
      <c r="B416" s="12" t="s">
        <v>18</v>
      </c>
      <c r="C416" s="12" t="str">
        <f t="shared" si="6"/>
        <v>27.05.2020 Пермь</v>
      </c>
      <c r="D416" s="12">
        <v>17</v>
      </c>
      <c r="E416" s="12">
        <v>1203</v>
      </c>
      <c r="F416" s="12">
        <v>1077</v>
      </c>
    </row>
    <row r="417" spans="1:6" ht="14.25" customHeight="1" x14ac:dyDescent="0.3">
      <c r="A417" s="11">
        <v>43978</v>
      </c>
      <c r="B417" s="12" t="s">
        <v>19</v>
      </c>
      <c r="C417" s="12" t="str">
        <f t="shared" si="6"/>
        <v>27.05.2020 Ростов-на-Дону</v>
      </c>
      <c r="D417" s="12">
        <v>15</v>
      </c>
      <c r="E417" s="12">
        <v>809</v>
      </c>
      <c r="F417" s="12">
        <v>702</v>
      </c>
    </row>
    <row r="418" spans="1:6" ht="14.25" customHeight="1" x14ac:dyDescent="0.3">
      <c r="A418" s="11">
        <v>43978</v>
      </c>
      <c r="B418" s="12" t="s">
        <v>15</v>
      </c>
      <c r="C418" s="12" t="str">
        <f t="shared" si="6"/>
        <v>27.05.2020 Санкт-Петербург Север</v>
      </c>
      <c r="D418" s="12">
        <v>124</v>
      </c>
      <c r="E418" s="12">
        <v>21384</v>
      </c>
      <c r="F418" s="12">
        <v>19897</v>
      </c>
    </row>
    <row r="419" spans="1:6" ht="14.25" customHeight="1" x14ac:dyDescent="0.3">
      <c r="A419" s="11">
        <v>43978</v>
      </c>
      <c r="B419" s="12" t="s">
        <v>14</v>
      </c>
      <c r="C419" s="12" t="str">
        <f t="shared" si="6"/>
        <v>27.05.2020 Санкт-Петербург Юг</v>
      </c>
      <c r="D419" s="12">
        <v>129</v>
      </c>
      <c r="E419" s="12">
        <v>17115</v>
      </c>
      <c r="F419" s="12">
        <v>15962</v>
      </c>
    </row>
    <row r="420" spans="1:6" ht="14.25" customHeight="1" x14ac:dyDescent="0.3">
      <c r="A420" s="11">
        <v>43978</v>
      </c>
      <c r="B420" s="12" t="s">
        <v>12</v>
      </c>
      <c r="C420" s="12" t="str">
        <f t="shared" si="6"/>
        <v>27.05.2020 Тольятти</v>
      </c>
      <c r="D420" s="12">
        <v>10</v>
      </c>
      <c r="E420" s="12">
        <v>757</v>
      </c>
      <c r="F420" s="12">
        <v>660</v>
      </c>
    </row>
    <row r="421" spans="1:6" ht="14.25" customHeight="1" x14ac:dyDescent="0.3">
      <c r="A421" s="11">
        <v>43978</v>
      </c>
      <c r="B421" s="12" t="s">
        <v>24</v>
      </c>
      <c r="C421" s="12" t="str">
        <f t="shared" si="6"/>
        <v>27.05.2020 Тюмень</v>
      </c>
      <c r="D421" s="12">
        <v>7</v>
      </c>
      <c r="E421" s="12">
        <v>409</v>
      </c>
      <c r="F421" s="12">
        <v>329</v>
      </c>
    </row>
    <row r="422" spans="1:6" ht="14.25" customHeight="1" x14ac:dyDescent="0.3">
      <c r="A422" s="11">
        <v>43979</v>
      </c>
      <c r="B422" s="12" t="s">
        <v>16</v>
      </c>
      <c r="C422" s="12" t="str">
        <f t="shared" si="6"/>
        <v>28.05.2020 Волгоград</v>
      </c>
      <c r="D422" s="12">
        <v>37</v>
      </c>
      <c r="E422" s="12">
        <v>4840</v>
      </c>
      <c r="F422" s="12">
        <v>4475</v>
      </c>
    </row>
    <row r="423" spans="1:6" ht="14.25" customHeight="1" x14ac:dyDescent="0.3">
      <c r="A423" s="11">
        <v>43979</v>
      </c>
      <c r="B423" s="12" t="s">
        <v>11</v>
      </c>
      <c r="C423" s="12" t="str">
        <f t="shared" si="6"/>
        <v>28.05.2020 Екатеринбург</v>
      </c>
      <c r="D423" s="12">
        <v>31</v>
      </c>
      <c r="E423" s="12">
        <v>5355</v>
      </c>
      <c r="F423" s="12">
        <v>4969</v>
      </c>
    </row>
    <row r="424" spans="1:6" ht="14.25" customHeight="1" x14ac:dyDescent="0.3">
      <c r="A424" s="11">
        <v>43979</v>
      </c>
      <c r="B424" s="12" t="s">
        <v>17</v>
      </c>
      <c r="C424" s="12" t="str">
        <f t="shared" si="6"/>
        <v>28.05.2020 Казань</v>
      </c>
      <c r="D424" s="12">
        <v>22</v>
      </c>
      <c r="E424" s="12">
        <v>2454</v>
      </c>
      <c r="F424" s="12">
        <v>2239</v>
      </c>
    </row>
    <row r="425" spans="1:6" ht="14.25" customHeight="1" x14ac:dyDescent="0.3">
      <c r="A425" s="11">
        <v>43979</v>
      </c>
      <c r="B425" s="12" t="s">
        <v>10</v>
      </c>
      <c r="C425" s="12" t="str">
        <f t="shared" si="6"/>
        <v>28.05.2020 Кемерово</v>
      </c>
      <c r="D425" s="12">
        <v>20</v>
      </c>
      <c r="E425" s="12">
        <v>1886</v>
      </c>
      <c r="F425" s="12">
        <v>1736</v>
      </c>
    </row>
    <row r="426" spans="1:6" ht="14.25" customHeight="1" x14ac:dyDescent="0.3">
      <c r="A426" s="11">
        <v>43979</v>
      </c>
      <c r="B426" s="12" t="s">
        <v>20</v>
      </c>
      <c r="C426" s="12" t="str">
        <f t="shared" si="6"/>
        <v>28.05.2020 Краснодар</v>
      </c>
      <c r="D426" s="12">
        <v>20</v>
      </c>
      <c r="E426" s="12">
        <v>1875</v>
      </c>
      <c r="F426" s="12">
        <v>1701</v>
      </c>
    </row>
    <row r="427" spans="1:6" ht="14.25" customHeight="1" x14ac:dyDescent="0.3">
      <c r="A427" s="11">
        <v>43979</v>
      </c>
      <c r="B427" s="12" t="s">
        <v>22</v>
      </c>
      <c r="C427" s="12" t="str">
        <f t="shared" si="6"/>
        <v>28.05.2020 Москва Восток</v>
      </c>
      <c r="D427" s="12">
        <v>54</v>
      </c>
      <c r="E427" s="12">
        <v>12409</v>
      </c>
      <c r="F427" s="12">
        <v>11582</v>
      </c>
    </row>
    <row r="428" spans="1:6" ht="14.25" customHeight="1" x14ac:dyDescent="0.3">
      <c r="A428" s="11">
        <v>43979</v>
      </c>
      <c r="B428" s="12" t="s">
        <v>21</v>
      </c>
      <c r="C428" s="12" t="str">
        <f t="shared" si="6"/>
        <v>28.05.2020 Москва Запад</v>
      </c>
      <c r="D428" s="12">
        <v>60</v>
      </c>
      <c r="E428" s="12">
        <v>12854</v>
      </c>
      <c r="F428" s="12">
        <v>11954</v>
      </c>
    </row>
    <row r="429" spans="1:6" ht="14.25" customHeight="1" x14ac:dyDescent="0.3">
      <c r="A429" s="11">
        <v>43979</v>
      </c>
      <c r="B429" s="12" t="s">
        <v>13</v>
      </c>
      <c r="C429" s="12" t="str">
        <f t="shared" si="6"/>
        <v>28.05.2020 Нижний Новгород</v>
      </c>
      <c r="D429" s="12">
        <v>20</v>
      </c>
      <c r="E429" s="12">
        <v>2088</v>
      </c>
      <c r="F429" s="12">
        <v>1848</v>
      </c>
    </row>
    <row r="430" spans="1:6" ht="14.25" customHeight="1" x14ac:dyDescent="0.3">
      <c r="A430" s="11">
        <v>43979</v>
      </c>
      <c r="B430" s="12" t="s">
        <v>23</v>
      </c>
      <c r="C430" s="12" t="str">
        <f t="shared" si="6"/>
        <v>28.05.2020 Новосибирск</v>
      </c>
      <c r="D430" s="12">
        <v>18</v>
      </c>
      <c r="E430" s="12">
        <v>1020</v>
      </c>
      <c r="F430" s="12">
        <v>911</v>
      </c>
    </row>
    <row r="431" spans="1:6" ht="14.25" customHeight="1" x14ac:dyDescent="0.3">
      <c r="A431" s="11">
        <v>43979</v>
      </c>
      <c r="B431" s="12" t="s">
        <v>18</v>
      </c>
      <c r="C431" s="12" t="str">
        <f t="shared" si="6"/>
        <v>28.05.2020 Пермь</v>
      </c>
      <c r="D431" s="12">
        <v>17</v>
      </c>
      <c r="E431" s="12">
        <v>1097</v>
      </c>
      <c r="F431" s="12">
        <v>968</v>
      </c>
    </row>
    <row r="432" spans="1:6" ht="14.25" customHeight="1" x14ac:dyDescent="0.3">
      <c r="A432" s="11">
        <v>43979</v>
      </c>
      <c r="B432" s="12" t="s">
        <v>19</v>
      </c>
      <c r="C432" s="12" t="str">
        <f t="shared" si="6"/>
        <v>28.05.2020 Ростов-на-Дону</v>
      </c>
      <c r="D432" s="12">
        <v>16</v>
      </c>
      <c r="E432" s="12">
        <v>876</v>
      </c>
      <c r="F432" s="12">
        <v>762</v>
      </c>
    </row>
    <row r="433" spans="1:6" ht="14.25" customHeight="1" x14ac:dyDescent="0.3">
      <c r="A433" s="11">
        <v>43979</v>
      </c>
      <c r="B433" s="12" t="s">
        <v>9</v>
      </c>
      <c r="C433" s="12" t="str">
        <f t="shared" si="6"/>
        <v>28.05.2020 Самара</v>
      </c>
      <c r="D433" s="12">
        <v>15</v>
      </c>
      <c r="E433" s="12">
        <v>464</v>
      </c>
      <c r="F433" s="12">
        <v>390</v>
      </c>
    </row>
    <row r="434" spans="1:6" ht="14.25" customHeight="1" x14ac:dyDescent="0.3">
      <c r="A434" s="11">
        <v>43979</v>
      </c>
      <c r="B434" s="12" t="s">
        <v>15</v>
      </c>
      <c r="C434" s="12" t="str">
        <f t="shared" si="6"/>
        <v>28.05.2020 Санкт-Петербург Север</v>
      </c>
      <c r="D434" s="12">
        <v>124</v>
      </c>
      <c r="E434" s="12">
        <v>20868</v>
      </c>
      <c r="F434" s="12">
        <v>19342</v>
      </c>
    </row>
    <row r="435" spans="1:6" ht="14.25" customHeight="1" x14ac:dyDescent="0.3">
      <c r="A435" s="11">
        <v>43979</v>
      </c>
      <c r="B435" s="12" t="s">
        <v>14</v>
      </c>
      <c r="C435" s="12" t="str">
        <f t="shared" si="6"/>
        <v>28.05.2020 Санкт-Петербург Юг</v>
      </c>
      <c r="D435" s="12">
        <v>129</v>
      </c>
      <c r="E435" s="12">
        <v>16453</v>
      </c>
      <c r="F435" s="12">
        <v>15289</v>
      </c>
    </row>
    <row r="436" spans="1:6" ht="14.25" customHeight="1" x14ac:dyDescent="0.3">
      <c r="A436" s="11">
        <v>43979</v>
      </c>
      <c r="B436" s="12" t="s">
        <v>12</v>
      </c>
      <c r="C436" s="12" t="str">
        <f t="shared" si="6"/>
        <v>28.05.2020 Тольятти</v>
      </c>
      <c r="D436" s="12">
        <v>10</v>
      </c>
      <c r="E436" s="12">
        <v>791</v>
      </c>
      <c r="F436" s="12">
        <v>697</v>
      </c>
    </row>
    <row r="437" spans="1:6" ht="14.25" customHeight="1" x14ac:dyDescent="0.3">
      <c r="A437" s="11">
        <v>43979</v>
      </c>
      <c r="B437" s="12" t="s">
        <v>24</v>
      </c>
      <c r="C437" s="12" t="str">
        <f t="shared" si="6"/>
        <v>28.05.2020 Тюмень</v>
      </c>
      <c r="D437" s="12">
        <v>7</v>
      </c>
      <c r="E437" s="12">
        <v>420</v>
      </c>
      <c r="F437" s="12">
        <v>347</v>
      </c>
    </row>
    <row r="438" spans="1:6" ht="14.25" customHeight="1" x14ac:dyDescent="0.3">
      <c r="A438" s="11">
        <v>43980</v>
      </c>
      <c r="B438" s="12" t="s">
        <v>16</v>
      </c>
      <c r="C438" s="12" t="str">
        <f t="shared" si="6"/>
        <v>29.05.2020 Волгоград</v>
      </c>
      <c r="D438" s="12">
        <v>37</v>
      </c>
      <c r="E438" s="12">
        <v>5672</v>
      </c>
      <c r="F438" s="12">
        <v>5198</v>
      </c>
    </row>
    <row r="439" spans="1:6" ht="14.25" customHeight="1" x14ac:dyDescent="0.3">
      <c r="A439" s="11">
        <v>43980</v>
      </c>
      <c r="B439" s="12" t="s">
        <v>11</v>
      </c>
      <c r="C439" s="12" t="str">
        <f t="shared" si="6"/>
        <v>29.05.2020 Екатеринбург</v>
      </c>
      <c r="D439" s="12">
        <v>31</v>
      </c>
      <c r="E439" s="12">
        <v>5751</v>
      </c>
      <c r="F439" s="12">
        <v>5319</v>
      </c>
    </row>
    <row r="440" spans="1:6" ht="14.25" customHeight="1" x14ac:dyDescent="0.3">
      <c r="A440" s="11">
        <v>43980</v>
      </c>
      <c r="B440" s="12" t="s">
        <v>17</v>
      </c>
      <c r="C440" s="12" t="str">
        <f t="shared" si="6"/>
        <v>29.05.2020 Казань</v>
      </c>
      <c r="D440" s="12">
        <v>22</v>
      </c>
      <c r="E440" s="12">
        <v>2597</v>
      </c>
      <c r="F440" s="12">
        <v>2379</v>
      </c>
    </row>
    <row r="441" spans="1:6" ht="14.25" customHeight="1" x14ac:dyDescent="0.3">
      <c r="A441" s="11">
        <v>43980</v>
      </c>
      <c r="B441" s="12" t="s">
        <v>10</v>
      </c>
      <c r="C441" s="12" t="str">
        <f t="shared" si="6"/>
        <v>29.05.2020 Кемерово</v>
      </c>
      <c r="D441" s="12">
        <v>20</v>
      </c>
      <c r="E441" s="12">
        <v>2111</v>
      </c>
      <c r="F441" s="12">
        <v>1917</v>
      </c>
    </row>
    <row r="442" spans="1:6" ht="14.25" customHeight="1" x14ac:dyDescent="0.3">
      <c r="A442" s="11">
        <v>43980</v>
      </c>
      <c r="B442" s="12" t="s">
        <v>20</v>
      </c>
      <c r="C442" s="12" t="str">
        <f t="shared" si="6"/>
        <v>29.05.2020 Краснодар</v>
      </c>
      <c r="D442" s="12">
        <v>20</v>
      </c>
      <c r="E442" s="12">
        <v>2064</v>
      </c>
      <c r="F442" s="12">
        <v>1896</v>
      </c>
    </row>
    <row r="443" spans="1:6" ht="14.25" customHeight="1" x14ac:dyDescent="0.3">
      <c r="A443" s="11">
        <v>43980</v>
      </c>
      <c r="B443" s="12" t="s">
        <v>22</v>
      </c>
      <c r="C443" s="12" t="str">
        <f t="shared" si="6"/>
        <v>29.05.2020 Москва Восток</v>
      </c>
      <c r="D443" s="12">
        <v>54</v>
      </c>
      <c r="E443" s="12">
        <v>14031</v>
      </c>
      <c r="F443" s="12">
        <v>12943</v>
      </c>
    </row>
    <row r="444" spans="1:6" ht="14.25" customHeight="1" x14ac:dyDescent="0.3">
      <c r="A444" s="11">
        <v>43980</v>
      </c>
      <c r="B444" s="12" t="s">
        <v>21</v>
      </c>
      <c r="C444" s="12" t="str">
        <f t="shared" si="6"/>
        <v>29.05.2020 Москва Запад</v>
      </c>
      <c r="D444" s="12">
        <v>59</v>
      </c>
      <c r="E444" s="12">
        <v>14507</v>
      </c>
      <c r="F444" s="12">
        <v>13386</v>
      </c>
    </row>
    <row r="445" spans="1:6" ht="14.25" customHeight="1" x14ac:dyDescent="0.3">
      <c r="A445" s="11">
        <v>43980</v>
      </c>
      <c r="B445" s="12" t="s">
        <v>13</v>
      </c>
      <c r="C445" s="12" t="str">
        <f t="shared" si="6"/>
        <v>29.05.2020 Нижний Новгород</v>
      </c>
      <c r="D445" s="12">
        <v>20</v>
      </c>
      <c r="E445" s="12">
        <v>2249</v>
      </c>
      <c r="F445" s="12">
        <v>2000</v>
      </c>
    </row>
    <row r="446" spans="1:6" ht="14.25" customHeight="1" x14ac:dyDescent="0.3">
      <c r="A446" s="11">
        <v>43980</v>
      </c>
      <c r="B446" s="12" t="s">
        <v>23</v>
      </c>
      <c r="C446" s="12" t="str">
        <f t="shared" si="6"/>
        <v>29.05.2020 Новосибирск</v>
      </c>
      <c r="D446" s="12">
        <v>18</v>
      </c>
      <c r="E446" s="12">
        <v>1014</v>
      </c>
      <c r="F446" s="12">
        <v>893</v>
      </c>
    </row>
    <row r="447" spans="1:6" ht="14.25" customHeight="1" x14ac:dyDescent="0.3">
      <c r="A447" s="11">
        <v>43980</v>
      </c>
      <c r="B447" s="12" t="s">
        <v>18</v>
      </c>
      <c r="C447" s="12" t="str">
        <f t="shared" si="6"/>
        <v>29.05.2020 Пермь</v>
      </c>
      <c r="D447" s="12">
        <v>17</v>
      </c>
      <c r="E447" s="12">
        <v>1296</v>
      </c>
      <c r="F447" s="12">
        <v>1153</v>
      </c>
    </row>
    <row r="448" spans="1:6" ht="14.25" customHeight="1" x14ac:dyDescent="0.3">
      <c r="A448" s="11">
        <v>43980</v>
      </c>
      <c r="B448" s="12" t="s">
        <v>19</v>
      </c>
      <c r="C448" s="12" t="str">
        <f t="shared" si="6"/>
        <v>29.05.2020 Ростов-на-Дону</v>
      </c>
      <c r="D448" s="12">
        <v>16</v>
      </c>
      <c r="E448" s="12">
        <v>981</v>
      </c>
      <c r="F448" s="12">
        <v>859</v>
      </c>
    </row>
    <row r="449" spans="1:6" ht="14.25" customHeight="1" x14ac:dyDescent="0.3">
      <c r="A449" s="11">
        <v>43980</v>
      </c>
      <c r="B449" s="12" t="s">
        <v>9</v>
      </c>
      <c r="C449" s="12" t="str">
        <f t="shared" si="6"/>
        <v>29.05.2020 Самара</v>
      </c>
      <c r="D449" s="12">
        <v>15</v>
      </c>
      <c r="E449" s="12">
        <v>400</v>
      </c>
      <c r="F449" s="12">
        <v>329</v>
      </c>
    </row>
    <row r="450" spans="1:6" ht="14.25" customHeight="1" x14ac:dyDescent="0.3">
      <c r="A450" s="11">
        <v>43980</v>
      </c>
      <c r="B450" s="12" t="s">
        <v>15</v>
      </c>
      <c r="C450" s="12" t="str">
        <f t="shared" ref="C450:C505" si="7">TEXT(A450,"ДД.ММ.ГГГГ")&amp;" "&amp;B450</f>
        <v>29.05.2020 Санкт-Петербург Север</v>
      </c>
      <c r="D450" s="12">
        <v>124</v>
      </c>
      <c r="E450" s="12">
        <v>25828</v>
      </c>
      <c r="F450" s="12">
        <v>23974</v>
      </c>
    </row>
    <row r="451" spans="1:6" ht="14.25" customHeight="1" x14ac:dyDescent="0.3">
      <c r="A451" s="11">
        <v>43980</v>
      </c>
      <c r="B451" s="12" t="s">
        <v>14</v>
      </c>
      <c r="C451" s="12" t="str">
        <f t="shared" si="7"/>
        <v>29.05.2020 Санкт-Петербург Юг</v>
      </c>
      <c r="D451" s="12">
        <v>129</v>
      </c>
      <c r="E451" s="12">
        <v>22403</v>
      </c>
      <c r="F451" s="12">
        <v>20676</v>
      </c>
    </row>
    <row r="452" spans="1:6" ht="14.25" customHeight="1" x14ac:dyDescent="0.3">
      <c r="A452" s="11">
        <v>43980</v>
      </c>
      <c r="B452" s="12" t="s">
        <v>12</v>
      </c>
      <c r="C452" s="12" t="str">
        <f t="shared" si="7"/>
        <v>29.05.2020 Тольятти</v>
      </c>
      <c r="D452" s="12">
        <v>10</v>
      </c>
      <c r="E452" s="12">
        <v>873</v>
      </c>
      <c r="F452" s="12">
        <v>770</v>
      </c>
    </row>
    <row r="453" spans="1:6" ht="14.25" customHeight="1" x14ac:dyDescent="0.3">
      <c r="A453" s="11">
        <v>43980</v>
      </c>
      <c r="B453" s="12" t="s">
        <v>24</v>
      </c>
      <c r="C453" s="12" t="str">
        <f t="shared" si="7"/>
        <v>29.05.2020 Тюмень</v>
      </c>
      <c r="D453" s="12">
        <v>7</v>
      </c>
      <c r="E453" s="12">
        <v>491</v>
      </c>
      <c r="F453" s="12">
        <v>411</v>
      </c>
    </row>
    <row r="454" spans="1:6" ht="14.25" customHeight="1" x14ac:dyDescent="0.3">
      <c r="A454" s="11">
        <v>43981</v>
      </c>
      <c r="B454" s="12" t="s">
        <v>16</v>
      </c>
      <c r="C454" s="12" t="str">
        <f t="shared" si="7"/>
        <v>30.05.2020 Волгоград</v>
      </c>
      <c r="D454" s="12">
        <v>37</v>
      </c>
      <c r="E454" s="12">
        <v>6645</v>
      </c>
      <c r="F454" s="12">
        <v>6122</v>
      </c>
    </row>
    <row r="455" spans="1:6" ht="14.25" customHeight="1" x14ac:dyDescent="0.3">
      <c r="A455" s="11">
        <v>43981</v>
      </c>
      <c r="B455" s="12" t="s">
        <v>11</v>
      </c>
      <c r="C455" s="12" t="str">
        <f t="shared" si="7"/>
        <v>30.05.2020 Екатеринбург</v>
      </c>
      <c r="D455" s="12">
        <v>31</v>
      </c>
      <c r="E455" s="12">
        <v>6735</v>
      </c>
      <c r="F455" s="12">
        <v>6264</v>
      </c>
    </row>
    <row r="456" spans="1:6" ht="14.25" customHeight="1" x14ac:dyDescent="0.3">
      <c r="A456" s="11">
        <v>43981</v>
      </c>
      <c r="B456" s="12" t="s">
        <v>17</v>
      </c>
      <c r="C456" s="12" t="str">
        <f t="shared" si="7"/>
        <v>30.05.2020 Казань</v>
      </c>
      <c r="D456" s="12">
        <v>22</v>
      </c>
      <c r="E456" s="12">
        <v>2793</v>
      </c>
      <c r="F456" s="12">
        <v>2539</v>
      </c>
    </row>
    <row r="457" spans="1:6" ht="14.25" customHeight="1" x14ac:dyDescent="0.3">
      <c r="A457" s="11">
        <v>43981</v>
      </c>
      <c r="B457" s="12" t="s">
        <v>10</v>
      </c>
      <c r="C457" s="12" t="str">
        <f t="shared" si="7"/>
        <v>30.05.2020 Кемерово</v>
      </c>
      <c r="D457" s="12">
        <v>20</v>
      </c>
      <c r="E457" s="12">
        <v>2597</v>
      </c>
      <c r="F457" s="12">
        <v>2376</v>
      </c>
    </row>
    <row r="458" spans="1:6" ht="14.25" customHeight="1" x14ac:dyDescent="0.3">
      <c r="A458" s="11">
        <v>43981</v>
      </c>
      <c r="B458" s="12" t="s">
        <v>20</v>
      </c>
      <c r="C458" s="12" t="str">
        <f t="shared" si="7"/>
        <v>30.05.2020 Краснодар</v>
      </c>
      <c r="D458" s="12">
        <v>20</v>
      </c>
      <c r="E458" s="12">
        <v>2174</v>
      </c>
      <c r="F458" s="12">
        <v>1957</v>
      </c>
    </row>
    <row r="459" spans="1:6" ht="14.25" customHeight="1" x14ac:dyDescent="0.3">
      <c r="A459" s="11">
        <v>43981</v>
      </c>
      <c r="B459" s="12" t="s">
        <v>22</v>
      </c>
      <c r="C459" s="12" t="str">
        <f t="shared" si="7"/>
        <v>30.05.2020 Москва Восток</v>
      </c>
      <c r="D459" s="12">
        <v>54</v>
      </c>
      <c r="E459" s="12">
        <v>14590</v>
      </c>
      <c r="F459" s="12">
        <v>13551</v>
      </c>
    </row>
    <row r="460" spans="1:6" ht="14.25" customHeight="1" x14ac:dyDescent="0.3">
      <c r="A460" s="11">
        <v>43981</v>
      </c>
      <c r="B460" s="12" t="s">
        <v>21</v>
      </c>
      <c r="C460" s="12" t="str">
        <f t="shared" si="7"/>
        <v>30.05.2020 Москва Запад</v>
      </c>
      <c r="D460" s="12">
        <v>59</v>
      </c>
      <c r="E460" s="12">
        <v>15030</v>
      </c>
      <c r="F460" s="12">
        <v>13956</v>
      </c>
    </row>
    <row r="461" spans="1:6" ht="14.25" customHeight="1" x14ac:dyDescent="0.3">
      <c r="A461" s="11">
        <v>43981</v>
      </c>
      <c r="B461" s="12" t="s">
        <v>13</v>
      </c>
      <c r="C461" s="12" t="str">
        <f t="shared" si="7"/>
        <v>30.05.2020 Нижний Новгород</v>
      </c>
      <c r="D461" s="12">
        <v>20</v>
      </c>
      <c r="E461" s="12">
        <v>2451</v>
      </c>
      <c r="F461" s="12">
        <v>2178</v>
      </c>
    </row>
    <row r="462" spans="1:6" ht="14.25" customHeight="1" x14ac:dyDescent="0.3">
      <c r="A462" s="11">
        <v>43981</v>
      </c>
      <c r="B462" s="12" t="s">
        <v>23</v>
      </c>
      <c r="C462" s="12" t="str">
        <f t="shared" si="7"/>
        <v>30.05.2020 Новосибирск</v>
      </c>
      <c r="D462" s="12">
        <v>18</v>
      </c>
      <c r="E462" s="12">
        <v>1216</v>
      </c>
      <c r="F462" s="12">
        <v>1101</v>
      </c>
    </row>
    <row r="463" spans="1:6" ht="14.25" customHeight="1" x14ac:dyDescent="0.3">
      <c r="A463" s="11">
        <v>43981</v>
      </c>
      <c r="B463" s="12" t="s">
        <v>18</v>
      </c>
      <c r="C463" s="12" t="str">
        <f t="shared" si="7"/>
        <v>30.05.2020 Пермь</v>
      </c>
      <c r="D463" s="12">
        <v>17</v>
      </c>
      <c r="E463" s="12">
        <v>1697</v>
      </c>
      <c r="F463" s="12">
        <v>1499</v>
      </c>
    </row>
    <row r="464" spans="1:6" ht="14.25" customHeight="1" x14ac:dyDescent="0.3">
      <c r="A464" s="11">
        <v>43981</v>
      </c>
      <c r="B464" s="12" t="s">
        <v>19</v>
      </c>
      <c r="C464" s="12" t="str">
        <f t="shared" si="7"/>
        <v>30.05.2020 Ростов-на-Дону</v>
      </c>
      <c r="D464" s="12">
        <v>16</v>
      </c>
      <c r="E464" s="12">
        <v>1048</v>
      </c>
      <c r="F464" s="12">
        <v>918</v>
      </c>
    </row>
    <row r="465" spans="1:6" ht="14.25" customHeight="1" x14ac:dyDescent="0.3">
      <c r="A465" s="11">
        <v>43981</v>
      </c>
      <c r="B465" s="12" t="s">
        <v>9</v>
      </c>
      <c r="C465" s="12" t="str">
        <f t="shared" si="7"/>
        <v>30.05.2020 Самара</v>
      </c>
      <c r="D465" s="12">
        <v>15</v>
      </c>
      <c r="E465" s="12">
        <v>490</v>
      </c>
      <c r="F465" s="12">
        <v>409</v>
      </c>
    </row>
    <row r="466" spans="1:6" ht="14.25" customHeight="1" x14ac:dyDescent="0.3">
      <c r="A466" s="11">
        <v>43981</v>
      </c>
      <c r="B466" s="12" t="s">
        <v>15</v>
      </c>
      <c r="C466" s="12" t="str">
        <f t="shared" si="7"/>
        <v>30.05.2020 Санкт-Петербург Север</v>
      </c>
      <c r="D466" s="12">
        <v>124</v>
      </c>
      <c r="E466" s="12">
        <v>24325</v>
      </c>
      <c r="F466" s="12">
        <v>22469</v>
      </c>
    </row>
    <row r="467" spans="1:6" ht="14.25" customHeight="1" x14ac:dyDescent="0.3">
      <c r="A467" s="11">
        <v>43981</v>
      </c>
      <c r="B467" s="12" t="s">
        <v>14</v>
      </c>
      <c r="C467" s="12" t="str">
        <f t="shared" si="7"/>
        <v>30.05.2020 Санкт-Петербург Юг</v>
      </c>
      <c r="D467" s="12">
        <v>129</v>
      </c>
      <c r="E467" s="12">
        <v>20243</v>
      </c>
      <c r="F467" s="12">
        <v>18711</v>
      </c>
    </row>
    <row r="468" spans="1:6" ht="14.25" customHeight="1" x14ac:dyDescent="0.3">
      <c r="A468" s="11">
        <v>43981</v>
      </c>
      <c r="B468" s="12" t="s">
        <v>12</v>
      </c>
      <c r="C468" s="12" t="str">
        <f t="shared" si="7"/>
        <v>30.05.2020 Тольятти</v>
      </c>
      <c r="D468" s="12">
        <v>10</v>
      </c>
      <c r="E468" s="12">
        <v>865</v>
      </c>
      <c r="F468" s="12">
        <v>763</v>
      </c>
    </row>
    <row r="469" spans="1:6" ht="14.25" customHeight="1" x14ac:dyDescent="0.3">
      <c r="A469" s="11">
        <v>43981</v>
      </c>
      <c r="B469" s="12" t="s">
        <v>24</v>
      </c>
      <c r="C469" s="12" t="str">
        <f t="shared" si="7"/>
        <v>30.05.2020 Тюмень</v>
      </c>
      <c r="D469" s="12">
        <v>7</v>
      </c>
      <c r="E469" s="12">
        <v>532</v>
      </c>
      <c r="F469" s="12">
        <v>449</v>
      </c>
    </row>
    <row r="470" spans="1:6" ht="14.25" customHeight="1" x14ac:dyDescent="0.3">
      <c r="A470" s="11">
        <v>43982</v>
      </c>
      <c r="B470" s="12" t="s">
        <v>16</v>
      </c>
      <c r="C470" s="12" t="str">
        <f t="shared" si="7"/>
        <v>31.05.2020 Волгоград</v>
      </c>
      <c r="D470" s="12">
        <v>37</v>
      </c>
      <c r="E470" s="12">
        <v>5215</v>
      </c>
      <c r="F470" s="12">
        <v>4848</v>
      </c>
    </row>
    <row r="471" spans="1:6" ht="14.25" customHeight="1" x14ac:dyDescent="0.3">
      <c r="A471" s="11">
        <v>43982</v>
      </c>
      <c r="B471" s="12" t="s">
        <v>11</v>
      </c>
      <c r="C471" s="12" t="str">
        <f t="shared" si="7"/>
        <v>31.05.2020 Екатеринбург</v>
      </c>
      <c r="D471" s="12">
        <v>31</v>
      </c>
      <c r="E471" s="12">
        <v>5760</v>
      </c>
      <c r="F471" s="12">
        <v>5367</v>
      </c>
    </row>
    <row r="472" spans="1:6" ht="14.25" customHeight="1" x14ac:dyDescent="0.3">
      <c r="A472" s="11">
        <v>43982</v>
      </c>
      <c r="B472" s="12" t="s">
        <v>17</v>
      </c>
      <c r="C472" s="12" t="str">
        <f t="shared" si="7"/>
        <v>31.05.2020 Казань</v>
      </c>
      <c r="D472" s="12">
        <v>23</v>
      </c>
      <c r="E472" s="12">
        <v>2522</v>
      </c>
      <c r="F472" s="12">
        <v>2295</v>
      </c>
    </row>
    <row r="473" spans="1:6" ht="14.25" customHeight="1" x14ac:dyDescent="0.3">
      <c r="A473" s="11">
        <v>43982</v>
      </c>
      <c r="B473" s="12" t="s">
        <v>10</v>
      </c>
      <c r="C473" s="12" t="str">
        <f t="shared" si="7"/>
        <v>31.05.2020 Кемерово</v>
      </c>
      <c r="D473" s="12">
        <v>21</v>
      </c>
      <c r="E473" s="12">
        <v>2271</v>
      </c>
      <c r="F473" s="12">
        <v>2085</v>
      </c>
    </row>
    <row r="474" spans="1:6" ht="14.25" customHeight="1" x14ac:dyDescent="0.3">
      <c r="A474" s="11">
        <v>43982</v>
      </c>
      <c r="B474" s="12" t="s">
        <v>20</v>
      </c>
      <c r="C474" s="12" t="str">
        <f t="shared" si="7"/>
        <v>31.05.2020 Краснодар</v>
      </c>
      <c r="D474" s="12">
        <v>21</v>
      </c>
      <c r="E474" s="12">
        <v>2056</v>
      </c>
      <c r="F474" s="12">
        <v>1879</v>
      </c>
    </row>
    <row r="475" spans="1:6" ht="14.25" customHeight="1" x14ac:dyDescent="0.3">
      <c r="A475" s="11">
        <v>43982</v>
      </c>
      <c r="B475" s="12" t="s">
        <v>22</v>
      </c>
      <c r="C475" s="12" t="str">
        <f t="shared" si="7"/>
        <v>31.05.2020 Москва Восток</v>
      </c>
      <c r="D475" s="12">
        <v>54</v>
      </c>
      <c r="E475" s="12">
        <v>13106</v>
      </c>
      <c r="F475" s="12">
        <v>12164</v>
      </c>
    </row>
    <row r="476" spans="1:6" ht="14.25" customHeight="1" x14ac:dyDescent="0.3">
      <c r="A476" s="11">
        <v>43982</v>
      </c>
      <c r="B476" s="12" t="s">
        <v>21</v>
      </c>
      <c r="C476" s="12" t="str">
        <f t="shared" si="7"/>
        <v>31.05.2020 Москва Запад</v>
      </c>
      <c r="D476" s="12">
        <v>59</v>
      </c>
      <c r="E476" s="12">
        <v>13684</v>
      </c>
      <c r="F476" s="12">
        <v>12690</v>
      </c>
    </row>
    <row r="477" spans="1:6" ht="14.25" customHeight="1" x14ac:dyDescent="0.3">
      <c r="A477" s="11">
        <v>43982</v>
      </c>
      <c r="B477" s="12" t="s">
        <v>13</v>
      </c>
      <c r="C477" s="12" t="str">
        <f t="shared" si="7"/>
        <v>31.05.2020 Нижний Новгород</v>
      </c>
      <c r="D477" s="12">
        <v>20</v>
      </c>
      <c r="E477" s="12">
        <v>2060</v>
      </c>
      <c r="F477" s="12">
        <v>1826</v>
      </c>
    </row>
    <row r="478" spans="1:6" ht="14.25" customHeight="1" x14ac:dyDescent="0.3">
      <c r="A478" s="11">
        <v>43982</v>
      </c>
      <c r="B478" s="12" t="s">
        <v>23</v>
      </c>
      <c r="C478" s="12" t="str">
        <f t="shared" si="7"/>
        <v>31.05.2020 Новосибирск</v>
      </c>
      <c r="D478" s="12">
        <v>18</v>
      </c>
      <c r="E478" s="12">
        <v>1029</v>
      </c>
      <c r="F478" s="12">
        <v>925</v>
      </c>
    </row>
    <row r="479" spans="1:6" ht="14.25" customHeight="1" x14ac:dyDescent="0.3">
      <c r="A479" s="11">
        <v>43982</v>
      </c>
      <c r="B479" s="12" t="s">
        <v>18</v>
      </c>
      <c r="C479" s="12" t="str">
        <f t="shared" si="7"/>
        <v>31.05.2020 Пермь</v>
      </c>
      <c r="D479" s="12">
        <v>17</v>
      </c>
      <c r="E479" s="12">
        <v>1186</v>
      </c>
      <c r="F479" s="12">
        <v>1054</v>
      </c>
    </row>
    <row r="480" spans="1:6" ht="14.25" customHeight="1" x14ac:dyDescent="0.3">
      <c r="A480" s="11">
        <v>43982</v>
      </c>
      <c r="B480" s="12" t="s">
        <v>19</v>
      </c>
      <c r="C480" s="12" t="str">
        <f t="shared" si="7"/>
        <v>31.05.2020 Ростов-на-Дону</v>
      </c>
      <c r="D480" s="12">
        <v>16</v>
      </c>
      <c r="E480" s="12">
        <v>917</v>
      </c>
      <c r="F480" s="12">
        <v>802</v>
      </c>
    </row>
    <row r="481" spans="1:6" ht="14.25" customHeight="1" x14ac:dyDescent="0.3">
      <c r="A481" s="11">
        <v>43982</v>
      </c>
      <c r="B481" s="12" t="s">
        <v>9</v>
      </c>
      <c r="C481" s="12" t="str">
        <f t="shared" si="7"/>
        <v>31.05.2020 Самара</v>
      </c>
      <c r="D481" s="12">
        <v>15</v>
      </c>
      <c r="E481" s="12">
        <v>441</v>
      </c>
      <c r="F481" s="12">
        <v>368</v>
      </c>
    </row>
    <row r="482" spans="1:6" ht="14.25" customHeight="1" x14ac:dyDescent="0.3">
      <c r="A482" s="11">
        <v>43982</v>
      </c>
      <c r="B482" s="12" t="s">
        <v>15</v>
      </c>
      <c r="C482" s="12" t="str">
        <f t="shared" si="7"/>
        <v>31.05.2020 Санкт-Петербург Север</v>
      </c>
      <c r="D482" s="12">
        <v>124</v>
      </c>
      <c r="E482" s="12">
        <v>21392</v>
      </c>
      <c r="F482" s="12">
        <v>19869</v>
      </c>
    </row>
    <row r="483" spans="1:6" ht="14.25" customHeight="1" x14ac:dyDescent="0.3">
      <c r="A483" s="11">
        <v>43982</v>
      </c>
      <c r="B483" s="12" t="s">
        <v>14</v>
      </c>
      <c r="C483" s="12" t="str">
        <f t="shared" si="7"/>
        <v>31.05.2020 Санкт-Петербург Юг</v>
      </c>
      <c r="D483" s="12">
        <v>129</v>
      </c>
      <c r="E483" s="12">
        <v>17235</v>
      </c>
      <c r="F483" s="12">
        <v>16052</v>
      </c>
    </row>
    <row r="484" spans="1:6" ht="14.25" customHeight="1" x14ac:dyDescent="0.3">
      <c r="A484" s="11">
        <v>43982</v>
      </c>
      <c r="B484" s="12" t="s">
        <v>12</v>
      </c>
      <c r="C484" s="12" t="str">
        <f t="shared" si="7"/>
        <v>31.05.2020 Тольятти</v>
      </c>
      <c r="D484" s="12">
        <v>10</v>
      </c>
      <c r="E484" s="12">
        <v>749</v>
      </c>
      <c r="F484" s="12">
        <v>655</v>
      </c>
    </row>
    <row r="485" spans="1:6" ht="14.25" customHeight="1" x14ac:dyDescent="0.3">
      <c r="A485" s="11">
        <v>43982</v>
      </c>
      <c r="B485" s="12" t="s">
        <v>25</v>
      </c>
      <c r="C485" s="12" t="str">
        <f t="shared" si="7"/>
        <v>31.05.2020 Томск</v>
      </c>
      <c r="D485" s="12">
        <v>9</v>
      </c>
      <c r="E485" s="12">
        <v>345</v>
      </c>
      <c r="F485" s="12">
        <v>255</v>
      </c>
    </row>
    <row r="486" spans="1:6" ht="14.25" customHeight="1" x14ac:dyDescent="0.3">
      <c r="A486" s="11">
        <v>43982</v>
      </c>
      <c r="B486" s="12" t="s">
        <v>24</v>
      </c>
      <c r="C486" s="12" t="str">
        <f t="shared" si="7"/>
        <v>31.05.2020 Тюмень</v>
      </c>
      <c r="D486" s="12">
        <v>7</v>
      </c>
      <c r="E486" s="12">
        <v>530</v>
      </c>
      <c r="F486" s="12">
        <v>447</v>
      </c>
    </row>
    <row r="487" spans="1:6" ht="14.25" customHeight="1" x14ac:dyDescent="0.3">
      <c r="A487" s="11">
        <v>43982</v>
      </c>
      <c r="B487" s="12" t="s">
        <v>26</v>
      </c>
      <c r="C487" s="12" t="str">
        <f t="shared" si="7"/>
        <v>31.05.2020 Уфа</v>
      </c>
      <c r="D487" s="12">
        <v>6</v>
      </c>
      <c r="E487" s="12">
        <v>261</v>
      </c>
      <c r="F487" s="12">
        <v>188</v>
      </c>
    </row>
    <row r="488" spans="1:6" ht="14.25" customHeight="1" x14ac:dyDescent="0.3">
      <c r="A488" s="11">
        <v>43983</v>
      </c>
      <c r="B488" s="12" t="s">
        <v>16</v>
      </c>
      <c r="C488" s="12" t="str">
        <f t="shared" si="7"/>
        <v>01.06.2020 Волгоград</v>
      </c>
      <c r="D488" s="12">
        <v>37</v>
      </c>
      <c r="E488" s="12">
        <v>4722</v>
      </c>
      <c r="F488" s="12">
        <v>4352</v>
      </c>
    </row>
    <row r="489" spans="1:6" ht="14.25" customHeight="1" x14ac:dyDescent="0.3">
      <c r="A489" s="11">
        <v>43983</v>
      </c>
      <c r="B489" s="12" t="s">
        <v>11</v>
      </c>
      <c r="C489" s="12" t="str">
        <f t="shared" si="7"/>
        <v>01.06.2020 Екатеринбург</v>
      </c>
      <c r="D489" s="12">
        <v>31</v>
      </c>
      <c r="E489" s="12">
        <v>5468</v>
      </c>
      <c r="F489" s="12">
        <v>5081</v>
      </c>
    </row>
    <row r="490" spans="1:6" ht="14.25" customHeight="1" x14ac:dyDescent="0.3">
      <c r="A490" s="11">
        <v>43983</v>
      </c>
      <c r="B490" s="12" t="s">
        <v>17</v>
      </c>
      <c r="C490" s="12" t="str">
        <f t="shared" si="7"/>
        <v>01.06.2020 Казань</v>
      </c>
      <c r="D490" s="12">
        <v>23</v>
      </c>
      <c r="E490" s="12">
        <v>2531</v>
      </c>
      <c r="F490" s="12">
        <v>2296</v>
      </c>
    </row>
    <row r="491" spans="1:6" ht="14.25" customHeight="1" x14ac:dyDescent="0.3">
      <c r="A491" s="11">
        <v>43983</v>
      </c>
      <c r="B491" s="12" t="s">
        <v>10</v>
      </c>
      <c r="C491" s="12" t="str">
        <f t="shared" si="7"/>
        <v>01.06.2020 Кемерово</v>
      </c>
      <c r="D491" s="12">
        <v>21</v>
      </c>
      <c r="E491" s="12">
        <v>2025</v>
      </c>
      <c r="F491" s="12">
        <v>1849</v>
      </c>
    </row>
    <row r="492" spans="1:6" ht="14.25" customHeight="1" x14ac:dyDescent="0.3">
      <c r="A492" s="11">
        <v>43983</v>
      </c>
      <c r="B492" s="12" t="s">
        <v>20</v>
      </c>
      <c r="C492" s="12" t="str">
        <f t="shared" si="7"/>
        <v>01.06.2020 Краснодар</v>
      </c>
      <c r="D492" s="12">
        <v>21</v>
      </c>
      <c r="E492" s="12">
        <v>1879</v>
      </c>
      <c r="F492" s="12">
        <v>1720</v>
      </c>
    </row>
    <row r="493" spans="1:6" ht="14.25" customHeight="1" x14ac:dyDescent="0.3">
      <c r="A493" s="11">
        <v>43983</v>
      </c>
      <c r="B493" s="12" t="s">
        <v>22</v>
      </c>
      <c r="C493" s="12" t="str">
        <f t="shared" si="7"/>
        <v>01.06.2020 Москва Восток</v>
      </c>
      <c r="D493" s="12">
        <v>54</v>
      </c>
      <c r="E493" s="12">
        <v>11864</v>
      </c>
      <c r="F493" s="12">
        <v>11071</v>
      </c>
    </row>
    <row r="494" spans="1:6" ht="14.25" customHeight="1" x14ac:dyDescent="0.3">
      <c r="A494" s="11">
        <v>43983</v>
      </c>
      <c r="B494" s="12" t="s">
        <v>21</v>
      </c>
      <c r="C494" s="12" t="str">
        <f t="shared" si="7"/>
        <v>01.06.2020 Москва Запад</v>
      </c>
      <c r="D494" s="12">
        <v>59</v>
      </c>
      <c r="E494" s="12">
        <v>12299</v>
      </c>
      <c r="F494" s="12">
        <v>11448</v>
      </c>
    </row>
    <row r="495" spans="1:6" ht="14.25" customHeight="1" x14ac:dyDescent="0.3">
      <c r="A495" s="11">
        <v>43983</v>
      </c>
      <c r="B495" s="12" t="s">
        <v>13</v>
      </c>
      <c r="C495" s="12" t="str">
        <f t="shared" si="7"/>
        <v>01.06.2020 Нижний Новгород</v>
      </c>
      <c r="D495" s="12">
        <v>20</v>
      </c>
      <c r="E495" s="12">
        <v>2136</v>
      </c>
      <c r="F495" s="12">
        <v>1899</v>
      </c>
    </row>
    <row r="496" spans="1:6" ht="14.25" customHeight="1" x14ac:dyDescent="0.3">
      <c r="A496" s="11">
        <v>43983</v>
      </c>
      <c r="B496" s="12" t="s">
        <v>23</v>
      </c>
      <c r="C496" s="12" t="str">
        <f t="shared" si="7"/>
        <v>01.06.2020 Новосибирск</v>
      </c>
      <c r="D496" s="12">
        <v>18</v>
      </c>
      <c r="E496" s="12">
        <v>923</v>
      </c>
      <c r="F496" s="12">
        <v>824</v>
      </c>
    </row>
    <row r="497" spans="1:6" ht="14.25" customHeight="1" x14ac:dyDescent="0.3">
      <c r="A497" s="11">
        <v>43983</v>
      </c>
      <c r="B497" s="12" t="s">
        <v>18</v>
      </c>
      <c r="C497" s="12" t="str">
        <f t="shared" si="7"/>
        <v>01.06.2020 Пермь</v>
      </c>
      <c r="D497" s="12">
        <v>17</v>
      </c>
      <c r="E497" s="12">
        <v>1185</v>
      </c>
      <c r="F497" s="12">
        <v>1042</v>
      </c>
    </row>
    <row r="498" spans="1:6" ht="14.25" customHeight="1" x14ac:dyDescent="0.3">
      <c r="A498" s="11">
        <v>43983</v>
      </c>
      <c r="B498" s="12" t="s">
        <v>19</v>
      </c>
      <c r="C498" s="12" t="str">
        <f t="shared" si="7"/>
        <v>01.06.2020 Ростов-на-Дону</v>
      </c>
      <c r="D498" s="12">
        <v>16</v>
      </c>
      <c r="E498" s="12">
        <v>1019</v>
      </c>
      <c r="F498" s="12">
        <v>895</v>
      </c>
    </row>
    <row r="499" spans="1:6" ht="14.25" customHeight="1" x14ac:dyDescent="0.3">
      <c r="A499" s="11">
        <v>43983</v>
      </c>
      <c r="B499" s="12" t="s">
        <v>9</v>
      </c>
      <c r="C499" s="12" t="str">
        <f t="shared" si="7"/>
        <v>01.06.2020 Самара</v>
      </c>
      <c r="D499" s="12">
        <v>15</v>
      </c>
      <c r="E499" s="12">
        <v>453</v>
      </c>
      <c r="F499" s="12">
        <v>370</v>
      </c>
    </row>
    <row r="500" spans="1:6" ht="14.25" customHeight="1" x14ac:dyDescent="0.3">
      <c r="A500" s="11">
        <v>43983</v>
      </c>
      <c r="B500" s="12" t="s">
        <v>15</v>
      </c>
      <c r="C500" s="12" t="str">
        <f t="shared" si="7"/>
        <v>01.06.2020 Санкт-Петербург Север</v>
      </c>
      <c r="D500" s="12">
        <v>123</v>
      </c>
      <c r="E500" s="12">
        <v>20325</v>
      </c>
      <c r="F500" s="12">
        <v>18935</v>
      </c>
    </row>
    <row r="501" spans="1:6" ht="14.25" customHeight="1" x14ac:dyDescent="0.3">
      <c r="A501" s="11">
        <v>43983</v>
      </c>
      <c r="B501" s="12" t="s">
        <v>14</v>
      </c>
      <c r="C501" s="12" t="str">
        <f t="shared" si="7"/>
        <v>01.06.2020 Санкт-Петербург Юг</v>
      </c>
      <c r="D501" s="12">
        <v>128</v>
      </c>
      <c r="E501" s="12">
        <v>16285</v>
      </c>
      <c r="F501" s="12">
        <v>15130</v>
      </c>
    </row>
    <row r="502" spans="1:6" ht="14.25" customHeight="1" x14ac:dyDescent="0.3">
      <c r="A502" s="11">
        <v>43983</v>
      </c>
      <c r="B502" s="12" t="s">
        <v>12</v>
      </c>
      <c r="C502" s="12" t="str">
        <f t="shared" si="7"/>
        <v>01.06.2020 Тольятти</v>
      </c>
      <c r="D502" s="12">
        <v>10</v>
      </c>
      <c r="E502" s="12">
        <v>719</v>
      </c>
      <c r="F502" s="12">
        <v>627</v>
      </c>
    </row>
    <row r="503" spans="1:6" ht="14.25" customHeight="1" x14ac:dyDescent="0.3">
      <c r="A503" s="11">
        <v>43983</v>
      </c>
      <c r="B503" s="12" t="s">
        <v>25</v>
      </c>
      <c r="C503" s="12" t="str">
        <f t="shared" si="7"/>
        <v>01.06.2020 Томск</v>
      </c>
      <c r="D503" s="12">
        <v>9</v>
      </c>
      <c r="E503" s="12">
        <v>294</v>
      </c>
      <c r="F503" s="12">
        <v>224</v>
      </c>
    </row>
    <row r="504" spans="1:6" ht="14.25" customHeight="1" x14ac:dyDescent="0.3">
      <c r="A504" s="11">
        <v>43983</v>
      </c>
      <c r="B504" s="12" t="s">
        <v>24</v>
      </c>
      <c r="C504" s="12" t="str">
        <f t="shared" si="7"/>
        <v>01.06.2020 Тюмень</v>
      </c>
      <c r="D504" s="12">
        <v>7</v>
      </c>
      <c r="E504" s="12">
        <v>500</v>
      </c>
      <c r="F504" s="12">
        <v>418</v>
      </c>
    </row>
    <row r="505" spans="1:6" ht="14.25" customHeight="1" x14ac:dyDescent="0.3">
      <c r="A505" s="11">
        <v>43983</v>
      </c>
      <c r="B505" s="12" t="s">
        <v>26</v>
      </c>
      <c r="C505" s="12" t="str">
        <f t="shared" si="7"/>
        <v>01.06.2020 Уфа</v>
      </c>
      <c r="D505" s="12">
        <v>6</v>
      </c>
      <c r="E505" s="12">
        <v>237</v>
      </c>
      <c r="F505" s="12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9C49-3517-407F-9712-A4BAA29A3B0E}">
  <dimension ref="A3:E23"/>
  <sheetViews>
    <sheetView workbookViewId="0">
      <selection activeCell="B30" sqref="B30"/>
    </sheetView>
  </sheetViews>
  <sheetFormatPr defaultRowHeight="14.4" x14ac:dyDescent="0.3"/>
  <cols>
    <col min="1" max="1" width="43.109375" bestFit="1" customWidth="1"/>
    <col min="2" max="2" width="20.33203125" bestFit="1" customWidth="1"/>
    <col min="3" max="3" width="9" bestFit="1" customWidth="1"/>
    <col min="4" max="4" width="8" bestFit="1" customWidth="1"/>
    <col min="5" max="5" width="11.33203125" bestFit="1" customWidth="1"/>
    <col min="6" max="6" width="9" bestFit="1" customWidth="1"/>
    <col min="7" max="7" width="8" bestFit="1" customWidth="1"/>
    <col min="8" max="8" width="11.33203125" bestFit="1" customWidth="1"/>
    <col min="9" max="36" width="10.109375" bestFit="1" customWidth="1"/>
    <col min="37" max="37" width="11.33203125" bestFit="1" customWidth="1"/>
    <col min="38" max="38" width="20.33203125" bestFit="1" customWidth="1"/>
    <col min="39" max="39" width="24.109375" bestFit="1" customWidth="1"/>
    <col min="40" max="40" width="23.33203125" bestFit="1" customWidth="1"/>
    <col min="41" max="41" width="27" bestFit="1" customWidth="1"/>
    <col min="42" max="42" width="22.5546875" bestFit="1" customWidth="1"/>
    <col min="43" max="43" width="16.44140625" bestFit="1" customWidth="1"/>
    <col min="44" max="44" width="24.88671875" bestFit="1" customWidth="1"/>
    <col min="45" max="45" width="31.44140625" bestFit="1" customWidth="1"/>
    <col min="46" max="46" width="28.5546875" bestFit="1" customWidth="1"/>
    <col min="47" max="47" width="18.5546875" bestFit="1" customWidth="1"/>
    <col min="48" max="48" width="19.6640625" bestFit="1" customWidth="1"/>
    <col min="49" max="49" width="22.88671875" bestFit="1" customWidth="1"/>
    <col min="50" max="50" width="16.77734375" bestFit="1" customWidth="1"/>
    <col min="51" max="51" width="19.6640625" bestFit="1" customWidth="1"/>
    <col min="52" max="52" width="20.33203125" bestFit="1" customWidth="1"/>
    <col min="53" max="53" width="24.109375" bestFit="1" customWidth="1"/>
    <col min="54" max="54" width="23.33203125" bestFit="1" customWidth="1"/>
    <col min="55" max="55" width="27" bestFit="1" customWidth="1"/>
    <col min="56" max="56" width="22.5546875" bestFit="1" customWidth="1"/>
    <col min="57" max="57" width="16.44140625" bestFit="1" customWidth="1"/>
    <col min="58" max="58" width="24.88671875" bestFit="1" customWidth="1"/>
    <col min="59" max="59" width="31.44140625" bestFit="1" customWidth="1"/>
    <col min="60" max="60" width="28.5546875" bestFit="1" customWidth="1"/>
    <col min="61" max="61" width="18.5546875" bestFit="1" customWidth="1"/>
    <col min="62" max="62" width="19.6640625" bestFit="1" customWidth="1"/>
    <col min="63" max="63" width="22.88671875" bestFit="1" customWidth="1"/>
    <col min="64" max="64" width="16.77734375" bestFit="1" customWidth="1"/>
    <col min="65" max="65" width="19.6640625" bestFit="1" customWidth="1"/>
    <col min="66" max="66" width="20.33203125" bestFit="1" customWidth="1"/>
    <col min="67" max="67" width="24.109375" bestFit="1" customWidth="1"/>
    <col min="68" max="68" width="23.33203125" bestFit="1" customWidth="1"/>
    <col min="69" max="69" width="27" bestFit="1" customWidth="1"/>
    <col min="70" max="70" width="22.5546875" bestFit="1" customWidth="1"/>
    <col min="71" max="71" width="16.44140625" bestFit="1" customWidth="1"/>
    <col min="72" max="72" width="24.88671875" bestFit="1" customWidth="1"/>
    <col min="73" max="73" width="31.44140625" bestFit="1" customWidth="1"/>
    <col min="74" max="74" width="28.5546875" bestFit="1" customWidth="1"/>
    <col min="75" max="75" width="18.5546875" bestFit="1" customWidth="1"/>
    <col min="76" max="76" width="19.6640625" bestFit="1" customWidth="1"/>
    <col min="77" max="77" width="22.88671875" bestFit="1" customWidth="1"/>
    <col min="78" max="78" width="16.77734375" bestFit="1" customWidth="1"/>
    <col min="79" max="79" width="19.6640625" bestFit="1" customWidth="1"/>
    <col min="80" max="80" width="20.33203125" bestFit="1" customWidth="1"/>
    <col min="81" max="81" width="24.109375" bestFit="1" customWidth="1"/>
    <col min="82" max="82" width="23.33203125" bestFit="1" customWidth="1"/>
    <col min="83" max="83" width="27" bestFit="1" customWidth="1"/>
    <col min="84" max="84" width="22.5546875" bestFit="1" customWidth="1"/>
    <col min="85" max="85" width="16.44140625" bestFit="1" customWidth="1"/>
    <col min="86" max="86" width="24.88671875" bestFit="1" customWidth="1"/>
    <col min="87" max="87" width="31.44140625" bestFit="1" customWidth="1"/>
    <col min="88" max="88" width="28.5546875" bestFit="1" customWidth="1"/>
    <col min="89" max="89" width="18.5546875" bestFit="1" customWidth="1"/>
    <col min="90" max="90" width="19.6640625" bestFit="1" customWidth="1"/>
    <col min="91" max="91" width="22.88671875" bestFit="1" customWidth="1"/>
    <col min="92" max="92" width="16.77734375" bestFit="1" customWidth="1"/>
    <col min="93" max="93" width="19.6640625" bestFit="1" customWidth="1"/>
    <col min="94" max="94" width="20.33203125" bestFit="1" customWidth="1"/>
    <col min="95" max="95" width="24.109375" bestFit="1" customWidth="1"/>
    <col min="96" max="96" width="23.33203125" bestFit="1" customWidth="1"/>
    <col min="97" max="97" width="27" bestFit="1" customWidth="1"/>
    <col min="98" max="98" width="22.5546875" bestFit="1" customWidth="1"/>
    <col min="99" max="99" width="16.44140625" bestFit="1" customWidth="1"/>
    <col min="100" max="100" width="24.88671875" bestFit="1" customWidth="1"/>
    <col min="101" max="101" width="31.44140625" bestFit="1" customWidth="1"/>
    <col min="102" max="102" width="28.5546875" bestFit="1" customWidth="1"/>
    <col min="103" max="103" width="18.5546875" bestFit="1" customWidth="1"/>
    <col min="104" max="104" width="19.6640625" bestFit="1" customWidth="1"/>
    <col min="105" max="105" width="22.88671875" bestFit="1" customWidth="1"/>
    <col min="106" max="106" width="16.77734375" bestFit="1" customWidth="1"/>
    <col min="107" max="107" width="19.6640625" bestFit="1" customWidth="1"/>
    <col min="108" max="108" width="20.33203125" bestFit="1" customWidth="1"/>
    <col min="109" max="109" width="24.109375" bestFit="1" customWidth="1"/>
    <col min="110" max="110" width="23.33203125" bestFit="1" customWidth="1"/>
    <col min="111" max="111" width="27" bestFit="1" customWidth="1"/>
    <col min="112" max="112" width="22.5546875" bestFit="1" customWidth="1"/>
    <col min="113" max="113" width="16.44140625" bestFit="1" customWidth="1"/>
    <col min="114" max="114" width="24.88671875" bestFit="1" customWidth="1"/>
    <col min="115" max="115" width="31.44140625" bestFit="1" customWidth="1"/>
    <col min="116" max="116" width="28.5546875" bestFit="1" customWidth="1"/>
    <col min="117" max="117" width="18.5546875" bestFit="1" customWidth="1"/>
    <col min="118" max="118" width="19.6640625" bestFit="1" customWidth="1"/>
    <col min="119" max="119" width="22.88671875" bestFit="1" customWidth="1"/>
    <col min="120" max="120" width="16.77734375" bestFit="1" customWidth="1"/>
    <col min="121" max="121" width="19.6640625" bestFit="1" customWidth="1"/>
    <col min="122" max="122" width="20.33203125" bestFit="1" customWidth="1"/>
    <col min="123" max="123" width="24.109375" bestFit="1" customWidth="1"/>
    <col min="124" max="124" width="23.33203125" bestFit="1" customWidth="1"/>
    <col min="125" max="125" width="27" bestFit="1" customWidth="1"/>
    <col min="126" max="126" width="22.5546875" bestFit="1" customWidth="1"/>
    <col min="127" max="127" width="16.44140625" bestFit="1" customWidth="1"/>
    <col min="128" max="128" width="24.88671875" bestFit="1" customWidth="1"/>
    <col min="129" max="129" width="31.44140625" bestFit="1" customWidth="1"/>
    <col min="130" max="130" width="28.5546875" bestFit="1" customWidth="1"/>
    <col min="131" max="131" width="18.5546875" bestFit="1" customWidth="1"/>
    <col min="132" max="132" width="19.6640625" bestFit="1" customWidth="1"/>
    <col min="133" max="133" width="22.88671875" bestFit="1" customWidth="1"/>
    <col min="134" max="134" width="16.77734375" bestFit="1" customWidth="1"/>
    <col min="135" max="135" width="19.6640625" bestFit="1" customWidth="1"/>
    <col min="136" max="136" width="20.33203125" bestFit="1" customWidth="1"/>
    <col min="137" max="137" width="24.109375" bestFit="1" customWidth="1"/>
    <col min="138" max="138" width="23.33203125" bestFit="1" customWidth="1"/>
    <col min="139" max="139" width="27" bestFit="1" customWidth="1"/>
    <col min="140" max="140" width="22.5546875" bestFit="1" customWidth="1"/>
    <col min="141" max="141" width="16.44140625" bestFit="1" customWidth="1"/>
    <col min="142" max="142" width="24.88671875" bestFit="1" customWidth="1"/>
    <col min="143" max="143" width="31.44140625" bestFit="1" customWidth="1"/>
    <col min="144" max="144" width="28.5546875" bestFit="1" customWidth="1"/>
    <col min="145" max="145" width="18.5546875" bestFit="1" customWidth="1"/>
    <col min="146" max="146" width="19.6640625" bestFit="1" customWidth="1"/>
    <col min="147" max="147" width="22.88671875" bestFit="1" customWidth="1"/>
    <col min="148" max="148" width="16.77734375" bestFit="1" customWidth="1"/>
    <col min="149" max="149" width="19.6640625" bestFit="1" customWidth="1"/>
    <col min="150" max="150" width="20.33203125" bestFit="1" customWidth="1"/>
    <col min="151" max="151" width="24.109375" bestFit="1" customWidth="1"/>
    <col min="152" max="152" width="23.33203125" bestFit="1" customWidth="1"/>
    <col min="153" max="153" width="27" bestFit="1" customWidth="1"/>
    <col min="154" max="154" width="22.5546875" bestFit="1" customWidth="1"/>
    <col min="155" max="155" width="16.44140625" bestFit="1" customWidth="1"/>
    <col min="156" max="156" width="24.88671875" bestFit="1" customWidth="1"/>
    <col min="157" max="157" width="31.44140625" bestFit="1" customWidth="1"/>
    <col min="158" max="158" width="28.5546875" bestFit="1" customWidth="1"/>
    <col min="159" max="159" width="18.5546875" bestFit="1" customWidth="1"/>
    <col min="160" max="160" width="19.6640625" bestFit="1" customWidth="1"/>
    <col min="161" max="161" width="22.88671875" bestFit="1" customWidth="1"/>
    <col min="162" max="162" width="16.77734375" bestFit="1" customWidth="1"/>
    <col min="163" max="163" width="19.6640625" bestFit="1" customWidth="1"/>
    <col min="164" max="164" width="20.33203125" bestFit="1" customWidth="1"/>
    <col min="165" max="165" width="24.109375" bestFit="1" customWidth="1"/>
    <col min="166" max="166" width="23.33203125" bestFit="1" customWidth="1"/>
    <col min="167" max="167" width="27" bestFit="1" customWidth="1"/>
    <col min="168" max="168" width="22.5546875" bestFit="1" customWidth="1"/>
    <col min="169" max="169" width="16.44140625" bestFit="1" customWidth="1"/>
    <col min="170" max="170" width="24.88671875" bestFit="1" customWidth="1"/>
    <col min="171" max="171" width="31.44140625" bestFit="1" customWidth="1"/>
    <col min="172" max="172" width="28.5546875" bestFit="1" customWidth="1"/>
    <col min="173" max="173" width="18.5546875" bestFit="1" customWidth="1"/>
    <col min="174" max="174" width="19.6640625" bestFit="1" customWidth="1"/>
    <col min="175" max="175" width="22.88671875" bestFit="1" customWidth="1"/>
    <col min="176" max="176" width="16.77734375" bestFit="1" customWidth="1"/>
    <col min="177" max="177" width="19.6640625" bestFit="1" customWidth="1"/>
    <col min="178" max="178" width="20.33203125" bestFit="1" customWidth="1"/>
    <col min="179" max="179" width="24.109375" bestFit="1" customWidth="1"/>
    <col min="180" max="180" width="23.33203125" bestFit="1" customWidth="1"/>
    <col min="181" max="181" width="27" bestFit="1" customWidth="1"/>
    <col min="182" max="182" width="22.5546875" bestFit="1" customWidth="1"/>
    <col min="183" max="183" width="16.44140625" bestFit="1" customWidth="1"/>
    <col min="184" max="184" width="24.88671875" bestFit="1" customWidth="1"/>
    <col min="185" max="185" width="31.44140625" bestFit="1" customWidth="1"/>
    <col min="186" max="186" width="28.5546875" bestFit="1" customWidth="1"/>
    <col min="187" max="187" width="18.5546875" bestFit="1" customWidth="1"/>
    <col min="188" max="188" width="19.6640625" bestFit="1" customWidth="1"/>
    <col min="189" max="189" width="22.88671875" bestFit="1" customWidth="1"/>
    <col min="190" max="190" width="16.77734375" bestFit="1" customWidth="1"/>
    <col min="191" max="191" width="19.6640625" bestFit="1" customWidth="1"/>
    <col min="192" max="192" width="20.33203125" bestFit="1" customWidth="1"/>
    <col min="193" max="193" width="24.109375" bestFit="1" customWidth="1"/>
    <col min="194" max="194" width="23.33203125" bestFit="1" customWidth="1"/>
    <col min="195" max="195" width="27" bestFit="1" customWidth="1"/>
    <col min="196" max="196" width="22.5546875" bestFit="1" customWidth="1"/>
    <col min="197" max="197" width="16.44140625" bestFit="1" customWidth="1"/>
    <col min="198" max="198" width="24.88671875" bestFit="1" customWidth="1"/>
    <col min="199" max="199" width="31.44140625" bestFit="1" customWidth="1"/>
    <col min="200" max="200" width="28.5546875" bestFit="1" customWidth="1"/>
    <col min="201" max="201" width="18.5546875" bestFit="1" customWidth="1"/>
    <col min="202" max="202" width="19.6640625" bestFit="1" customWidth="1"/>
    <col min="203" max="203" width="22.88671875" bestFit="1" customWidth="1"/>
    <col min="204" max="204" width="16.77734375" bestFit="1" customWidth="1"/>
    <col min="205" max="205" width="19.6640625" bestFit="1" customWidth="1"/>
    <col min="206" max="206" width="20.33203125" bestFit="1" customWidth="1"/>
    <col min="207" max="207" width="24.109375" bestFit="1" customWidth="1"/>
    <col min="208" max="208" width="23.33203125" bestFit="1" customWidth="1"/>
    <col min="209" max="209" width="27" bestFit="1" customWidth="1"/>
    <col min="210" max="210" width="22.5546875" bestFit="1" customWidth="1"/>
    <col min="211" max="211" width="16.44140625" bestFit="1" customWidth="1"/>
    <col min="212" max="212" width="24.88671875" bestFit="1" customWidth="1"/>
    <col min="213" max="213" width="31.44140625" bestFit="1" customWidth="1"/>
    <col min="214" max="214" width="28.5546875" bestFit="1" customWidth="1"/>
    <col min="215" max="215" width="18.5546875" bestFit="1" customWidth="1"/>
    <col min="216" max="216" width="19.6640625" bestFit="1" customWidth="1"/>
    <col min="217" max="217" width="22.88671875" bestFit="1" customWidth="1"/>
    <col min="218" max="218" width="16.77734375" bestFit="1" customWidth="1"/>
    <col min="219" max="219" width="19.6640625" bestFit="1" customWidth="1"/>
    <col min="220" max="220" width="20.33203125" bestFit="1" customWidth="1"/>
    <col min="221" max="221" width="24.109375" bestFit="1" customWidth="1"/>
    <col min="222" max="222" width="23.33203125" bestFit="1" customWidth="1"/>
    <col min="223" max="223" width="27" bestFit="1" customWidth="1"/>
    <col min="224" max="224" width="22.5546875" bestFit="1" customWidth="1"/>
    <col min="225" max="225" width="16.44140625" bestFit="1" customWidth="1"/>
    <col min="226" max="226" width="24.88671875" bestFit="1" customWidth="1"/>
    <col min="227" max="227" width="31.44140625" bestFit="1" customWidth="1"/>
    <col min="228" max="228" width="28.5546875" bestFit="1" customWidth="1"/>
    <col min="229" max="229" width="18.5546875" bestFit="1" customWidth="1"/>
    <col min="230" max="230" width="19.6640625" bestFit="1" customWidth="1"/>
    <col min="231" max="231" width="22.88671875" bestFit="1" customWidth="1"/>
    <col min="232" max="232" width="16.77734375" bestFit="1" customWidth="1"/>
    <col min="233" max="233" width="19.6640625" bestFit="1" customWidth="1"/>
    <col min="234" max="234" width="20.33203125" bestFit="1" customWidth="1"/>
    <col min="235" max="235" width="24.109375" bestFit="1" customWidth="1"/>
    <col min="236" max="236" width="23.33203125" bestFit="1" customWidth="1"/>
    <col min="237" max="237" width="27" bestFit="1" customWidth="1"/>
    <col min="238" max="238" width="22.5546875" bestFit="1" customWidth="1"/>
    <col min="239" max="239" width="16.44140625" bestFit="1" customWidth="1"/>
    <col min="240" max="240" width="24.88671875" bestFit="1" customWidth="1"/>
    <col min="241" max="241" width="31.44140625" bestFit="1" customWidth="1"/>
    <col min="242" max="242" width="28.5546875" bestFit="1" customWidth="1"/>
    <col min="243" max="243" width="18.5546875" bestFit="1" customWidth="1"/>
    <col min="244" max="244" width="19.6640625" bestFit="1" customWidth="1"/>
    <col min="245" max="245" width="22.88671875" bestFit="1" customWidth="1"/>
    <col min="246" max="246" width="16.77734375" bestFit="1" customWidth="1"/>
    <col min="247" max="247" width="19.6640625" bestFit="1" customWidth="1"/>
    <col min="248" max="248" width="20.33203125" bestFit="1" customWidth="1"/>
    <col min="249" max="249" width="24.109375" bestFit="1" customWidth="1"/>
    <col min="250" max="250" width="23.33203125" bestFit="1" customWidth="1"/>
    <col min="251" max="251" width="27" bestFit="1" customWidth="1"/>
    <col min="252" max="252" width="22.5546875" bestFit="1" customWidth="1"/>
    <col min="253" max="253" width="16.44140625" bestFit="1" customWidth="1"/>
    <col min="254" max="254" width="24.88671875" bestFit="1" customWidth="1"/>
    <col min="255" max="255" width="31.44140625" bestFit="1" customWidth="1"/>
    <col min="256" max="256" width="28.5546875" bestFit="1" customWidth="1"/>
    <col min="257" max="257" width="18.5546875" bestFit="1" customWidth="1"/>
    <col min="258" max="258" width="19.6640625" bestFit="1" customWidth="1"/>
    <col min="259" max="259" width="22.88671875" bestFit="1" customWidth="1"/>
    <col min="260" max="260" width="16.77734375" bestFit="1" customWidth="1"/>
    <col min="261" max="261" width="19.6640625" bestFit="1" customWidth="1"/>
    <col min="262" max="262" width="20.33203125" bestFit="1" customWidth="1"/>
    <col min="263" max="263" width="24.109375" bestFit="1" customWidth="1"/>
    <col min="264" max="264" width="23.33203125" bestFit="1" customWidth="1"/>
    <col min="265" max="265" width="27" bestFit="1" customWidth="1"/>
    <col min="266" max="266" width="22.5546875" bestFit="1" customWidth="1"/>
    <col min="267" max="267" width="16.44140625" bestFit="1" customWidth="1"/>
    <col min="268" max="268" width="24.88671875" bestFit="1" customWidth="1"/>
    <col min="269" max="269" width="31.44140625" bestFit="1" customWidth="1"/>
    <col min="270" max="270" width="28.5546875" bestFit="1" customWidth="1"/>
    <col min="271" max="271" width="18.5546875" bestFit="1" customWidth="1"/>
    <col min="272" max="272" width="19.6640625" bestFit="1" customWidth="1"/>
    <col min="273" max="273" width="22.88671875" bestFit="1" customWidth="1"/>
    <col min="274" max="274" width="16.77734375" bestFit="1" customWidth="1"/>
    <col min="275" max="275" width="19.6640625" bestFit="1" customWidth="1"/>
    <col min="276" max="276" width="20.33203125" bestFit="1" customWidth="1"/>
    <col min="277" max="277" width="24.109375" bestFit="1" customWidth="1"/>
    <col min="278" max="278" width="23.33203125" bestFit="1" customWidth="1"/>
    <col min="279" max="279" width="27" bestFit="1" customWidth="1"/>
    <col min="280" max="280" width="22.5546875" bestFit="1" customWidth="1"/>
    <col min="281" max="281" width="16.44140625" bestFit="1" customWidth="1"/>
    <col min="282" max="282" width="24.88671875" bestFit="1" customWidth="1"/>
    <col min="283" max="283" width="31.44140625" bestFit="1" customWidth="1"/>
    <col min="284" max="284" width="28.5546875" bestFit="1" customWidth="1"/>
    <col min="285" max="285" width="18.5546875" bestFit="1" customWidth="1"/>
    <col min="286" max="286" width="19.6640625" bestFit="1" customWidth="1"/>
    <col min="287" max="287" width="22.88671875" bestFit="1" customWidth="1"/>
    <col min="288" max="288" width="16.77734375" bestFit="1" customWidth="1"/>
    <col min="289" max="289" width="19.6640625" bestFit="1" customWidth="1"/>
    <col min="290" max="290" width="20.33203125" bestFit="1" customWidth="1"/>
    <col min="291" max="291" width="24.109375" bestFit="1" customWidth="1"/>
    <col min="292" max="292" width="23.33203125" bestFit="1" customWidth="1"/>
    <col min="293" max="293" width="27" bestFit="1" customWidth="1"/>
    <col min="294" max="294" width="22.5546875" bestFit="1" customWidth="1"/>
    <col min="295" max="295" width="16.44140625" bestFit="1" customWidth="1"/>
    <col min="296" max="296" width="24.88671875" bestFit="1" customWidth="1"/>
    <col min="297" max="297" width="31.44140625" bestFit="1" customWidth="1"/>
    <col min="298" max="298" width="28.5546875" bestFit="1" customWidth="1"/>
    <col min="299" max="299" width="18.5546875" bestFit="1" customWidth="1"/>
    <col min="300" max="300" width="19.6640625" bestFit="1" customWidth="1"/>
    <col min="301" max="301" width="22.88671875" bestFit="1" customWidth="1"/>
    <col min="302" max="302" width="16.77734375" bestFit="1" customWidth="1"/>
    <col min="303" max="303" width="19.6640625" bestFit="1" customWidth="1"/>
    <col min="304" max="304" width="20.33203125" bestFit="1" customWidth="1"/>
    <col min="305" max="305" width="24.109375" bestFit="1" customWidth="1"/>
    <col min="306" max="306" width="23.33203125" bestFit="1" customWidth="1"/>
    <col min="307" max="307" width="27" bestFit="1" customWidth="1"/>
    <col min="308" max="308" width="22.5546875" bestFit="1" customWidth="1"/>
    <col min="309" max="309" width="16.44140625" bestFit="1" customWidth="1"/>
    <col min="310" max="310" width="24.88671875" bestFit="1" customWidth="1"/>
    <col min="311" max="311" width="31.44140625" bestFit="1" customWidth="1"/>
    <col min="312" max="312" width="28.5546875" bestFit="1" customWidth="1"/>
    <col min="313" max="313" width="18.5546875" bestFit="1" customWidth="1"/>
    <col min="314" max="314" width="19.6640625" bestFit="1" customWidth="1"/>
    <col min="315" max="315" width="22.88671875" bestFit="1" customWidth="1"/>
    <col min="316" max="316" width="16.77734375" bestFit="1" customWidth="1"/>
    <col min="317" max="317" width="19.6640625" bestFit="1" customWidth="1"/>
    <col min="318" max="318" width="20.33203125" bestFit="1" customWidth="1"/>
    <col min="319" max="319" width="24.109375" bestFit="1" customWidth="1"/>
    <col min="320" max="320" width="23.33203125" bestFit="1" customWidth="1"/>
    <col min="321" max="321" width="27" bestFit="1" customWidth="1"/>
    <col min="322" max="322" width="22.5546875" bestFit="1" customWidth="1"/>
    <col min="323" max="323" width="16.44140625" bestFit="1" customWidth="1"/>
    <col min="324" max="324" width="24.88671875" bestFit="1" customWidth="1"/>
    <col min="325" max="325" width="31.44140625" bestFit="1" customWidth="1"/>
    <col min="326" max="326" width="28.5546875" bestFit="1" customWidth="1"/>
    <col min="327" max="327" width="18.5546875" bestFit="1" customWidth="1"/>
    <col min="328" max="328" width="19.6640625" bestFit="1" customWidth="1"/>
    <col min="329" max="329" width="22.88671875" bestFit="1" customWidth="1"/>
    <col min="330" max="330" width="16.77734375" bestFit="1" customWidth="1"/>
    <col min="331" max="331" width="19.6640625" bestFit="1" customWidth="1"/>
    <col min="332" max="332" width="20.33203125" bestFit="1" customWidth="1"/>
    <col min="333" max="333" width="24.109375" bestFit="1" customWidth="1"/>
    <col min="334" max="334" width="23.33203125" bestFit="1" customWidth="1"/>
    <col min="335" max="335" width="27" bestFit="1" customWidth="1"/>
    <col min="336" max="336" width="22.5546875" bestFit="1" customWidth="1"/>
    <col min="337" max="337" width="16.44140625" bestFit="1" customWidth="1"/>
    <col min="338" max="338" width="24.88671875" bestFit="1" customWidth="1"/>
    <col min="339" max="339" width="31.44140625" bestFit="1" customWidth="1"/>
    <col min="340" max="340" width="28.5546875" bestFit="1" customWidth="1"/>
    <col min="341" max="341" width="18.5546875" bestFit="1" customWidth="1"/>
    <col min="342" max="342" width="19.6640625" bestFit="1" customWidth="1"/>
    <col min="343" max="343" width="22.88671875" bestFit="1" customWidth="1"/>
    <col min="344" max="344" width="16.77734375" bestFit="1" customWidth="1"/>
    <col min="345" max="345" width="19.6640625" bestFit="1" customWidth="1"/>
    <col min="346" max="346" width="20.33203125" bestFit="1" customWidth="1"/>
    <col min="347" max="347" width="24.109375" bestFit="1" customWidth="1"/>
    <col min="348" max="348" width="23.33203125" bestFit="1" customWidth="1"/>
    <col min="349" max="349" width="27" bestFit="1" customWidth="1"/>
    <col min="350" max="350" width="22.5546875" bestFit="1" customWidth="1"/>
    <col min="351" max="351" width="16.44140625" bestFit="1" customWidth="1"/>
    <col min="352" max="352" width="24.88671875" bestFit="1" customWidth="1"/>
    <col min="353" max="353" width="31.44140625" bestFit="1" customWidth="1"/>
    <col min="354" max="354" width="28.5546875" bestFit="1" customWidth="1"/>
    <col min="355" max="355" width="18.5546875" bestFit="1" customWidth="1"/>
    <col min="356" max="356" width="19.6640625" bestFit="1" customWidth="1"/>
    <col min="357" max="357" width="22.88671875" bestFit="1" customWidth="1"/>
    <col min="358" max="358" width="16.77734375" bestFit="1" customWidth="1"/>
    <col min="359" max="359" width="19.6640625" bestFit="1" customWidth="1"/>
    <col min="360" max="360" width="20.33203125" bestFit="1" customWidth="1"/>
    <col min="361" max="361" width="24.109375" bestFit="1" customWidth="1"/>
    <col min="362" max="362" width="23.33203125" bestFit="1" customWidth="1"/>
    <col min="363" max="363" width="27" bestFit="1" customWidth="1"/>
    <col min="364" max="364" width="22.5546875" bestFit="1" customWidth="1"/>
    <col min="365" max="365" width="16.44140625" bestFit="1" customWidth="1"/>
    <col min="366" max="366" width="24.88671875" bestFit="1" customWidth="1"/>
    <col min="367" max="367" width="31.44140625" bestFit="1" customWidth="1"/>
    <col min="368" max="368" width="28.5546875" bestFit="1" customWidth="1"/>
    <col min="369" max="369" width="18.5546875" bestFit="1" customWidth="1"/>
    <col min="370" max="370" width="19.6640625" bestFit="1" customWidth="1"/>
    <col min="371" max="371" width="22.88671875" bestFit="1" customWidth="1"/>
    <col min="372" max="372" width="16.77734375" bestFit="1" customWidth="1"/>
    <col min="373" max="373" width="19.6640625" bestFit="1" customWidth="1"/>
    <col min="374" max="374" width="20.33203125" bestFit="1" customWidth="1"/>
    <col min="375" max="375" width="24.109375" bestFit="1" customWidth="1"/>
    <col min="376" max="376" width="23.33203125" bestFit="1" customWidth="1"/>
    <col min="377" max="377" width="27" bestFit="1" customWidth="1"/>
    <col min="378" max="378" width="22.5546875" bestFit="1" customWidth="1"/>
    <col min="379" max="379" width="16.44140625" bestFit="1" customWidth="1"/>
    <col min="380" max="380" width="24.88671875" bestFit="1" customWidth="1"/>
    <col min="381" max="381" width="31.44140625" bestFit="1" customWidth="1"/>
    <col min="382" max="382" width="28.5546875" bestFit="1" customWidth="1"/>
    <col min="383" max="383" width="18.5546875" bestFit="1" customWidth="1"/>
    <col min="384" max="384" width="17.88671875" bestFit="1" customWidth="1"/>
    <col min="385" max="385" width="19.6640625" bestFit="1" customWidth="1"/>
    <col min="386" max="386" width="22.88671875" bestFit="1" customWidth="1"/>
    <col min="387" max="387" width="16.77734375" bestFit="1" customWidth="1"/>
    <col min="388" max="388" width="19.6640625" bestFit="1" customWidth="1"/>
    <col min="389" max="389" width="20.33203125" bestFit="1" customWidth="1"/>
    <col min="390" max="390" width="24.109375" bestFit="1" customWidth="1"/>
    <col min="391" max="391" width="23.33203125" bestFit="1" customWidth="1"/>
    <col min="392" max="392" width="27" bestFit="1" customWidth="1"/>
    <col min="393" max="393" width="22.5546875" bestFit="1" customWidth="1"/>
    <col min="394" max="394" width="16.44140625" bestFit="1" customWidth="1"/>
    <col min="395" max="395" width="24.88671875" bestFit="1" customWidth="1"/>
    <col min="396" max="396" width="31.44140625" bestFit="1" customWidth="1"/>
    <col min="397" max="397" width="28.5546875" bestFit="1" customWidth="1"/>
    <col min="398" max="398" width="18.5546875" bestFit="1" customWidth="1"/>
    <col min="399" max="399" width="17.88671875" bestFit="1" customWidth="1"/>
    <col min="400" max="400" width="19.6640625" bestFit="1" customWidth="1"/>
    <col min="401" max="401" width="22.88671875" bestFit="1" customWidth="1"/>
    <col min="402" max="402" width="16.77734375" bestFit="1" customWidth="1"/>
    <col min="403" max="403" width="19.6640625" bestFit="1" customWidth="1"/>
    <col min="404" max="404" width="20.33203125" bestFit="1" customWidth="1"/>
    <col min="405" max="405" width="24.109375" bestFit="1" customWidth="1"/>
    <col min="406" max="406" width="23.33203125" bestFit="1" customWidth="1"/>
    <col min="407" max="407" width="27" bestFit="1" customWidth="1"/>
    <col min="408" max="408" width="22.5546875" bestFit="1" customWidth="1"/>
    <col min="409" max="409" width="16.44140625" bestFit="1" customWidth="1"/>
    <col min="410" max="410" width="31.44140625" bestFit="1" customWidth="1"/>
    <col min="411" max="411" width="28.5546875" bestFit="1" customWidth="1"/>
    <col min="412" max="412" width="18.5546875" bestFit="1" customWidth="1"/>
    <col min="413" max="413" width="19.6640625" bestFit="1" customWidth="1"/>
    <col min="414" max="414" width="22.88671875" bestFit="1" customWidth="1"/>
    <col min="415" max="415" width="16.77734375" bestFit="1" customWidth="1"/>
    <col min="416" max="416" width="19.6640625" bestFit="1" customWidth="1"/>
    <col min="417" max="417" width="20.33203125" bestFit="1" customWidth="1"/>
    <col min="418" max="418" width="24.109375" bestFit="1" customWidth="1"/>
    <col min="419" max="419" width="23.33203125" bestFit="1" customWidth="1"/>
    <col min="420" max="420" width="27" bestFit="1" customWidth="1"/>
    <col min="421" max="421" width="22.5546875" bestFit="1" customWidth="1"/>
    <col min="422" max="422" width="16.44140625" bestFit="1" customWidth="1"/>
    <col min="423" max="423" width="24.88671875" bestFit="1" customWidth="1"/>
    <col min="424" max="424" width="17.44140625" bestFit="1" customWidth="1"/>
    <col min="425" max="425" width="31.44140625" bestFit="1" customWidth="1"/>
    <col min="426" max="426" width="28.5546875" bestFit="1" customWidth="1"/>
    <col min="427" max="427" width="18.5546875" bestFit="1" customWidth="1"/>
    <col min="428" max="428" width="17.88671875" bestFit="1" customWidth="1"/>
    <col min="429" max="429" width="19.6640625" bestFit="1" customWidth="1"/>
    <col min="430" max="430" width="22.88671875" bestFit="1" customWidth="1"/>
    <col min="431" max="431" width="16.77734375" bestFit="1" customWidth="1"/>
    <col min="432" max="432" width="19.6640625" bestFit="1" customWidth="1"/>
    <col min="433" max="433" width="20.33203125" bestFit="1" customWidth="1"/>
    <col min="434" max="434" width="24.109375" bestFit="1" customWidth="1"/>
    <col min="435" max="435" width="23.33203125" bestFit="1" customWidth="1"/>
    <col min="436" max="436" width="27" bestFit="1" customWidth="1"/>
    <col min="437" max="437" width="22.5546875" bestFit="1" customWidth="1"/>
    <col min="438" max="438" width="16.44140625" bestFit="1" customWidth="1"/>
    <col min="439" max="439" width="31.44140625" bestFit="1" customWidth="1"/>
    <col min="440" max="440" width="28.5546875" bestFit="1" customWidth="1"/>
    <col min="441" max="441" width="18.5546875" bestFit="1" customWidth="1"/>
    <col min="442" max="442" width="19.6640625" bestFit="1" customWidth="1"/>
    <col min="443" max="443" width="22.88671875" bestFit="1" customWidth="1"/>
    <col min="444" max="444" width="16.77734375" bestFit="1" customWidth="1"/>
    <col min="445" max="445" width="19.6640625" bestFit="1" customWidth="1"/>
    <col min="446" max="446" width="20.33203125" bestFit="1" customWidth="1"/>
    <col min="447" max="447" width="24.109375" bestFit="1" customWidth="1"/>
    <col min="448" max="448" width="23.33203125" bestFit="1" customWidth="1"/>
    <col min="449" max="449" width="27" bestFit="1" customWidth="1"/>
    <col min="450" max="450" width="22.5546875" bestFit="1" customWidth="1"/>
    <col min="451" max="451" width="16.44140625" bestFit="1" customWidth="1"/>
    <col min="452" max="452" width="24.88671875" bestFit="1" customWidth="1"/>
    <col min="453" max="453" width="17.44140625" bestFit="1" customWidth="1"/>
    <col min="454" max="454" width="31.44140625" bestFit="1" customWidth="1"/>
    <col min="455" max="455" width="28.5546875" bestFit="1" customWidth="1"/>
    <col min="456" max="456" width="18.5546875" bestFit="1" customWidth="1"/>
    <col min="457" max="457" width="17.88671875" bestFit="1" customWidth="1"/>
    <col min="458" max="458" width="19.6640625" bestFit="1" customWidth="1"/>
    <col min="459" max="459" width="22.88671875" bestFit="1" customWidth="1"/>
    <col min="460" max="460" width="16.77734375" bestFit="1" customWidth="1"/>
    <col min="461" max="461" width="19.6640625" bestFit="1" customWidth="1"/>
    <col min="462" max="462" width="20.33203125" bestFit="1" customWidth="1"/>
    <col min="463" max="463" width="24.109375" bestFit="1" customWidth="1"/>
    <col min="464" max="464" width="23.33203125" bestFit="1" customWidth="1"/>
    <col min="465" max="465" width="27" bestFit="1" customWidth="1"/>
    <col min="466" max="466" width="22.5546875" bestFit="1" customWidth="1"/>
    <col min="467" max="467" width="16.44140625" bestFit="1" customWidth="1"/>
    <col min="468" max="468" width="24.88671875" bestFit="1" customWidth="1"/>
    <col min="469" max="469" width="31.44140625" bestFit="1" customWidth="1"/>
    <col min="470" max="470" width="28.5546875" bestFit="1" customWidth="1"/>
    <col min="471" max="471" width="18.5546875" bestFit="1" customWidth="1"/>
    <col min="472" max="472" width="19.6640625" bestFit="1" customWidth="1"/>
    <col min="473" max="473" width="22.88671875" bestFit="1" customWidth="1"/>
    <col min="474" max="474" width="16.77734375" bestFit="1" customWidth="1"/>
    <col min="475" max="475" width="19.6640625" bestFit="1" customWidth="1"/>
    <col min="476" max="476" width="20.33203125" bestFit="1" customWidth="1"/>
    <col min="477" max="477" width="24.109375" bestFit="1" customWidth="1"/>
    <col min="478" max="478" width="23.33203125" bestFit="1" customWidth="1"/>
    <col min="479" max="479" width="27" bestFit="1" customWidth="1"/>
    <col min="480" max="480" width="22.5546875" bestFit="1" customWidth="1"/>
    <col min="481" max="481" width="16.44140625" bestFit="1" customWidth="1"/>
    <col min="482" max="482" width="24.88671875" bestFit="1" customWidth="1"/>
    <col min="483" max="483" width="17.44140625" bestFit="1" customWidth="1"/>
    <col min="484" max="484" width="31.44140625" bestFit="1" customWidth="1"/>
    <col min="485" max="485" width="28.5546875" bestFit="1" customWidth="1"/>
    <col min="486" max="486" width="18.5546875" bestFit="1" customWidth="1"/>
    <col min="487" max="487" width="17.88671875" bestFit="1" customWidth="1"/>
    <col min="488" max="488" width="19.6640625" bestFit="1" customWidth="1"/>
    <col min="489" max="489" width="22.88671875" bestFit="1" customWidth="1"/>
    <col min="490" max="490" width="16.77734375" bestFit="1" customWidth="1"/>
    <col min="491" max="491" width="19.6640625" bestFit="1" customWidth="1"/>
    <col min="492" max="492" width="20.33203125" bestFit="1" customWidth="1"/>
    <col min="493" max="493" width="24.109375" bestFit="1" customWidth="1"/>
    <col min="494" max="494" width="23.33203125" bestFit="1" customWidth="1"/>
    <col min="495" max="495" width="27" bestFit="1" customWidth="1"/>
    <col min="496" max="496" width="22.5546875" bestFit="1" customWidth="1"/>
    <col min="497" max="497" width="16.44140625" bestFit="1" customWidth="1"/>
    <col min="498" max="498" width="24.88671875" bestFit="1" customWidth="1"/>
    <col min="499" max="499" width="17.44140625" bestFit="1" customWidth="1"/>
    <col min="500" max="500" width="31.44140625" bestFit="1" customWidth="1"/>
    <col min="501" max="501" width="28.5546875" bestFit="1" customWidth="1"/>
    <col min="502" max="502" width="18.5546875" bestFit="1" customWidth="1"/>
    <col min="503" max="503" width="16.109375" bestFit="1" customWidth="1"/>
    <col min="504" max="504" width="17.88671875" bestFit="1" customWidth="1"/>
    <col min="505" max="505" width="14.109375" bestFit="1" customWidth="1"/>
    <col min="506" max="506" width="11.33203125" bestFit="1" customWidth="1"/>
  </cols>
  <sheetData>
    <row r="3" spans="1:5" x14ac:dyDescent="0.3">
      <c r="A3" s="14" t="s">
        <v>36</v>
      </c>
      <c r="B3" s="14" t="s">
        <v>30</v>
      </c>
    </row>
    <row r="4" spans="1:5" x14ac:dyDescent="0.3">
      <c r="A4" s="14" t="s">
        <v>28</v>
      </c>
      <c r="B4" t="s">
        <v>31</v>
      </c>
      <c r="C4" t="s">
        <v>32</v>
      </c>
      <c r="D4" t="s">
        <v>33</v>
      </c>
      <c r="E4" t="s">
        <v>29</v>
      </c>
    </row>
    <row r="5" spans="1:5" x14ac:dyDescent="0.3">
      <c r="A5" s="34" t="s">
        <v>15</v>
      </c>
      <c r="B5" s="35">
        <v>9.0174543174234442E-2</v>
      </c>
      <c r="C5" s="35">
        <v>0.88284117694107955</v>
      </c>
      <c r="D5" s="35">
        <v>2.6984279884686116E-2</v>
      </c>
      <c r="E5" s="35">
        <v>1.0000000000000002</v>
      </c>
    </row>
    <row r="6" spans="1:5" x14ac:dyDescent="0.3">
      <c r="A6" s="34" t="s">
        <v>16</v>
      </c>
      <c r="B6" s="35">
        <v>8.973525964964231E-2</v>
      </c>
      <c r="C6" s="35">
        <v>0.88365792098827534</v>
      </c>
      <c r="D6" s="35">
        <v>2.6606819362082298E-2</v>
      </c>
      <c r="E6" s="35">
        <v>1</v>
      </c>
    </row>
    <row r="7" spans="1:5" x14ac:dyDescent="0.3">
      <c r="A7" s="34" t="s">
        <v>14</v>
      </c>
      <c r="B7" s="35">
        <v>8.9268147642587004E-2</v>
      </c>
      <c r="C7" s="35">
        <v>0.88391671091285373</v>
      </c>
      <c r="D7" s="35">
        <v>2.681514144455905E-2</v>
      </c>
      <c r="E7" s="35">
        <v>0.99999999999999989</v>
      </c>
    </row>
    <row r="8" spans="1:5" x14ac:dyDescent="0.3">
      <c r="A8" s="15" t="s">
        <v>11</v>
      </c>
      <c r="B8" s="18">
        <v>8.7785867378566376E-2</v>
      </c>
      <c r="C8" s="18">
        <v>0.88415468781129125</v>
      </c>
      <c r="D8" s="18">
        <v>2.8059444810142366E-2</v>
      </c>
      <c r="E8" s="18">
        <v>1</v>
      </c>
    </row>
    <row r="9" spans="1:5" x14ac:dyDescent="0.3">
      <c r="A9" s="15" t="s">
        <v>22</v>
      </c>
      <c r="B9" s="18">
        <v>8.4830026787841253E-2</v>
      </c>
      <c r="C9" s="18">
        <v>0.88954530373570029</v>
      </c>
      <c r="D9" s="18">
        <v>2.5624669476458514E-2</v>
      </c>
      <c r="E9" s="18">
        <v>1</v>
      </c>
    </row>
    <row r="10" spans="1:5" x14ac:dyDescent="0.3">
      <c r="A10" s="15" t="s">
        <v>21</v>
      </c>
      <c r="B10" s="18">
        <v>8.4299539260539125E-2</v>
      </c>
      <c r="C10" s="18">
        <v>0.89055617461652892</v>
      </c>
      <c r="D10" s="18">
        <v>2.5144286122931826E-2</v>
      </c>
      <c r="E10" s="18">
        <v>0.99999999999999989</v>
      </c>
    </row>
    <row r="11" spans="1:5" x14ac:dyDescent="0.3">
      <c r="A11" s="15" t="s">
        <v>20</v>
      </c>
      <c r="B11" s="18">
        <v>8.3832402593206456E-2</v>
      </c>
      <c r="C11" s="18">
        <v>0.88659746970221254</v>
      </c>
      <c r="D11" s="18">
        <v>2.9570127704581069E-2</v>
      </c>
      <c r="E11" s="18">
        <v>1</v>
      </c>
    </row>
    <row r="12" spans="1:5" x14ac:dyDescent="0.3">
      <c r="A12" s="15" t="s">
        <v>10</v>
      </c>
      <c r="B12" s="18">
        <v>7.7230170677009657E-2</v>
      </c>
      <c r="C12" s="18">
        <v>0.89380422401068171</v>
      </c>
      <c r="D12" s="18">
        <v>2.8965605312308629E-2</v>
      </c>
      <c r="E12" s="18">
        <v>1</v>
      </c>
    </row>
    <row r="13" spans="1:5" x14ac:dyDescent="0.3">
      <c r="A13" s="15" t="s">
        <v>23</v>
      </c>
      <c r="B13" s="18">
        <v>7.258676391135975E-2</v>
      </c>
      <c r="C13" s="18">
        <v>0.89589792816457714</v>
      </c>
      <c r="D13" s="18">
        <v>3.1515307924063166E-2</v>
      </c>
      <c r="E13" s="18">
        <v>1</v>
      </c>
    </row>
    <row r="14" spans="1:5" x14ac:dyDescent="0.3">
      <c r="A14" s="15" t="s">
        <v>12</v>
      </c>
      <c r="B14" s="18">
        <v>7.1793838897668022E-2</v>
      </c>
      <c r="C14" s="18">
        <v>0.89785940034625866</v>
      </c>
      <c r="D14" s="18">
        <v>3.0346760756073527E-2</v>
      </c>
      <c r="E14" s="18">
        <v>1.0000000000000002</v>
      </c>
    </row>
    <row r="15" spans="1:5" x14ac:dyDescent="0.3">
      <c r="A15" s="15" t="s">
        <v>13</v>
      </c>
      <c r="B15" s="18">
        <v>7.1157086990642882E-2</v>
      </c>
      <c r="C15" s="18">
        <v>0.89731828134669211</v>
      </c>
      <c r="D15" s="18">
        <v>3.1524631662664747E-2</v>
      </c>
      <c r="E15" s="18">
        <v>0.99999999999999978</v>
      </c>
    </row>
    <row r="16" spans="1:5" x14ac:dyDescent="0.3">
      <c r="A16" s="15" t="s">
        <v>17</v>
      </c>
      <c r="B16" s="18">
        <v>6.9201440334332148E-2</v>
      </c>
      <c r="C16" s="18">
        <v>0.89874382371680284</v>
      </c>
      <c r="D16" s="18">
        <v>3.2054735948864765E-2</v>
      </c>
      <c r="E16" s="18">
        <v>0.99999999999999978</v>
      </c>
    </row>
    <row r="17" spans="1:5" x14ac:dyDescent="0.3">
      <c r="A17" s="15" t="s">
        <v>18</v>
      </c>
      <c r="B17" s="18">
        <v>6.8068464587451916E-2</v>
      </c>
      <c r="C17" s="18">
        <v>0.90065052300020643</v>
      </c>
      <c r="D17" s="18">
        <v>3.1281012412341526E-2</v>
      </c>
      <c r="E17" s="18">
        <v>0.99999999999999978</v>
      </c>
    </row>
    <row r="18" spans="1:5" x14ac:dyDescent="0.3">
      <c r="A18" s="15" t="s">
        <v>19</v>
      </c>
      <c r="B18" s="18">
        <v>1.1623524537814605E-2</v>
      </c>
      <c r="C18" s="18">
        <v>0.94340841889322269</v>
      </c>
      <c r="D18" s="18">
        <v>4.496805656896255E-2</v>
      </c>
      <c r="E18" s="18">
        <v>0.99999999999999978</v>
      </c>
    </row>
    <row r="19" spans="1:5" x14ac:dyDescent="0.3">
      <c r="A19" s="15" t="s">
        <v>26</v>
      </c>
      <c r="B19" s="18"/>
      <c r="C19" s="18">
        <v>0.53293264107351423</v>
      </c>
      <c r="D19" s="18">
        <v>0.46706735892648577</v>
      </c>
      <c r="E19" s="18">
        <v>1</v>
      </c>
    </row>
    <row r="20" spans="1:5" x14ac:dyDescent="0.3">
      <c r="A20" s="15" t="s">
        <v>24</v>
      </c>
      <c r="B20" s="18"/>
      <c r="C20" s="18">
        <v>0.85832884899356587</v>
      </c>
      <c r="D20" s="18">
        <v>0.14167115100643415</v>
      </c>
      <c r="E20" s="18">
        <v>1</v>
      </c>
    </row>
    <row r="21" spans="1:5" x14ac:dyDescent="0.3">
      <c r="A21" s="15" t="s">
        <v>25</v>
      </c>
      <c r="B21" s="18"/>
      <c r="C21" s="18">
        <v>0.55939477135731319</v>
      </c>
      <c r="D21" s="18">
        <v>0.44060522864268675</v>
      </c>
      <c r="E21" s="18">
        <v>1</v>
      </c>
    </row>
    <row r="22" spans="1:5" x14ac:dyDescent="0.3">
      <c r="A22" s="15" t="s">
        <v>9</v>
      </c>
      <c r="B22" s="18"/>
      <c r="C22" s="18">
        <v>0.80962565501061534</v>
      </c>
      <c r="D22" s="18">
        <v>0.19037434498938477</v>
      </c>
      <c r="E22" s="18">
        <v>1</v>
      </c>
    </row>
    <row r="23" spans="1:5" x14ac:dyDescent="0.3">
      <c r="A23" s="15" t="s">
        <v>29</v>
      </c>
      <c r="B23" s="18">
        <v>1.0515870764228958</v>
      </c>
      <c r="C23" s="18">
        <v>15.28923396062139</v>
      </c>
      <c r="D23" s="18">
        <v>1.6591789629557117</v>
      </c>
      <c r="E23" s="18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B421-CC32-4737-A2C4-951877784B7A}">
  <dimension ref="A1:B22"/>
  <sheetViews>
    <sheetView workbookViewId="0">
      <selection activeCell="F8" sqref="F8"/>
    </sheetView>
  </sheetViews>
  <sheetFormatPr defaultRowHeight="14.4" x14ac:dyDescent="0.3"/>
  <cols>
    <col min="1" max="1" width="21" bestFit="1" customWidth="1"/>
    <col min="2" max="2" width="36.6640625" bestFit="1" customWidth="1"/>
    <col min="3" max="7" width="12" bestFit="1" customWidth="1"/>
    <col min="8" max="8" width="7.21875" bestFit="1" customWidth="1"/>
    <col min="9" max="9" width="12" bestFit="1" customWidth="1"/>
  </cols>
  <sheetData>
    <row r="1" spans="1:2" x14ac:dyDescent="0.3">
      <c r="A1" s="14" t="s">
        <v>34</v>
      </c>
      <c r="B1" s="15">
        <v>23</v>
      </c>
    </row>
    <row r="3" spans="1:2" x14ac:dyDescent="0.3">
      <c r="A3" s="14" t="s">
        <v>28</v>
      </c>
      <c r="B3" t="s">
        <v>45</v>
      </c>
    </row>
    <row r="4" spans="1:2" x14ac:dyDescent="0.3">
      <c r="A4" s="34" t="s">
        <v>22</v>
      </c>
      <c r="B4" s="37">
        <v>350262.86111111112</v>
      </c>
    </row>
    <row r="5" spans="1:2" x14ac:dyDescent="0.3">
      <c r="A5" s="34" t="s">
        <v>21</v>
      </c>
      <c r="B5" s="37">
        <v>329921.56779661018</v>
      </c>
    </row>
    <row r="6" spans="1:2" x14ac:dyDescent="0.3">
      <c r="A6" s="34" t="s">
        <v>15</v>
      </c>
      <c r="B6" s="37">
        <v>302909.26976707316</v>
      </c>
    </row>
    <row r="7" spans="1:2" x14ac:dyDescent="0.3">
      <c r="A7" s="15" t="s">
        <v>11</v>
      </c>
      <c r="B7" s="36">
        <v>220320.04838709679</v>
      </c>
    </row>
    <row r="8" spans="1:2" x14ac:dyDescent="0.3">
      <c r="A8" s="15" t="s">
        <v>14</v>
      </c>
      <c r="B8" s="36">
        <v>216953.84765625</v>
      </c>
    </row>
    <row r="9" spans="1:2" x14ac:dyDescent="0.3">
      <c r="A9" s="15" t="s">
        <v>17</v>
      </c>
      <c r="B9" s="36">
        <v>168054.39130434784</v>
      </c>
    </row>
    <row r="10" spans="1:2" x14ac:dyDescent="0.3">
      <c r="A10" s="15" t="s">
        <v>16</v>
      </c>
      <c r="B10" s="36">
        <v>156764.59459459459</v>
      </c>
    </row>
    <row r="11" spans="1:2" x14ac:dyDescent="0.3">
      <c r="A11" s="15" t="s">
        <v>13</v>
      </c>
      <c r="B11" s="36">
        <v>150675.6</v>
      </c>
    </row>
    <row r="12" spans="1:2" x14ac:dyDescent="0.3">
      <c r="A12" s="15" t="s">
        <v>10</v>
      </c>
      <c r="B12" s="36">
        <v>140239.78571428571</v>
      </c>
    </row>
    <row r="13" spans="1:2" x14ac:dyDescent="0.3">
      <c r="A13" s="15" t="s">
        <v>20</v>
      </c>
      <c r="B13" s="36">
        <v>120903.21428571429</v>
      </c>
    </row>
    <row r="14" spans="1:2" x14ac:dyDescent="0.3">
      <c r="A14" s="15" t="s">
        <v>24</v>
      </c>
      <c r="B14" s="36">
        <v>114635.35714285714</v>
      </c>
    </row>
    <row r="15" spans="1:2" x14ac:dyDescent="0.3">
      <c r="A15" s="15" t="s">
        <v>12</v>
      </c>
      <c r="B15" s="36">
        <v>100774.2</v>
      </c>
    </row>
    <row r="16" spans="1:2" x14ac:dyDescent="0.3">
      <c r="A16" s="15" t="s">
        <v>19</v>
      </c>
      <c r="B16" s="36">
        <v>97852.03125</v>
      </c>
    </row>
    <row r="17" spans="1:2" x14ac:dyDescent="0.3">
      <c r="A17" s="15" t="s">
        <v>18</v>
      </c>
      <c r="B17" s="36">
        <v>89800.5</v>
      </c>
    </row>
    <row r="18" spans="1:2" x14ac:dyDescent="0.3">
      <c r="A18" s="15" t="s">
        <v>23</v>
      </c>
      <c r="B18" s="36">
        <v>71845.5</v>
      </c>
    </row>
    <row r="19" spans="1:2" x14ac:dyDescent="0.3">
      <c r="A19" s="15" t="s">
        <v>26</v>
      </c>
      <c r="B19" s="36">
        <v>68482</v>
      </c>
    </row>
    <row r="20" spans="1:2" x14ac:dyDescent="0.3">
      <c r="A20" s="15" t="s">
        <v>25</v>
      </c>
      <c r="B20" s="36">
        <v>43223.666666666664</v>
      </c>
    </row>
    <row r="21" spans="1:2" x14ac:dyDescent="0.3">
      <c r="A21" s="15" t="s">
        <v>9</v>
      </c>
      <c r="B21" s="36">
        <v>42423</v>
      </c>
    </row>
    <row r="22" spans="1:2" x14ac:dyDescent="0.3">
      <c r="A22" s="15" t="s">
        <v>29</v>
      </c>
      <c r="B22" s="36">
        <v>2786041.4356766078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A1D5-85B9-4282-A582-280FB759B309}">
  <dimension ref="A1:C23"/>
  <sheetViews>
    <sheetView workbookViewId="0">
      <selection activeCell="I30" sqref="I30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26.21875" style="42" bestFit="1" customWidth="1"/>
    <col min="4" max="4" width="11" bestFit="1" customWidth="1"/>
    <col min="5" max="5" width="12" bestFit="1" customWidth="1"/>
    <col min="6" max="6" width="11" bestFit="1" customWidth="1"/>
    <col min="7" max="7" width="14.33203125" bestFit="1" customWidth="1"/>
    <col min="8" max="8" width="13.5546875" bestFit="1" customWidth="1"/>
    <col min="9" max="9" width="17.21875" bestFit="1" customWidth="1"/>
    <col min="10" max="10" width="12.6640625" bestFit="1" customWidth="1"/>
    <col min="11" max="11" width="10" bestFit="1" customWidth="1"/>
    <col min="12" max="12" width="15.109375" bestFit="1" customWidth="1"/>
    <col min="13" max="13" width="10" bestFit="1" customWidth="1"/>
    <col min="14" max="14" width="21.6640625" bestFit="1" customWidth="1"/>
    <col min="15" max="15" width="18.77734375" bestFit="1" customWidth="1"/>
    <col min="16" max="16" width="10" bestFit="1" customWidth="1"/>
    <col min="17" max="17" width="7" bestFit="1" customWidth="1"/>
    <col min="18" max="18" width="10" bestFit="1" customWidth="1"/>
    <col min="19" max="19" width="9" bestFit="1" customWidth="1"/>
    <col min="20" max="20" width="7.21875" bestFit="1" customWidth="1"/>
    <col min="21" max="21" width="26.21875" bestFit="1" customWidth="1"/>
    <col min="22" max="22" width="13.109375" bestFit="1" customWidth="1"/>
    <col min="23" max="23" width="7.109375" bestFit="1" customWidth="1"/>
    <col min="24" max="24" width="9.88671875" bestFit="1" customWidth="1"/>
    <col min="25" max="25" width="10.5546875" bestFit="1" customWidth="1"/>
    <col min="26" max="26" width="14.33203125" bestFit="1" customWidth="1"/>
    <col min="27" max="27" width="13.5546875" bestFit="1" customWidth="1"/>
    <col min="28" max="28" width="17.21875" bestFit="1" customWidth="1"/>
    <col min="29" max="29" width="12.6640625" bestFit="1" customWidth="1"/>
    <col min="30" max="30" width="6.77734375" bestFit="1" customWidth="1"/>
    <col min="31" max="31" width="15.109375" bestFit="1" customWidth="1"/>
    <col min="32" max="32" width="7.6640625" bestFit="1" customWidth="1"/>
    <col min="33" max="33" width="21.6640625" bestFit="1" customWidth="1"/>
    <col min="34" max="34" width="18.77734375" bestFit="1" customWidth="1"/>
    <col min="35" max="35" width="8.77734375" bestFit="1" customWidth="1"/>
    <col min="36" max="36" width="6.44140625" bestFit="1" customWidth="1"/>
    <col min="37" max="37" width="8.109375" bestFit="1" customWidth="1"/>
    <col min="38" max="38" width="5.5546875" bestFit="1" customWidth="1"/>
    <col min="39" max="39" width="7.21875" bestFit="1" customWidth="1"/>
    <col min="40" max="40" width="37.21875" bestFit="1" customWidth="1"/>
    <col min="41" max="41" width="30.6640625" bestFit="1" customWidth="1"/>
  </cols>
  <sheetData>
    <row r="1" spans="1:3" x14ac:dyDescent="0.3">
      <c r="A1" s="14" t="s">
        <v>34</v>
      </c>
      <c r="B1" t="s">
        <v>43</v>
      </c>
    </row>
    <row r="3" spans="1:3" x14ac:dyDescent="0.3">
      <c r="A3" s="14" t="s">
        <v>28</v>
      </c>
      <c r="B3" t="s">
        <v>37</v>
      </c>
      <c r="C3" s="42" t="s">
        <v>41</v>
      </c>
    </row>
    <row r="4" spans="1:3" x14ac:dyDescent="0.3">
      <c r="A4" s="15" t="s">
        <v>16</v>
      </c>
      <c r="B4" s="36">
        <v>218000127</v>
      </c>
      <c r="C4" s="42">
        <v>749.881994743468</v>
      </c>
    </row>
    <row r="5" spans="1:3" x14ac:dyDescent="0.3">
      <c r="A5" s="15" t="s">
        <v>11</v>
      </c>
      <c r="B5" s="36">
        <v>243409003.5</v>
      </c>
      <c r="C5" s="42">
        <v>807.42959262239083</v>
      </c>
    </row>
    <row r="6" spans="1:3" x14ac:dyDescent="0.3">
      <c r="A6" s="15" t="s">
        <v>17</v>
      </c>
      <c r="B6" s="36">
        <v>120582837</v>
      </c>
      <c r="C6" s="42">
        <v>759.00458587168259</v>
      </c>
    </row>
    <row r="7" spans="1:3" x14ac:dyDescent="0.3">
      <c r="A7" s="15" t="s">
        <v>10</v>
      </c>
      <c r="B7" s="36">
        <v>101673535.5</v>
      </c>
      <c r="C7" s="42">
        <v>691.58219154251378</v>
      </c>
    </row>
    <row r="8" spans="1:3" x14ac:dyDescent="0.3">
      <c r="A8" s="15" t="s">
        <v>20</v>
      </c>
      <c r="B8" s="36">
        <v>85862581.5</v>
      </c>
      <c r="C8" s="42">
        <v>715.9882810625711</v>
      </c>
    </row>
    <row r="9" spans="1:3" x14ac:dyDescent="0.3">
      <c r="A9" s="15" t="s">
        <v>22</v>
      </c>
      <c r="B9" s="36">
        <v>738124428</v>
      </c>
      <c r="C9" s="42">
        <v>927.0142243553305</v>
      </c>
    </row>
    <row r="10" spans="1:3" x14ac:dyDescent="0.3">
      <c r="A10" s="15" t="s">
        <v>21</v>
      </c>
      <c r="B10" s="36">
        <v>774146953.5</v>
      </c>
      <c r="C10" s="42">
        <v>932.18202536012291</v>
      </c>
    </row>
    <row r="11" spans="1:3" x14ac:dyDescent="0.3">
      <c r="A11" s="15" t="s">
        <v>13</v>
      </c>
      <c r="B11" s="36">
        <v>95592298.5</v>
      </c>
      <c r="C11" s="42">
        <v>691.15315280253139</v>
      </c>
    </row>
    <row r="12" spans="1:3" x14ac:dyDescent="0.3">
      <c r="A12" s="15" t="s">
        <v>23</v>
      </c>
      <c r="B12" s="36">
        <v>41034630</v>
      </c>
      <c r="C12" s="42">
        <v>582.99479724952505</v>
      </c>
    </row>
    <row r="13" spans="1:3" x14ac:dyDescent="0.3">
      <c r="A13" s="15" t="s">
        <v>18</v>
      </c>
      <c r="B13" s="36">
        <v>48803040</v>
      </c>
      <c r="C13" s="42">
        <v>674.48713995904768</v>
      </c>
    </row>
    <row r="14" spans="1:3" x14ac:dyDescent="0.3">
      <c r="A14" s="15" t="s">
        <v>19</v>
      </c>
      <c r="B14" s="36">
        <v>34816548</v>
      </c>
      <c r="C14" s="42">
        <v>551.06563943865217</v>
      </c>
    </row>
    <row r="15" spans="1:3" x14ac:dyDescent="0.3">
      <c r="A15" s="15" t="s">
        <v>9</v>
      </c>
      <c r="B15" s="36">
        <v>3342598.5</v>
      </c>
      <c r="C15" s="42">
        <v>41.074902598024408</v>
      </c>
    </row>
    <row r="16" spans="1:3" x14ac:dyDescent="0.3">
      <c r="A16" s="15" t="s">
        <v>15</v>
      </c>
      <c r="B16" s="36">
        <v>1380723900.7513499</v>
      </c>
      <c r="C16" s="42">
        <v>943.4191349272038</v>
      </c>
    </row>
    <row r="17" spans="1:3" x14ac:dyDescent="0.3">
      <c r="A17" s="15" t="s">
        <v>14</v>
      </c>
      <c r="B17" s="36">
        <v>1035612381.8110501</v>
      </c>
      <c r="C17" s="42">
        <v>927.36779174038224</v>
      </c>
    </row>
    <row r="18" spans="1:3" x14ac:dyDescent="0.3">
      <c r="A18" s="15" t="s">
        <v>12</v>
      </c>
      <c r="B18" s="36">
        <v>33207564</v>
      </c>
      <c r="C18" s="42">
        <v>406.82511889123788</v>
      </c>
    </row>
    <row r="19" spans="1:3" x14ac:dyDescent="0.3">
      <c r="A19" s="15" t="s">
        <v>25</v>
      </c>
      <c r="B19" s="36">
        <v>882906</v>
      </c>
      <c r="C19" s="42">
        <v>15.049007343212438</v>
      </c>
    </row>
    <row r="20" spans="1:3" x14ac:dyDescent="0.3">
      <c r="A20" s="15" t="s">
        <v>24</v>
      </c>
      <c r="B20" s="36">
        <v>5664156</v>
      </c>
      <c r="C20" s="42">
        <v>95.3183194175637</v>
      </c>
    </row>
    <row r="21" spans="1:3" x14ac:dyDescent="0.3">
      <c r="A21" s="15" t="s">
        <v>26</v>
      </c>
      <c r="B21" s="36">
        <v>879727.5</v>
      </c>
      <c r="C21" s="42">
        <v>27.775085052946576</v>
      </c>
    </row>
    <row r="22" spans="1:3" x14ac:dyDescent="0.3">
      <c r="A22" s="15" t="s">
        <v>40</v>
      </c>
      <c r="B22" s="36"/>
    </row>
    <row r="23" spans="1:3" x14ac:dyDescent="0.3">
      <c r="A23" s="15" t="s">
        <v>29</v>
      </c>
      <c r="B23" s="36">
        <v>4962359217.0623999</v>
      </c>
      <c r="C23" s="42">
        <v>10539.612984978405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сводная табл1</vt:lpstr>
      <vt:lpstr>сводная табл2</vt:lpstr>
      <vt:lpstr>свободная табл3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2021-09-13T10:17:58Z</dcterms:created>
  <dcterms:modified xsi:type="dcterms:W3CDTF">2024-10-14T11:10:10Z</dcterms:modified>
</cp:coreProperties>
</file>