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595" yWindow="-150" windowWidth="11910" windowHeight="9840"/>
  </bookViews>
  <sheets>
    <sheet name="номинал" sheetId="1" r:id="rId1"/>
    <sheet name="структура" sheetId="16561" r:id="rId2"/>
    <sheet name="темпы" sheetId="16560" r:id="rId3"/>
  </sheets>
  <definedNames>
    <definedName name="_xlnm.Print_Titles" localSheetId="0">номинал!$4:$4</definedName>
    <definedName name="_xlnm.Print_Titles" localSheetId="1">структура!$A:$J,структура!$4:$4</definedName>
  </definedNames>
  <calcPr calcId="145621"/>
</workbook>
</file>

<file path=xl/calcChain.xml><?xml version="1.0" encoding="utf-8"?>
<calcChain xmlns="http://schemas.openxmlformats.org/spreadsheetml/2006/main">
  <c r="J31" i="1" l="1"/>
  <c r="J21" i="1"/>
  <c r="J12" i="1"/>
  <c r="J7" i="1"/>
  <c r="I40" i="16560" l="1"/>
  <c r="I39" i="16560"/>
  <c r="I38" i="16560"/>
  <c r="I37" i="16560"/>
  <c r="I36" i="16560"/>
  <c r="I35" i="16560"/>
  <c r="I34" i="16560"/>
  <c r="I33" i="16560"/>
  <c r="I22" i="16560"/>
  <c r="I23" i="16560"/>
  <c r="I24" i="16560"/>
  <c r="I25" i="16560"/>
  <c r="I26" i="16560"/>
  <c r="I27" i="16560"/>
  <c r="I28" i="16560"/>
  <c r="I29" i="16560"/>
  <c r="I30" i="16560"/>
  <c r="I31" i="16560"/>
  <c r="I21" i="16560"/>
  <c r="I6" i="16560"/>
  <c r="I7" i="16560"/>
  <c r="I8" i="16560"/>
  <c r="I9" i="16560"/>
  <c r="I10" i="16560"/>
  <c r="I11" i="16560"/>
  <c r="I12" i="16560"/>
  <c r="I13" i="16560"/>
  <c r="I14" i="16560"/>
  <c r="I16" i="16560"/>
  <c r="I17" i="16560"/>
  <c r="I18" i="16560"/>
  <c r="I19" i="16560"/>
  <c r="I5" i="16560"/>
  <c r="J40" i="16561"/>
  <c r="J39" i="16561"/>
  <c r="J38" i="16561"/>
  <c r="J37" i="16561"/>
  <c r="J36" i="16561"/>
  <c r="J35" i="16561"/>
  <c r="J33" i="16561"/>
  <c r="J31" i="16561"/>
  <c r="J30" i="16561"/>
  <c r="J29" i="16561"/>
  <c r="J28" i="16561"/>
  <c r="J27" i="16561"/>
  <c r="J26" i="16561"/>
  <c r="J25" i="16561"/>
  <c r="J24" i="16561"/>
  <c r="J23" i="16561"/>
  <c r="J22" i="16561"/>
  <c r="J41" i="1"/>
  <c r="I41" i="16560" s="1"/>
  <c r="J41" i="16561" l="1"/>
  <c r="F19" i="1"/>
  <c r="F17" i="1"/>
</calcChain>
</file>

<file path=xl/sharedStrings.xml><?xml version="1.0" encoding="utf-8"?>
<sst xmlns="http://schemas.openxmlformats.org/spreadsheetml/2006/main" count="157" uniqueCount="71">
  <si>
    <t>Д О Х О Д Ы</t>
  </si>
  <si>
    <t xml:space="preserve">2013 год </t>
  </si>
  <si>
    <t xml:space="preserve">2014 год </t>
  </si>
  <si>
    <t xml:space="preserve">2015 год </t>
  </si>
  <si>
    <t>I. Оплата труда наемных работников</t>
  </si>
  <si>
    <t>II. Доходы от предпринимательской  и другой производственной деятельности</t>
  </si>
  <si>
    <t>III. Социальные выплаты</t>
  </si>
  <si>
    <t>1. Пенсии и доплаты к пенсиям</t>
  </si>
  <si>
    <t xml:space="preserve">2. Пособия и социальная помощь </t>
  </si>
  <si>
    <t xml:space="preserve">3. Стипендии </t>
  </si>
  <si>
    <t>4. Страховые возмещения</t>
  </si>
  <si>
    <t>IV. Доходы от собственности</t>
  </si>
  <si>
    <t xml:space="preserve">1. Дивиденды </t>
  </si>
  <si>
    <t xml:space="preserve">2. Проценты, начисленные  по денежным средствам на банковских счетах физических лиц в кредитных организациях </t>
  </si>
  <si>
    <t xml:space="preserve">3. Выплата дохода по государственным и другим ценным бумагам  </t>
  </si>
  <si>
    <t>4. Инвестиционный доход (доход от собственности держателей полисов)</t>
  </si>
  <si>
    <t>V. Прочие денежные поступления</t>
  </si>
  <si>
    <t xml:space="preserve">в т.ч. поступления,  не распределенные по статьям формирования денежных доходов населения. </t>
  </si>
  <si>
    <t>VI. Всего денежных доходов (I + II + III + IV + V)</t>
  </si>
  <si>
    <t>Р А С Х О Д Ы</t>
  </si>
  <si>
    <t>I. Потребительские расходы</t>
  </si>
  <si>
    <t xml:space="preserve">     1. Покупка товаров</t>
  </si>
  <si>
    <t xml:space="preserve">     2. Оплата услуг</t>
  </si>
  <si>
    <t>3. Платежи за товары (работы, услуги) произведенные за рубежом  за наличные деньги и с использованием пластиковых карт</t>
  </si>
  <si>
    <t xml:space="preserve">II.  Обязательные платежи и разнообразные взносы </t>
  </si>
  <si>
    <t xml:space="preserve">     1.Налоги и сборы</t>
  </si>
  <si>
    <t xml:space="preserve">     2.Платежи по страхованию</t>
  </si>
  <si>
    <t xml:space="preserve">     3.Взносы в общественные и кооперативные организации</t>
  </si>
  <si>
    <t xml:space="preserve">     4.Проценты, уплаченные населением за кредиты (включая  валютные), предоставленные кредитными организациями</t>
  </si>
  <si>
    <t>III. Прочие расходы</t>
  </si>
  <si>
    <t>IV. Всего денежных расходов  (I + II + III)</t>
  </si>
  <si>
    <t>С Б Е Р Е Ж Е Н И Я</t>
  </si>
  <si>
    <t>I. Прирост (уменьшение) сбережений во вкладах банков резидентов и нерезидентов</t>
  </si>
  <si>
    <t>II.  Приобретение государственных и  других ценных бумаг</t>
  </si>
  <si>
    <t>III.. Прирост (уменьшение) средств на счетах  индивидуальных предпринимателей</t>
  </si>
  <si>
    <t>IV. Прирост (уменьшение) наличных денег у населения в рублях и инвалюте</t>
  </si>
  <si>
    <t>V. Расходы на покупку недвижимости</t>
  </si>
  <si>
    <t>VI. Покупка населением и крестьянскими (фермерскими) хозяйствами скота и птицы</t>
  </si>
  <si>
    <t>VII. Прирост (уменьшение) задолженности по кредитам</t>
  </si>
  <si>
    <t>VIII. Прочие сбережения</t>
  </si>
  <si>
    <t>IX.  Всего прирост сбережений населения  (I + II + III + IV + V + VI -VII +VIII)</t>
  </si>
  <si>
    <t xml:space="preserve">2016 год </t>
  </si>
  <si>
    <t xml:space="preserve">2017 год </t>
  </si>
  <si>
    <t>Темпы денежных доходов и расходов населения</t>
  </si>
  <si>
    <t>1. Покупка товаров</t>
  </si>
  <si>
    <t>2. Оплата услуг</t>
  </si>
  <si>
    <t>(Методология от 02.07.2014 №465 с изменениями от 20.11.2018г. №680)</t>
  </si>
  <si>
    <t xml:space="preserve">Структура денежных доходов и расходов населения Российской Федерации </t>
  </si>
  <si>
    <t xml:space="preserve"> (Методология от 02.07.2014 №465 с изменениями от 20.11.2018г. №680)</t>
  </si>
  <si>
    <t>млн.рублей</t>
  </si>
  <si>
    <t>в процентах к  общему итогу</t>
  </si>
  <si>
    <t xml:space="preserve">2018 год </t>
  </si>
  <si>
    <t>2018 год</t>
  </si>
  <si>
    <t xml:space="preserve">  3. Платежи за товары (работы, услуги) произведенные за рубежом  за наличные деньги и с использованием пластиковых карт</t>
  </si>
  <si>
    <t>2019 год</t>
  </si>
  <si>
    <t xml:space="preserve">2019 год </t>
  </si>
  <si>
    <t>2015 год *</t>
  </si>
  <si>
    <t>БАЛАНС ДЕНЕЖНЫХ ДОХОДОВ, РАСХОДОВ И СБЕРЕЖЕНИЙ НАСЕЛЕНИЯ по итогам за год</t>
  </si>
  <si>
    <t>Возможные расхождения между суммой слагаемых и итоговым значением объясняется округлением данных</t>
  </si>
  <si>
    <t>в процентах к предыдущему году</t>
  </si>
  <si>
    <t xml:space="preserve">2020 год </t>
  </si>
  <si>
    <t>2020 год</t>
  </si>
  <si>
    <t>Справочно:</t>
  </si>
  <si>
    <t>Денежные доходы в расчете на душу населения, руб./месяц</t>
  </si>
  <si>
    <t>Реальные денежные доходы, в % к предыдущему году</t>
  </si>
  <si>
    <t>Реальные располагаемые денежные доходы, в % к предыдущему году</t>
  </si>
  <si>
    <t>х</t>
  </si>
  <si>
    <t>III. Прирост (уменьшение) средств на счетах  индивидуальных предпринимателей</t>
  </si>
  <si>
    <t>* - 2015- без учета КФО</t>
  </si>
  <si>
    <t xml:space="preserve">2021 год </t>
  </si>
  <si>
    <t>2021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</si>
</sst>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_)"/>
    <numFmt numFmtId="165" formatCode="#,##0.0"/>
    <numFmt numFmtId="166" formatCode="0.0_)"/>
    <numFmt numFmtId="167" formatCode="#,##0.000"/>
    <numFmt numFmtId="168" formatCode="0.00_)"/>
  </numFmts>
  <fonts count="21" x14ac:knownFonts="1">
    <font>
      <sz val="10"/>
      <name val="Arial Cyr"/>
      <charset val="204"/>
    </font>
    <font>
      <sz val="10"/>
      <name val="Courier"/>
      <family val="1"/>
      <charset val="204"/>
    </font>
    <font>
      <b/>
      <sz val="10"/>
      <color indexed="8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0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color rgb="FF00B05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6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76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166" fontId="3" fillId="0" borderId="0" xfId="0" applyNumberFormat="1" applyFont="1"/>
    <xf numFmtId="0" fontId="5" fillId="0" borderId="0" xfId="0" applyFont="1" applyFill="1"/>
    <xf numFmtId="0" fontId="6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top" wrapText="1" indent="1"/>
    </xf>
    <xf numFmtId="0" fontId="5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justify" wrapText="1"/>
    </xf>
    <xf numFmtId="3" fontId="5" fillId="0" borderId="0" xfId="0" applyNumberFormat="1" applyFont="1" applyFill="1"/>
    <xf numFmtId="165" fontId="6" fillId="0" borderId="1" xfId="0" applyNumberFormat="1" applyFont="1" applyFill="1" applyBorder="1"/>
    <xf numFmtId="165" fontId="5" fillId="0" borderId="1" xfId="0" applyNumberFormat="1" applyFont="1" applyFill="1" applyBorder="1"/>
    <xf numFmtId="0" fontId="10" fillId="0" borderId="0" xfId="0" applyFont="1" applyBorder="1" applyAlignment="1">
      <alignment horizontal="center" wrapText="1"/>
    </xf>
    <xf numFmtId="3" fontId="5" fillId="0" borderId="1" xfId="0" applyNumberFormat="1" applyFont="1" applyFill="1" applyBorder="1"/>
    <xf numFmtId="3" fontId="6" fillId="0" borderId="1" xfId="0" applyNumberFormat="1" applyFont="1" applyFill="1" applyBorder="1"/>
    <xf numFmtId="3" fontId="5" fillId="0" borderId="1" xfId="0" applyNumberFormat="1" applyFont="1" applyFill="1" applyBorder="1" applyAlignment="1">
      <alignment horizontal="right"/>
    </xf>
    <xf numFmtId="0" fontId="14" fillId="0" borderId="0" xfId="0" applyFont="1" applyFill="1" applyAlignment="1">
      <alignment horizontal="center" vertical="top" wrapText="1"/>
    </xf>
    <xf numFmtId="3" fontId="16" fillId="0" borderId="0" xfId="0" applyNumberFormat="1" applyFont="1" applyFill="1"/>
    <xf numFmtId="0" fontId="15" fillId="0" borderId="0" xfId="0" applyFont="1"/>
    <xf numFmtId="2" fontId="3" fillId="0" borderId="0" xfId="0" applyNumberFormat="1" applyFont="1"/>
    <xf numFmtId="0" fontId="5" fillId="0" borderId="1" xfId="0" applyFont="1" applyFill="1" applyBorder="1" applyAlignment="1">
      <alignment horizontal="left" vertical="top" wrapText="1"/>
    </xf>
    <xf numFmtId="0" fontId="18" fillId="0" borderId="0" xfId="0" applyFont="1" applyAlignment="1">
      <alignment wrapText="1"/>
    </xf>
    <xf numFmtId="0" fontId="13" fillId="0" borderId="0" xfId="0" applyFont="1" applyFill="1" applyAlignment="1">
      <alignment horizontal="center" vertical="top" wrapText="1"/>
    </xf>
    <xf numFmtId="166" fontId="5" fillId="0" borderId="1" xfId="0" applyNumberFormat="1" applyFont="1" applyBorder="1"/>
    <xf numFmtId="166" fontId="6" fillId="0" borderId="1" xfId="0" applyNumberFormat="1" applyFont="1" applyBorder="1"/>
    <xf numFmtId="165" fontId="6" fillId="0" borderId="0" xfId="0" applyNumberFormat="1" applyFont="1" applyFill="1" applyBorder="1"/>
    <xf numFmtId="165" fontId="13" fillId="0" borderId="0" xfId="0" applyNumberFormat="1" applyFont="1" applyFill="1" applyBorder="1"/>
    <xf numFmtId="0" fontId="3" fillId="0" borderId="0" xfId="0" applyFont="1" applyBorder="1"/>
    <xf numFmtId="0" fontId="19" fillId="0" borderId="1" xfId="0" applyFont="1" applyFill="1" applyBorder="1" applyAlignment="1">
      <alignment vertical="top" wrapText="1"/>
    </xf>
    <xf numFmtId="3" fontId="6" fillId="0" borderId="1" xfId="0" applyNumberFormat="1" applyFont="1" applyFill="1" applyBorder="1" applyAlignment="1">
      <alignment horizontal="center"/>
    </xf>
    <xf numFmtId="3" fontId="6" fillId="0" borderId="2" xfId="0" applyNumberFormat="1" applyFont="1" applyFill="1" applyBorder="1" applyAlignment="1">
      <alignment horizontal="right"/>
    </xf>
    <xf numFmtId="3" fontId="6" fillId="0" borderId="4" xfId="0" applyNumberFormat="1" applyFont="1" applyFill="1" applyBorder="1" applyAlignment="1">
      <alignment horizontal="right"/>
    </xf>
    <xf numFmtId="3" fontId="6" fillId="0" borderId="5" xfId="0" applyNumberFormat="1" applyFont="1" applyFill="1" applyBorder="1" applyAlignment="1">
      <alignment horizontal="right"/>
    </xf>
    <xf numFmtId="0" fontId="3" fillId="0" borderId="0" xfId="0" applyFont="1" applyFill="1"/>
    <xf numFmtId="0" fontId="4" fillId="0" borderId="0" xfId="0" applyFont="1" applyFill="1"/>
    <xf numFmtId="4" fontId="3" fillId="0" borderId="0" xfId="0" applyNumberFormat="1" applyFont="1" applyFill="1"/>
    <xf numFmtId="3" fontId="3" fillId="0" borderId="0" xfId="0" applyNumberFormat="1" applyFont="1" applyFill="1"/>
    <xf numFmtId="0" fontId="3" fillId="0" borderId="0" xfId="0" applyFont="1" applyFill="1" applyAlignment="1">
      <alignment wrapText="1"/>
    </xf>
    <xf numFmtId="0" fontId="15" fillId="0" borderId="0" xfId="0" applyFont="1" applyFill="1"/>
    <xf numFmtId="166" fontId="8" fillId="0" borderId="0" xfId="0" applyNumberFormat="1" applyFont="1" applyFill="1"/>
    <xf numFmtId="166" fontId="3" fillId="0" borderId="0" xfId="0" applyNumberFormat="1" applyFont="1" applyFill="1"/>
    <xf numFmtId="166" fontId="2" fillId="0" borderId="0" xfId="1" quotePrefix="1" applyNumberFormat="1" applyFont="1" applyFill="1" applyBorder="1" applyAlignment="1" applyProtection="1">
      <alignment horizontal="center" wrapText="1"/>
      <protection locked="0"/>
    </xf>
    <xf numFmtId="166" fontId="3" fillId="0" borderId="0" xfId="0" applyNumberFormat="1" applyFont="1" applyFill="1" applyBorder="1"/>
    <xf numFmtId="165" fontId="3" fillId="0" borderId="0" xfId="0" applyNumberFormat="1" applyFont="1" applyFill="1"/>
    <xf numFmtId="166" fontId="20" fillId="0" borderId="0" xfId="0" applyNumberFormat="1" applyFont="1" applyFill="1"/>
    <xf numFmtId="166" fontId="20" fillId="0" borderId="0" xfId="0" applyNumberFormat="1" applyFont="1" applyFill="1" applyAlignment="1">
      <alignment horizontal="right"/>
    </xf>
    <xf numFmtId="0" fontId="20" fillId="0" borderId="0" xfId="0" applyFont="1" applyFill="1" applyAlignment="1">
      <alignment horizontal="right"/>
    </xf>
    <xf numFmtId="165" fontId="20" fillId="0" borderId="0" xfId="0" applyNumberFormat="1" applyFont="1" applyFill="1" applyAlignment="1">
      <alignment horizontal="right"/>
    </xf>
    <xf numFmtId="165" fontId="20" fillId="0" borderId="0" xfId="0" applyNumberFormat="1" applyFont="1" applyFill="1"/>
    <xf numFmtId="0" fontId="6" fillId="0" borderId="0" xfId="0" applyFont="1" applyFill="1"/>
    <xf numFmtId="165" fontId="5" fillId="0" borderId="0" xfId="0" applyNumberFormat="1" applyFont="1" applyFill="1"/>
    <xf numFmtId="3" fontId="15" fillId="0" borderId="0" xfId="0" applyNumberFormat="1" applyFont="1" applyFill="1"/>
    <xf numFmtId="166" fontId="8" fillId="0" borderId="0" xfId="0" applyNumberFormat="1" applyFont="1" applyFill="1" applyBorder="1"/>
    <xf numFmtId="167" fontId="15" fillId="0" borderId="0" xfId="0" applyNumberFormat="1" applyFont="1" applyFill="1"/>
    <xf numFmtId="3" fontId="6" fillId="0" borderId="1" xfId="0" applyNumberFormat="1" applyFont="1" applyFill="1" applyBorder="1" applyAlignment="1">
      <alignment vertical="center"/>
    </xf>
    <xf numFmtId="168" fontId="8" fillId="0" borderId="0" xfId="0" applyNumberFormat="1" applyFont="1" applyFill="1"/>
    <xf numFmtId="165" fontId="5" fillId="3" borderId="1" xfId="0" applyNumberFormat="1" applyFont="1" applyFill="1" applyBorder="1"/>
    <xf numFmtId="165" fontId="6" fillId="3" borderId="1" xfId="0" applyNumberFormat="1" applyFont="1" applyFill="1" applyBorder="1"/>
    <xf numFmtId="166" fontId="6" fillId="2" borderId="1" xfId="0" applyNumberFormat="1" applyFont="1" applyFill="1" applyBorder="1"/>
    <xf numFmtId="166" fontId="6" fillId="3" borderId="1" xfId="0" applyNumberFormat="1" applyFont="1" applyFill="1" applyBorder="1"/>
    <xf numFmtId="166" fontId="5" fillId="3" borderId="1" xfId="0" applyNumberFormat="1" applyFont="1" applyFill="1" applyBorder="1"/>
    <xf numFmtId="0" fontId="12" fillId="0" borderId="0" xfId="0" applyFont="1" applyFill="1" applyAlignment="1">
      <alignment horizontal="center" vertical="top" wrapText="1"/>
    </xf>
    <xf numFmtId="0" fontId="6" fillId="0" borderId="0" xfId="0" applyFont="1" applyFill="1" applyAlignment="1">
      <alignment horizontal="center" vertical="top" wrapText="1"/>
    </xf>
    <xf numFmtId="0" fontId="12" fillId="0" borderId="3" xfId="0" applyFont="1" applyFill="1" applyBorder="1" applyAlignment="1">
      <alignment horizontal="right"/>
    </xf>
    <xf numFmtId="0" fontId="0" fillId="0" borderId="3" xfId="0" applyBorder="1" applyAlignment="1">
      <alignment horizontal="right"/>
    </xf>
    <xf numFmtId="166" fontId="7" fillId="0" borderId="0" xfId="1" quotePrefix="1" applyNumberFormat="1" applyFont="1" applyFill="1" applyAlignment="1" applyProtection="1">
      <alignment horizontal="center" wrapText="1"/>
      <protection locked="0"/>
    </xf>
    <xf numFmtId="166" fontId="17" fillId="0" borderId="0" xfId="1" quotePrefix="1" applyNumberFormat="1" applyFont="1" applyFill="1" applyBorder="1" applyAlignment="1" applyProtection="1">
      <alignment horizontal="center" wrapText="1"/>
      <protection locked="0"/>
    </xf>
    <xf numFmtId="166" fontId="11" fillId="0" borderId="3" xfId="1" quotePrefix="1" applyNumberFormat="1" applyFont="1" applyFill="1" applyBorder="1" applyAlignment="1" applyProtection="1">
      <alignment horizontal="right" wrapText="1"/>
      <protection locked="0"/>
    </xf>
    <xf numFmtId="0" fontId="0" fillId="0" borderId="3" xfId="0" applyBorder="1" applyAlignment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wrapText="1"/>
    </xf>
    <xf numFmtId="0" fontId="10" fillId="0" borderId="3" xfId="0" applyFont="1" applyBorder="1" applyAlignment="1">
      <alignment horizontal="right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19" sqref="I19"/>
    </sheetView>
  </sheetViews>
  <sheetFormatPr defaultRowHeight="15" x14ac:dyDescent="0.25"/>
  <cols>
    <col min="1" max="1" width="44.7109375" style="41" customWidth="1"/>
    <col min="2" max="2" width="14.7109375" style="37" customWidth="1"/>
    <col min="3" max="3" width="14.7109375" style="40" customWidth="1"/>
    <col min="4" max="5" width="14.7109375" style="37" customWidth="1"/>
    <col min="6" max="6" width="14.7109375" style="40" customWidth="1"/>
    <col min="7" max="7" width="14.7109375" style="37" customWidth="1"/>
    <col min="8" max="8" width="14.7109375" style="42" customWidth="1"/>
    <col min="9" max="10" width="14.7109375" style="37" customWidth="1"/>
    <col min="11" max="11" width="15.7109375" style="4" customWidth="1"/>
    <col min="12" max="12" width="10.85546875" style="37" bestFit="1" customWidth="1"/>
    <col min="13" max="16384" width="9.140625" style="37"/>
  </cols>
  <sheetData>
    <row r="1" spans="1:11" ht="18" customHeight="1" x14ac:dyDescent="0.25">
      <c r="A1" s="66" t="s">
        <v>57</v>
      </c>
      <c r="B1" s="66"/>
      <c r="C1" s="66"/>
      <c r="D1" s="66"/>
      <c r="E1" s="66"/>
      <c r="F1" s="66"/>
      <c r="G1" s="66"/>
      <c r="H1" s="26"/>
    </row>
    <row r="2" spans="1:11" ht="16.5" customHeight="1" x14ac:dyDescent="0.25">
      <c r="A2" s="65" t="s">
        <v>48</v>
      </c>
      <c r="B2" s="65"/>
      <c r="C2" s="65"/>
      <c r="D2" s="65"/>
      <c r="E2" s="65"/>
      <c r="F2" s="65"/>
      <c r="G2" s="65"/>
      <c r="H2" s="20"/>
    </row>
    <row r="3" spans="1:11" x14ac:dyDescent="0.25">
      <c r="A3" s="4"/>
      <c r="B3" s="67" t="s">
        <v>49</v>
      </c>
      <c r="C3" s="68"/>
      <c r="D3" s="68"/>
      <c r="E3" s="68"/>
      <c r="F3" s="68"/>
      <c r="G3" s="68"/>
      <c r="H3" s="68"/>
      <c r="I3" s="68"/>
      <c r="J3" s="68"/>
    </row>
    <row r="4" spans="1:11" s="38" customFormat="1" ht="15" customHeight="1" x14ac:dyDescent="0.2">
      <c r="A4" s="5" t="s">
        <v>0</v>
      </c>
      <c r="B4" s="6" t="s">
        <v>1</v>
      </c>
      <c r="C4" s="6" t="s">
        <v>2</v>
      </c>
      <c r="D4" s="6" t="s">
        <v>3</v>
      </c>
      <c r="E4" s="6" t="s">
        <v>41</v>
      </c>
      <c r="F4" s="6" t="s">
        <v>42</v>
      </c>
      <c r="G4" s="6" t="s">
        <v>51</v>
      </c>
      <c r="H4" s="6" t="s">
        <v>54</v>
      </c>
      <c r="I4" s="6" t="s">
        <v>60</v>
      </c>
      <c r="J4" s="6" t="s">
        <v>69</v>
      </c>
      <c r="K4" s="53"/>
    </row>
    <row r="5" spans="1:11" ht="20.25" customHeight="1" x14ac:dyDescent="0.25">
      <c r="A5" s="7" t="s">
        <v>4</v>
      </c>
      <c r="B5" s="18">
        <v>24372250</v>
      </c>
      <c r="C5" s="18">
        <v>25953114</v>
      </c>
      <c r="D5" s="18">
        <v>28067457.026999999</v>
      </c>
      <c r="E5" s="18">
        <v>29303180</v>
      </c>
      <c r="F5" s="18">
        <v>30987013.100000001</v>
      </c>
      <c r="G5" s="18">
        <v>33568841.354999997</v>
      </c>
      <c r="H5" s="18">
        <v>35824666</v>
      </c>
      <c r="I5" s="18">
        <v>36460760</v>
      </c>
      <c r="J5" s="18">
        <v>40363973.410999998</v>
      </c>
      <c r="K5" s="54"/>
    </row>
    <row r="6" spans="1:11" s="39" customFormat="1" ht="33" customHeight="1" x14ac:dyDescent="0.25">
      <c r="A6" s="8" t="s">
        <v>5</v>
      </c>
      <c r="B6" s="18">
        <v>3112605.3420000002</v>
      </c>
      <c r="C6" s="18">
        <v>3315237.7368133701</v>
      </c>
      <c r="D6" s="18">
        <v>3449695.7221761532</v>
      </c>
      <c r="E6" s="18">
        <v>3473167.5780000002</v>
      </c>
      <c r="F6" s="18">
        <v>3513911.409</v>
      </c>
      <c r="G6" s="18">
        <v>3573661</v>
      </c>
      <c r="H6" s="18">
        <v>3709025</v>
      </c>
      <c r="I6" s="18">
        <v>3308812</v>
      </c>
      <c r="J6" s="58">
        <v>3983750.452</v>
      </c>
      <c r="K6" s="54"/>
    </row>
    <row r="7" spans="1:11" ht="16.5" customHeight="1" x14ac:dyDescent="0.25">
      <c r="A7" s="7" t="s">
        <v>6</v>
      </c>
      <c r="B7" s="18">
        <v>8284980.6203000005</v>
      </c>
      <c r="C7" s="18">
        <v>8627643.8953740653</v>
      </c>
      <c r="D7" s="18">
        <v>9656305</v>
      </c>
      <c r="E7" s="18">
        <v>10227815.459000001</v>
      </c>
      <c r="F7" s="18">
        <v>10847538.881999999</v>
      </c>
      <c r="G7" s="18">
        <v>11154413</v>
      </c>
      <c r="H7" s="18">
        <v>11758432.495999999</v>
      </c>
      <c r="I7" s="18">
        <v>13613576.103</v>
      </c>
      <c r="J7" s="18">
        <f>SUM(J8:J11)</f>
        <v>14559787.600000001</v>
      </c>
      <c r="K7" s="54"/>
    </row>
    <row r="8" spans="1:11" ht="16.5" customHeight="1" x14ac:dyDescent="0.25">
      <c r="A8" s="9" t="s">
        <v>7</v>
      </c>
      <c r="B8" s="17">
        <v>5849681</v>
      </c>
      <c r="C8" s="17">
        <v>6055533.7812501378</v>
      </c>
      <c r="D8" s="17">
        <v>6972512.3449999997</v>
      </c>
      <c r="E8" s="17">
        <v>7389534.1399999997</v>
      </c>
      <c r="F8" s="17">
        <v>8002501</v>
      </c>
      <c r="G8" s="17">
        <v>8243039.7939999998</v>
      </c>
      <c r="H8" s="17">
        <v>8620918</v>
      </c>
      <c r="I8" s="17">
        <v>9012829.6779999994</v>
      </c>
      <c r="J8" s="17">
        <v>9816476.3110000007</v>
      </c>
      <c r="K8" s="54"/>
    </row>
    <row r="9" spans="1:11" ht="16.5" customHeight="1" x14ac:dyDescent="0.25">
      <c r="A9" s="9" t="s">
        <v>8</v>
      </c>
      <c r="B9" s="17">
        <v>2076338.8333000001</v>
      </c>
      <c r="C9" s="17">
        <v>2179306.2738239281</v>
      </c>
      <c r="D9" s="17">
        <v>2286289.4070000001</v>
      </c>
      <c r="E9" s="17">
        <v>2439813.2960000001</v>
      </c>
      <c r="F9" s="17">
        <v>2445321.031</v>
      </c>
      <c r="G9" s="17">
        <v>2543145.8679999998</v>
      </c>
      <c r="H9" s="17">
        <v>2741666</v>
      </c>
      <c r="I9" s="17">
        <v>4196960.7879999997</v>
      </c>
      <c r="J9" s="17">
        <v>4294462.5190000003</v>
      </c>
      <c r="K9" s="54"/>
    </row>
    <row r="10" spans="1:11" ht="16.5" customHeight="1" x14ac:dyDescent="0.25">
      <c r="A10" s="9" t="s">
        <v>9</v>
      </c>
      <c r="B10" s="17">
        <v>75064.653999999995</v>
      </c>
      <c r="C10" s="17">
        <v>77134.574500000002</v>
      </c>
      <c r="D10" s="17">
        <v>78442.539999999994</v>
      </c>
      <c r="E10" s="17">
        <v>82369.342000000004</v>
      </c>
      <c r="F10" s="17">
        <v>85636.623999999996</v>
      </c>
      <c r="G10" s="17">
        <v>90376.154999999999</v>
      </c>
      <c r="H10" s="17">
        <v>98122.364000000001</v>
      </c>
      <c r="I10" s="17">
        <v>101817.75599999999</v>
      </c>
      <c r="J10" s="17">
        <v>105411.496</v>
      </c>
      <c r="K10" s="54"/>
    </row>
    <row r="11" spans="1:11" ht="16.5" customHeight="1" x14ac:dyDescent="0.25">
      <c r="A11" s="9" t="s">
        <v>10</v>
      </c>
      <c r="B11" s="17">
        <v>283895.59999999998</v>
      </c>
      <c r="C11" s="17">
        <v>315669.26579999999</v>
      </c>
      <c r="D11" s="17">
        <v>319061.26400000002</v>
      </c>
      <c r="E11" s="17">
        <v>316098.68099999998</v>
      </c>
      <c r="F11" s="17">
        <v>314080.22700000001</v>
      </c>
      <c r="G11" s="17">
        <v>277851.288</v>
      </c>
      <c r="H11" s="17">
        <v>297726</v>
      </c>
      <c r="I11" s="17">
        <v>301966.88099999999</v>
      </c>
      <c r="J11" s="17">
        <v>343437.27399999998</v>
      </c>
      <c r="K11" s="54"/>
    </row>
    <row r="12" spans="1:11" ht="18" customHeight="1" x14ac:dyDescent="0.25">
      <c r="A12" s="7" t="s">
        <v>11</v>
      </c>
      <c r="B12" s="18">
        <v>2058729.76596</v>
      </c>
      <c r="C12" s="18">
        <v>2257667.9463803992</v>
      </c>
      <c r="D12" s="18">
        <v>2739010.4250599998</v>
      </c>
      <c r="E12" s="18">
        <v>2776663.327</v>
      </c>
      <c r="F12" s="18">
        <v>2570820.6949999994</v>
      </c>
      <c r="G12" s="18">
        <v>2688476</v>
      </c>
      <c r="H12" s="18">
        <v>3159648</v>
      </c>
      <c r="I12" s="18">
        <v>3692323.6320000002</v>
      </c>
      <c r="J12" s="18">
        <f>SUM(J13:J16)</f>
        <v>3997133.2189999996</v>
      </c>
      <c r="K12" s="54"/>
    </row>
    <row r="13" spans="1:11" ht="18" customHeight="1" x14ac:dyDescent="0.25">
      <c r="A13" s="9" t="s">
        <v>12</v>
      </c>
      <c r="B13" s="17">
        <v>1135764</v>
      </c>
      <c r="C13" s="17">
        <v>1315207.807</v>
      </c>
      <c r="D13" s="17">
        <v>1175742.9280000001</v>
      </c>
      <c r="E13" s="17">
        <v>1313202.6089999999</v>
      </c>
      <c r="F13" s="17">
        <v>1268500.3589999999</v>
      </c>
      <c r="G13" s="17">
        <v>1521789</v>
      </c>
      <c r="H13" s="17">
        <v>1846392</v>
      </c>
      <c r="I13" s="17">
        <v>2526600</v>
      </c>
      <c r="J13" s="17">
        <v>3058417.6519999998</v>
      </c>
      <c r="K13" s="54"/>
    </row>
    <row r="14" spans="1:11" ht="45" x14ac:dyDescent="0.25">
      <c r="A14" s="9" t="s">
        <v>13</v>
      </c>
      <c r="B14" s="17">
        <v>850214</v>
      </c>
      <c r="C14" s="17">
        <v>854466.41098239901</v>
      </c>
      <c r="D14" s="17">
        <v>1439381.7069999999</v>
      </c>
      <c r="E14" s="17">
        <v>1328519.702</v>
      </c>
      <c r="F14" s="17">
        <v>1198056.713</v>
      </c>
      <c r="G14" s="17">
        <v>1085561</v>
      </c>
      <c r="H14" s="17">
        <v>1270701</v>
      </c>
      <c r="I14" s="17">
        <v>1073651</v>
      </c>
      <c r="J14" s="17">
        <v>899436.69799999997</v>
      </c>
      <c r="K14" s="54"/>
    </row>
    <row r="15" spans="1:11" ht="30" x14ac:dyDescent="0.25">
      <c r="A15" s="9" t="s">
        <v>14</v>
      </c>
      <c r="B15" s="17">
        <v>67071.229960000011</v>
      </c>
      <c r="C15" s="17">
        <v>83801.238220000014</v>
      </c>
      <c r="D15" s="17">
        <v>100575.48606</v>
      </c>
      <c r="E15" s="17">
        <v>124072.894</v>
      </c>
      <c r="F15" s="17">
        <v>91301.354000000007</v>
      </c>
      <c r="G15" s="17">
        <v>55105</v>
      </c>
      <c r="H15" s="17">
        <v>10063</v>
      </c>
      <c r="I15" s="17">
        <v>2803.453</v>
      </c>
      <c r="J15" s="17">
        <v>2765.2069999999999</v>
      </c>
      <c r="K15" s="54"/>
    </row>
    <row r="16" spans="1:11" ht="30" x14ac:dyDescent="0.25">
      <c r="A16" s="9" t="s">
        <v>15</v>
      </c>
      <c r="B16" s="17">
        <v>5681.1329999999998</v>
      </c>
      <c r="C16" s="17">
        <v>4193.490178</v>
      </c>
      <c r="D16" s="17">
        <v>23310.304</v>
      </c>
      <c r="E16" s="17">
        <v>10867.121999999999</v>
      </c>
      <c r="F16" s="17">
        <v>12963.269</v>
      </c>
      <c r="G16" s="17">
        <v>26021</v>
      </c>
      <c r="H16" s="17">
        <v>32492</v>
      </c>
      <c r="I16" s="17">
        <v>89270</v>
      </c>
      <c r="J16" s="17">
        <v>36513.661999999997</v>
      </c>
      <c r="K16" s="54"/>
    </row>
    <row r="17" spans="1:11" ht="19.5" customHeight="1" x14ac:dyDescent="0.25">
      <c r="A17" s="7" t="s">
        <v>16</v>
      </c>
      <c r="B17" s="18">
        <v>6402083.1933806315</v>
      </c>
      <c r="C17" s="18">
        <v>7155558.6062872196</v>
      </c>
      <c r="D17" s="18">
        <v>9240706.1942600124</v>
      </c>
      <c r="E17" s="18">
        <v>8544424.2170000002</v>
      </c>
      <c r="F17" s="18">
        <f>8285842.788-1</f>
        <v>8285841.7879999997</v>
      </c>
      <c r="G17" s="18">
        <v>7796099</v>
      </c>
      <c r="H17" s="18">
        <v>8079930</v>
      </c>
      <c r="I17" s="18">
        <v>6616481.6339999996</v>
      </c>
      <c r="J17" s="18">
        <v>7642915.7719999999</v>
      </c>
      <c r="K17" s="54"/>
    </row>
    <row r="18" spans="1:11" ht="42.75" customHeight="1" x14ac:dyDescent="0.25">
      <c r="A18" s="9" t="s">
        <v>17</v>
      </c>
      <c r="B18" s="17">
        <v>5189020.5558239603</v>
      </c>
      <c r="C18" s="17">
        <v>5439394.1333923796</v>
      </c>
      <c r="D18" s="17">
        <v>7251563.0609999998</v>
      </c>
      <c r="E18" s="17">
        <v>6741803.3339999998</v>
      </c>
      <c r="F18" s="17">
        <v>6490509.4050000003</v>
      </c>
      <c r="G18" s="17">
        <v>5920878.1699999999</v>
      </c>
      <c r="H18" s="17">
        <v>6038078.4589999998</v>
      </c>
      <c r="I18" s="17">
        <v>4667442.4790000003</v>
      </c>
      <c r="J18" s="17">
        <v>5222602.7139999997</v>
      </c>
      <c r="K18" s="54"/>
    </row>
    <row r="19" spans="1:11" ht="28.5" x14ac:dyDescent="0.25">
      <c r="A19" s="7" t="s">
        <v>18</v>
      </c>
      <c r="B19" s="18">
        <v>44230648.921640635</v>
      </c>
      <c r="C19" s="18">
        <v>47309223.184855059</v>
      </c>
      <c r="D19" s="18">
        <v>53153174.368496165</v>
      </c>
      <c r="E19" s="18">
        <v>54325249.581</v>
      </c>
      <c r="F19" s="18">
        <f>56205126.874-1</f>
        <v>56205125.873999998</v>
      </c>
      <c r="G19" s="18">
        <v>58781490.322999999</v>
      </c>
      <c r="H19" s="18">
        <v>62531701.045999996</v>
      </c>
      <c r="I19" s="18">
        <v>63691954</v>
      </c>
      <c r="J19" s="18">
        <v>70547560.453999996</v>
      </c>
      <c r="K19" s="54"/>
    </row>
    <row r="20" spans="1:11" ht="21" customHeight="1" x14ac:dyDescent="0.25">
      <c r="A20" s="6" t="s">
        <v>19</v>
      </c>
      <c r="B20" s="17"/>
      <c r="C20" s="17"/>
      <c r="D20" s="17"/>
      <c r="E20" s="17"/>
      <c r="F20" s="17"/>
      <c r="G20" s="17"/>
      <c r="H20" s="17"/>
      <c r="I20" s="17"/>
      <c r="J20" s="17"/>
      <c r="K20" s="54"/>
    </row>
    <row r="21" spans="1:11" x14ac:dyDescent="0.25">
      <c r="A21" s="7" t="s">
        <v>20</v>
      </c>
      <c r="B21" s="18">
        <v>35746787.511</v>
      </c>
      <c r="C21" s="18">
        <v>38807616</v>
      </c>
      <c r="D21" s="18">
        <v>41054097.980972581</v>
      </c>
      <c r="E21" s="18">
        <v>42086997.894000001</v>
      </c>
      <c r="F21" s="18">
        <v>44455362.030000001</v>
      </c>
      <c r="G21" s="18">
        <v>47508997.137000002</v>
      </c>
      <c r="H21" s="18">
        <v>50596985.623999998</v>
      </c>
      <c r="I21" s="18">
        <v>48231433.091000006</v>
      </c>
      <c r="J21" s="18">
        <f>SUM(J22:J24)</f>
        <v>56627648.499000005</v>
      </c>
      <c r="K21" s="54"/>
    </row>
    <row r="22" spans="1:11" x14ac:dyDescent="0.25">
      <c r="A22" s="10" t="s">
        <v>21</v>
      </c>
      <c r="B22" s="17">
        <v>26716651.780999999</v>
      </c>
      <c r="C22" s="17">
        <v>29066742.083000001</v>
      </c>
      <c r="D22" s="17">
        <v>30449334.400699999</v>
      </c>
      <c r="E22" s="17">
        <v>31368057</v>
      </c>
      <c r="F22" s="17">
        <v>32822251.136</v>
      </c>
      <c r="G22" s="17">
        <v>35059996</v>
      </c>
      <c r="H22" s="17">
        <v>37251649</v>
      </c>
      <c r="I22" s="17">
        <v>37183981.971000001</v>
      </c>
      <c r="J22" s="17">
        <v>43097620.556000002</v>
      </c>
      <c r="K22" s="54"/>
    </row>
    <row r="23" spans="1:11" x14ac:dyDescent="0.25">
      <c r="A23" s="10" t="s">
        <v>22</v>
      </c>
      <c r="B23" s="17">
        <v>7660906.551</v>
      </c>
      <c r="C23" s="17">
        <v>8210835</v>
      </c>
      <c r="D23" s="17">
        <v>8916807.0372725837</v>
      </c>
      <c r="E23" s="17">
        <v>9496699</v>
      </c>
      <c r="F23" s="17">
        <v>10088561.864</v>
      </c>
      <c r="G23" s="17">
        <v>10725428</v>
      </c>
      <c r="H23" s="17">
        <v>11468315</v>
      </c>
      <c r="I23" s="17">
        <v>10391340.196</v>
      </c>
      <c r="J23" s="17">
        <v>12584907.251</v>
      </c>
      <c r="K23" s="54"/>
    </row>
    <row r="24" spans="1:11" ht="45" x14ac:dyDescent="0.25">
      <c r="A24" s="9" t="s">
        <v>23</v>
      </c>
      <c r="B24" s="17">
        <v>1369229.179</v>
      </c>
      <c r="C24" s="17">
        <v>1530038.9649999999</v>
      </c>
      <c r="D24" s="17">
        <v>1687956.5429999998</v>
      </c>
      <c r="E24" s="17">
        <v>1222242</v>
      </c>
      <c r="F24" s="17">
        <v>1544549.03</v>
      </c>
      <c r="G24" s="17">
        <v>1723573</v>
      </c>
      <c r="H24" s="17">
        <v>1877022</v>
      </c>
      <c r="I24" s="17">
        <v>656110.924</v>
      </c>
      <c r="J24" s="17">
        <v>945120.69200000004</v>
      </c>
      <c r="K24" s="54"/>
    </row>
    <row r="25" spans="1:11" ht="28.5" x14ac:dyDescent="0.25">
      <c r="A25" s="7" t="s">
        <v>24</v>
      </c>
      <c r="B25" s="18">
        <v>5278153.1639999999</v>
      </c>
      <c r="C25" s="18">
        <v>5816752.2584499996</v>
      </c>
      <c r="D25" s="18">
        <v>5955423.451799999</v>
      </c>
      <c r="E25" s="18">
        <v>6069173.7889999999</v>
      </c>
      <c r="F25" s="18">
        <v>6439290.4649999999</v>
      </c>
      <c r="G25" s="18">
        <v>7238460.9260000009</v>
      </c>
      <c r="H25" s="18">
        <v>8055062.1640000008</v>
      </c>
      <c r="I25" s="18">
        <v>8481222.5969999991</v>
      </c>
      <c r="J25" s="18">
        <v>9705525.7670000009</v>
      </c>
      <c r="K25" s="54"/>
    </row>
    <row r="26" spans="1:11" ht="18.75" customHeight="1" x14ac:dyDescent="0.25">
      <c r="A26" s="10" t="s">
        <v>25</v>
      </c>
      <c r="B26" s="17">
        <v>3004613.861</v>
      </c>
      <c r="C26" s="17">
        <v>3186696.0089499997</v>
      </c>
      <c r="D26" s="17">
        <v>3324741.4841499995</v>
      </c>
      <c r="E26" s="17">
        <v>3479218</v>
      </c>
      <c r="F26" s="17">
        <v>3743810.34</v>
      </c>
      <c r="G26" s="19">
        <v>4200158</v>
      </c>
      <c r="H26" s="19">
        <v>4575297</v>
      </c>
      <c r="I26" s="19">
        <v>4928166.8499999996</v>
      </c>
      <c r="J26" s="19">
        <v>5769752.7479999997</v>
      </c>
      <c r="K26" s="54"/>
    </row>
    <row r="27" spans="1:11" ht="18.75" customHeight="1" x14ac:dyDescent="0.25">
      <c r="A27" s="10" t="s">
        <v>26</v>
      </c>
      <c r="B27" s="17">
        <v>426194.13199999998</v>
      </c>
      <c r="C27" s="17">
        <v>507594.24849999999</v>
      </c>
      <c r="D27" s="17">
        <v>551101.19065</v>
      </c>
      <c r="E27" s="17">
        <v>600309</v>
      </c>
      <c r="F27" s="17">
        <v>665752.29399999999</v>
      </c>
      <c r="G27" s="19">
        <v>808940</v>
      </c>
      <c r="H27" s="19">
        <v>905854</v>
      </c>
      <c r="I27" s="19">
        <v>813633.01899999997</v>
      </c>
      <c r="J27" s="19">
        <v>949553.17700000003</v>
      </c>
      <c r="K27" s="54"/>
    </row>
    <row r="28" spans="1:11" ht="30" x14ac:dyDescent="0.25">
      <c r="A28" s="10" t="s">
        <v>27</v>
      </c>
      <c r="B28" s="17">
        <v>186275.171</v>
      </c>
      <c r="C28" s="17">
        <v>201470.921</v>
      </c>
      <c r="D28" s="17">
        <v>207685.777</v>
      </c>
      <c r="E28" s="17">
        <v>216887</v>
      </c>
      <c r="F28" s="17">
        <v>230639.83600000001</v>
      </c>
      <c r="G28" s="19">
        <v>253312</v>
      </c>
      <c r="H28" s="19">
        <v>277602</v>
      </c>
      <c r="I28" s="19">
        <v>295265.68199999997</v>
      </c>
      <c r="J28" s="19">
        <v>325078.68199999997</v>
      </c>
      <c r="K28" s="54"/>
    </row>
    <row r="29" spans="1:11" ht="45.75" customHeight="1" x14ac:dyDescent="0.25">
      <c r="A29" s="10" t="s">
        <v>28</v>
      </c>
      <c r="B29" s="17">
        <v>1661070</v>
      </c>
      <c r="C29" s="17">
        <v>1920991.08</v>
      </c>
      <c r="D29" s="17">
        <v>1871895</v>
      </c>
      <c r="E29" s="17">
        <v>1772760</v>
      </c>
      <c r="F29" s="17">
        <v>1799087.9950000001</v>
      </c>
      <c r="G29" s="17">
        <v>1976051</v>
      </c>
      <c r="H29" s="17">
        <v>2296309</v>
      </c>
      <c r="I29" s="17">
        <v>2444157.0460000001</v>
      </c>
      <c r="J29" s="17">
        <v>2661141.16</v>
      </c>
      <c r="K29" s="54"/>
    </row>
    <row r="30" spans="1:11" ht="19.5" customHeight="1" x14ac:dyDescent="0.25">
      <c r="A30" s="7" t="s">
        <v>29</v>
      </c>
      <c r="B30" s="18">
        <v>1286517</v>
      </c>
      <c r="C30" s="18">
        <v>1398731.5109999999</v>
      </c>
      <c r="D30" s="18">
        <v>1326823.1359999999</v>
      </c>
      <c r="E30" s="18">
        <v>1409983</v>
      </c>
      <c r="F30" s="18">
        <v>1497971.227</v>
      </c>
      <c r="G30" s="18">
        <v>1561992.71</v>
      </c>
      <c r="H30" s="18">
        <v>1467404.8629999999</v>
      </c>
      <c r="I30" s="18">
        <v>1215045.9739999999</v>
      </c>
      <c r="J30" s="18">
        <v>1213336.726</v>
      </c>
      <c r="K30" s="54"/>
    </row>
    <row r="31" spans="1:11" ht="19.5" customHeight="1" x14ac:dyDescent="0.25">
      <c r="A31" s="7" t="s">
        <v>30</v>
      </c>
      <c r="B31" s="18">
        <v>42311457.674999997</v>
      </c>
      <c r="C31" s="18">
        <v>46023100.419629745</v>
      </c>
      <c r="D31" s="18">
        <v>48336344.568772584</v>
      </c>
      <c r="E31" s="18">
        <v>49566155</v>
      </c>
      <c r="F31" s="18">
        <v>52392623.722000003</v>
      </c>
      <c r="G31" s="18">
        <v>56309450.773000002</v>
      </c>
      <c r="H31" s="18">
        <v>60119452.651000001</v>
      </c>
      <c r="I31" s="18">
        <v>57927701.662000008</v>
      </c>
      <c r="J31" s="18">
        <f>J21+J25+J30</f>
        <v>67546510.991999999</v>
      </c>
      <c r="K31" s="54"/>
    </row>
    <row r="32" spans="1:11" ht="21.75" customHeight="1" x14ac:dyDescent="0.25">
      <c r="A32" s="11" t="s">
        <v>31</v>
      </c>
      <c r="B32" s="18"/>
      <c r="C32" s="18"/>
      <c r="D32" s="18"/>
      <c r="E32" s="18"/>
      <c r="F32" s="18"/>
      <c r="G32" s="18"/>
      <c r="H32" s="18"/>
      <c r="I32" s="18"/>
      <c r="J32" s="18"/>
      <c r="K32" s="54"/>
    </row>
    <row r="33" spans="1:12" ht="31.5" customHeight="1" x14ac:dyDescent="0.25">
      <c r="A33" s="7" t="s">
        <v>32</v>
      </c>
      <c r="B33" s="18">
        <v>2632376</v>
      </c>
      <c r="C33" s="18">
        <v>-129484.34575068922</v>
      </c>
      <c r="D33" s="18">
        <v>3058553.9052635804</v>
      </c>
      <c r="E33" s="18">
        <v>2271478.1549999998</v>
      </c>
      <c r="F33" s="18">
        <v>2305524.173</v>
      </c>
      <c r="G33" s="18">
        <v>1818773</v>
      </c>
      <c r="H33" s="18">
        <v>2799137.3190000001</v>
      </c>
      <c r="I33" s="18">
        <v>2790891.2409999999</v>
      </c>
      <c r="J33" s="18">
        <v>4134869.9249999998</v>
      </c>
      <c r="K33" s="54"/>
      <c r="L33" s="55"/>
    </row>
    <row r="34" spans="1:12" ht="28.5" x14ac:dyDescent="0.25">
      <c r="A34" s="7" t="s">
        <v>33</v>
      </c>
      <c r="B34" s="18">
        <v>223526.60446659205</v>
      </c>
      <c r="C34" s="18">
        <v>250156.42898788978</v>
      </c>
      <c r="D34" s="18">
        <v>272649.35675999994</v>
      </c>
      <c r="E34" s="18">
        <v>34710.582000000002</v>
      </c>
      <c r="F34" s="18">
        <v>38402.862999999998</v>
      </c>
      <c r="G34" s="18">
        <v>-82529</v>
      </c>
      <c r="H34" s="18">
        <v>19769.91</v>
      </c>
      <c r="I34" s="18">
        <v>163182.68100000001</v>
      </c>
      <c r="J34" s="18">
        <v>114969.488</v>
      </c>
      <c r="K34" s="54"/>
      <c r="L34" s="55"/>
    </row>
    <row r="35" spans="1:12" ht="42.75" x14ac:dyDescent="0.25">
      <c r="A35" s="7" t="s">
        <v>67</v>
      </c>
      <c r="B35" s="18">
        <v>20284.093000000001</v>
      </c>
      <c r="C35" s="18">
        <v>44492.794000000002</v>
      </c>
      <c r="D35" s="18">
        <v>30313.373</v>
      </c>
      <c r="E35" s="18">
        <v>63302.81</v>
      </c>
      <c r="F35" s="18">
        <v>128914</v>
      </c>
      <c r="G35" s="18">
        <v>138270</v>
      </c>
      <c r="H35" s="18">
        <v>184904</v>
      </c>
      <c r="I35" s="18">
        <v>277267</v>
      </c>
      <c r="J35" s="18">
        <v>265792</v>
      </c>
      <c r="K35" s="54"/>
      <c r="L35" s="57"/>
    </row>
    <row r="36" spans="1:12" ht="32.25" customHeight="1" x14ac:dyDescent="0.25">
      <c r="A36" s="7" t="s">
        <v>35</v>
      </c>
      <c r="B36" s="18">
        <v>272291.196</v>
      </c>
      <c r="C36" s="18">
        <v>1130578.3649999998</v>
      </c>
      <c r="D36" s="18">
        <v>-530984.69799999997</v>
      </c>
      <c r="E36" s="18">
        <v>1126231.294</v>
      </c>
      <c r="F36" s="18">
        <v>1237738</v>
      </c>
      <c r="G36" s="18">
        <v>1475123</v>
      </c>
      <c r="H36" s="18">
        <v>325889.08799999999</v>
      </c>
      <c r="I36" s="18">
        <v>2836457.091</v>
      </c>
      <c r="J36" s="18">
        <v>619513.16399999999</v>
      </c>
      <c r="K36" s="54"/>
      <c r="L36" s="55"/>
    </row>
    <row r="37" spans="1:12" ht="21" customHeight="1" x14ac:dyDescent="0.25">
      <c r="A37" s="7" t="s">
        <v>36</v>
      </c>
      <c r="B37" s="18">
        <v>929802.25699999998</v>
      </c>
      <c r="C37" s="18">
        <v>1052832.6740000001</v>
      </c>
      <c r="D37" s="18">
        <v>891970.54970000009</v>
      </c>
      <c r="E37" s="18">
        <v>1117003</v>
      </c>
      <c r="F37" s="18">
        <v>1119097.878</v>
      </c>
      <c r="G37" s="18">
        <v>1430969</v>
      </c>
      <c r="H37" s="18">
        <v>1457057.1969999999</v>
      </c>
      <c r="I37" s="18">
        <v>1805808.2050000001</v>
      </c>
      <c r="J37" s="18">
        <v>2240453.6860000002</v>
      </c>
      <c r="K37" s="54"/>
      <c r="L37" s="55"/>
    </row>
    <row r="38" spans="1:12" ht="31.5" customHeight="1" x14ac:dyDescent="0.25">
      <c r="A38" s="7" t="s">
        <v>37</v>
      </c>
      <c r="B38" s="18">
        <v>104848.086</v>
      </c>
      <c r="C38" s="18">
        <v>109529.224</v>
      </c>
      <c r="D38" s="18">
        <v>121703.048</v>
      </c>
      <c r="E38" s="18">
        <v>124043.34299999999</v>
      </c>
      <c r="F38" s="18">
        <v>128467.75199999999</v>
      </c>
      <c r="G38" s="18">
        <v>123756</v>
      </c>
      <c r="H38" s="18">
        <v>125828.69</v>
      </c>
      <c r="I38" s="18">
        <v>129181.42600000001</v>
      </c>
      <c r="J38" s="18">
        <v>139432.99400000001</v>
      </c>
      <c r="K38" s="54"/>
      <c r="L38" s="55"/>
    </row>
    <row r="39" spans="1:12" ht="28.5" x14ac:dyDescent="0.25">
      <c r="A39" s="7" t="s">
        <v>38</v>
      </c>
      <c r="B39" s="18">
        <v>2289545.2316957465</v>
      </c>
      <c r="C39" s="18">
        <v>1229974.4623306233</v>
      </c>
      <c r="D39" s="18">
        <v>-902655.83700000006</v>
      </c>
      <c r="E39" s="18">
        <v>95769.077999999994</v>
      </c>
      <c r="F39" s="18">
        <v>1356785.159</v>
      </c>
      <c r="G39" s="18">
        <v>2725940</v>
      </c>
      <c r="H39" s="18">
        <v>2779332.0869999998</v>
      </c>
      <c r="I39" s="18">
        <v>2447880.42</v>
      </c>
      <c r="J39" s="18">
        <v>4648966.784</v>
      </c>
      <c r="K39" s="54"/>
      <c r="L39" s="55"/>
    </row>
    <row r="40" spans="1:12" ht="22.5" customHeight="1" x14ac:dyDescent="0.25">
      <c r="A40" s="12" t="s">
        <v>39</v>
      </c>
      <c r="B40" s="18">
        <v>25607.652999999998</v>
      </c>
      <c r="C40" s="18">
        <v>57992.087318739999</v>
      </c>
      <c r="D40" s="18">
        <v>69969</v>
      </c>
      <c r="E40" s="18">
        <v>118095.076</v>
      </c>
      <c r="F40" s="18">
        <v>211143.09300000017</v>
      </c>
      <c r="G40" s="18">
        <v>293617</v>
      </c>
      <c r="H40" s="18">
        <v>278994.27799999999</v>
      </c>
      <c r="I40" s="18">
        <v>209344.302</v>
      </c>
      <c r="J40" s="18">
        <v>134984.989</v>
      </c>
      <c r="K40" s="54"/>
      <c r="L40" s="40"/>
    </row>
    <row r="41" spans="1:12" ht="33" customHeight="1" x14ac:dyDescent="0.25">
      <c r="A41" s="7" t="s">
        <v>40</v>
      </c>
      <c r="B41" s="18">
        <v>1919191.2466406389</v>
      </c>
      <c r="C41" s="18">
        <v>1286122.7652253169</v>
      </c>
      <c r="D41" s="18">
        <v>4816829.7997235805</v>
      </c>
      <c r="E41" s="18">
        <v>4759094.5810000002</v>
      </c>
      <c r="F41" s="18">
        <v>3812503.1519999998</v>
      </c>
      <c r="G41" s="18">
        <v>2472039</v>
      </c>
      <c r="H41" s="18">
        <v>2412248.3950000009</v>
      </c>
      <c r="I41" s="18">
        <v>5764251.5260000005</v>
      </c>
      <c r="J41" s="18">
        <f>J33+J34+J35+J36+J37+J38-J39+J40</f>
        <v>3001049.4620000003</v>
      </c>
      <c r="K41" s="54"/>
      <c r="L41" s="40"/>
    </row>
    <row r="42" spans="1:12" x14ac:dyDescent="0.25">
      <c r="A42" s="32" t="s">
        <v>62</v>
      </c>
      <c r="B42" s="34"/>
      <c r="C42" s="35"/>
      <c r="D42" s="35"/>
      <c r="E42" s="35"/>
      <c r="F42" s="35"/>
      <c r="G42" s="35"/>
      <c r="H42" s="35"/>
      <c r="I42" s="36"/>
      <c r="J42" s="36"/>
      <c r="K42" s="54"/>
    </row>
    <row r="43" spans="1:12" ht="28.5" x14ac:dyDescent="0.25">
      <c r="A43" s="7" t="s">
        <v>63</v>
      </c>
      <c r="B43" s="18">
        <v>25684.400000000001</v>
      </c>
      <c r="C43" s="18">
        <v>27412.400000000001</v>
      </c>
      <c r="D43" s="18">
        <v>30254.400000000001</v>
      </c>
      <c r="E43" s="18">
        <v>30865</v>
      </c>
      <c r="F43" s="18">
        <v>31896.5</v>
      </c>
      <c r="G43" s="18">
        <v>33361</v>
      </c>
      <c r="H43" s="18">
        <v>35506</v>
      </c>
      <c r="I43" s="18">
        <v>36240</v>
      </c>
      <c r="J43" s="18">
        <v>40304.33</v>
      </c>
      <c r="K43" s="54"/>
    </row>
    <row r="44" spans="1:12" ht="28.5" x14ac:dyDescent="0.25">
      <c r="A44" s="7" t="s">
        <v>64</v>
      </c>
      <c r="B44" s="33" t="s">
        <v>66</v>
      </c>
      <c r="C44" s="14">
        <v>99.2</v>
      </c>
      <c r="D44" s="14">
        <v>96.4</v>
      </c>
      <c r="E44" s="14">
        <v>95.5</v>
      </c>
      <c r="F44" s="14">
        <v>99.8</v>
      </c>
      <c r="G44" s="14">
        <v>101.7</v>
      </c>
      <c r="H44" s="14">
        <v>101.9</v>
      </c>
      <c r="I44" s="14">
        <v>98.6</v>
      </c>
      <c r="J44" s="14">
        <v>103.9</v>
      </c>
      <c r="K44" s="54"/>
    </row>
    <row r="45" spans="1:12" ht="27.75" customHeight="1" x14ac:dyDescent="0.25">
      <c r="A45" s="7" t="s">
        <v>65</v>
      </c>
      <c r="B45" s="33" t="s">
        <v>66</v>
      </c>
      <c r="C45" s="14">
        <v>98.8</v>
      </c>
      <c r="D45" s="14">
        <v>97.6</v>
      </c>
      <c r="E45" s="14">
        <v>95.5</v>
      </c>
      <c r="F45" s="14">
        <v>99.5</v>
      </c>
      <c r="G45" s="14">
        <v>100.7</v>
      </c>
      <c r="H45" s="14">
        <v>101.2</v>
      </c>
      <c r="I45" s="14">
        <v>98</v>
      </c>
      <c r="J45" s="14">
        <v>103.3</v>
      </c>
      <c r="K45" s="54"/>
    </row>
    <row r="46" spans="1:12" x14ac:dyDescent="0.25">
      <c r="A46" s="4"/>
      <c r="B46" s="13"/>
      <c r="C46" s="13"/>
      <c r="D46" s="13"/>
      <c r="E46" s="13"/>
      <c r="F46" s="13"/>
      <c r="G46" s="13"/>
      <c r="H46" s="21"/>
    </row>
    <row r="47" spans="1:12" x14ac:dyDescent="0.25">
      <c r="A47" s="4" t="s">
        <v>58</v>
      </c>
      <c r="B47" s="13"/>
      <c r="C47" s="13"/>
      <c r="D47" s="13"/>
      <c r="E47" s="13"/>
      <c r="F47" s="13"/>
      <c r="G47" s="13"/>
      <c r="H47" s="21"/>
    </row>
    <row r="48" spans="1:12" x14ac:dyDescent="0.25">
      <c r="A48" s="4"/>
      <c r="B48" s="13"/>
      <c r="C48" s="13"/>
      <c r="D48" s="13"/>
      <c r="E48" s="13"/>
      <c r="F48" s="13"/>
      <c r="G48" s="13"/>
      <c r="H48" s="21"/>
    </row>
  </sheetData>
  <mergeCells count="3">
    <mergeCell ref="A2:G2"/>
    <mergeCell ref="A1:G1"/>
    <mergeCell ref="B3:J3"/>
  </mergeCells>
  <phoneticPr fontId="0" type="noConversion"/>
  <pageMargins left="0.23622047244094491" right="0.23622047244094491" top="0.19685039370078741" bottom="0.31496062992125984" header="0.19685039370078741" footer="0.23622047244094491"/>
  <pageSetup paperSize="9" scale="82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zoomScaleNormal="100"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I37" sqref="I37"/>
    </sheetView>
  </sheetViews>
  <sheetFormatPr defaultRowHeight="15.75" x14ac:dyDescent="0.25"/>
  <cols>
    <col min="1" max="1" width="50.85546875" style="44" customWidth="1"/>
    <col min="2" max="10" width="11.7109375" style="44" customWidth="1"/>
    <col min="11" max="11" width="9.140625" style="43"/>
    <col min="12" max="25" width="9.140625" style="44"/>
    <col min="26" max="26" width="9.42578125" style="44" bestFit="1" customWidth="1"/>
    <col min="27" max="27" width="11.140625" style="44" bestFit="1" customWidth="1"/>
    <col min="28" max="28" width="12.140625" style="44" bestFit="1" customWidth="1"/>
    <col min="29" max="29" width="11.140625" style="44" bestFit="1" customWidth="1"/>
    <col min="30" max="30" width="12.7109375" style="44" bestFit="1" customWidth="1"/>
    <col min="31" max="31" width="10.7109375" style="44" bestFit="1" customWidth="1"/>
    <col min="32" max="33" width="12.140625" style="44" bestFit="1" customWidth="1"/>
    <col min="34" max="34" width="13.28515625" style="44" bestFit="1" customWidth="1"/>
    <col min="35" max="35" width="10.140625" style="44" bestFit="1" customWidth="1"/>
    <col min="36" max="36" width="11.140625" style="44" bestFit="1" customWidth="1"/>
    <col min="37" max="37" width="14.28515625" style="44" bestFit="1" customWidth="1"/>
    <col min="38" max="38" width="12.140625" style="44" bestFit="1" customWidth="1"/>
    <col min="39" max="39" width="14.28515625" style="44" bestFit="1" customWidth="1"/>
    <col min="40" max="16384" width="9.140625" style="44"/>
  </cols>
  <sheetData>
    <row r="1" spans="1:11" s="43" customFormat="1" ht="15.75" customHeight="1" x14ac:dyDescent="0.25">
      <c r="A1" s="69" t="s">
        <v>47</v>
      </c>
      <c r="B1" s="69"/>
      <c r="C1" s="69"/>
      <c r="D1" s="69"/>
      <c r="E1" s="69"/>
      <c r="F1" s="69"/>
      <c r="G1" s="69"/>
    </row>
    <row r="2" spans="1:11" ht="17.25" customHeight="1" x14ac:dyDescent="0.25">
      <c r="A2" s="70" t="s">
        <v>46</v>
      </c>
      <c r="B2" s="70"/>
      <c r="C2" s="70"/>
      <c r="D2" s="70"/>
      <c r="E2" s="70"/>
      <c r="F2" s="70"/>
      <c r="G2" s="70"/>
    </row>
    <row r="3" spans="1:11" s="46" customFormat="1" ht="15" customHeight="1" x14ac:dyDescent="0.25">
      <c r="A3" s="45"/>
      <c r="B3" s="71" t="s">
        <v>50</v>
      </c>
      <c r="C3" s="71"/>
      <c r="D3" s="71"/>
      <c r="E3" s="71"/>
      <c r="F3" s="71"/>
      <c r="G3" s="71"/>
      <c r="H3" s="71"/>
      <c r="I3" s="71"/>
      <c r="J3" s="72"/>
      <c r="K3" s="56"/>
    </row>
    <row r="4" spans="1:11" ht="16.5" customHeight="1" x14ac:dyDescent="0.25">
      <c r="A4" s="5" t="s">
        <v>0</v>
      </c>
      <c r="B4" s="6" t="s">
        <v>1</v>
      </c>
      <c r="C4" s="6" t="s">
        <v>2</v>
      </c>
      <c r="D4" s="6" t="s">
        <v>3</v>
      </c>
      <c r="E4" s="6" t="s">
        <v>41</v>
      </c>
      <c r="F4" s="6" t="s">
        <v>42</v>
      </c>
      <c r="G4" s="6" t="s">
        <v>52</v>
      </c>
      <c r="H4" s="6" t="s">
        <v>54</v>
      </c>
      <c r="I4" s="6" t="s">
        <v>61</v>
      </c>
      <c r="J4" s="6" t="s">
        <v>70</v>
      </c>
    </row>
    <row r="5" spans="1:11" ht="22.5" customHeight="1" x14ac:dyDescent="0.25">
      <c r="A5" s="7" t="s">
        <v>4</v>
      </c>
      <c r="B5" s="14">
        <v>55.102628141807443</v>
      </c>
      <c r="C5" s="14">
        <v>54.858465755379981</v>
      </c>
      <c r="D5" s="14">
        <v>52.804855703285249</v>
      </c>
      <c r="E5" s="14">
        <v>54.040258399196837</v>
      </c>
      <c r="F5" s="14">
        <v>55.132005521109107</v>
      </c>
      <c r="G5" s="14">
        <v>57.107843252257915</v>
      </c>
      <c r="H5" s="14">
        <v>57.290406946784344</v>
      </c>
      <c r="I5" s="14">
        <v>57.245473211315257</v>
      </c>
      <c r="J5" s="14">
        <v>57.2</v>
      </c>
      <c r="K5" s="59"/>
    </row>
    <row r="6" spans="1:11" ht="33" customHeight="1" x14ac:dyDescent="0.25">
      <c r="A6" s="8" t="s">
        <v>5</v>
      </c>
      <c r="B6" s="14">
        <v>7.0372138277109979</v>
      </c>
      <c r="C6" s="14">
        <v>7.0075928405323422</v>
      </c>
      <c r="D6" s="14">
        <v>6.490102920778301</v>
      </c>
      <c r="E6" s="14">
        <v>6.3932841630509953</v>
      </c>
      <c r="F6" s="14">
        <v>6.2519411785989885</v>
      </c>
      <c r="G6" s="14">
        <v>6.0795685518740576</v>
      </c>
      <c r="H6" s="14">
        <v>5.9314314786855737</v>
      </c>
      <c r="I6" s="14">
        <v>5.1950236009144755</v>
      </c>
      <c r="J6" s="14">
        <v>5.7</v>
      </c>
      <c r="K6" s="59"/>
    </row>
    <row r="7" spans="1:11" x14ac:dyDescent="0.25">
      <c r="A7" s="7" t="s">
        <v>6</v>
      </c>
      <c r="B7" s="14">
        <v>18.731311482627664</v>
      </c>
      <c r="C7" s="14">
        <v>18.236705899106802</v>
      </c>
      <c r="D7" s="14">
        <v>18.166939443833634</v>
      </c>
      <c r="E7" s="14">
        <v>18.827001326059495</v>
      </c>
      <c r="F7" s="14">
        <v>19.299910307678854</v>
      </c>
      <c r="G7" s="14">
        <v>18.976063619189159</v>
      </c>
      <c r="H7" s="14">
        <v>18.80395431326933</v>
      </c>
      <c r="I7" s="14">
        <v>21.374091108207509</v>
      </c>
      <c r="J7" s="14">
        <v>20.6</v>
      </c>
    </row>
    <row r="8" spans="1:11" x14ac:dyDescent="0.25">
      <c r="A8" s="9" t="s">
        <v>7</v>
      </c>
      <c r="B8" s="15">
        <v>13.225401712652557</v>
      </c>
      <c r="C8" s="15">
        <v>12.799901105095032</v>
      </c>
      <c r="D8" s="15">
        <v>13.117772226850482</v>
      </c>
      <c r="E8" s="15">
        <v>13.602393356669371</v>
      </c>
      <c r="F8" s="15">
        <v>14.238027004760944</v>
      </c>
      <c r="G8" s="15">
        <v>14.023189525656967</v>
      </c>
      <c r="H8" s="15">
        <v>13.78647606860754</v>
      </c>
      <c r="I8" s="15">
        <v>14.150656757843119</v>
      </c>
      <c r="J8" s="15">
        <v>13.925709599750851</v>
      </c>
    </row>
    <row r="9" spans="1:11" x14ac:dyDescent="0.25">
      <c r="A9" s="9" t="s">
        <v>8</v>
      </c>
      <c r="B9" s="15">
        <v>4.6943440440551942</v>
      </c>
      <c r="C9" s="15">
        <v>4.6065146014098621</v>
      </c>
      <c r="D9" s="15">
        <v>4.3013224217801032</v>
      </c>
      <c r="E9" s="15">
        <v>4.491122111389827</v>
      </c>
      <c r="F9" s="15">
        <v>4.350708219178963</v>
      </c>
      <c r="G9" s="15">
        <v>4.3264399286673392</v>
      </c>
      <c r="H9" s="15">
        <v>4.3844417377725851</v>
      </c>
      <c r="I9" s="15">
        <v>6.5894678651348615</v>
      </c>
      <c r="J9" s="60">
        <v>6.0952416028069774</v>
      </c>
    </row>
    <row r="10" spans="1:11" x14ac:dyDescent="0.25">
      <c r="A10" s="9" t="s">
        <v>9</v>
      </c>
      <c r="B10" s="15">
        <v>0.16971185327392579</v>
      </c>
      <c r="C10" s="15">
        <v>0.16304341797920882</v>
      </c>
      <c r="D10" s="15">
        <v>0.24757827906228083</v>
      </c>
      <c r="E10" s="15">
        <v>5.1622574466382742E-2</v>
      </c>
      <c r="F10" s="15">
        <v>5.2364437706231975E-2</v>
      </c>
      <c r="G10" s="15">
        <v>0.15374934269850871</v>
      </c>
      <c r="H10" s="15">
        <v>5.6916191881328404E-2</v>
      </c>
      <c r="I10" s="15">
        <v>5.985968541342071E-2</v>
      </c>
      <c r="J10" s="60">
        <v>0.14953735284079356</v>
      </c>
    </row>
    <row r="11" spans="1:11" x14ac:dyDescent="0.25">
      <c r="A11" s="9" t="s">
        <v>10</v>
      </c>
      <c r="B11" s="15">
        <v>0.64185266759922888</v>
      </c>
      <c r="C11" s="15">
        <v>0.56724677462270012</v>
      </c>
      <c r="D11" s="15">
        <v>0.60026756217424959</v>
      </c>
      <c r="E11" s="15">
        <v>0.58186328353391314</v>
      </c>
      <c r="F11" s="15">
        <v>0.55881064603271491</v>
      </c>
      <c r="G11" s="15">
        <v>0.47268500079400411</v>
      </c>
      <c r="H11" s="15">
        <v>0.4761201039149483</v>
      </c>
      <c r="I11" s="15">
        <v>0.47410522975905933</v>
      </c>
      <c r="J11" s="60">
        <v>0.48720208677067151</v>
      </c>
    </row>
    <row r="12" spans="1:11" x14ac:dyDescent="0.25">
      <c r="A12" s="7" t="s">
        <v>11</v>
      </c>
      <c r="B12" s="14">
        <v>4.6545321313446291</v>
      </c>
      <c r="C12" s="14">
        <v>4.7721518012647026</v>
      </c>
      <c r="D12" s="14">
        <v>5.053051454784625</v>
      </c>
      <c r="E12" s="14">
        <v>5.1111837468136088</v>
      </c>
      <c r="F12" s="14">
        <v>4.5739968642063635</v>
      </c>
      <c r="G12" s="14">
        <v>4.573677845231586</v>
      </c>
      <c r="H12" s="14">
        <v>5.0528738977941421</v>
      </c>
      <c r="I12" s="14">
        <v>5.797158741703746</v>
      </c>
      <c r="J12" s="61">
        <v>5.6705508501783441</v>
      </c>
    </row>
    <row r="13" spans="1:11" ht="17.25" customHeight="1" x14ac:dyDescent="0.25">
      <c r="A13" s="9" t="s">
        <v>12</v>
      </c>
      <c r="B13" s="15">
        <v>2.5678212454267366</v>
      </c>
      <c r="C13" s="15">
        <v>2.7800241019832113</v>
      </c>
      <c r="D13" s="15">
        <v>2.21199004945387</v>
      </c>
      <c r="E13" s="15">
        <v>2.4172969643553857</v>
      </c>
      <c r="F13" s="15">
        <v>2.2569122286883752</v>
      </c>
      <c r="G13" s="15">
        <v>2.5888914888647441</v>
      </c>
      <c r="H13" s="15">
        <v>2.9527279269785822</v>
      </c>
      <c r="I13" s="15">
        <v>3.9669061373298073</v>
      </c>
      <c r="J13" s="60">
        <v>4.3388835625835966</v>
      </c>
    </row>
    <row r="14" spans="1:11" ht="45" x14ac:dyDescent="0.25">
      <c r="A14" s="9" t="s">
        <v>13</v>
      </c>
      <c r="B14" s="15">
        <v>1.9222281850448224</v>
      </c>
      <c r="C14" s="15">
        <v>1.8061307150271206</v>
      </c>
      <c r="D14" s="15">
        <v>2.7079882323135909</v>
      </c>
      <c r="E14" s="15">
        <v>2.5454921279637226</v>
      </c>
      <c r="F14" s="15">
        <v>2.1315790942018165</v>
      </c>
      <c r="G14" s="15">
        <v>1.9467735234934016</v>
      </c>
      <c r="H14" s="15">
        <v>2.0320940878695062</v>
      </c>
      <c r="I14" s="15">
        <v>1.6856933195797847</v>
      </c>
      <c r="J14" s="60">
        <v>1.2759460587371254</v>
      </c>
    </row>
    <row r="15" spans="1:11" ht="30" x14ac:dyDescent="0.25">
      <c r="A15" s="9" t="s">
        <v>14</v>
      </c>
      <c r="B15" s="15">
        <v>0.1516397149832098</v>
      </c>
      <c r="C15" s="15">
        <v>0.17713509666509811</v>
      </c>
      <c r="D15" s="15">
        <v>0.18921821180939852</v>
      </c>
      <c r="E15" s="15">
        <v>0.2283889995111848</v>
      </c>
      <c r="F15" s="15">
        <v>0.16244310920089092</v>
      </c>
      <c r="G15" s="15">
        <v>9.3745496579283799E-2</v>
      </c>
      <c r="H15" s="15">
        <v>1.6094236733775486E-2</v>
      </c>
      <c r="I15" s="15">
        <v>4.4015811412236447E-3</v>
      </c>
      <c r="J15" s="60">
        <v>3.9227385107676697E-3</v>
      </c>
    </row>
    <row r="16" spans="1:11" ht="30" x14ac:dyDescent="0.25">
      <c r="A16" s="9" t="s">
        <v>15</v>
      </c>
      <c r="B16" s="15">
        <v>1.2844335632662183E-2</v>
      </c>
      <c r="C16" s="15">
        <v>8.8640013420098768E-3</v>
      </c>
      <c r="D16" s="15">
        <v>4.3854961207765594E-2</v>
      </c>
      <c r="E16" s="15">
        <v>2.0003814218647831E-2</v>
      </c>
      <c r="F16" s="15">
        <v>2.3064211312435998E-2</v>
      </c>
      <c r="G16" s="15">
        <v>4.4267336294157404E-2</v>
      </c>
      <c r="H16" s="15">
        <v>5.1957646212277969E-2</v>
      </c>
      <c r="I16" s="15">
        <v>0.14015899266976642</v>
      </c>
      <c r="J16" s="60">
        <v>5.1798490346854346E-2</v>
      </c>
    </row>
    <row r="17" spans="1:10" ht="20.25" customHeight="1" x14ac:dyDescent="0.25">
      <c r="A17" s="7" t="s">
        <v>16</v>
      </c>
      <c r="B17" s="14">
        <v>14.474314416509268</v>
      </c>
      <c r="C17" s="14">
        <v>15.125081589963422</v>
      </c>
      <c r="D17" s="14">
        <v>17.385050477318188</v>
      </c>
      <c r="E17" s="14">
        <v>15.728274205643727</v>
      </c>
      <c r="F17" s="14">
        <v>14.742146128406693</v>
      </c>
      <c r="G17" s="14">
        <v>13.2</v>
      </c>
      <c r="H17" s="14">
        <v>12.921334083101604</v>
      </c>
      <c r="I17" s="14">
        <v>10.388253622039322</v>
      </c>
      <c r="J17" s="14">
        <v>10.8</v>
      </c>
    </row>
    <row r="18" spans="1:10" ht="31.5" customHeight="1" x14ac:dyDescent="0.25">
      <c r="A18" s="9" t="s">
        <v>17</v>
      </c>
      <c r="B18" s="15">
        <v>11.731730558637903</v>
      </c>
      <c r="C18" s="15">
        <v>11.497534237961604</v>
      </c>
      <c r="D18" s="15">
        <v>13.642765737238818</v>
      </c>
      <c r="E18" s="15">
        <v>12.410073374716559</v>
      </c>
      <c r="F18" s="15">
        <v>11.547895861936773</v>
      </c>
      <c r="G18" s="15">
        <v>10.072691484113802</v>
      </c>
      <c r="H18" s="15">
        <v>9.6560278354785627</v>
      </c>
      <c r="I18" s="15">
        <v>7.3281509600169992</v>
      </c>
      <c r="J18" s="60">
        <v>7.4</v>
      </c>
    </row>
    <row r="19" spans="1:10" ht="18.75" customHeight="1" x14ac:dyDescent="0.25">
      <c r="A19" s="7" t="s">
        <v>18</v>
      </c>
      <c r="B19" s="14">
        <v>100</v>
      </c>
      <c r="C19" s="14">
        <v>100</v>
      </c>
      <c r="D19" s="14">
        <v>100</v>
      </c>
      <c r="E19" s="14">
        <v>100</v>
      </c>
      <c r="F19" s="14">
        <v>100</v>
      </c>
      <c r="G19" s="14">
        <v>100</v>
      </c>
      <c r="H19" s="14">
        <v>100</v>
      </c>
      <c r="I19" s="14">
        <v>100</v>
      </c>
      <c r="J19" s="14">
        <v>100</v>
      </c>
    </row>
    <row r="20" spans="1:10" ht="17.25" customHeight="1" x14ac:dyDescent="0.25">
      <c r="A20" s="6" t="s">
        <v>19</v>
      </c>
      <c r="B20" s="15"/>
      <c r="C20" s="15"/>
      <c r="D20" s="15"/>
      <c r="E20" s="15"/>
      <c r="F20" s="15"/>
      <c r="G20" s="15"/>
      <c r="H20" s="15"/>
      <c r="I20" s="15"/>
      <c r="J20" s="15"/>
    </row>
    <row r="21" spans="1:10" ht="18" customHeight="1" x14ac:dyDescent="0.25">
      <c r="A21" s="7" t="s">
        <v>20</v>
      </c>
      <c r="B21" s="14">
        <v>80.819043768336499</v>
      </c>
      <c r="C21" s="14">
        <v>82.029704542735658</v>
      </c>
      <c r="D21" s="14">
        <v>77.237339949550233</v>
      </c>
      <c r="E21" s="14">
        <v>77.472258698503481</v>
      </c>
      <c r="F21" s="14">
        <v>79.094853607586472</v>
      </c>
      <c r="G21" s="14">
        <v>80.823056502891518</v>
      </c>
      <c r="H21" s="14">
        <v>80.914135994444635</v>
      </c>
      <c r="I21" s="14">
        <v>75.72610145685897</v>
      </c>
      <c r="J21" s="14">
        <v>80.2</v>
      </c>
    </row>
    <row r="22" spans="1:10" ht="16.5" customHeight="1" x14ac:dyDescent="0.25">
      <c r="A22" s="24" t="s">
        <v>21</v>
      </c>
      <c r="B22" s="15">
        <v>60.403029194374767</v>
      </c>
      <c r="C22" s="15">
        <v>61.43990563832601</v>
      </c>
      <c r="D22" s="15">
        <v>57.286013041485042</v>
      </c>
      <c r="E22" s="15">
        <v>57.741211024221109</v>
      </c>
      <c r="F22" s="15">
        <v>58.397255811828522</v>
      </c>
      <c r="G22" s="15">
        <v>59.644619092418175</v>
      </c>
      <c r="H22" s="15">
        <v>59.57242227042039</v>
      </c>
      <c r="I22" s="15">
        <v>58.380972964110192</v>
      </c>
      <c r="J22" s="15">
        <f>номинал!J22/номинал!J19*100</f>
        <v>61.090164250401656</v>
      </c>
    </row>
    <row r="23" spans="1:10" x14ac:dyDescent="0.25">
      <c r="A23" s="24" t="s">
        <v>22</v>
      </c>
      <c r="B23" s="15">
        <v>17.320357575065476</v>
      </c>
      <c r="C23" s="15">
        <v>17.35567495563636</v>
      </c>
      <c r="D23" s="15">
        <v>16.775681120105531</v>
      </c>
      <c r="E23" s="15">
        <v>17.481187980259964</v>
      </c>
      <c r="F23" s="15">
        <v>18.049540557237471</v>
      </c>
      <c r="G23" s="15">
        <v>18.346267559846741</v>
      </c>
      <c r="H23" s="15">
        <v>18.340001644227783</v>
      </c>
      <c r="I23" s="15">
        <v>16.314996912290951</v>
      </c>
      <c r="J23" s="15">
        <f>номинал!J23/номинал!J19*100</f>
        <v>17.838897858425444</v>
      </c>
    </row>
    <row r="24" spans="1:10" ht="45" x14ac:dyDescent="0.25">
      <c r="A24" s="9" t="s">
        <v>53</v>
      </c>
      <c r="B24" s="15">
        <v>3.0956569988962568</v>
      </c>
      <c r="C24" s="15">
        <v>3.2341240502334139</v>
      </c>
      <c r="D24" s="15">
        <v>3.0756457879596555</v>
      </c>
      <c r="E24" s="15">
        <v>2.3498598891434699</v>
      </c>
      <c r="F24" s="15">
        <v>2.7480572385204729</v>
      </c>
      <c r="G24" s="15">
        <v>2.9321696175600382</v>
      </c>
      <c r="H24" s="15">
        <v>3.0017126810914871</v>
      </c>
      <c r="I24" s="15">
        <v>1.030131580457821</v>
      </c>
      <c r="J24" s="15">
        <f>номинал!J24/номинал!J19*100</f>
        <v>1.3396929474496271</v>
      </c>
    </row>
    <row r="25" spans="1:10" ht="28.5" x14ac:dyDescent="0.25">
      <c r="A25" s="7" t="s">
        <v>24</v>
      </c>
      <c r="B25" s="14">
        <v>11.933248307866378</v>
      </c>
      <c r="C25" s="14">
        <v>12.295176007692506</v>
      </c>
      <c r="D25" s="14">
        <v>11.204266767799616</v>
      </c>
      <c r="E25" s="14">
        <v>11.17192067373891</v>
      </c>
      <c r="F25" s="14">
        <v>11.456767269653531</v>
      </c>
      <c r="G25" s="14">
        <v>12.314184084522504</v>
      </c>
      <c r="H25" s="14">
        <v>12.881565716682616</v>
      </c>
      <c r="I25" s="14">
        <v>13.316003313583291</v>
      </c>
      <c r="J25" s="14">
        <f>номинал!J25/номинал!J19*100</f>
        <v>13.757422233371791</v>
      </c>
    </row>
    <row r="26" spans="1:10" ht="17.25" customHeight="1" x14ac:dyDescent="0.25">
      <c r="A26" s="10" t="s">
        <v>25</v>
      </c>
      <c r="B26" s="15">
        <v>6.793058510904955</v>
      </c>
      <c r="C26" s="15">
        <v>6.7358874114215972</v>
      </c>
      <c r="D26" s="15">
        <v>6.2550196176440798</v>
      </c>
      <c r="E26" s="15">
        <v>6.4044215660940846</v>
      </c>
      <c r="F26" s="15">
        <v>6.6609767023613307</v>
      </c>
      <c r="G26" s="15">
        <v>7.145375146020351</v>
      </c>
      <c r="H26" s="15">
        <v>7.316764014838312</v>
      </c>
      <c r="I26" s="15">
        <v>7.7375030962757467</v>
      </c>
      <c r="J26" s="60">
        <f>номинал!J26/номинал!J19*100</f>
        <v>8.1785290814728064</v>
      </c>
    </row>
    <row r="27" spans="1:10" ht="18" customHeight="1" x14ac:dyDescent="0.25">
      <c r="A27" s="10" t="s">
        <v>26</v>
      </c>
      <c r="B27" s="15">
        <v>0.96357196286007207</v>
      </c>
      <c r="C27" s="15">
        <v>1.0729287321346135</v>
      </c>
      <c r="D27" s="15">
        <v>1.036817080442588</v>
      </c>
      <c r="E27" s="15">
        <v>1.1050275969831076</v>
      </c>
      <c r="F27" s="15">
        <v>1.1845045868102417</v>
      </c>
      <c r="G27" s="15">
        <v>1.3761815080817681</v>
      </c>
      <c r="H27" s="15">
        <v>1.54863162979307</v>
      </c>
      <c r="I27" s="15">
        <v>1.2774502559191321</v>
      </c>
      <c r="J27" s="60">
        <f>номинал!J27/номинал!J19*100</f>
        <v>1.3459759216183655</v>
      </c>
    </row>
    <row r="28" spans="1:10" ht="30" customHeight="1" x14ac:dyDescent="0.25">
      <c r="A28" s="10" t="s">
        <v>27</v>
      </c>
      <c r="B28" s="15">
        <v>0.42114501039766922</v>
      </c>
      <c r="C28" s="15">
        <v>0.42585971072231898</v>
      </c>
      <c r="D28" s="15">
        <v>0.39073071263848197</v>
      </c>
      <c r="E28" s="15">
        <v>0.39923792651263806</v>
      </c>
      <c r="F28" s="15">
        <v>0.41035373982979018</v>
      </c>
      <c r="G28" s="15">
        <v>0.43093837636315285</v>
      </c>
      <c r="H28" s="15">
        <v>0.44393802720285591</v>
      </c>
      <c r="I28" s="15">
        <v>0.46358396503944865</v>
      </c>
      <c r="J28" s="60">
        <f>номинал!J28/номинал!J19*100</f>
        <v>0.46079365453319265</v>
      </c>
    </row>
    <row r="29" spans="1:10" ht="49.5" customHeight="1" x14ac:dyDescent="0.25">
      <c r="A29" s="10" t="s">
        <v>28</v>
      </c>
      <c r="B29" s="15">
        <v>3.6554728237036822</v>
      </c>
      <c r="C29" s="15">
        <v>4.060500153413976</v>
      </c>
      <c r="D29" s="15">
        <v>3.5216993570744677</v>
      </c>
      <c r="E29" s="15">
        <v>3.2632339725504265</v>
      </c>
      <c r="F29" s="15">
        <v>3.2009322406521692</v>
      </c>
      <c r="G29" s="15">
        <v>3.3616891799471977</v>
      </c>
      <c r="H29" s="15">
        <v>3.6722317825814041</v>
      </c>
      <c r="I29" s="15">
        <v>3.8374659963489641</v>
      </c>
      <c r="J29" s="60">
        <f>номинал!J29/номинал!J19*100</f>
        <v>3.7721235757474236</v>
      </c>
    </row>
    <row r="30" spans="1:10" ht="18.75" customHeight="1" x14ac:dyDescent="0.25">
      <c r="A30" s="7" t="s">
        <v>29</v>
      </c>
      <c r="B30" s="14">
        <v>2.9086550420709489</v>
      </c>
      <c r="C30" s="14">
        <v>2.9565725599311277</v>
      </c>
      <c r="D30" s="14">
        <v>2.4962255815645258</v>
      </c>
      <c r="E30" s="14">
        <v>2.5954468886474014</v>
      </c>
      <c r="F30" s="14">
        <v>2.5651861439793491</v>
      </c>
      <c r="G30" s="14">
        <v>2.6572866754772018</v>
      </c>
      <c r="H30" s="14">
        <v>2.3466575168338015</v>
      </c>
      <c r="I30" s="14">
        <v>1.9076914950520354</v>
      </c>
      <c r="J30" s="61">
        <f>номинал!J30/номинал!J19*100</f>
        <v>1.7198847390210568</v>
      </c>
    </row>
    <row r="31" spans="1:10" ht="19.5" customHeight="1" x14ac:dyDescent="0.25">
      <c r="A31" s="7" t="s">
        <v>30</v>
      </c>
      <c r="B31" s="14">
        <v>95.56094711827383</v>
      </c>
      <c r="C31" s="14">
        <v>97.281454484678505</v>
      </c>
      <c r="D31" s="14">
        <v>90.937832298914373</v>
      </c>
      <c r="E31" s="14">
        <v>91.33962684441218</v>
      </c>
      <c r="F31" s="14">
        <v>93.216807021219353</v>
      </c>
      <c r="G31" s="14">
        <v>95.794527262891222</v>
      </c>
      <c r="H31" s="14">
        <v>96.142359227961066</v>
      </c>
      <c r="I31" s="14">
        <v>90.9497962654943</v>
      </c>
      <c r="J31" s="14">
        <f>номинал!J31/номинал!J19*100</f>
        <v>95.74606202866957</v>
      </c>
    </row>
    <row r="32" spans="1:10" ht="20.25" customHeight="1" x14ac:dyDescent="0.25">
      <c r="A32" s="11" t="s">
        <v>31</v>
      </c>
      <c r="B32" s="14"/>
      <c r="C32" s="14"/>
      <c r="D32" s="14"/>
      <c r="E32" s="14"/>
      <c r="F32" s="14"/>
      <c r="G32" s="14"/>
      <c r="H32" s="14"/>
      <c r="I32" s="14"/>
      <c r="J32" s="14"/>
    </row>
    <row r="33" spans="1:11" ht="32.25" customHeight="1" x14ac:dyDescent="0.25">
      <c r="A33" s="7" t="s">
        <v>32</v>
      </c>
      <c r="B33" s="14">
        <v>5.9514749708138766</v>
      </c>
      <c r="C33" s="14">
        <v>-0.17369789025016288</v>
      </c>
      <c r="D33" s="14">
        <v>5.7542262369119808</v>
      </c>
      <c r="E33" s="14">
        <v>4.0812567314820747</v>
      </c>
      <c r="F33" s="14">
        <v>4.1019820472753636</v>
      </c>
      <c r="G33" s="14">
        <v>3.0941253615823197</v>
      </c>
      <c r="H33" s="14">
        <v>4.4763492311537787</v>
      </c>
      <c r="I33" s="14">
        <v>4.381858462971147</v>
      </c>
      <c r="J33" s="14">
        <f>номинал!J33/номинал!J19*100</f>
        <v>5.8611097228459235</v>
      </c>
    </row>
    <row r="34" spans="1:11" ht="28.5" x14ac:dyDescent="0.25">
      <c r="A34" s="7" t="s">
        <v>33</v>
      </c>
      <c r="B34" s="14">
        <v>0.50536587166648528</v>
      </c>
      <c r="C34" s="14">
        <v>0.52876883649184825</v>
      </c>
      <c r="D34" s="14">
        <v>0.51295028001488263</v>
      </c>
      <c r="E34" s="14">
        <v>6.3894012945574882E-2</v>
      </c>
      <c r="F34" s="14">
        <v>6.8326264558309313E-2</v>
      </c>
      <c r="G34" s="14">
        <v>-0.14039963863881161</v>
      </c>
      <c r="H34" s="14">
        <v>3.1615819927010659E-2</v>
      </c>
      <c r="I34" s="14">
        <v>0.15620611840609203</v>
      </c>
      <c r="J34" s="14">
        <v>0.2</v>
      </c>
    </row>
    <row r="35" spans="1:11" ht="31.5" customHeight="1" x14ac:dyDescent="0.25">
      <c r="A35" s="7" t="s">
        <v>67</v>
      </c>
      <c r="B35" s="14">
        <v>0.14585981326192041</v>
      </c>
      <c r="C35" s="14">
        <v>9.4046765101489405E-2</v>
      </c>
      <c r="D35" s="14">
        <v>5.703022135582312E-2</v>
      </c>
      <c r="E35" s="14">
        <v>0.11652557602264539</v>
      </c>
      <c r="F35" s="14">
        <v>0.22936342192169079</v>
      </c>
      <c r="G35" s="14">
        <v>0.2352271084659753</v>
      </c>
      <c r="H35" s="14">
        <v>0.29569641782810235</v>
      </c>
      <c r="I35" s="14">
        <v>0.43532500751168512</v>
      </c>
      <c r="J35" s="14">
        <f>номинал!J35/номинал!J19*100</f>
        <v>0.37675576347293777</v>
      </c>
    </row>
    <row r="36" spans="1:11" ht="29.25" customHeight="1" x14ac:dyDescent="0.25">
      <c r="A36" s="7" t="s">
        <v>35</v>
      </c>
      <c r="B36" s="14">
        <v>0.61561655241005664</v>
      </c>
      <c r="C36" s="14">
        <v>2.3897631135949995</v>
      </c>
      <c r="D36" s="14">
        <v>-0.99897081276619693</v>
      </c>
      <c r="E36" s="14">
        <v>2.0731267738048165</v>
      </c>
      <c r="F36" s="14">
        <v>2.2021799271026397</v>
      </c>
      <c r="G36" s="14">
        <v>2.5095025524094523</v>
      </c>
      <c r="H36" s="14">
        <v>0.52115820063853247</v>
      </c>
      <c r="I36" s="14">
        <v>4.4533994469091072</v>
      </c>
      <c r="J36" s="14">
        <f>номинал!J36/номинал!J19*100</f>
        <v>0.87814966245919857</v>
      </c>
    </row>
    <row r="37" spans="1:11" ht="18" customHeight="1" x14ac:dyDescent="0.25">
      <c r="A37" s="7" t="s">
        <v>36</v>
      </c>
      <c r="B37" s="14">
        <v>2.1021673424851737</v>
      </c>
      <c r="C37" s="14">
        <v>2.2254279464411919</v>
      </c>
      <c r="D37" s="14">
        <v>1.6781134152331461</v>
      </c>
      <c r="E37" s="14">
        <v>2.056139656265227</v>
      </c>
      <c r="F37" s="14">
        <v>1.9910957596799637</v>
      </c>
      <c r="G37" s="14">
        <v>2.4343870700401262</v>
      </c>
      <c r="H37" s="14">
        <v>2.3301096445915483</v>
      </c>
      <c r="I37" s="14">
        <v>2.9352218994914203</v>
      </c>
      <c r="J37" s="14">
        <f>номинал!J37/номинал!J19*100</f>
        <v>3.1758060400414143</v>
      </c>
    </row>
    <row r="38" spans="1:11" ht="31.5" customHeight="1" x14ac:dyDescent="0.25">
      <c r="A38" s="7" t="s">
        <v>37</v>
      </c>
      <c r="B38" s="14">
        <v>0.23704849138828982</v>
      </c>
      <c r="C38" s="14">
        <v>0.23151769702924063</v>
      </c>
      <c r="D38" s="14">
        <v>0.22896665993317095</v>
      </c>
      <c r="E38" s="14">
        <v>0.22833460307448558</v>
      </c>
      <c r="F38" s="14">
        <v>0.22856945875007473</v>
      </c>
      <c r="G38" s="14">
        <v>0.21053566236577162</v>
      </c>
      <c r="H38" s="14">
        <v>0.20122383990072018</v>
      </c>
      <c r="I38" s="14">
        <v>0.20282220835447493</v>
      </c>
      <c r="J38" s="61">
        <f>номинал!J38/номинал!J19*100</f>
        <v>0.19764396260153635</v>
      </c>
    </row>
    <row r="39" spans="1:11" ht="28.5" x14ac:dyDescent="0.25">
      <c r="A39" s="7" t="s">
        <v>38</v>
      </c>
      <c r="B39" s="14">
        <v>5.1763772124436223</v>
      </c>
      <c r="C39" s="14">
        <v>2.5998618863908356</v>
      </c>
      <c r="D39" s="14">
        <v>-1.6982162358585364</v>
      </c>
      <c r="E39" s="14">
        <v>0.17628833505349376</v>
      </c>
      <c r="F39" s="14">
        <v>2.4139882935973231</v>
      </c>
      <c r="G39" s="14">
        <v>4.6374121939085899</v>
      </c>
      <c r="H39" s="14">
        <v>4.4446769246776903</v>
      </c>
      <c r="I39" s="14">
        <v>3.8433119059397871</v>
      </c>
      <c r="J39" s="14">
        <f>номинал!J39/номинал!J19*100</f>
        <v>6.589833516683151</v>
      </c>
    </row>
    <row r="40" spans="1:11" ht="18" customHeight="1" x14ac:dyDescent="0.25">
      <c r="A40" s="12" t="s">
        <v>39</v>
      </c>
      <c r="B40" s="14">
        <v>5.7895720782588374E-2</v>
      </c>
      <c r="C40" s="14">
        <v>0.12258093330373011</v>
      </c>
      <c r="D40" s="14">
        <v>0.13163654067944164</v>
      </c>
      <c r="E40" s="14">
        <v>0.2173852433460392</v>
      </c>
      <c r="F40" s="14">
        <v>0.37566519017026723</v>
      </c>
      <c r="G40" s="14">
        <v>0.49950587912384664</v>
      </c>
      <c r="H40" s="14">
        <v>0.5</v>
      </c>
      <c r="I40" s="14">
        <v>0.32868249680156125</v>
      </c>
      <c r="J40" s="61">
        <f>номинал!J40/номинал!J19*100</f>
        <v>0.19133898908951777</v>
      </c>
    </row>
    <row r="41" spans="1:11" ht="28.5" x14ac:dyDescent="0.25">
      <c r="A41" s="7" t="s">
        <v>40</v>
      </c>
      <c r="B41" s="14">
        <v>4.4000000000000004</v>
      </c>
      <c r="C41" s="14">
        <v>2.7185455153215008</v>
      </c>
      <c r="D41" s="14">
        <v>9.0621677010856221</v>
      </c>
      <c r="E41" s="14">
        <v>8.6999999999999993</v>
      </c>
      <c r="F41" s="14">
        <v>6.7831947579778129</v>
      </c>
      <c r="G41" s="14">
        <v>4.2054718014400896</v>
      </c>
      <c r="H41" s="14">
        <v>3.8576407720389478</v>
      </c>
      <c r="I41" s="14">
        <v>9.0502037345057023</v>
      </c>
      <c r="J41" s="14">
        <f>номинал!J41/номинал!J19*100</f>
        <v>4.2539379713304362</v>
      </c>
    </row>
    <row r="42" spans="1:11" s="48" customFormat="1" ht="20.25" x14ac:dyDescent="0.3">
      <c r="A42" s="50"/>
      <c r="B42" s="51"/>
      <c r="C42" s="51"/>
      <c r="D42" s="51"/>
      <c r="E42" s="51"/>
      <c r="F42" s="51"/>
      <c r="G42" s="51"/>
      <c r="H42" s="51"/>
      <c r="I42" s="51"/>
      <c r="J42" s="51"/>
      <c r="K42" s="43"/>
    </row>
    <row r="43" spans="1:11" s="48" customFormat="1" ht="20.25" x14ac:dyDescent="0.3">
      <c r="A43" s="49"/>
      <c r="B43" s="52"/>
      <c r="C43" s="52"/>
      <c r="D43" s="51"/>
      <c r="E43" s="52"/>
      <c r="F43" s="51"/>
      <c r="G43" s="51"/>
      <c r="H43" s="51"/>
      <c r="I43" s="52"/>
      <c r="J43" s="52"/>
      <c r="K43" s="43"/>
    </row>
    <row r="44" spans="1:11" x14ac:dyDescent="0.25">
      <c r="B44" s="47"/>
      <c r="C44" s="47"/>
      <c r="D44" s="47"/>
      <c r="E44" s="47"/>
      <c r="F44" s="47"/>
      <c r="G44" s="47"/>
      <c r="H44" s="47"/>
      <c r="I44" s="47"/>
      <c r="J44" s="47"/>
    </row>
    <row r="45" spans="1:11" x14ac:dyDescent="0.25">
      <c r="B45" s="47"/>
      <c r="C45" s="47"/>
      <c r="D45" s="47"/>
      <c r="E45" s="47"/>
      <c r="F45" s="47"/>
      <c r="G45" s="47"/>
      <c r="H45" s="47"/>
      <c r="I45" s="47"/>
      <c r="J45" s="47"/>
    </row>
  </sheetData>
  <mergeCells count="3">
    <mergeCell ref="A1:G1"/>
    <mergeCell ref="A2:G2"/>
    <mergeCell ref="B3:J3"/>
  </mergeCells>
  <pageMargins left="0.70866141732283472" right="0.70866141732283472" top="0.74803149606299213" bottom="0.74803149606299213" header="0.31496062992125984" footer="0.31496062992125984"/>
  <pageSetup paperSize="9" scale="42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Normal="10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I15" sqref="I15"/>
    </sheetView>
  </sheetViews>
  <sheetFormatPr defaultRowHeight="12.75" x14ac:dyDescent="0.2"/>
  <cols>
    <col min="1" max="1" width="50.7109375" style="2" customWidth="1"/>
    <col min="2" max="2" width="10.140625" style="1" customWidth="1"/>
    <col min="3" max="3" width="11.140625" style="22" customWidth="1"/>
    <col min="4" max="4" width="10.42578125" style="1" customWidth="1"/>
    <col min="5" max="5" width="9.85546875" style="1" customWidth="1"/>
    <col min="6" max="6" width="10.85546875" style="1" customWidth="1"/>
    <col min="7" max="7" width="9.140625" style="1"/>
    <col min="8" max="9" width="10.85546875" style="1" customWidth="1"/>
    <col min="10" max="16384" width="9.140625" style="1"/>
  </cols>
  <sheetData>
    <row r="1" spans="1:9" ht="14.25" customHeight="1" x14ac:dyDescent="0.25">
      <c r="A1" s="73" t="s">
        <v>43</v>
      </c>
      <c r="B1" s="73"/>
      <c r="C1" s="73"/>
      <c r="D1" s="73"/>
      <c r="E1" s="73"/>
    </row>
    <row r="2" spans="1:9" ht="14.25" customHeight="1" x14ac:dyDescent="0.2">
      <c r="A2" s="74" t="s">
        <v>46</v>
      </c>
      <c r="B2" s="74"/>
      <c r="C2" s="74"/>
      <c r="D2" s="74"/>
      <c r="E2" s="74"/>
    </row>
    <row r="3" spans="1:9" ht="14.25" customHeight="1" x14ac:dyDescent="0.2">
      <c r="A3" s="16"/>
      <c r="B3" s="75" t="s">
        <v>59</v>
      </c>
      <c r="C3" s="75"/>
      <c r="D3" s="75"/>
      <c r="E3" s="75"/>
      <c r="F3" s="75"/>
      <c r="G3" s="75"/>
      <c r="H3" s="75"/>
      <c r="I3" s="72"/>
    </row>
    <row r="4" spans="1:9" s="3" customFormat="1" ht="17.25" customHeight="1" x14ac:dyDescent="0.2">
      <c r="A4" s="5" t="s">
        <v>0</v>
      </c>
      <c r="B4" s="6" t="s">
        <v>2</v>
      </c>
      <c r="C4" s="6" t="s">
        <v>56</v>
      </c>
      <c r="D4" s="6" t="s">
        <v>41</v>
      </c>
      <c r="E4" s="6" t="s">
        <v>42</v>
      </c>
      <c r="F4" s="6" t="s">
        <v>51</v>
      </c>
      <c r="G4" s="6" t="s">
        <v>55</v>
      </c>
      <c r="H4" s="6" t="s">
        <v>60</v>
      </c>
      <c r="I4" s="6" t="s">
        <v>69</v>
      </c>
    </row>
    <row r="5" spans="1:9" s="3" customFormat="1" ht="22.5" customHeight="1" x14ac:dyDescent="0.2">
      <c r="A5" s="7" t="s">
        <v>4</v>
      </c>
      <c r="B5" s="14">
        <v>106.48632768825202</v>
      </c>
      <c r="C5" s="14">
        <v>107.36007542739236</v>
      </c>
      <c r="D5" s="14">
        <v>104.40268946278701</v>
      </c>
      <c r="E5" s="14">
        <v>105.74624699435351</v>
      </c>
      <c r="F5" s="14">
        <v>108.33196877242743</v>
      </c>
      <c r="G5" s="14">
        <v>106.71999554927744</v>
      </c>
      <c r="H5" s="14">
        <v>101.77557552106697</v>
      </c>
      <c r="I5" s="14">
        <f>номинал!J5/номинал!I5*100</f>
        <v>110.70524424340029</v>
      </c>
    </row>
    <row r="6" spans="1:9" s="3" customFormat="1" ht="33" customHeight="1" x14ac:dyDescent="0.2">
      <c r="A6" s="8" t="s">
        <v>5</v>
      </c>
      <c r="B6" s="14">
        <v>106.51005741329122</v>
      </c>
      <c r="C6" s="14">
        <v>102.94779246451765</v>
      </c>
      <c r="D6" s="14">
        <v>100.68040365626916</v>
      </c>
      <c r="E6" s="14">
        <v>101.17310294090278</v>
      </c>
      <c r="F6" s="14">
        <v>101.70037271989744</v>
      </c>
      <c r="G6" s="14">
        <v>103.78782430678231</v>
      </c>
      <c r="H6" s="14">
        <v>89.209751888973514</v>
      </c>
      <c r="I6" s="14">
        <f>номинал!J6/номинал!I6*100</f>
        <v>120.39821095909953</v>
      </c>
    </row>
    <row r="7" spans="1:9" s="3" customFormat="1" ht="17.25" customHeight="1" x14ac:dyDescent="0.2">
      <c r="A7" s="7" t="s">
        <v>6</v>
      </c>
      <c r="B7" s="14">
        <v>104.13595747266405</v>
      </c>
      <c r="C7" s="14">
        <v>110.64785023311518</v>
      </c>
      <c r="D7" s="14">
        <v>105.91852120453942</v>
      </c>
      <c r="E7" s="14">
        <v>106.05919636978463</v>
      </c>
      <c r="F7" s="14">
        <v>102.82897458435679</v>
      </c>
      <c r="G7" s="14">
        <v>105.41507200782327</v>
      </c>
      <c r="H7" s="14">
        <v>115.77713362415514</v>
      </c>
      <c r="I7" s="14">
        <f>номинал!J7/номинал!I7*100</f>
        <v>106.95049919169648</v>
      </c>
    </row>
    <row r="8" spans="1:9" s="3" customFormat="1" ht="15" x14ac:dyDescent="0.25">
      <c r="A8" s="9" t="s">
        <v>7</v>
      </c>
      <c r="B8" s="15">
        <v>103.5190428546469</v>
      </c>
      <c r="C8" s="15">
        <v>113.55795514330973</v>
      </c>
      <c r="D8" s="15">
        <v>105.9809402173242</v>
      </c>
      <c r="E8" s="15">
        <v>108.29506770503939</v>
      </c>
      <c r="F8" s="27">
        <v>103.00579523826363</v>
      </c>
      <c r="G8" s="27">
        <v>104.58420941113317</v>
      </c>
      <c r="H8" s="27">
        <v>104.54605504889385</v>
      </c>
      <c r="I8" s="60">
        <f>номинал!J8/номинал!I8*100</f>
        <v>108.91669610668085</v>
      </c>
    </row>
    <row r="9" spans="1:9" s="3" customFormat="1" ht="15" x14ac:dyDescent="0.25">
      <c r="A9" s="9" t="s">
        <v>8</v>
      </c>
      <c r="B9" s="15">
        <v>104.95908658416209</v>
      </c>
      <c r="C9" s="15">
        <v>104.31426290583276</v>
      </c>
      <c r="D9" s="15">
        <v>106.7149805501417</v>
      </c>
      <c r="E9" s="15">
        <v>100.22574411775808</v>
      </c>
      <c r="F9" s="27">
        <v>103.7</v>
      </c>
      <c r="G9" s="27">
        <v>107.80608515217108</v>
      </c>
      <c r="H9" s="27">
        <v>153.08067386764105</v>
      </c>
      <c r="I9" s="60">
        <f>номинал!J9/номинал!I9*100</f>
        <v>102.32315086857086</v>
      </c>
    </row>
    <row r="10" spans="1:9" s="3" customFormat="1" ht="15" x14ac:dyDescent="0.25">
      <c r="A10" s="9" t="s">
        <v>9</v>
      </c>
      <c r="B10" s="15">
        <v>102.75751687338759</v>
      </c>
      <c r="C10" s="15">
        <v>100.68455099859273</v>
      </c>
      <c r="D10" s="15">
        <v>105.00595977641724</v>
      </c>
      <c r="E10" s="15">
        <v>103.9666238926614</v>
      </c>
      <c r="F10" s="27">
        <v>105.53446735592939</v>
      </c>
      <c r="G10" s="27">
        <v>108.57107607642746</v>
      </c>
      <c r="H10" s="27">
        <v>103.7661057575009</v>
      </c>
      <c r="I10" s="60">
        <f>номинал!J10/номинал!I10*100</f>
        <v>103.52958083263984</v>
      </c>
    </row>
    <row r="11" spans="1:9" s="3" customFormat="1" ht="15" x14ac:dyDescent="0.25">
      <c r="A11" s="9" t="s">
        <v>10</v>
      </c>
      <c r="B11" s="15">
        <v>111.19202474430743</v>
      </c>
      <c r="C11" s="15">
        <v>100.98299693260793</v>
      </c>
      <c r="D11" s="15">
        <v>99.071468920150693</v>
      </c>
      <c r="E11" s="15">
        <v>99.361448142202164</v>
      </c>
      <c r="F11" s="27">
        <v>88.465068512574646</v>
      </c>
      <c r="G11" s="27">
        <v>107.15300337207722</v>
      </c>
      <c r="H11" s="27">
        <v>101.42442413494285</v>
      </c>
      <c r="I11" s="60">
        <f>номинал!J11/номинал!I11*100</f>
        <v>113.73342429562665</v>
      </c>
    </row>
    <row r="12" spans="1:9" s="3" customFormat="1" ht="18" customHeight="1" x14ac:dyDescent="0.2">
      <c r="A12" s="7" t="s">
        <v>11</v>
      </c>
      <c r="B12" s="14">
        <v>109.66315170207066</v>
      </c>
      <c r="C12" s="14">
        <v>121.07609311557408</v>
      </c>
      <c r="D12" s="14">
        <v>101.37468998275811</v>
      </c>
      <c r="E12" s="14">
        <v>92.586691011531457</v>
      </c>
      <c r="F12" s="28">
        <v>104.57656596700147</v>
      </c>
      <c r="G12" s="28">
        <v>117.52561674346357</v>
      </c>
      <c r="H12" s="28">
        <v>116.85870172880017</v>
      </c>
      <c r="I12" s="61">
        <f>номинал!J12/номинал!I12*100</f>
        <v>108.2552240101146</v>
      </c>
    </row>
    <row r="13" spans="1:9" s="3" customFormat="1" ht="18.75" customHeight="1" x14ac:dyDescent="0.25">
      <c r="A13" s="9" t="s">
        <v>12</v>
      </c>
      <c r="B13" s="15">
        <v>115.79939203919125</v>
      </c>
      <c r="C13" s="15">
        <v>89.27576028295276</v>
      </c>
      <c r="D13" s="15">
        <v>111.69130408752072</v>
      </c>
      <c r="E13" s="15">
        <v>96.595936552849167</v>
      </c>
      <c r="F13" s="27">
        <v>119.96756557480801</v>
      </c>
      <c r="G13" s="27">
        <v>121.33028954736827</v>
      </c>
      <c r="H13" s="27">
        <v>136.83992177171572</v>
      </c>
      <c r="I13" s="60">
        <f>номинал!J13/номинал!I13*100</f>
        <v>121.04874740758331</v>
      </c>
    </row>
    <row r="14" spans="1:9" s="3" customFormat="1" ht="45" x14ac:dyDescent="0.25">
      <c r="A14" s="9" t="s">
        <v>13</v>
      </c>
      <c r="B14" s="15">
        <v>100.5001577229261</v>
      </c>
      <c r="C14" s="15">
        <v>167.9971921098126</v>
      </c>
      <c r="D14" s="15">
        <v>92.297942619330513</v>
      </c>
      <c r="E14" s="15">
        <v>90.179822790463959</v>
      </c>
      <c r="F14" s="27">
        <v>90.610151274199325</v>
      </c>
      <c r="G14" s="27">
        <v>117.05496052271592</v>
      </c>
      <c r="H14" s="27">
        <v>84.492678462237052</v>
      </c>
      <c r="I14" s="60">
        <f>номинал!J14/номинал!I14*100</f>
        <v>83.773656243974997</v>
      </c>
    </row>
    <row r="15" spans="1:9" s="3" customFormat="1" ht="30" x14ac:dyDescent="0.25">
      <c r="A15" s="9" t="s">
        <v>14</v>
      </c>
      <c r="B15" s="15">
        <v>124.94364315367031</v>
      </c>
      <c r="C15" s="15">
        <v>119.98272714782325</v>
      </c>
      <c r="D15" s="15">
        <v>123.36295737709111</v>
      </c>
      <c r="E15" s="15">
        <v>73.586865798423304</v>
      </c>
      <c r="F15" s="27">
        <v>60.355074252239447</v>
      </c>
      <c r="G15" s="27">
        <v>18.263315488612651</v>
      </c>
      <c r="H15" s="27">
        <v>27.856249999999999</v>
      </c>
      <c r="I15" s="60">
        <v>98.7</v>
      </c>
    </row>
    <row r="16" spans="1:9" s="3" customFormat="1" ht="30" x14ac:dyDescent="0.25">
      <c r="A16" s="9" t="s">
        <v>15</v>
      </c>
      <c r="B16" s="15">
        <v>73.814328550308545</v>
      </c>
      <c r="C16" s="15">
        <v>555.84885168651988</v>
      </c>
      <c r="D16" s="15">
        <v>46.619392007929193</v>
      </c>
      <c r="E16" s="15">
        <v>119.28888807910687</v>
      </c>
      <c r="F16" s="27">
        <v>200.72868965382108</v>
      </c>
      <c r="G16" s="27">
        <v>124.86068944314208</v>
      </c>
      <c r="H16" s="27">
        <v>274.76146506617425</v>
      </c>
      <c r="I16" s="60">
        <f>номинал!J16/номинал!I16*100</f>
        <v>40.902500280049289</v>
      </c>
    </row>
    <row r="17" spans="1:9" s="3" customFormat="1" ht="20.25" customHeight="1" x14ac:dyDescent="0.2">
      <c r="A17" s="7" t="s">
        <v>16</v>
      </c>
      <c r="B17" s="14">
        <v>111.76922245692833</v>
      </c>
      <c r="C17" s="14">
        <v>127.91137361094624</v>
      </c>
      <c r="D17" s="14">
        <v>92.465056645859846</v>
      </c>
      <c r="E17" s="14">
        <v>96.973670519711277</v>
      </c>
      <c r="F17" s="28">
        <v>94.08940213281322</v>
      </c>
      <c r="G17" s="28">
        <v>103.64067978100329</v>
      </c>
      <c r="H17" s="28">
        <v>81.887858360159058</v>
      </c>
      <c r="I17" s="61">
        <f>номинал!J17/номинал!I17*100</f>
        <v>115.51329233237013</v>
      </c>
    </row>
    <row r="18" spans="1:9" s="3" customFormat="1" ht="42" customHeight="1" x14ac:dyDescent="0.25">
      <c r="A18" s="9" t="s">
        <v>17</v>
      </c>
      <c r="B18" s="15">
        <v>104.82506428476968</v>
      </c>
      <c r="C18" s="15">
        <v>132.19971433684813</v>
      </c>
      <c r="D18" s="15">
        <v>92.97034690711628</v>
      </c>
      <c r="E18" s="15">
        <v>96.272600718969599</v>
      </c>
      <c r="F18" s="27">
        <v>91.223628232305131</v>
      </c>
      <c r="G18" s="27">
        <v>101.97944098214742</v>
      </c>
      <c r="H18" s="27">
        <v>77.300129680212891</v>
      </c>
      <c r="I18" s="60">
        <f>номинал!J18/номинал!I18*100</f>
        <v>111.894313373926</v>
      </c>
    </row>
    <row r="19" spans="1:9" s="3" customFormat="1" ht="28.5" x14ac:dyDescent="0.2">
      <c r="A19" s="7" t="s">
        <v>18</v>
      </c>
      <c r="B19" s="14">
        <v>106.96027378813378</v>
      </c>
      <c r="C19" s="14">
        <v>111.41341233832283</v>
      </c>
      <c r="D19" s="14">
        <v>102.20508977390168</v>
      </c>
      <c r="E19" s="14">
        <v>103.46040986005424</v>
      </c>
      <c r="F19" s="28">
        <v>104.58386029554612</v>
      </c>
      <c r="G19" s="28">
        <v>106.37991772987188</v>
      </c>
      <c r="H19" s="28">
        <v>101.85546230566558</v>
      </c>
      <c r="I19" s="61">
        <f>номинал!J19/номинал!I19*100</f>
        <v>110.76369309379328</v>
      </c>
    </row>
    <row r="20" spans="1:9" s="3" customFormat="1" ht="17.25" customHeight="1" x14ac:dyDescent="0.2">
      <c r="A20" s="6" t="s">
        <v>19</v>
      </c>
      <c r="B20" s="14"/>
      <c r="C20" s="14"/>
      <c r="D20" s="14"/>
      <c r="E20" s="14"/>
      <c r="F20" s="28"/>
      <c r="G20" s="28"/>
      <c r="H20" s="28"/>
      <c r="I20" s="63"/>
    </row>
    <row r="21" spans="1:9" s="3" customFormat="1" ht="16.5" customHeight="1" x14ac:dyDescent="0.2">
      <c r="A21" s="7" t="s">
        <v>20</v>
      </c>
      <c r="B21" s="14">
        <v>108.56252743846737</v>
      </c>
      <c r="C21" s="14">
        <v>104.75058421504922</v>
      </c>
      <c r="D21" s="14">
        <v>102.51594837988193</v>
      </c>
      <c r="E21" s="14">
        <v>105.62730594841889</v>
      </c>
      <c r="F21" s="28">
        <v>106.86899165265891</v>
      </c>
      <c r="G21" s="28">
        <v>106.49979724492032</v>
      </c>
      <c r="H21" s="28">
        <v>95.324716475050394</v>
      </c>
      <c r="I21" s="63">
        <f>номинал!J21/номинал!I21*100</f>
        <v>117.40818149060293</v>
      </c>
    </row>
    <row r="22" spans="1:9" s="3" customFormat="1" ht="17.25" customHeight="1" x14ac:dyDescent="0.25">
      <c r="A22" s="9" t="s">
        <v>44</v>
      </c>
      <c r="B22" s="15">
        <v>108.79635038575945</v>
      </c>
      <c r="C22" s="15">
        <v>103.70251214232029</v>
      </c>
      <c r="D22" s="15">
        <v>103.01721734606744</v>
      </c>
      <c r="E22" s="15">
        <v>104.63590759223626</v>
      </c>
      <c r="F22" s="27">
        <v>106.81776778420175</v>
      </c>
      <c r="G22" s="27">
        <v>106.25115017126643</v>
      </c>
      <c r="H22" s="27">
        <v>99.818351587603544</v>
      </c>
      <c r="I22" s="64">
        <f>номинал!J22/номинал!I22*100</f>
        <v>115.90372593664682</v>
      </c>
    </row>
    <row r="23" spans="1:9" s="3" customFormat="1" ht="16.5" customHeight="1" x14ac:dyDescent="0.25">
      <c r="A23" s="9" t="s">
        <v>45</v>
      </c>
      <c r="B23" s="15">
        <v>107.17837302072581</v>
      </c>
      <c r="C23" s="15">
        <v>107.44237956314728</v>
      </c>
      <c r="D23" s="15">
        <v>106.50335888511937</v>
      </c>
      <c r="E23" s="15">
        <v>106.23230097110586</v>
      </c>
      <c r="F23" s="27">
        <v>106.31275443006987</v>
      </c>
      <c r="G23" s="27">
        <v>106.92640890414815</v>
      </c>
      <c r="H23" s="27">
        <v>90.609127809970346</v>
      </c>
      <c r="I23" s="64">
        <f>номинал!J23/номинал!I23*100</f>
        <v>121.10956829076179</v>
      </c>
    </row>
    <row r="24" spans="1:9" s="3" customFormat="1" ht="50.25" customHeight="1" x14ac:dyDescent="0.25">
      <c r="A24" s="9" t="s">
        <v>23</v>
      </c>
      <c r="B24" s="15">
        <v>111.74454857275575</v>
      </c>
      <c r="C24" s="15">
        <v>110.21590355380265</v>
      </c>
      <c r="D24" s="15">
        <v>72.409565582044735</v>
      </c>
      <c r="E24" s="15">
        <v>126.3701484648703</v>
      </c>
      <c r="F24" s="27">
        <v>111.59069518175153</v>
      </c>
      <c r="G24" s="27">
        <v>108.90295914359298</v>
      </c>
      <c r="H24" s="27">
        <v>34.954887262909011</v>
      </c>
      <c r="I24" s="64">
        <f>номинал!J24/номинал!I24*100</f>
        <v>144.0489187770329</v>
      </c>
    </row>
    <row r="25" spans="1:9" s="3" customFormat="1" ht="28.5" x14ac:dyDescent="0.2">
      <c r="A25" s="7" t="s">
        <v>24</v>
      </c>
      <c r="B25" s="14">
        <v>110.20430968399234</v>
      </c>
      <c r="C25" s="14">
        <v>101.87460437895727</v>
      </c>
      <c r="D25" s="14">
        <v>101.91002937273285</v>
      </c>
      <c r="E25" s="14">
        <v>106.0983041327769</v>
      </c>
      <c r="F25" s="28">
        <v>112.41084658851463</v>
      </c>
      <c r="G25" s="28">
        <v>111.28142082064475</v>
      </c>
      <c r="H25" s="28">
        <v>105.29059148549607</v>
      </c>
      <c r="I25" s="63">
        <f>номинал!J25/номинал!I25*100</f>
        <v>114.43545616209938</v>
      </c>
    </row>
    <row r="26" spans="1:9" s="3" customFormat="1" ht="15" x14ac:dyDescent="0.25">
      <c r="A26" s="10" t="s">
        <v>25</v>
      </c>
      <c r="B26" s="15">
        <v>106.06008480202507</v>
      </c>
      <c r="C26" s="15">
        <v>103.51618019840305</v>
      </c>
      <c r="D26" s="15">
        <v>104.64627149468416</v>
      </c>
      <c r="E26" s="15">
        <v>107.60493708643723</v>
      </c>
      <c r="F26" s="27">
        <v>112.18939044866254</v>
      </c>
      <c r="G26" s="27">
        <v>108.93154495616592</v>
      </c>
      <c r="H26" s="27">
        <v>107.71250150536676</v>
      </c>
      <c r="I26" s="64">
        <f>номинал!J26/номинал!I26*100</f>
        <v>117.07705772989402</v>
      </c>
    </row>
    <row r="27" spans="1:9" s="3" customFormat="1" ht="15" x14ac:dyDescent="0.25">
      <c r="A27" s="10" t="s">
        <v>26</v>
      </c>
      <c r="B27" s="15">
        <v>119.0993048444881</v>
      </c>
      <c r="C27" s="15">
        <v>108.22031625127842</v>
      </c>
      <c r="D27" s="15">
        <v>108.92899710341064</v>
      </c>
      <c r="E27" s="15">
        <v>110.90160134197555</v>
      </c>
      <c r="F27" s="27">
        <v>121.50765491767123</v>
      </c>
      <c r="G27" s="27">
        <v>111.98036937226495</v>
      </c>
      <c r="H27" s="27">
        <v>89.819443199455989</v>
      </c>
      <c r="I27" s="64">
        <f>номинал!J27/номинал!I27*100</f>
        <v>116.70533948672013</v>
      </c>
    </row>
    <row r="28" spans="1:9" s="3" customFormat="1" ht="30" x14ac:dyDescent="0.25">
      <c r="A28" s="10" t="s">
        <v>27</v>
      </c>
      <c r="B28" s="15">
        <v>108.15768946468984</v>
      </c>
      <c r="C28" s="15">
        <v>102.93165036953398</v>
      </c>
      <c r="D28" s="15">
        <v>104.43035778997999</v>
      </c>
      <c r="E28" s="15">
        <v>106.34101444531024</v>
      </c>
      <c r="F28" s="27">
        <v>109.83011625103651</v>
      </c>
      <c r="G28" s="27">
        <v>109.58896538655887</v>
      </c>
      <c r="H28" s="27">
        <v>106.36295199602309</v>
      </c>
      <c r="I28" s="64">
        <f>номинал!J28/номинал!I28*100</f>
        <v>110.09700815823223</v>
      </c>
    </row>
    <row r="29" spans="1:9" s="3" customFormat="1" ht="49.5" customHeight="1" x14ac:dyDescent="0.25">
      <c r="A29" s="10" t="s">
        <v>28</v>
      </c>
      <c r="B29" s="15">
        <v>115.64781014647185</v>
      </c>
      <c r="C29" s="15">
        <v>97.363800512806137</v>
      </c>
      <c r="D29" s="15">
        <v>94.704029873470461</v>
      </c>
      <c r="E29" s="15">
        <v>101.48514153072045</v>
      </c>
      <c r="F29" s="27">
        <v>109.8362617888515</v>
      </c>
      <c r="G29" s="27">
        <v>116.20697036665553</v>
      </c>
      <c r="H29" s="27">
        <v>106.43850831922011</v>
      </c>
      <c r="I29" s="64">
        <f>номинал!J29/номинал!I29*100</f>
        <v>108.87766661128042</v>
      </c>
    </row>
    <row r="30" spans="1:9" s="3" customFormat="1" ht="18.75" customHeight="1" x14ac:dyDescent="0.2">
      <c r="A30" s="7" t="s">
        <v>29</v>
      </c>
      <c r="B30" s="14">
        <v>108.72234964637077</v>
      </c>
      <c r="C30" s="14">
        <v>93.633898550241497</v>
      </c>
      <c r="D30" s="14">
        <v>106.26759224674839</v>
      </c>
      <c r="E30" s="14">
        <v>106.24037502579817</v>
      </c>
      <c r="F30" s="28">
        <v>104.27387935402581</v>
      </c>
      <c r="G30" s="28">
        <v>93.944411750807717</v>
      </c>
      <c r="H30" s="28">
        <v>82.802367951536496</v>
      </c>
      <c r="I30" s="63">
        <f>номинал!J30/номинал!I30*100</f>
        <v>99.859326475164309</v>
      </c>
    </row>
    <row r="31" spans="1:9" s="3" customFormat="1" ht="19.5" customHeight="1" x14ac:dyDescent="0.2">
      <c r="A31" s="7" t="s">
        <v>30</v>
      </c>
      <c r="B31" s="14">
        <v>108.77219303844214</v>
      </c>
      <c r="C31" s="14">
        <v>104.04923814210352</v>
      </c>
      <c r="D31" s="14">
        <v>102.54427686288452</v>
      </c>
      <c r="E31" s="14">
        <v>105.70241674384467</v>
      </c>
      <c r="F31" s="28">
        <v>107.47591315865958</v>
      </c>
      <c r="G31" s="28">
        <v>106.76618547277124</v>
      </c>
      <c r="H31" s="28">
        <v>96.354339748029076</v>
      </c>
      <c r="I31" s="63">
        <f>номинал!J31/номинал!I31*100</f>
        <v>116.60485234875084</v>
      </c>
    </row>
    <row r="32" spans="1:9" s="3" customFormat="1" ht="22.5" customHeight="1" x14ac:dyDescent="0.2">
      <c r="A32" s="11" t="s">
        <v>31</v>
      </c>
      <c r="B32" s="14"/>
      <c r="C32" s="14"/>
      <c r="D32" s="14"/>
      <c r="E32" s="14"/>
      <c r="F32" s="28"/>
      <c r="G32" s="28"/>
      <c r="H32" s="28"/>
      <c r="I32" s="63"/>
    </row>
    <row r="33" spans="1:9" s="3" customFormat="1" ht="28.5" x14ac:dyDescent="0.2">
      <c r="A33" s="7" t="s">
        <v>32</v>
      </c>
      <c r="B33" s="14">
        <v>-4.9189152974608952</v>
      </c>
      <c r="C33" s="14">
        <v>-2337.3213722894307</v>
      </c>
      <c r="D33" s="14">
        <v>74.266409072958552</v>
      </c>
      <c r="E33" s="14">
        <v>101.49884857686426</v>
      </c>
      <c r="F33" s="28">
        <v>78.88761355442098</v>
      </c>
      <c r="G33" s="28">
        <v>153.9025111435017</v>
      </c>
      <c r="H33" s="28">
        <v>99.705406449907713</v>
      </c>
      <c r="I33" s="63">
        <f>номинал!J33/номинал!I33*100</f>
        <v>148.15589601830709</v>
      </c>
    </row>
    <row r="34" spans="1:9" s="3" customFormat="1" ht="28.5" x14ac:dyDescent="0.2">
      <c r="A34" s="7" t="s">
        <v>33</v>
      </c>
      <c r="B34" s="14">
        <v>111.91349217013575</v>
      </c>
      <c r="C34" s="14">
        <v>108.99618015142023</v>
      </c>
      <c r="D34" s="14">
        <v>12.730850500613522</v>
      </c>
      <c r="E34" s="14">
        <v>110.63733532327402</v>
      </c>
      <c r="F34" s="28">
        <v>-214.90324822917501</v>
      </c>
      <c r="G34" s="28">
        <v>-23.955106689769657</v>
      </c>
      <c r="H34" s="28">
        <v>825.40932659784494</v>
      </c>
      <c r="I34" s="28">
        <f>номинал!J34/номинал!I34*100</f>
        <v>70.454466917356257</v>
      </c>
    </row>
    <row r="35" spans="1:9" s="3" customFormat="1" ht="28.5" x14ac:dyDescent="0.2">
      <c r="A35" s="7" t="s">
        <v>34</v>
      </c>
      <c r="B35" s="14">
        <v>219.34820551256595</v>
      </c>
      <c r="C35" s="14">
        <v>64.301673210273108</v>
      </c>
      <c r="D35" s="14">
        <v>208.82799812478802</v>
      </c>
      <c r="E35" s="14">
        <v>203.64656798015761</v>
      </c>
      <c r="F35" s="28">
        <v>107.2575515459919</v>
      </c>
      <c r="G35" s="28">
        <v>133.72676647139653</v>
      </c>
      <c r="H35" s="28">
        <v>149.9518669147233</v>
      </c>
      <c r="I35" s="28">
        <f>номинал!J35/номинал!I35*100</f>
        <v>95.861389923791876</v>
      </c>
    </row>
    <row r="36" spans="1:9" s="3" customFormat="1" ht="28.5" x14ac:dyDescent="0.2">
      <c r="A36" s="7" t="s">
        <v>35</v>
      </c>
      <c r="B36" s="14">
        <v>415.20929857754192</v>
      </c>
      <c r="C36" s="14">
        <v>-43.715926670859304</v>
      </c>
      <c r="D36" s="14">
        <v>-212.10240111288482</v>
      </c>
      <c r="E36" s="14">
        <v>109.90087085965843</v>
      </c>
      <c r="F36" s="28">
        <v>119.17893770733386</v>
      </c>
      <c r="G36" s="28">
        <v>22.092333181707559</v>
      </c>
      <c r="H36" s="28">
        <v>870.37498199387392</v>
      </c>
      <c r="I36" s="28">
        <f>номинал!J36/номинал!I36*100</f>
        <v>21.84109063259579</v>
      </c>
    </row>
    <row r="37" spans="1:9" s="3" customFormat="1" ht="21" customHeight="1" x14ac:dyDescent="0.2">
      <c r="A37" s="7" t="s">
        <v>36</v>
      </c>
      <c r="B37" s="14">
        <v>113.23189055240164</v>
      </c>
      <c r="C37" s="14">
        <v>84.481525409041396</v>
      </c>
      <c r="D37" s="14">
        <v>125.22868612373873</v>
      </c>
      <c r="E37" s="14">
        <v>100.18754452763332</v>
      </c>
      <c r="F37" s="28">
        <v>127.86808268793803</v>
      </c>
      <c r="G37" s="28">
        <v>101.82311405767699</v>
      </c>
      <c r="H37" s="28">
        <v>123.93529977533203</v>
      </c>
      <c r="I37" s="28">
        <f>номинал!J37/номинал!I37*100</f>
        <v>124.06930480194602</v>
      </c>
    </row>
    <row r="38" spans="1:9" s="3" customFormat="1" ht="28.5" x14ac:dyDescent="0.2">
      <c r="A38" s="7" t="s">
        <v>37</v>
      </c>
      <c r="B38" s="14">
        <v>104.46468617462412</v>
      </c>
      <c r="C38" s="14">
        <v>109.66886974384116</v>
      </c>
      <c r="D38" s="14">
        <v>101.9229551259883</v>
      </c>
      <c r="E38" s="14">
        <v>103.56682502502372</v>
      </c>
      <c r="F38" s="28">
        <v>96.332346502023327</v>
      </c>
      <c r="G38" s="28">
        <v>101.67481980671644</v>
      </c>
      <c r="H38" s="28">
        <v>102.66452428297552</v>
      </c>
      <c r="I38" s="28">
        <f>номинал!J38/номинал!I38*100</f>
        <v>107.93579101689123</v>
      </c>
    </row>
    <row r="39" spans="1:9" s="3" customFormat="1" ht="28.5" x14ac:dyDescent="0.2">
      <c r="A39" s="7" t="s">
        <v>38</v>
      </c>
      <c r="B39" s="14">
        <v>53.721343666997377</v>
      </c>
      <c r="C39" s="14">
        <v>-73.90031149733484</v>
      </c>
      <c r="D39" s="14">
        <v>-10.609700184102392</v>
      </c>
      <c r="E39" s="14">
        <v>1416.725719130344</v>
      </c>
      <c r="F39" s="28">
        <v>200.91169054422124</v>
      </c>
      <c r="G39" s="28">
        <v>101.95866699193672</v>
      </c>
      <c r="H39" s="28">
        <v>88.074412965966673</v>
      </c>
      <c r="I39" s="28">
        <f>номинал!J39/номинал!I39*100</f>
        <v>189.91805098061124</v>
      </c>
    </row>
    <row r="40" spans="1:9" s="3" customFormat="1" ht="18.75" customHeight="1" x14ac:dyDescent="0.2">
      <c r="A40" s="12" t="s">
        <v>39</v>
      </c>
      <c r="B40" s="14">
        <v>226.46389077023187</v>
      </c>
      <c r="C40" s="14">
        <v>120.9</v>
      </c>
      <c r="D40" s="14">
        <v>168.78199774185711</v>
      </c>
      <c r="E40" s="14">
        <v>178.79076770313452</v>
      </c>
      <c r="F40" s="28">
        <v>139.06067010205243</v>
      </c>
      <c r="G40" s="28">
        <v>95.019797218825886</v>
      </c>
      <c r="H40" s="28">
        <v>75.035338896807062</v>
      </c>
      <c r="I40" s="62">
        <f>номинал!J40/номинал!I40*100</f>
        <v>64.479896376639857</v>
      </c>
    </row>
    <row r="41" spans="1:9" s="3" customFormat="1" ht="28.5" x14ac:dyDescent="0.2">
      <c r="A41" s="7" t="s">
        <v>40</v>
      </c>
      <c r="B41" s="14">
        <v>67.013788619375575</v>
      </c>
      <c r="C41" s="14">
        <v>374.9357895982198</v>
      </c>
      <c r="D41" s="14">
        <v>98.801385535214607</v>
      </c>
      <c r="E41" s="14">
        <v>80.109842053168464</v>
      </c>
      <c r="F41" s="28">
        <v>64.84031360611975</v>
      </c>
      <c r="G41" s="28">
        <v>97.581324364219213</v>
      </c>
      <c r="H41" s="28">
        <v>238.95762716426216</v>
      </c>
      <c r="I41" s="28">
        <f>номинал!J41/номинал!I41*100</f>
        <v>52.063124734643992</v>
      </c>
    </row>
    <row r="42" spans="1:9" s="3" customFormat="1" ht="15" x14ac:dyDescent="0.25">
      <c r="A42" s="4" t="s">
        <v>68</v>
      </c>
      <c r="B42" s="13"/>
      <c r="D42" s="29"/>
      <c r="E42" s="30"/>
    </row>
    <row r="43" spans="1:9" x14ac:dyDescent="0.2">
      <c r="D43" s="31"/>
      <c r="E43" s="31"/>
      <c r="G43" s="23"/>
    </row>
    <row r="44" spans="1:9" x14ac:dyDescent="0.2">
      <c r="A44" s="25"/>
    </row>
  </sheetData>
  <mergeCells count="3">
    <mergeCell ref="A1:E1"/>
    <mergeCell ref="A2:E2"/>
    <mergeCell ref="B3:I3"/>
  </mergeCells>
  <phoneticPr fontId="0" type="noConversion"/>
  <pageMargins left="0.70866141732283472" right="0.70866141732283472" top="0.74803149606299213" bottom="0.74803149606299213" header="0.31496062992125984" footer="0.31496062992125984"/>
  <pageSetup paperSize="9" scale="9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номинал</vt:lpstr>
      <vt:lpstr>структура</vt:lpstr>
      <vt:lpstr>темпы</vt:lpstr>
      <vt:lpstr>номинал!Заголовки_для_печати</vt:lpstr>
      <vt:lpstr>структура!Заголовки_для_печати</vt:lpstr>
    </vt:vector>
  </TitlesOfParts>
  <Company>GKS RF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Симакова Людмила Анатольевна</cp:lastModifiedBy>
  <cp:lastPrinted>2023-06-30T13:48:06Z</cp:lastPrinted>
  <dcterms:created xsi:type="dcterms:W3CDTF">2007-08-27T07:25:33Z</dcterms:created>
  <dcterms:modified xsi:type="dcterms:W3CDTF">2023-06-30T13:49:12Z</dcterms:modified>
</cp:coreProperties>
</file>