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<sst xmlns="http://schemas.openxmlformats.org/spreadsheetml/2006/main" count="26" uniqueCount="22">
  <si>
    <t>Temperature</t>
  </si>
  <si>
    <t>Pressure (x)</t>
  </si>
  <si>
    <t>Fuel Rate (y)</t>
  </si>
  <si>
    <t>xy</t>
  </si>
  <si>
    <t>x^2</t>
  </si>
  <si>
    <t>y^2</t>
  </si>
  <si>
    <t>n</t>
  </si>
  <si>
    <t>numerator</t>
  </si>
  <si>
    <t>sum xy</t>
  </si>
  <si>
    <t>denominator</t>
  </si>
  <si>
    <t>sum x</t>
  </si>
  <si>
    <t>r</t>
  </si>
  <si>
    <t>Weak Positive Correlation</t>
  </si>
  <si>
    <t>sum y</t>
  </si>
  <si>
    <t>sum x^2</t>
  </si>
  <si>
    <t>sum y^2</t>
  </si>
  <si>
    <t>a</t>
  </si>
  <si>
    <t>b</t>
  </si>
  <si>
    <t>model</t>
  </si>
  <si>
    <t>Y=16.3105370115227+0.0000650035088254254x</t>
  </si>
  <si>
    <t>New Value</t>
  </si>
  <si>
    <t>Model Prediction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</si>
</sst>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1">
        <v>271.8</v>
      </c>
      <c r="B2" s="1">
        <v>40.55</v>
      </c>
      <c r="C2" s="1">
        <v>16.66</v>
      </c>
      <c r="D2" s="3">
        <f t="shared" ref="D2:D8" si="2">B2*C2</f>
        <v>675.563</v>
      </c>
      <c r="E2" s="3">
        <f t="shared" ref="E2:F2" si="1">B2^2</f>
        <v>1644.3025</v>
      </c>
      <c r="F2" s="3">
        <f t="shared" si="1"/>
        <v>277.5556</v>
      </c>
    </row>
    <row r="3">
      <c r="A3" s="1">
        <v>264.0</v>
      </c>
      <c r="B3" s="1">
        <v>36.19</v>
      </c>
      <c r="C3" s="1">
        <v>16.46</v>
      </c>
      <c r="D3" s="3">
        <f t="shared" si="2"/>
        <v>595.6874</v>
      </c>
      <c r="E3" s="3">
        <f t="shared" ref="E3:F3" si="3">B3^2</f>
        <v>1309.7161</v>
      </c>
      <c r="F3" s="3">
        <f t="shared" si="3"/>
        <v>270.9316</v>
      </c>
    </row>
    <row r="4">
      <c r="A4" s="1">
        <v>238.8</v>
      </c>
      <c r="B4" s="1">
        <v>37.31</v>
      </c>
      <c r="C4" s="1">
        <v>17.66</v>
      </c>
      <c r="D4" s="3">
        <f t="shared" si="2"/>
        <v>658.8946</v>
      </c>
      <c r="E4" s="3">
        <f t="shared" ref="E4:F4" si="4">B4^2</f>
        <v>1392.0361</v>
      </c>
      <c r="F4" s="3">
        <f t="shared" si="4"/>
        <v>311.8756</v>
      </c>
    </row>
    <row r="5">
      <c r="A5" s="1">
        <v>230.7</v>
      </c>
      <c r="B5" s="1">
        <v>32.52</v>
      </c>
      <c r="C5" s="1">
        <v>17.5</v>
      </c>
      <c r="D5" s="3">
        <f t="shared" si="2"/>
        <v>569.1</v>
      </c>
      <c r="E5" s="3">
        <f t="shared" ref="E5:F5" si="5">B5^2</f>
        <v>1057.5504</v>
      </c>
      <c r="F5" s="3">
        <f t="shared" si="5"/>
        <v>306.25</v>
      </c>
    </row>
    <row r="6">
      <c r="A6" s="1">
        <v>251.6</v>
      </c>
      <c r="B6" s="1">
        <v>33.71</v>
      </c>
      <c r="C6" s="1">
        <v>16.4</v>
      </c>
      <c r="D6" s="3">
        <f t="shared" si="2"/>
        <v>552.844</v>
      </c>
      <c r="E6" s="3">
        <f t="shared" ref="E6:F6" si="6">B6^2</f>
        <v>1136.3641</v>
      </c>
      <c r="F6" s="3">
        <f t="shared" si="6"/>
        <v>268.96</v>
      </c>
    </row>
    <row r="7">
      <c r="A7" s="1">
        <v>257.9</v>
      </c>
      <c r="B7" s="1">
        <v>34.14</v>
      </c>
      <c r="C7" s="1">
        <v>16.28</v>
      </c>
      <c r="D7" s="3">
        <f t="shared" si="2"/>
        <v>555.7992</v>
      </c>
      <c r="E7" s="3">
        <f t="shared" ref="E7:F7" si="7">B7^2</f>
        <v>1165.5396</v>
      </c>
      <c r="F7" s="3">
        <f t="shared" si="7"/>
        <v>265.0384</v>
      </c>
    </row>
    <row r="8">
      <c r="A8" s="1">
        <v>263.9</v>
      </c>
      <c r="B8" s="1">
        <v>34.85</v>
      </c>
      <c r="C8" s="1">
        <v>16.06</v>
      </c>
      <c r="D8" s="3">
        <f t="shared" si="2"/>
        <v>559.691</v>
      </c>
      <c r="E8" s="3">
        <f t="shared" ref="E8:F8" si="8">B8^2</f>
        <v>1214.5225</v>
      </c>
      <c r="F8" s="3">
        <f t="shared" si="8"/>
        <v>257.9236</v>
      </c>
    </row>
    <row r="12">
      <c r="A12" s="1" t="s">
        <v>6</v>
      </c>
      <c r="B12" s="1">
        <v>7.0</v>
      </c>
      <c r="D12" s="1" t="s">
        <v>7</v>
      </c>
      <c r="E12" s="3">
        <f>(B12*B13)-(B14*B15)</f>
        <v>3.479</v>
      </c>
    </row>
    <row r="13">
      <c r="A13" s="1" t="s">
        <v>8</v>
      </c>
      <c r="B13" s="3">
        <f>sum(D2:D8)</f>
        <v>4167.5792</v>
      </c>
      <c r="D13" s="1" t="s">
        <v>9</v>
      </c>
      <c r="E13" s="3">
        <f>(((B12*B16)-(B14^2))*((B12*B17)-(B15^2)))^0.5</f>
        <v>69.95881194</v>
      </c>
    </row>
    <row r="14">
      <c r="A14" s="1" t="s">
        <v>10</v>
      </c>
      <c r="B14" s="3">
        <f>sum(B2:B8)</f>
        <v>249.27</v>
      </c>
      <c r="D14" s="1" t="s">
        <v>11</v>
      </c>
      <c r="E14" s="4">
        <f>E12/E13</f>
        <v>0.04972926074</v>
      </c>
      <c r="F14" s="1" t="s">
        <v>12</v>
      </c>
    </row>
    <row r="15">
      <c r="A15" s="1" t="s">
        <v>13</v>
      </c>
      <c r="B15" s="3">
        <f>sum(C2:C8)</f>
        <v>117.02</v>
      </c>
    </row>
    <row r="16">
      <c r="A16" s="1" t="s">
        <v>14</v>
      </c>
      <c r="B16" s="3">
        <f>sum(E2:E8)</f>
        <v>8920.0313</v>
      </c>
      <c r="D16" s="1" t="s">
        <v>7</v>
      </c>
      <c r="E16" s="3">
        <f>(B15*B16)-(B14*B13)</f>
        <v>4969.595542</v>
      </c>
    </row>
    <row r="17">
      <c r="A17" s="1" t="s">
        <v>15</v>
      </c>
      <c r="B17" s="3">
        <f>sum(F2:F8)</f>
        <v>1958.5348</v>
      </c>
      <c r="D17" s="1" t="s">
        <v>9</v>
      </c>
      <c r="E17" s="3">
        <f>(B12*B16)-(B14^2)</f>
        <v>304.6862</v>
      </c>
    </row>
    <row r="18">
      <c r="D18" s="1" t="s">
        <v>16</v>
      </c>
      <c r="E18" s="3">
        <f>E16/E17</f>
        <v>16.31053701</v>
      </c>
    </row>
    <row r="20">
      <c r="D20" s="1" t="s">
        <v>7</v>
      </c>
      <c r="E20" s="3">
        <f>(B12*B13)-(B14*B15)</f>
        <v>3.479</v>
      </c>
    </row>
    <row r="21">
      <c r="D21" s="1" t="s">
        <v>9</v>
      </c>
      <c r="E21" s="3">
        <f>(B12*B16)-(B16)</f>
        <v>53520.1878</v>
      </c>
    </row>
    <row r="22">
      <c r="D22" s="1" t="s">
        <v>17</v>
      </c>
      <c r="E22" s="3">
        <f>E20/E21</f>
        <v>0.00006500350883</v>
      </c>
    </row>
    <row r="23">
      <c r="D23" s="1" t="s">
        <v>18</v>
      </c>
      <c r="E23" s="2" t="s">
        <v>19</v>
      </c>
    </row>
    <row r="25">
      <c r="D25" s="1" t="s">
        <v>20</v>
      </c>
      <c r="E25" s="1">
        <v>35.0</v>
      </c>
    </row>
    <row r="26">
      <c r="D26" s="1" t="s">
        <v>21</v>
      </c>
      <c r="E26" s="4">
        <f>E18+(E22*E25)</f>
        <v>16.31281213</v>
      </c>
    </row>
  </sheetData>
  <drawing r:id="rId1"/>
</worksheet>
</file>