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CA944992-D89C-4747-863B-8AA45BAB7040}" xr6:coauthVersionLast="47" xr6:coauthVersionMax="47" xr10:uidLastSave="{00000000-0000-0000-0000-000000000000}"/>
  <bookViews>
    <workbookView xWindow="-120" yWindow="-120" windowWidth="29040" windowHeight="15840" tabRatio="903" activeTab="9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GrainBulkheads" sheetId="55" r:id="rId5"/>
    <sheet name="Stores" sheetId="57" r:id="rId6"/>
    <sheet name="SF&amp;BM" sheetId="63" r:id="rId7"/>
    <sheet name="SF&amp;BM_max" sheetId="68" r:id="rId8"/>
    <sheet name="Stabilitycurve" sheetId="61" r:id="rId9"/>
    <sheet name="StabilityCriteria" sheetId="62" r:id="rId10"/>
    <sheet name="Parameters" sheetId="6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65" l="1"/>
  <c r="D37" i="65" s="1"/>
  <c r="D39" i="65"/>
  <c r="F3" i="67"/>
  <c r="G3" i="67"/>
  <c r="F4" i="67"/>
  <c r="G4" i="67"/>
  <c r="F5" i="67"/>
  <c r="G5" i="67"/>
  <c r="F6" i="67"/>
  <c r="G6" i="67"/>
  <c r="F7" i="67"/>
  <c r="G7" i="67"/>
  <c r="F8" i="67"/>
  <c r="G8" i="67"/>
  <c r="F9" i="67"/>
  <c r="G9" i="67"/>
  <c r="F10" i="67"/>
  <c r="G10" i="67"/>
  <c r="F11" i="67"/>
  <c r="G11" i="67"/>
  <c r="F12" i="67"/>
  <c r="G12" i="67"/>
  <c r="F13" i="67"/>
  <c r="G13" i="67"/>
  <c r="F14" i="67"/>
  <c r="G14" i="67"/>
  <c r="F15" i="67"/>
  <c r="G15" i="67"/>
  <c r="F16" i="67"/>
  <c r="G16" i="67"/>
  <c r="F17" i="67"/>
  <c r="G17" i="67"/>
  <c r="F18" i="67"/>
  <c r="G18" i="67"/>
  <c r="F19" i="67"/>
  <c r="G19" i="67"/>
  <c r="F20" i="67"/>
  <c r="G20" i="67"/>
  <c r="F21" i="67"/>
  <c r="G21" i="67"/>
  <c r="F22" i="67"/>
  <c r="G22" i="67"/>
  <c r="F23" i="67"/>
  <c r="G23" i="67"/>
  <c r="F24" i="67"/>
  <c r="G24" i="67"/>
  <c r="F25" i="67"/>
  <c r="G25" i="67"/>
  <c r="F26" i="67"/>
  <c r="G26" i="67"/>
  <c r="G2" i="67"/>
  <c r="F2" i="67"/>
  <c r="D42" i="65"/>
  <c r="D36" i="65"/>
  <c r="D15" i="65"/>
</calcChain>
</file>

<file path=xl/sharedStrings.xml><?xml version="1.0" encoding="utf-8"?>
<sst xmlns="http://schemas.openxmlformats.org/spreadsheetml/2006/main" count="491" uniqueCount="235">
  <si>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</si>
  <si>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</si>
  <si>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</si>
  <si>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</si>
  <si>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</si>
  <si>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</si>
  <si>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</si>
  <si>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</si>
  <si>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</si>
  <si>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</si>
  <si>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</si>
  <si>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</si>
  <si>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</si>
  <si>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</si>
  <si>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</si>
  <si>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</si>
  <si>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</si>
  <si>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</si>
  <si>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</si>
  <si>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</si>
  <si>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</si>
  <si>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</si>
  <si>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</si>
  <si>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</si>
  <si>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</si>
  <si>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</si>
  <si>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</si>
  <si>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</si>
  <si>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</si>
  <si>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</si>
  <si>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</si>
  <si>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</si>
  <si>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</si>
  <si>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</si>
  <si>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</si>
  <si>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</si>
  <si>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</si>
  <si>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</si>
  <si>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</si>
  <si>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</si>
  <si>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</si>
  <si>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</si>
  <si>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</si>
  <si>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</si>
  <si>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</si>
  <si>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</si>
  <si>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</si>
  <si>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</si>
  <si>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</si>
  <si>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</si>
  <si>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</si>
  <si>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</si>
  <si>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</si>
  <si>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</si>
  <si>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</si>
  <si>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</si>
  <si>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</si>
  <si>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</si>
  <si>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</si>
  <si>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</si>
  <si>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</si>
  <si>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</si>
  <si>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</si>
  <si>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</si>
  <si>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SP101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</si>
  <si>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</si>
  <si>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</si>
  <si>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</si>
  <si>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</si>
  <si>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</si>
  <si>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</si>
  <si>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</si>
  <si>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</si>
  <si>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</si>
  <si>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SP102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</si>
  <si>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</si>
  <si>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</si>
  <si>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</si>
  <si>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</si>
  <si>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</si>
  <si>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</si>
  <si>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Размерность  </t>
  </si>
  <si>
    <t xml:space="preserve"> 1   </t>
  </si>
  <si>
    <t xml:space="preserve"> 2   </t>
  </si>
  <si>
    <t xml:space="preserve"> 3   </t>
  </si>
  <si>
    <t xml:space="preserve"> 4   </t>
  </si>
  <si>
    <t xml:space="preserve"> 5   </t>
  </si>
  <si>
    <t xml:space="preserve"> 6   </t>
  </si>
  <si>
    <t xml:space="preserve"> 7   </t>
  </si>
  <si>
    <t xml:space="preserve"> 8   </t>
  </si>
  <si>
    <t xml:space="preserve"> 9   </t>
  </si>
  <si>
    <t xml:space="preserve"> 10  </t>
  </si>
  <si>
    <t xml:space="preserve"> 11  </t>
  </si>
  <si>
    <t xml:space="preserve"> 12  </t>
  </si>
  <si>
    <t xml:space="preserve"> 13  </t>
  </si>
  <si>
    <t xml:space="preserve"> Поперечный метацентрический радиус                              </t>
  </si>
  <si>
    <t xml:space="preserve"> 14  </t>
  </si>
  <si>
    <t xml:space="preserve"> 15  </t>
  </si>
  <si>
    <t xml:space="preserve"> Поперечная метацентрическая высота                              </t>
  </si>
  <si>
    <t xml:space="preserve"> 16  </t>
  </si>
  <si>
    <t xml:space="preserve"> 17  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</si>
  <si>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</si>
  <si>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</si>
  <si>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</si>
  <si>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</si>
  <si>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</si>
  <si>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</si>
  <si>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</si>
  <si>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</si>
  <si>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</si>
  <si>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</si>
  <si>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</si>
  <si>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</si>
  <si>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</si>
  <si>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</si>
  <si>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</si>
  <si>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</si>
  <si>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</si>
  <si>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</si>
  <si>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</si>
  <si>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</si>
  <si>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</si>
  <si>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</si>
  <si>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</si>
  <si>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</si>
  <si>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</si>
  <si>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</si>
  <si>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</si>
  <si>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</si>
  <si>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</si>
  <si>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</si>
  <si>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</si>
  <si>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</si>
  <si>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</si>
  <si>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</si>
  <si>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</si>
  <si>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</si>
  <si>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</si>
  <si>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</si>
  <si>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</si>
  <si>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</si>
  <si>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</si>
  <si>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</si>
  <si>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</si>
  <si>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</si>
  <si>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</si>
  <si>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</si>
  <si>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</si>
  <si>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</si>
  <si>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</si>
  <si>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</si>
  <si>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</si>
  <si>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</si>
  <si>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</si>
  <si>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</si>
  <si>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</si>
  <si>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</si>
  <si>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</si>
  <si>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</si>
  <si>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</si>
  <si>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</si>
  <si>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</si>
  <si>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</si>
  <si>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</si>
  <si>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</si>
  <si>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</si>
  <si>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</si>
  <si>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</si>
  <si>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</si>
  <si>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</si>
  <si>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</si>
  <si>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</si>
  <si>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</si>
  <si>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</si>
  <si>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</si>
  <si>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</si>
  <si>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</si>
  <si>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</si>
  <si>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</si>
  <si>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</si>
  <si>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</si>
  <si>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</si>
  <si>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</si>
  <si>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</si>
  <si>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</si>
  <si>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</si>
  <si>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</si>
  <si>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</si>
  <si>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</si>
  <si>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</si>
  <si>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</si>
  <si>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</si>
  <si>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</si>
  <si>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</si>
  <si>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</si>
  <si>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</si>
  <si>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</si>
  <si>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</si>
  <si>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</si>
  <si>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</si>
  <si>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</si>
  <si>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</si>
  <si>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</si>
  <si>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</si>
  <si>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</si>
  <si>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</si>
  <si>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</si>
  <si>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</si>
  <si>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</si>
  <si>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</si>
  <si>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</si>
  <si>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</si>
  <si>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</si>
  <si>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</si>
  <si>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В соответвствии с "Дополнительные расчеты остойчивости, выполненные в связи с изменением и увеличением осадки. (2020)"</t>
  </si>
  <si>
    <t>Тяжеловесный груз (20 т/м2). Отправление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</si>
  <si>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</si>
  <si>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</si>
  <si>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</si>
  <si>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</si>
  <si>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</si>
  <si>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</si>
  <si>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</si>
  <si>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</si>
  <si>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</si>
  <si>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</si>
  <si>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</si>
  <si>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</si>
  <si>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</si>
  <si>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 xml:space="preserve"> Наименование</t>
  </si>
  <si>
    <t>value</t>
  </si>
  <si>
    <t>BMmax_abs</t>
  </si>
  <si>
    <t>BMmax_perc</t>
  </si>
  <si>
    <t>SFmax_abs</t>
  </si>
  <si>
    <t>SFmax_perc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</si>
</sst>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I17" sqref="I17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77</v>
      </c>
      <c r="B1" s="10" t="s">
        <v>75</v>
      </c>
    </row>
    <row r="2" spans="1:2" x14ac:dyDescent="0.25">
      <c r="A2" t="s">
        <v>79</v>
      </c>
      <c r="B2" s="10" t="s">
        <v>76</v>
      </c>
    </row>
    <row r="3" spans="1:2" x14ac:dyDescent="0.25">
      <c r="A3" t="s">
        <v>78</v>
      </c>
      <c r="B3" s="10" t="s">
        <v>190</v>
      </c>
    </row>
    <row r="4" spans="1:2" x14ac:dyDescent="0.25">
      <c r="A4" t="s">
        <v>191</v>
      </c>
      <c r="B4" s="10" t="s">
        <v>190</v>
      </c>
    </row>
    <row r="5" spans="1:2" x14ac:dyDescent="0.25">
      <c r="A5" t="s">
        <v>212</v>
      </c>
      <c r="B5" s="16" t="s">
        <v>215</v>
      </c>
    </row>
    <row r="6" spans="1:2" ht="47.25" x14ac:dyDescent="0.25">
      <c r="A6" s="22" t="s">
        <v>213</v>
      </c>
      <c r="B6" s="23" t="s">
        <v>214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17" zoomScale="115" zoomScaleNormal="115" workbookViewId="0">
      <selection activeCell="H44" sqref="H44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209</v>
      </c>
      <c r="F1" s="4"/>
      <c r="G1" s="4"/>
    </row>
    <row r="2" spans="1:7" x14ac:dyDescent="0.25">
      <c r="A2" s="3">
        <v>201</v>
      </c>
      <c r="B2" s="6" t="s">
        <v>0</v>
      </c>
      <c r="C2" s="12">
        <v>1.0249999999999999</v>
      </c>
      <c r="D2" s="13">
        <v>0</v>
      </c>
      <c r="E2" s="11" t="s">
        <v>210</v>
      </c>
    </row>
    <row r="3" spans="1:7" x14ac:dyDescent="0.25">
      <c r="A3" s="3">
        <v>202</v>
      </c>
      <c r="B3" s="6" t="s">
        <v>4</v>
      </c>
      <c r="C3" s="12">
        <v>1.0249999999999999</v>
      </c>
      <c r="D3" s="13">
        <v>0</v>
      </c>
      <c r="E3" s="11" t="s">
        <v>210</v>
      </c>
    </row>
    <row r="4" spans="1:7" x14ac:dyDescent="0.25">
      <c r="A4" s="3">
        <v>205</v>
      </c>
      <c r="B4" s="6" t="s">
        <v>5</v>
      </c>
      <c r="C4" s="12">
        <v>1.0249999999999999</v>
      </c>
      <c r="D4" s="13">
        <v>0</v>
      </c>
      <c r="E4" s="11" t="s">
        <v>210</v>
      </c>
    </row>
    <row r="5" spans="1:7" x14ac:dyDescent="0.25">
      <c r="A5" s="3">
        <v>206</v>
      </c>
      <c r="B5" s="6" t="s">
        <v>6</v>
      </c>
      <c r="C5" s="12">
        <v>1.0249999999999999</v>
      </c>
      <c r="D5" s="13">
        <v>0</v>
      </c>
      <c r="E5" s="11" t="s">
        <v>210</v>
      </c>
    </row>
    <row r="6" spans="1:7" x14ac:dyDescent="0.25">
      <c r="A6" s="3">
        <v>207</v>
      </c>
      <c r="B6" s="6" t="s">
        <v>7</v>
      </c>
      <c r="C6" s="12">
        <v>1.0249999999999999</v>
      </c>
      <c r="D6" s="13">
        <v>0</v>
      </c>
      <c r="E6" s="11" t="s">
        <v>210</v>
      </c>
    </row>
    <row r="7" spans="1:7" x14ac:dyDescent="0.25">
      <c r="A7" s="3">
        <v>208</v>
      </c>
      <c r="B7" s="6" t="s">
        <v>8</v>
      </c>
      <c r="C7" s="12">
        <v>1.0249999999999999</v>
      </c>
      <c r="D7" s="13">
        <v>0</v>
      </c>
      <c r="E7" s="11" t="s">
        <v>210</v>
      </c>
    </row>
    <row r="8" spans="1:7" x14ac:dyDescent="0.25">
      <c r="A8" s="3">
        <v>211</v>
      </c>
      <c r="B8" s="6" t="s">
        <v>9</v>
      </c>
      <c r="C8" s="12">
        <v>1.0249999999999999</v>
      </c>
      <c r="D8" s="13">
        <v>0</v>
      </c>
      <c r="E8" s="11" t="s">
        <v>210</v>
      </c>
    </row>
    <row r="9" spans="1:7" x14ac:dyDescent="0.25">
      <c r="A9" s="3">
        <v>212</v>
      </c>
      <c r="B9" s="6" t="s">
        <v>10</v>
      </c>
      <c r="C9" s="12">
        <v>1.0249999999999999</v>
      </c>
      <c r="D9" s="13">
        <v>0</v>
      </c>
      <c r="E9" s="11" t="s">
        <v>210</v>
      </c>
    </row>
    <row r="10" spans="1:7" x14ac:dyDescent="0.25">
      <c r="A10" s="3">
        <v>213</v>
      </c>
      <c r="B10" s="6" t="s">
        <v>11</v>
      </c>
      <c r="C10" s="12">
        <v>1.0249999999999999</v>
      </c>
      <c r="D10" s="13">
        <v>0</v>
      </c>
      <c r="E10" s="11" t="s">
        <v>210</v>
      </c>
    </row>
    <row r="11" spans="1:7" x14ac:dyDescent="0.25">
      <c r="A11" s="3">
        <v>214</v>
      </c>
      <c r="B11" s="6" t="s">
        <v>12</v>
      </c>
      <c r="C11" s="12">
        <v>1.0249999999999999</v>
      </c>
      <c r="D11" s="13">
        <v>115.6</v>
      </c>
      <c r="E11" s="11" t="s">
        <v>211</v>
      </c>
    </row>
    <row r="12" spans="1:7" x14ac:dyDescent="0.25">
      <c r="A12" s="3">
        <v>215</v>
      </c>
      <c r="B12" s="6" t="s">
        <v>13</v>
      </c>
      <c r="C12" s="12">
        <v>1.0249999999999999</v>
      </c>
      <c r="D12" s="13">
        <v>0</v>
      </c>
      <c r="E12" s="11" t="s">
        <v>210</v>
      </c>
    </row>
    <row r="13" spans="1:7" x14ac:dyDescent="0.25">
      <c r="A13" s="3">
        <v>216</v>
      </c>
      <c r="B13" s="6" t="s">
        <v>14</v>
      </c>
      <c r="C13" s="12">
        <v>1.0249999999999999</v>
      </c>
      <c r="D13" s="13">
        <v>38.200000000000003</v>
      </c>
      <c r="E13" s="11" t="s">
        <v>211</v>
      </c>
    </row>
    <row r="14" spans="1:7" x14ac:dyDescent="0.25">
      <c r="A14" s="3">
        <v>217</v>
      </c>
      <c r="B14" s="6" t="s">
        <v>15</v>
      </c>
      <c r="C14" s="12">
        <v>1.0249999999999999</v>
      </c>
      <c r="D14" s="13">
        <v>0</v>
      </c>
      <c r="E14" s="11" t="s">
        <v>210</v>
      </c>
    </row>
    <row r="15" spans="1:7" x14ac:dyDescent="0.25">
      <c r="A15" s="3">
        <v>218</v>
      </c>
      <c r="B15" s="6" t="s">
        <v>16</v>
      </c>
      <c r="C15" s="12">
        <v>1.0249999999999999</v>
      </c>
      <c r="D15" s="13">
        <v>129.9</v>
      </c>
      <c r="E15" s="11" t="s">
        <v>210</v>
      </c>
    </row>
    <row r="16" spans="1:7" x14ac:dyDescent="0.25">
      <c r="A16" s="3">
        <v>221</v>
      </c>
      <c r="B16" s="6" t="s">
        <v>17</v>
      </c>
      <c r="C16" s="12">
        <v>1.0249999999999999</v>
      </c>
      <c r="D16" s="13">
        <v>0</v>
      </c>
      <c r="E16" s="11" t="s">
        <v>210</v>
      </c>
    </row>
    <row r="17" spans="1:5" x14ac:dyDescent="0.25">
      <c r="A17" s="3">
        <v>222</v>
      </c>
      <c r="B17" s="6" t="s">
        <v>18</v>
      </c>
      <c r="C17" s="12">
        <v>1.0249999999999999</v>
      </c>
      <c r="D17" s="13">
        <v>0</v>
      </c>
      <c r="E17" s="11" t="s">
        <v>210</v>
      </c>
    </row>
    <row r="18" spans="1:5" x14ac:dyDescent="0.25">
      <c r="A18" s="3">
        <v>223</v>
      </c>
      <c r="B18" s="6" t="s">
        <v>19</v>
      </c>
      <c r="C18" s="12">
        <v>1.0249999999999999</v>
      </c>
      <c r="D18" s="13">
        <v>0</v>
      </c>
      <c r="E18" s="11" t="s">
        <v>210</v>
      </c>
    </row>
    <row r="19" spans="1:5" x14ac:dyDescent="0.25">
      <c r="A19" s="3">
        <v>224</v>
      </c>
      <c r="B19" s="6" t="s">
        <v>20</v>
      </c>
      <c r="C19" s="12">
        <v>1.0249999999999999</v>
      </c>
      <c r="D19" s="13">
        <v>0</v>
      </c>
      <c r="E19" s="11" t="s">
        <v>210</v>
      </c>
    </row>
    <row r="20" spans="1:5" x14ac:dyDescent="0.25">
      <c r="A20" s="3">
        <v>225</v>
      </c>
      <c r="B20" s="6" t="s">
        <v>21</v>
      </c>
      <c r="C20" s="12">
        <v>1.0249999999999999</v>
      </c>
      <c r="D20" s="13">
        <v>0</v>
      </c>
      <c r="E20" s="11" t="s">
        <v>210</v>
      </c>
    </row>
    <row r="21" spans="1:5" x14ac:dyDescent="0.25">
      <c r="A21" s="3">
        <v>226</v>
      </c>
      <c r="B21" s="6" t="s">
        <v>22</v>
      </c>
      <c r="C21" s="12">
        <v>1.0249999999999999</v>
      </c>
      <c r="D21" s="13">
        <v>0</v>
      </c>
      <c r="E21" s="11" t="s">
        <v>210</v>
      </c>
    </row>
    <row r="22" spans="1:5" x14ac:dyDescent="0.25">
      <c r="A22" s="3">
        <v>227</v>
      </c>
      <c r="B22" s="6" t="s">
        <v>23</v>
      </c>
      <c r="C22" s="12">
        <v>1.0249999999999999</v>
      </c>
      <c r="D22" s="13">
        <v>0</v>
      </c>
      <c r="E22" s="11" t="s">
        <v>211</v>
      </c>
    </row>
    <row r="23" spans="1:5" x14ac:dyDescent="0.25">
      <c r="A23" s="3">
        <v>228</v>
      </c>
      <c r="B23" s="6" t="s">
        <v>24</v>
      </c>
      <c r="C23" s="12">
        <v>1.0249999999999999</v>
      </c>
      <c r="D23" s="13">
        <v>0</v>
      </c>
      <c r="E23" s="11" t="s">
        <v>211</v>
      </c>
    </row>
    <row r="24" spans="1:5" x14ac:dyDescent="0.25">
      <c r="A24" s="3">
        <v>303</v>
      </c>
      <c r="B24" s="6" t="s">
        <v>30</v>
      </c>
      <c r="C24" s="12">
        <v>0.97</v>
      </c>
      <c r="D24" s="13">
        <v>107.9</v>
      </c>
      <c r="E24" s="11" t="s">
        <v>211</v>
      </c>
    </row>
    <row r="25" spans="1:5" x14ac:dyDescent="0.25">
      <c r="A25" s="3">
        <v>304</v>
      </c>
      <c r="B25" s="6" t="s">
        <v>31</v>
      </c>
      <c r="C25" s="12">
        <v>0.97</v>
      </c>
      <c r="D25" s="13">
        <v>107.9</v>
      </c>
      <c r="E25" s="11" t="s">
        <v>211</v>
      </c>
    </row>
    <row r="26" spans="1:5" x14ac:dyDescent="0.25">
      <c r="A26" s="3">
        <v>305</v>
      </c>
      <c r="B26" s="6" t="s">
        <v>32</v>
      </c>
      <c r="C26" s="12">
        <v>0.97</v>
      </c>
      <c r="D26" s="13">
        <v>77.8</v>
      </c>
      <c r="E26" s="11" t="s">
        <v>211</v>
      </c>
    </row>
    <row r="27" spans="1:5" x14ac:dyDescent="0.25">
      <c r="A27" s="3">
        <v>306</v>
      </c>
      <c r="B27" s="6" t="s">
        <v>33</v>
      </c>
      <c r="C27" s="12">
        <v>0.97</v>
      </c>
      <c r="D27" s="13">
        <v>99.6</v>
      </c>
      <c r="E27" s="11" t="s">
        <v>211</v>
      </c>
    </row>
    <row r="28" spans="1:5" x14ac:dyDescent="0.25">
      <c r="A28" s="3">
        <v>229</v>
      </c>
      <c r="B28" s="14" t="s">
        <v>25</v>
      </c>
      <c r="C28" s="12">
        <v>1.0249999999999999</v>
      </c>
      <c r="D28" s="13">
        <v>0</v>
      </c>
      <c r="E28" s="11" t="s">
        <v>211</v>
      </c>
    </row>
    <row r="29" spans="1:5" x14ac:dyDescent="0.25">
      <c r="A29" s="3">
        <v>230</v>
      </c>
      <c r="B29" s="14" t="s">
        <v>26</v>
      </c>
      <c r="C29" s="12">
        <v>1.0249999999999999</v>
      </c>
      <c r="D29" s="13">
        <v>0</v>
      </c>
      <c r="E29" s="11" t="s">
        <v>211</v>
      </c>
    </row>
    <row r="30" spans="1:5" x14ac:dyDescent="0.25">
      <c r="A30" s="3">
        <v>231</v>
      </c>
      <c r="B30" s="14" t="s">
        <v>27</v>
      </c>
      <c r="C30" s="12">
        <v>1.0249999999999999</v>
      </c>
      <c r="D30" s="13">
        <v>0</v>
      </c>
      <c r="E30" s="11" t="s">
        <v>211</v>
      </c>
    </row>
    <row r="31" spans="1:5" x14ac:dyDescent="0.25">
      <c r="A31" s="3">
        <v>232</v>
      </c>
      <c r="B31" s="14" t="s">
        <v>28</v>
      </c>
      <c r="C31" s="12">
        <v>1.0249999999999999</v>
      </c>
      <c r="D31" s="13">
        <v>0</v>
      </c>
      <c r="E31" s="11" t="s">
        <v>211</v>
      </c>
    </row>
    <row r="32" spans="1:5" x14ac:dyDescent="0.25">
      <c r="A32" s="15">
        <v>301</v>
      </c>
      <c r="B32" s="14" t="s">
        <v>52</v>
      </c>
      <c r="C32" s="12">
        <v>0.97</v>
      </c>
      <c r="D32" s="13">
        <v>19.7</v>
      </c>
      <c r="E32" s="11" t="s">
        <v>211</v>
      </c>
    </row>
    <row r="33" spans="1:5" x14ac:dyDescent="0.25">
      <c r="A33" s="15">
        <v>302</v>
      </c>
      <c r="B33" s="14" t="s">
        <v>29</v>
      </c>
      <c r="C33" s="12">
        <v>0.97</v>
      </c>
      <c r="D33" s="13">
        <v>17</v>
      </c>
      <c r="E33" s="11" t="s">
        <v>211</v>
      </c>
    </row>
    <row r="34" spans="1:5" x14ac:dyDescent="0.25">
      <c r="A34" s="3">
        <v>307</v>
      </c>
      <c r="B34" s="6" t="s">
        <v>34</v>
      </c>
      <c r="C34" s="12">
        <v>0.97</v>
      </c>
      <c r="D34" s="13">
        <v>11.3</v>
      </c>
      <c r="E34" s="11" t="s">
        <v>211</v>
      </c>
    </row>
    <row r="35" spans="1:5" x14ac:dyDescent="0.25">
      <c r="A35" s="3">
        <v>400</v>
      </c>
      <c r="B35" s="6" t="s">
        <v>35</v>
      </c>
      <c r="C35" s="12">
        <v>0.85</v>
      </c>
      <c r="D35" s="13">
        <v>5.2</v>
      </c>
      <c r="E35" s="11" t="s">
        <v>211</v>
      </c>
    </row>
    <row r="36" spans="1:5" x14ac:dyDescent="0.25">
      <c r="A36" s="3">
        <v>401</v>
      </c>
      <c r="B36" s="6" t="s">
        <v>36</v>
      </c>
      <c r="C36" s="12">
        <v>0.85</v>
      </c>
      <c r="D36" s="13">
        <v>0.5</v>
      </c>
      <c r="E36" s="11" t="s">
        <v>211</v>
      </c>
    </row>
    <row r="37" spans="1:5" x14ac:dyDescent="0.25">
      <c r="A37" s="3">
        <v>402</v>
      </c>
      <c r="B37" s="6" t="s">
        <v>37</v>
      </c>
      <c r="C37" s="12">
        <v>0.85</v>
      </c>
      <c r="D37" s="13">
        <v>29.9</v>
      </c>
      <c r="E37" s="11" t="s">
        <v>211</v>
      </c>
    </row>
    <row r="38" spans="1:5" x14ac:dyDescent="0.25">
      <c r="A38" s="3">
        <v>403</v>
      </c>
      <c r="B38" s="6" t="s">
        <v>38</v>
      </c>
      <c r="C38" s="12">
        <v>0.85</v>
      </c>
      <c r="D38" s="13">
        <v>0</v>
      </c>
      <c r="E38" s="11" t="s">
        <v>210</v>
      </c>
    </row>
    <row r="39" spans="1:5" x14ac:dyDescent="0.25">
      <c r="A39" s="3">
        <v>501</v>
      </c>
      <c r="B39" s="6" t="s">
        <v>39</v>
      </c>
      <c r="C39" s="12">
        <v>0.9</v>
      </c>
      <c r="D39" s="13">
        <v>17.100000000000001</v>
      </c>
      <c r="E39" s="11" t="s">
        <v>211</v>
      </c>
    </row>
    <row r="40" spans="1:5" x14ac:dyDescent="0.25">
      <c r="A40" s="3">
        <v>502</v>
      </c>
      <c r="B40" s="6" t="s">
        <v>37</v>
      </c>
      <c r="C40" s="12">
        <v>0.9</v>
      </c>
      <c r="D40" s="13">
        <v>0</v>
      </c>
      <c r="E40" s="11" t="s">
        <v>210</v>
      </c>
    </row>
    <row r="41" spans="1:5" x14ac:dyDescent="0.25">
      <c r="A41" s="3">
        <v>503</v>
      </c>
      <c r="B41" s="6" t="s">
        <v>40</v>
      </c>
      <c r="C41" s="12">
        <v>0.9</v>
      </c>
      <c r="D41" s="13">
        <v>0</v>
      </c>
      <c r="E41" s="11" t="s">
        <v>210</v>
      </c>
    </row>
    <row r="42" spans="1:5" x14ac:dyDescent="0.25">
      <c r="A42" s="3">
        <v>504</v>
      </c>
      <c r="B42" s="6" t="s">
        <v>41</v>
      </c>
      <c r="C42" s="12">
        <v>0.9</v>
      </c>
      <c r="D42" s="13">
        <v>3.7</v>
      </c>
      <c r="E42" s="11" t="s">
        <v>211</v>
      </c>
    </row>
    <row r="43" spans="1:5" x14ac:dyDescent="0.25">
      <c r="A43" s="3">
        <v>308</v>
      </c>
      <c r="B43" s="6" t="s">
        <v>42</v>
      </c>
      <c r="C43" s="12">
        <v>0.97</v>
      </c>
      <c r="D43" s="13">
        <v>0.8</v>
      </c>
      <c r="E43" s="11" t="s">
        <v>211</v>
      </c>
    </row>
    <row r="44" spans="1:5" x14ac:dyDescent="0.25">
      <c r="A44" s="3">
        <v>700</v>
      </c>
      <c r="B44" s="6" t="s">
        <v>43</v>
      </c>
      <c r="C44" s="12">
        <v>1</v>
      </c>
      <c r="D44" s="13">
        <v>2.7</v>
      </c>
      <c r="E44" s="11" t="s">
        <v>211</v>
      </c>
    </row>
    <row r="45" spans="1:5" x14ac:dyDescent="0.25">
      <c r="A45" s="3">
        <v>701</v>
      </c>
      <c r="B45" s="6" t="s">
        <v>44</v>
      </c>
      <c r="C45" s="12">
        <v>1</v>
      </c>
      <c r="D45" s="13">
        <v>0</v>
      </c>
      <c r="E45" s="11" t="s">
        <v>210</v>
      </c>
    </row>
    <row r="46" spans="1:5" x14ac:dyDescent="0.25">
      <c r="A46" s="3">
        <v>702</v>
      </c>
      <c r="B46" s="6" t="s">
        <v>45</v>
      </c>
      <c r="C46" s="12">
        <v>1</v>
      </c>
      <c r="D46" s="13">
        <v>0</v>
      </c>
      <c r="E46" s="11" t="s">
        <v>210</v>
      </c>
    </row>
    <row r="47" spans="1:5" x14ac:dyDescent="0.25">
      <c r="A47" s="3">
        <v>703</v>
      </c>
      <c r="B47" s="6" t="s">
        <v>46</v>
      </c>
      <c r="C47" s="12">
        <v>1</v>
      </c>
      <c r="D47" s="13">
        <v>0</v>
      </c>
      <c r="E47" s="11" t="s">
        <v>210</v>
      </c>
    </row>
    <row r="48" spans="1:5" x14ac:dyDescent="0.25">
      <c r="A48" s="3">
        <v>704</v>
      </c>
      <c r="B48" s="6" t="s">
        <v>47</v>
      </c>
      <c r="C48" s="12">
        <v>1</v>
      </c>
      <c r="D48" s="13">
        <v>0.9</v>
      </c>
      <c r="E48" s="11" t="s">
        <v>211</v>
      </c>
    </row>
    <row r="49" spans="1:5" x14ac:dyDescent="0.25">
      <c r="A49" s="3">
        <v>705</v>
      </c>
      <c r="B49" s="6" t="s">
        <v>48</v>
      </c>
      <c r="C49" s="12">
        <v>1</v>
      </c>
      <c r="D49" s="13">
        <v>0.7</v>
      </c>
      <c r="E49" s="11" t="s">
        <v>211</v>
      </c>
    </row>
    <row r="50" spans="1:5" x14ac:dyDescent="0.25">
      <c r="A50" s="3">
        <v>706</v>
      </c>
      <c r="B50" s="6" t="s">
        <v>49</v>
      </c>
      <c r="C50" s="12">
        <v>1</v>
      </c>
      <c r="D50" s="13">
        <v>0.7</v>
      </c>
      <c r="E50" s="11" t="s">
        <v>211</v>
      </c>
    </row>
    <row r="51" spans="1:5" x14ac:dyDescent="0.25">
      <c r="A51" s="3">
        <v>601</v>
      </c>
      <c r="B51" s="6" t="s">
        <v>50</v>
      </c>
      <c r="C51" s="12">
        <v>1</v>
      </c>
      <c r="D51" s="13">
        <v>36.299999999999997</v>
      </c>
      <c r="E51" s="11" t="s">
        <v>211</v>
      </c>
    </row>
    <row r="52" spans="1:5" x14ac:dyDescent="0.25">
      <c r="A52" s="3">
        <v>602</v>
      </c>
      <c r="B52" s="6" t="s">
        <v>51</v>
      </c>
      <c r="C52" s="12">
        <v>1</v>
      </c>
      <c r="D52" s="13">
        <v>36.299999999999997</v>
      </c>
      <c r="E52" s="11" t="s">
        <v>211</v>
      </c>
    </row>
    <row r="53" spans="1:5" x14ac:dyDescent="0.25">
      <c r="A53" s="3">
        <v>991</v>
      </c>
      <c r="B53" s="6" t="s">
        <v>53</v>
      </c>
      <c r="C53" s="12">
        <v>0</v>
      </c>
      <c r="D53" s="13">
        <v>0</v>
      </c>
      <c r="E53" s="11" t="s">
        <v>210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G21" sqref="G21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127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128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128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R15" sqref="R15"/>
    </sheetView>
  </sheetViews>
  <sheetFormatPr defaultRowHeight="15.75" x14ac:dyDescent="0.25"/>
  <sheetData>
    <row r="1" spans="1:11" x14ac:dyDescent="0.25">
      <c r="A1" s="10" t="s">
        <v>65</v>
      </c>
      <c r="B1" s="10" t="s">
        <v>223</v>
      </c>
      <c r="C1" s="10" t="s">
        <v>216</v>
      </c>
      <c r="D1" s="10" t="s">
        <v>217</v>
      </c>
      <c r="E1" s="10" t="s">
        <v>218</v>
      </c>
      <c r="F1" s="10" t="s">
        <v>71</v>
      </c>
      <c r="G1" s="10" t="s">
        <v>72</v>
      </c>
      <c r="H1" s="10" t="s">
        <v>219</v>
      </c>
      <c r="I1" s="10" t="s">
        <v>220</v>
      </c>
      <c r="J1" s="10" t="s">
        <v>221</v>
      </c>
      <c r="K1" s="10" t="s">
        <v>222</v>
      </c>
    </row>
    <row r="2" spans="1:11" x14ac:dyDescent="0.25">
      <c r="A2" s="10">
        <v>1</v>
      </c>
      <c r="B2" s="10">
        <v>397</v>
      </c>
      <c r="C2" s="17">
        <v>68.92</v>
      </c>
      <c r="D2" s="10">
        <v>0</v>
      </c>
      <c r="E2" s="17">
        <v>4</v>
      </c>
      <c r="F2" s="17">
        <f>C2-1.985/2</f>
        <v>67.927499999999995</v>
      </c>
      <c r="G2" s="17">
        <f>C2+1.985/2</f>
        <v>69.912500000000009</v>
      </c>
      <c r="H2" s="10">
        <v>-5</v>
      </c>
      <c r="I2" s="10">
        <v>5</v>
      </c>
      <c r="J2" s="10">
        <v>1.1000000000000001</v>
      </c>
      <c r="K2" s="10">
        <v>5.8</v>
      </c>
    </row>
    <row r="3" spans="1:11" x14ac:dyDescent="0.25">
      <c r="A3" s="10">
        <v>2</v>
      </c>
      <c r="B3" s="10">
        <v>397</v>
      </c>
      <c r="C3" s="17">
        <v>42.28</v>
      </c>
      <c r="D3" s="10">
        <v>0</v>
      </c>
      <c r="E3" s="17">
        <v>4</v>
      </c>
      <c r="F3" s="17">
        <f t="shared" ref="F3:F26" si="0">C3-1.985/2</f>
        <v>41.287500000000001</v>
      </c>
      <c r="G3" s="17">
        <f t="shared" ref="G3:G26" si="1">C3+1.985/2</f>
        <v>43.272500000000001</v>
      </c>
      <c r="H3" s="10">
        <v>-5</v>
      </c>
      <c r="I3" s="10">
        <v>5</v>
      </c>
      <c r="J3" s="10">
        <v>1.1000000000000001</v>
      </c>
      <c r="K3" s="10">
        <v>5.8</v>
      </c>
    </row>
    <row r="4" spans="1:11" x14ac:dyDescent="0.25">
      <c r="A4" s="10">
        <v>3</v>
      </c>
      <c r="B4" s="10">
        <v>397</v>
      </c>
      <c r="C4" s="17">
        <v>39.32</v>
      </c>
      <c r="D4" s="10">
        <v>0</v>
      </c>
      <c r="E4" s="17">
        <v>4</v>
      </c>
      <c r="F4" s="17">
        <f t="shared" si="0"/>
        <v>38.327500000000001</v>
      </c>
      <c r="G4" s="17">
        <f t="shared" si="1"/>
        <v>40.3125</v>
      </c>
      <c r="H4" s="10">
        <v>-5</v>
      </c>
      <c r="I4" s="10">
        <v>5</v>
      </c>
      <c r="J4" s="10">
        <v>1.1000000000000001</v>
      </c>
      <c r="K4" s="10">
        <v>5.8</v>
      </c>
    </row>
    <row r="5" spans="1:11" x14ac:dyDescent="0.25">
      <c r="A5" s="10">
        <v>4</v>
      </c>
      <c r="B5" s="10">
        <v>397</v>
      </c>
      <c r="C5" s="17">
        <v>36.36</v>
      </c>
      <c r="D5" s="10">
        <v>0</v>
      </c>
      <c r="E5" s="17">
        <v>4</v>
      </c>
      <c r="F5" s="17">
        <f t="shared" si="0"/>
        <v>35.3675</v>
      </c>
      <c r="G5" s="17">
        <f t="shared" si="1"/>
        <v>37.352499999999999</v>
      </c>
      <c r="H5" s="10">
        <v>-5</v>
      </c>
      <c r="I5" s="10">
        <v>5</v>
      </c>
      <c r="J5" s="10">
        <v>1.1000000000000001</v>
      </c>
      <c r="K5" s="10">
        <v>5.8</v>
      </c>
    </row>
    <row r="6" spans="1:11" x14ac:dyDescent="0.25">
      <c r="A6" s="10">
        <v>5</v>
      </c>
      <c r="B6" s="10">
        <v>397</v>
      </c>
      <c r="C6" s="17">
        <v>33.4</v>
      </c>
      <c r="D6" s="10">
        <v>0</v>
      </c>
      <c r="E6" s="17">
        <v>4</v>
      </c>
      <c r="F6" s="17">
        <f t="shared" si="0"/>
        <v>32.407499999999999</v>
      </c>
      <c r="G6" s="17">
        <f t="shared" si="1"/>
        <v>34.392499999999998</v>
      </c>
      <c r="H6" s="10">
        <v>-5</v>
      </c>
      <c r="I6" s="10">
        <v>5</v>
      </c>
      <c r="J6" s="10">
        <v>1.1000000000000001</v>
      </c>
      <c r="K6" s="10">
        <v>5.8</v>
      </c>
    </row>
    <row r="7" spans="1:11" x14ac:dyDescent="0.25">
      <c r="A7" s="10">
        <v>6</v>
      </c>
      <c r="B7" s="10">
        <v>397</v>
      </c>
      <c r="C7" s="17">
        <v>30.44</v>
      </c>
      <c r="D7" s="10">
        <v>0</v>
      </c>
      <c r="E7" s="17">
        <v>2.15</v>
      </c>
      <c r="F7" s="17">
        <f t="shared" si="0"/>
        <v>29.447500000000002</v>
      </c>
      <c r="G7" s="17">
        <f t="shared" si="1"/>
        <v>31.432500000000001</v>
      </c>
      <c r="H7" s="10">
        <v>-5</v>
      </c>
      <c r="I7" s="10">
        <v>5</v>
      </c>
      <c r="J7" s="10">
        <v>1.1000000000000001</v>
      </c>
      <c r="K7" s="10">
        <v>5.8</v>
      </c>
    </row>
    <row r="8" spans="1:11" x14ac:dyDescent="0.25">
      <c r="A8" s="10">
        <v>7</v>
      </c>
      <c r="B8" s="10">
        <v>397</v>
      </c>
      <c r="C8" s="17">
        <v>79.28</v>
      </c>
      <c r="D8" s="10">
        <v>0</v>
      </c>
      <c r="E8" s="17">
        <v>4</v>
      </c>
      <c r="F8" s="17">
        <f t="shared" si="0"/>
        <v>78.287499999999994</v>
      </c>
      <c r="G8" s="17">
        <f t="shared" si="1"/>
        <v>80.272500000000008</v>
      </c>
      <c r="H8" s="10">
        <v>-5</v>
      </c>
      <c r="I8" s="10">
        <v>5</v>
      </c>
      <c r="J8" s="10">
        <v>1.1000000000000001</v>
      </c>
      <c r="K8" s="10">
        <v>5.8</v>
      </c>
    </row>
    <row r="9" spans="1:11" x14ac:dyDescent="0.25">
      <c r="A9" s="10">
        <v>8</v>
      </c>
      <c r="B9" s="10">
        <v>397</v>
      </c>
      <c r="C9" s="17">
        <v>82.24</v>
      </c>
      <c r="D9" s="10">
        <v>0</v>
      </c>
      <c r="E9" s="17">
        <v>4</v>
      </c>
      <c r="F9" s="17">
        <f t="shared" si="0"/>
        <v>81.247499999999988</v>
      </c>
      <c r="G9" s="17">
        <f t="shared" si="1"/>
        <v>83.232500000000002</v>
      </c>
      <c r="H9" s="10">
        <v>-5</v>
      </c>
      <c r="I9" s="10">
        <v>5</v>
      </c>
      <c r="J9" s="10">
        <v>1.1000000000000001</v>
      </c>
      <c r="K9" s="10">
        <v>5.8</v>
      </c>
    </row>
    <row r="10" spans="1:11" x14ac:dyDescent="0.25">
      <c r="A10" s="10">
        <v>9</v>
      </c>
      <c r="B10" s="10">
        <v>397</v>
      </c>
      <c r="C10" s="17">
        <v>85.2</v>
      </c>
      <c r="D10" s="10">
        <v>0</v>
      </c>
      <c r="E10" s="17">
        <v>4</v>
      </c>
      <c r="F10" s="17">
        <f t="shared" si="0"/>
        <v>84.207499999999996</v>
      </c>
      <c r="G10" s="17">
        <f t="shared" si="1"/>
        <v>86.19250000000001</v>
      </c>
      <c r="H10" s="10">
        <v>-5</v>
      </c>
      <c r="I10" s="10">
        <v>5</v>
      </c>
      <c r="J10" s="10">
        <v>1.1000000000000001</v>
      </c>
      <c r="K10" s="10">
        <v>5.8</v>
      </c>
    </row>
    <row r="11" spans="1:11" x14ac:dyDescent="0.25">
      <c r="A11" s="10">
        <v>10</v>
      </c>
      <c r="B11" s="10">
        <v>397</v>
      </c>
      <c r="C11" s="17">
        <v>88.16</v>
      </c>
      <c r="D11" s="10">
        <v>0</v>
      </c>
      <c r="E11" s="17">
        <v>4</v>
      </c>
      <c r="F11" s="17">
        <f t="shared" si="0"/>
        <v>87.16749999999999</v>
      </c>
      <c r="G11" s="17">
        <f t="shared" si="1"/>
        <v>89.152500000000003</v>
      </c>
      <c r="H11" s="10">
        <v>-5</v>
      </c>
      <c r="I11" s="10">
        <v>5</v>
      </c>
      <c r="J11" s="10">
        <v>1.1000000000000001</v>
      </c>
      <c r="K11" s="10">
        <v>5.8</v>
      </c>
    </row>
    <row r="12" spans="1:11" x14ac:dyDescent="0.25">
      <c r="A12" s="10">
        <v>11</v>
      </c>
      <c r="B12" s="10">
        <v>397</v>
      </c>
      <c r="C12" s="17">
        <v>91.86</v>
      </c>
      <c r="D12" s="10">
        <v>0</v>
      </c>
      <c r="E12" s="17">
        <v>4</v>
      </c>
      <c r="F12" s="17">
        <f t="shared" si="0"/>
        <v>90.867499999999993</v>
      </c>
      <c r="G12" s="17">
        <f t="shared" si="1"/>
        <v>92.852500000000006</v>
      </c>
      <c r="H12" s="10">
        <v>-5</v>
      </c>
      <c r="I12" s="10">
        <v>5</v>
      </c>
      <c r="J12" s="10">
        <v>1.1000000000000001</v>
      </c>
      <c r="K12" s="10">
        <v>5.8</v>
      </c>
    </row>
    <row r="13" spans="1:11" x14ac:dyDescent="0.25">
      <c r="A13" s="10">
        <v>12</v>
      </c>
      <c r="B13" s="10">
        <v>397</v>
      </c>
      <c r="C13" s="17">
        <v>65.959999999999994</v>
      </c>
      <c r="D13" s="10">
        <v>0</v>
      </c>
      <c r="E13" s="17">
        <v>4</v>
      </c>
      <c r="F13" s="17">
        <f t="shared" si="0"/>
        <v>64.967499999999987</v>
      </c>
      <c r="G13" s="17">
        <f t="shared" si="1"/>
        <v>66.952500000000001</v>
      </c>
      <c r="H13" s="10">
        <v>-5</v>
      </c>
      <c r="I13" s="10">
        <v>5</v>
      </c>
      <c r="J13" s="10">
        <v>1.1000000000000001</v>
      </c>
      <c r="K13" s="10">
        <v>5.8</v>
      </c>
    </row>
    <row r="14" spans="1:11" x14ac:dyDescent="0.25">
      <c r="A14" s="10">
        <v>13</v>
      </c>
      <c r="B14" s="10">
        <v>397</v>
      </c>
      <c r="C14" s="17">
        <v>94.82</v>
      </c>
      <c r="D14" s="10">
        <v>0</v>
      </c>
      <c r="E14" s="17">
        <v>4</v>
      </c>
      <c r="F14" s="17">
        <f t="shared" si="0"/>
        <v>93.827499999999986</v>
      </c>
      <c r="G14" s="17">
        <f t="shared" si="1"/>
        <v>95.8125</v>
      </c>
      <c r="H14" s="10">
        <v>-5</v>
      </c>
      <c r="I14" s="10">
        <v>5</v>
      </c>
      <c r="J14" s="10">
        <v>1.1000000000000001</v>
      </c>
      <c r="K14" s="10">
        <v>5.8</v>
      </c>
    </row>
    <row r="15" spans="1:11" x14ac:dyDescent="0.25">
      <c r="A15" s="10">
        <v>14</v>
      </c>
      <c r="B15" s="10">
        <v>397</v>
      </c>
      <c r="C15" s="17">
        <v>97.78</v>
      </c>
      <c r="D15" s="10">
        <v>0</v>
      </c>
      <c r="E15" s="17">
        <v>4</v>
      </c>
      <c r="F15" s="17">
        <f t="shared" si="0"/>
        <v>96.787499999999994</v>
      </c>
      <c r="G15" s="17">
        <f t="shared" si="1"/>
        <v>98.772500000000008</v>
      </c>
      <c r="H15" s="10">
        <v>-5</v>
      </c>
      <c r="I15" s="10">
        <v>5</v>
      </c>
      <c r="J15" s="10">
        <v>1.1000000000000001</v>
      </c>
      <c r="K15" s="10">
        <v>5.8</v>
      </c>
    </row>
    <row r="16" spans="1:11" x14ac:dyDescent="0.25">
      <c r="A16" s="10">
        <v>15</v>
      </c>
      <c r="B16" s="10">
        <v>397</v>
      </c>
      <c r="C16" s="17">
        <v>100.74</v>
      </c>
      <c r="D16" s="10">
        <v>0</v>
      </c>
      <c r="E16" s="17">
        <v>4</v>
      </c>
      <c r="F16" s="17">
        <f t="shared" si="0"/>
        <v>99.747499999999988</v>
      </c>
      <c r="G16" s="17">
        <f t="shared" si="1"/>
        <v>101.7325</v>
      </c>
      <c r="H16" s="10">
        <v>-5</v>
      </c>
      <c r="I16" s="10">
        <v>5</v>
      </c>
      <c r="J16" s="10">
        <v>1.1000000000000001</v>
      </c>
      <c r="K16" s="10">
        <v>5.8</v>
      </c>
    </row>
    <row r="17" spans="1:11" x14ac:dyDescent="0.25">
      <c r="A17" s="10">
        <v>16</v>
      </c>
      <c r="B17" s="10">
        <v>397</v>
      </c>
      <c r="C17" s="17">
        <v>103.7</v>
      </c>
      <c r="D17" s="10">
        <v>0</v>
      </c>
      <c r="E17" s="17">
        <v>4</v>
      </c>
      <c r="F17" s="17">
        <f t="shared" si="0"/>
        <v>102.7075</v>
      </c>
      <c r="G17" s="17">
        <f t="shared" si="1"/>
        <v>104.69250000000001</v>
      </c>
      <c r="H17" s="10">
        <v>-5</v>
      </c>
      <c r="I17" s="10">
        <v>5</v>
      </c>
      <c r="J17" s="10">
        <v>1.1000000000000001</v>
      </c>
      <c r="K17" s="10">
        <v>5.8</v>
      </c>
    </row>
    <row r="18" spans="1:11" x14ac:dyDescent="0.25">
      <c r="A18" s="10">
        <v>17</v>
      </c>
      <c r="B18" s="10">
        <v>397</v>
      </c>
      <c r="C18" s="17">
        <v>106.66</v>
      </c>
      <c r="D18" s="10">
        <v>0</v>
      </c>
      <c r="E18" s="17">
        <v>4</v>
      </c>
      <c r="F18" s="17">
        <f t="shared" si="0"/>
        <v>105.66749999999999</v>
      </c>
      <c r="G18" s="17">
        <f t="shared" si="1"/>
        <v>107.6525</v>
      </c>
      <c r="H18" s="10">
        <v>-5</v>
      </c>
      <c r="I18" s="10">
        <v>5</v>
      </c>
      <c r="J18" s="10">
        <v>1.1000000000000001</v>
      </c>
      <c r="K18" s="10">
        <v>5.8</v>
      </c>
    </row>
    <row r="19" spans="1:11" x14ac:dyDescent="0.25">
      <c r="A19" s="10">
        <v>18</v>
      </c>
      <c r="B19" s="10">
        <v>397</v>
      </c>
      <c r="C19" s="17">
        <v>109.62</v>
      </c>
      <c r="D19" s="10">
        <v>0</v>
      </c>
      <c r="E19" s="17">
        <v>4</v>
      </c>
      <c r="F19" s="17">
        <f t="shared" si="0"/>
        <v>108.6275</v>
      </c>
      <c r="G19" s="17">
        <f t="shared" si="1"/>
        <v>110.61250000000001</v>
      </c>
      <c r="H19" s="10">
        <v>-5</v>
      </c>
      <c r="I19" s="10">
        <v>5</v>
      </c>
      <c r="J19" s="10">
        <v>1.1000000000000001</v>
      </c>
      <c r="K19" s="10">
        <v>5.8</v>
      </c>
    </row>
    <row r="20" spans="1:11" x14ac:dyDescent="0.25">
      <c r="A20" s="10">
        <v>19</v>
      </c>
      <c r="B20" s="10">
        <v>397</v>
      </c>
      <c r="C20" s="17">
        <v>63</v>
      </c>
      <c r="D20" s="10">
        <v>0</v>
      </c>
      <c r="E20" s="17">
        <v>4</v>
      </c>
      <c r="F20" s="17">
        <f t="shared" si="0"/>
        <v>62.0075</v>
      </c>
      <c r="G20" s="17">
        <f t="shared" si="1"/>
        <v>63.9925</v>
      </c>
      <c r="H20" s="10">
        <v>-5</v>
      </c>
      <c r="I20" s="10">
        <v>5</v>
      </c>
      <c r="J20" s="10">
        <v>1.1000000000000001</v>
      </c>
      <c r="K20" s="10">
        <v>5.8</v>
      </c>
    </row>
    <row r="21" spans="1:11" x14ac:dyDescent="0.25">
      <c r="A21" s="10">
        <v>20</v>
      </c>
      <c r="B21" s="10">
        <v>397</v>
      </c>
      <c r="C21" s="17">
        <v>60.4</v>
      </c>
      <c r="D21" s="10">
        <v>0</v>
      </c>
      <c r="E21" s="17">
        <v>4</v>
      </c>
      <c r="F21" s="17">
        <f t="shared" si="0"/>
        <v>59.407499999999999</v>
      </c>
      <c r="G21" s="17">
        <f t="shared" si="1"/>
        <v>61.392499999999998</v>
      </c>
      <c r="H21" s="10">
        <v>-5</v>
      </c>
      <c r="I21" s="10">
        <v>5</v>
      </c>
      <c r="J21" s="10">
        <v>1.1000000000000001</v>
      </c>
      <c r="K21" s="10">
        <v>5.8</v>
      </c>
    </row>
    <row r="22" spans="1:11" x14ac:dyDescent="0.25">
      <c r="A22" s="10">
        <v>21</v>
      </c>
      <c r="B22" s="10">
        <v>397</v>
      </c>
      <c r="C22" s="17">
        <v>57.08</v>
      </c>
      <c r="D22" s="10">
        <v>0</v>
      </c>
      <c r="E22" s="17">
        <v>4</v>
      </c>
      <c r="F22" s="17">
        <f t="shared" si="0"/>
        <v>56.087499999999999</v>
      </c>
      <c r="G22" s="17">
        <f t="shared" si="1"/>
        <v>58.072499999999998</v>
      </c>
      <c r="H22" s="10">
        <v>-5</v>
      </c>
      <c r="I22" s="10">
        <v>5</v>
      </c>
      <c r="J22" s="10">
        <v>1.1000000000000001</v>
      </c>
      <c r="K22" s="10">
        <v>5.8</v>
      </c>
    </row>
    <row r="23" spans="1:11" x14ac:dyDescent="0.25">
      <c r="A23" s="10">
        <v>22</v>
      </c>
      <c r="B23" s="10">
        <v>397</v>
      </c>
      <c r="C23" s="17">
        <v>54.12</v>
      </c>
      <c r="D23" s="10">
        <v>0</v>
      </c>
      <c r="E23" s="17">
        <v>4</v>
      </c>
      <c r="F23" s="17">
        <f t="shared" si="0"/>
        <v>53.127499999999998</v>
      </c>
      <c r="G23" s="17">
        <f t="shared" si="1"/>
        <v>55.112499999999997</v>
      </c>
      <c r="H23" s="10">
        <v>-5</v>
      </c>
      <c r="I23" s="10">
        <v>5</v>
      </c>
      <c r="J23" s="10">
        <v>1.1000000000000001</v>
      </c>
      <c r="K23" s="10">
        <v>5.8</v>
      </c>
    </row>
    <row r="24" spans="1:11" x14ac:dyDescent="0.25">
      <c r="A24" s="10">
        <v>23</v>
      </c>
      <c r="B24" s="10">
        <v>397</v>
      </c>
      <c r="C24" s="17">
        <v>51.16</v>
      </c>
      <c r="D24" s="10">
        <v>0</v>
      </c>
      <c r="E24" s="17">
        <v>4</v>
      </c>
      <c r="F24" s="17">
        <f t="shared" si="0"/>
        <v>50.167499999999997</v>
      </c>
      <c r="G24" s="17">
        <f t="shared" si="1"/>
        <v>52.152499999999996</v>
      </c>
      <c r="H24" s="10">
        <v>-5</v>
      </c>
      <c r="I24" s="10">
        <v>5</v>
      </c>
      <c r="J24" s="10">
        <v>1.1000000000000001</v>
      </c>
      <c r="K24" s="10">
        <v>5.8</v>
      </c>
    </row>
    <row r="25" spans="1:11" x14ac:dyDescent="0.25">
      <c r="A25" s="10">
        <v>24</v>
      </c>
      <c r="B25" s="10">
        <v>397</v>
      </c>
      <c r="C25" s="17">
        <v>48.2</v>
      </c>
      <c r="D25" s="10">
        <v>0</v>
      </c>
      <c r="E25" s="17">
        <v>4</v>
      </c>
      <c r="F25" s="17">
        <f t="shared" si="0"/>
        <v>47.207500000000003</v>
      </c>
      <c r="G25" s="17">
        <f t="shared" si="1"/>
        <v>49.192500000000003</v>
      </c>
      <c r="H25" s="10">
        <v>-5</v>
      </c>
      <c r="I25" s="10">
        <v>5</v>
      </c>
      <c r="J25" s="10">
        <v>1.1000000000000001</v>
      </c>
      <c r="K25" s="10">
        <v>5.8</v>
      </c>
    </row>
    <row r="26" spans="1:11" x14ac:dyDescent="0.25">
      <c r="A26" s="10">
        <v>25</v>
      </c>
      <c r="B26" s="10">
        <v>397</v>
      </c>
      <c r="C26" s="17">
        <v>45.24</v>
      </c>
      <c r="D26" s="10">
        <v>0</v>
      </c>
      <c r="E26" s="17">
        <v>4</v>
      </c>
      <c r="F26" s="17">
        <f t="shared" si="0"/>
        <v>44.247500000000002</v>
      </c>
      <c r="G26" s="17">
        <f t="shared" si="1"/>
        <v>46.232500000000002</v>
      </c>
      <c r="H26" s="10">
        <v>-5</v>
      </c>
      <c r="I26" s="10">
        <v>5</v>
      </c>
      <c r="J26" s="10">
        <v>1.1000000000000001</v>
      </c>
      <c r="K26" s="10">
        <v>5.8</v>
      </c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H31" sqref="H31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73</v>
      </c>
    </row>
    <row r="2" spans="1:15" x14ac:dyDescent="0.25">
      <c r="A2" s="3" t="s">
        <v>57</v>
      </c>
      <c r="B2" s="7" t="s">
        <v>64</v>
      </c>
    </row>
    <row r="3" spans="1:15" x14ac:dyDescent="0.25">
      <c r="A3" s="3" t="s">
        <v>58</v>
      </c>
      <c r="B3" s="7" t="s">
        <v>74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I31" sqref="I31"/>
    </sheetView>
  </sheetViews>
  <sheetFormatPr defaultRowHeight="15.75" x14ac:dyDescent="0.25"/>
  <sheetData>
    <row r="1" spans="1:7" x14ac:dyDescent="0.25">
      <c r="A1" s="10" t="s">
        <v>65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25">
      <c r="A2" s="10" t="s">
        <v>66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5"/>
  <sheetViews>
    <sheetView workbookViewId="0">
      <selection activeCell="I32" sqref="I32"/>
    </sheetView>
  </sheetViews>
  <sheetFormatPr defaultRowHeight="15.75" x14ac:dyDescent="0.25"/>
  <cols>
    <col min="1" max="3" width="10.625" customWidth="1"/>
    <col min="4" max="4" width="11" customWidth="1"/>
    <col min="5" max="5" width="16.125" customWidth="1"/>
    <col min="6" max="6" width="15.125" customWidth="1"/>
  </cols>
  <sheetData>
    <row r="1" spans="1:6" ht="31.5" x14ac:dyDescent="0.25">
      <c r="A1" s="25" t="s">
        <v>158</v>
      </c>
      <c r="B1" s="25" t="s">
        <v>161</v>
      </c>
      <c r="C1" s="25" t="s">
        <v>159</v>
      </c>
      <c r="D1" s="25" t="s">
        <v>160</v>
      </c>
      <c r="E1" s="24" t="s">
        <v>226</v>
      </c>
      <c r="F1" s="24" t="s">
        <v>227</v>
      </c>
    </row>
    <row r="2" spans="1:6" x14ac:dyDescent="0.25">
      <c r="A2" s="10">
        <v>18.600000000000001</v>
      </c>
      <c r="B2" s="10">
        <v>28</v>
      </c>
      <c r="C2" s="10">
        <v>-142.80000000000001</v>
      </c>
      <c r="D2" s="10">
        <v>21362.5</v>
      </c>
      <c r="E2" s="10">
        <v>5</v>
      </c>
      <c r="F2" s="10" t="s">
        <v>54</v>
      </c>
    </row>
    <row r="3" spans="1:6" x14ac:dyDescent="0.25">
      <c r="A3" s="10">
        <v>39.32</v>
      </c>
      <c r="B3" s="10">
        <v>56</v>
      </c>
      <c r="C3" s="10">
        <v>-4913.8999999999996</v>
      </c>
      <c r="D3" s="10">
        <v>-89257.4</v>
      </c>
      <c r="E3" s="10">
        <v>5</v>
      </c>
      <c r="F3" s="10" t="s">
        <v>54</v>
      </c>
    </row>
    <row r="4" spans="1:6" x14ac:dyDescent="0.25">
      <c r="A4" s="10">
        <v>91.12</v>
      </c>
      <c r="B4" s="10">
        <v>117</v>
      </c>
      <c r="C4" s="10">
        <v>-974.4</v>
      </c>
      <c r="D4" s="10">
        <v>-108138.5</v>
      </c>
      <c r="E4" s="10">
        <v>5</v>
      </c>
      <c r="F4" s="10" t="s">
        <v>54</v>
      </c>
    </row>
    <row r="5" spans="1:6" x14ac:dyDescent="0.25">
      <c r="A5" s="10">
        <v>119.98</v>
      </c>
      <c r="B5" s="10">
        <v>156</v>
      </c>
      <c r="C5" s="10">
        <v>976.3</v>
      </c>
      <c r="D5" s="10">
        <v>-860.1</v>
      </c>
      <c r="E5" s="10">
        <v>5</v>
      </c>
      <c r="F5" s="1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B111-F63A-4568-8630-36CD42916C91}">
  <dimension ref="A1:E5"/>
  <sheetViews>
    <sheetView workbookViewId="0">
      <selection activeCell="J23" sqref="J23"/>
    </sheetView>
  </sheetViews>
  <sheetFormatPr defaultRowHeight="15.75" x14ac:dyDescent="0.25"/>
  <cols>
    <col min="1" max="1" width="11.5" bestFit="1" customWidth="1"/>
    <col min="2" max="3" width="10.625" customWidth="1"/>
    <col min="4" max="4" width="17.25" customWidth="1"/>
    <col min="5" max="5" width="16.125" customWidth="1"/>
    <col min="6" max="6" width="15.125" customWidth="1"/>
  </cols>
  <sheetData>
    <row r="1" spans="1:5" ht="31.5" x14ac:dyDescent="0.25">
      <c r="A1" s="25" t="s">
        <v>65</v>
      </c>
      <c r="B1" s="25" t="s">
        <v>158</v>
      </c>
      <c r="C1" s="25" t="s">
        <v>230</v>
      </c>
      <c r="D1" s="24" t="s">
        <v>226</v>
      </c>
      <c r="E1" s="24" t="s">
        <v>227</v>
      </c>
    </row>
    <row r="2" spans="1:5" x14ac:dyDescent="0.25">
      <c r="A2" t="s">
        <v>231</v>
      </c>
      <c r="B2" s="10">
        <v>54.88</v>
      </c>
      <c r="C2" s="10">
        <v>-123203.6</v>
      </c>
      <c r="D2" s="10">
        <v>5</v>
      </c>
      <c r="E2" s="10" t="s">
        <v>54</v>
      </c>
    </row>
    <row r="3" spans="1:5" x14ac:dyDescent="0.25">
      <c r="A3" t="s">
        <v>232</v>
      </c>
      <c r="B3" s="10">
        <v>100.68</v>
      </c>
      <c r="C3" s="10">
        <v>-90358.399999999994</v>
      </c>
      <c r="D3" s="10">
        <v>5</v>
      </c>
      <c r="E3" s="10" t="s">
        <v>54</v>
      </c>
    </row>
    <row r="4" spans="1:5" x14ac:dyDescent="0.25">
      <c r="A4" t="s">
        <v>233</v>
      </c>
      <c r="B4" s="10">
        <v>29.68</v>
      </c>
      <c r="C4" s="10">
        <v>-9162.6</v>
      </c>
      <c r="D4" s="10">
        <v>5</v>
      </c>
      <c r="E4" s="10" t="s">
        <v>54</v>
      </c>
    </row>
    <row r="5" spans="1:5" x14ac:dyDescent="0.25">
      <c r="A5" t="s">
        <v>234</v>
      </c>
      <c r="B5" s="10">
        <v>110.38</v>
      </c>
      <c r="C5" s="10">
        <v>7807.4</v>
      </c>
      <c r="D5" s="10">
        <v>5</v>
      </c>
      <c r="E5" s="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1"/>
  <sheetViews>
    <sheetView workbookViewId="0">
      <selection sqref="A1:B1"/>
    </sheetView>
  </sheetViews>
  <sheetFormatPr defaultRowHeight="15.75" x14ac:dyDescent="0.25"/>
  <cols>
    <col min="1" max="1" width="9.375" style="10" bestFit="1" customWidth="1"/>
    <col min="2" max="2" width="7.5" style="10" bestFit="1" customWidth="1"/>
    <col min="3" max="3" width="14.125" customWidth="1"/>
    <col min="4" max="4" width="16" customWidth="1"/>
  </cols>
  <sheetData>
    <row r="1" spans="1:4" ht="31.5" x14ac:dyDescent="0.25">
      <c r="A1" s="25" t="s">
        <v>136</v>
      </c>
      <c r="B1" s="25" t="s">
        <v>135</v>
      </c>
      <c r="C1" s="24" t="s">
        <v>226</v>
      </c>
      <c r="D1" s="24" t="s">
        <v>227</v>
      </c>
    </row>
    <row r="2" spans="1:4" x14ac:dyDescent="0.25">
      <c r="A2" s="10">
        <v>-40</v>
      </c>
      <c r="B2" s="18">
        <v>-1.5335000000000001</v>
      </c>
      <c r="C2" s="10">
        <v>5</v>
      </c>
      <c r="D2" s="10">
        <v>0.05</v>
      </c>
    </row>
    <row r="3" spans="1:4" x14ac:dyDescent="0.25">
      <c r="A3" s="10">
        <v>-35</v>
      </c>
      <c r="B3" s="18">
        <v>-1.3392999999999999</v>
      </c>
      <c r="C3" s="10">
        <v>5</v>
      </c>
      <c r="D3" s="10">
        <v>0.05</v>
      </c>
    </row>
    <row r="4" spans="1:4" x14ac:dyDescent="0.25">
      <c r="A4" s="10">
        <v>-30</v>
      </c>
      <c r="B4" s="18">
        <v>-1.1332</v>
      </c>
      <c r="C4" s="10">
        <v>5</v>
      </c>
      <c r="D4" s="10">
        <v>0.05</v>
      </c>
    </row>
    <row r="5" spans="1:4" x14ac:dyDescent="0.25">
      <c r="A5" s="10">
        <v>-25</v>
      </c>
      <c r="B5" s="18">
        <v>-0.95289999999999997</v>
      </c>
      <c r="C5" s="10">
        <v>5</v>
      </c>
      <c r="D5" s="10">
        <v>0.05</v>
      </c>
    </row>
    <row r="6" spans="1:4" x14ac:dyDescent="0.25">
      <c r="A6" s="10">
        <v>-20</v>
      </c>
      <c r="B6" s="18">
        <v>-0.74909999999999999</v>
      </c>
      <c r="C6" s="10">
        <v>5</v>
      </c>
      <c r="D6" s="10">
        <v>0.05</v>
      </c>
    </row>
    <row r="7" spans="1:4" x14ac:dyDescent="0.25">
      <c r="A7" s="10">
        <v>-15</v>
      </c>
      <c r="B7" s="18">
        <v>-0.54779999999999995</v>
      </c>
      <c r="C7" s="10">
        <v>5</v>
      </c>
      <c r="D7" s="10">
        <v>0.05</v>
      </c>
    </row>
    <row r="8" spans="1:4" x14ac:dyDescent="0.25">
      <c r="A8" s="10">
        <v>-10</v>
      </c>
      <c r="B8" s="18">
        <v>-0.35799999999999998</v>
      </c>
      <c r="C8" s="10">
        <v>5</v>
      </c>
      <c r="D8" s="10">
        <v>0.05</v>
      </c>
    </row>
    <row r="9" spans="1:4" x14ac:dyDescent="0.25">
      <c r="A9" s="10">
        <v>-5</v>
      </c>
      <c r="B9" s="18">
        <v>-0.1769</v>
      </c>
      <c r="C9" s="10">
        <v>5</v>
      </c>
      <c r="D9" s="10">
        <v>0.05</v>
      </c>
    </row>
    <row r="10" spans="1:4" x14ac:dyDescent="0.25">
      <c r="A10" s="10">
        <v>0</v>
      </c>
      <c r="B10" s="18">
        <v>-2.0000000000000001E-4</v>
      </c>
      <c r="C10" s="10">
        <v>5</v>
      </c>
      <c r="D10" s="10">
        <v>0.05</v>
      </c>
    </row>
    <row r="11" spans="1:4" x14ac:dyDescent="0.25">
      <c r="A11" s="10">
        <v>5</v>
      </c>
      <c r="B11" s="18">
        <v>0.17649999999999999</v>
      </c>
      <c r="C11" s="10">
        <v>5</v>
      </c>
      <c r="D11" s="10">
        <v>0.05</v>
      </c>
    </row>
    <row r="12" spans="1:4" x14ac:dyDescent="0.25">
      <c r="A12" s="10">
        <v>10</v>
      </c>
      <c r="B12" s="18">
        <v>0.35749999999999998</v>
      </c>
      <c r="C12" s="10">
        <v>5</v>
      </c>
      <c r="D12" s="10">
        <v>0.05</v>
      </c>
    </row>
    <row r="13" spans="1:4" x14ac:dyDescent="0.25">
      <c r="A13" s="10">
        <v>15</v>
      </c>
      <c r="B13" s="18">
        <v>0.5474</v>
      </c>
      <c r="C13" s="10">
        <v>5</v>
      </c>
      <c r="D13" s="10">
        <v>0.05</v>
      </c>
    </row>
    <row r="14" spans="1:4" x14ac:dyDescent="0.25">
      <c r="A14" s="10">
        <v>20</v>
      </c>
      <c r="B14" s="18">
        <v>0.74860000000000004</v>
      </c>
      <c r="C14" s="10">
        <v>5</v>
      </c>
      <c r="D14" s="10">
        <v>0.05</v>
      </c>
    </row>
    <row r="15" spans="1:4" x14ac:dyDescent="0.25">
      <c r="A15" s="10">
        <v>25</v>
      </c>
      <c r="B15" s="18">
        <v>0.95250000000000001</v>
      </c>
      <c r="C15" s="10">
        <v>5</v>
      </c>
      <c r="D15" s="10">
        <v>0.05</v>
      </c>
    </row>
    <row r="16" spans="1:4" x14ac:dyDescent="0.25">
      <c r="A16" s="10">
        <v>30</v>
      </c>
      <c r="B16" s="18">
        <v>1.1328</v>
      </c>
      <c r="C16" s="10">
        <v>5</v>
      </c>
      <c r="D16" s="10">
        <v>0.05</v>
      </c>
    </row>
    <row r="17" spans="1:4" x14ac:dyDescent="0.25">
      <c r="A17" s="10">
        <v>35</v>
      </c>
      <c r="B17" s="18">
        <v>1.3389</v>
      </c>
      <c r="C17" s="10">
        <v>5</v>
      </c>
      <c r="D17" s="10">
        <v>0.05</v>
      </c>
    </row>
    <row r="18" spans="1:4" x14ac:dyDescent="0.25">
      <c r="A18" s="10">
        <v>40</v>
      </c>
      <c r="B18" s="18">
        <v>1.5330999999999999</v>
      </c>
      <c r="C18" s="10">
        <v>5</v>
      </c>
      <c r="D18" s="10">
        <v>0.05</v>
      </c>
    </row>
    <row r="19" spans="1:4" x14ac:dyDescent="0.25">
      <c r="A19" s="10">
        <v>45</v>
      </c>
      <c r="B19" s="18">
        <v>1.7018</v>
      </c>
      <c r="C19" s="10">
        <v>5</v>
      </c>
      <c r="D19" s="10">
        <v>0.05</v>
      </c>
    </row>
    <row r="20" spans="1:4" x14ac:dyDescent="0.25">
      <c r="A20" s="10">
        <v>50</v>
      </c>
      <c r="B20" s="18">
        <v>1.8349</v>
      </c>
      <c r="C20" s="10">
        <v>5</v>
      </c>
      <c r="D20" s="10">
        <v>0.05</v>
      </c>
    </row>
    <row r="21" spans="1:4" x14ac:dyDescent="0.25">
      <c r="A21" s="10">
        <v>55</v>
      </c>
      <c r="B21" s="18">
        <v>1.9184000000000001</v>
      </c>
      <c r="C21" s="10">
        <v>5</v>
      </c>
      <c r="D21" s="10">
        <v>0.05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tabSelected="1" workbookViewId="0">
      <selection activeCell="K13" sqref="K13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  <col min="5" max="5" width="16.25" customWidth="1"/>
    <col min="6" max="6" width="14.625" customWidth="1"/>
  </cols>
  <sheetData>
    <row r="1" spans="1:7" ht="31.5" x14ac:dyDescent="0.25">
      <c r="A1" s="26" t="s">
        <v>157</v>
      </c>
      <c r="B1" s="26" t="s">
        <v>156</v>
      </c>
      <c r="C1" s="26" t="s">
        <v>155</v>
      </c>
      <c r="D1" s="25" t="s">
        <v>126</v>
      </c>
      <c r="E1" s="24" t="s">
        <v>226</v>
      </c>
      <c r="F1" s="24" t="s">
        <v>227</v>
      </c>
    </row>
    <row r="2" spans="1:7" x14ac:dyDescent="0.25">
      <c r="A2" t="s">
        <v>82</v>
      </c>
      <c r="B2" t="s">
        <v>137</v>
      </c>
      <c r="C2" s="10" t="s">
        <v>185</v>
      </c>
      <c r="D2" s="19">
        <v>4.0190000000000001</v>
      </c>
      <c r="E2" s="10" t="s">
        <v>54</v>
      </c>
      <c r="F2" s="10" t="s">
        <v>54</v>
      </c>
      <c r="G2" t="s">
        <v>138</v>
      </c>
    </row>
    <row r="3" spans="1:7" x14ac:dyDescent="0.25">
      <c r="A3" t="s">
        <v>83</v>
      </c>
      <c r="B3" t="s">
        <v>139</v>
      </c>
      <c r="C3" s="10" t="s">
        <v>166</v>
      </c>
      <c r="D3" s="19">
        <v>0.85499999999999998</v>
      </c>
      <c r="E3" s="10" t="s">
        <v>54</v>
      </c>
      <c r="F3" s="10">
        <v>1</v>
      </c>
      <c r="G3" t="s">
        <v>138</v>
      </c>
    </row>
    <row r="4" spans="1:7" x14ac:dyDescent="0.25">
      <c r="A4" t="s">
        <v>84</v>
      </c>
      <c r="B4" t="s">
        <v>140</v>
      </c>
      <c r="C4" s="10" t="s">
        <v>188</v>
      </c>
      <c r="D4" s="19">
        <v>0.29199999999999998</v>
      </c>
      <c r="E4" s="10">
        <v>5</v>
      </c>
      <c r="F4" s="10">
        <v>1.1999999999999999E-3</v>
      </c>
      <c r="G4" t="s">
        <v>138</v>
      </c>
    </row>
    <row r="5" spans="1:7" x14ac:dyDescent="0.25">
      <c r="A5" t="s">
        <v>85</v>
      </c>
      <c r="B5" t="s">
        <v>141</v>
      </c>
      <c r="C5" s="10" t="s">
        <v>188</v>
      </c>
      <c r="D5" s="19" t="s">
        <v>54</v>
      </c>
      <c r="E5" s="10">
        <v>5</v>
      </c>
      <c r="F5" s="10">
        <v>1.1999999999999999E-3</v>
      </c>
      <c r="G5" t="s">
        <v>138</v>
      </c>
    </row>
    <row r="6" spans="1:7" x14ac:dyDescent="0.25">
      <c r="A6" t="s">
        <v>86</v>
      </c>
      <c r="B6" t="s">
        <v>142</v>
      </c>
      <c r="C6" s="10" t="s">
        <v>188</v>
      </c>
      <c r="D6" s="19">
        <v>0.52500000000000002</v>
      </c>
      <c r="E6" s="10">
        <v>5</v>
      </c>
      <c r="F6" s="10">
        <v>1.1999999999999999E-3</v>
      </c>
      <c r="G6" t="s">
        <v>138</v>
      </c>
    </row>
    <row r="7" spans="1:7" x14ac:dyDescent="0.25">
      <c r="A7" t="s">
        <v>87</v>
      </c>
      <c r="B7" t="s">
        <v>143</v>
      </c>
      <c r="C7" s="10" t="s">
        <v>188</v>
      </c>
      <c r="D7" s="19">
        <v>0.23300000000000001</v>
      </c>
      <c r="E7" s="10">
        <v>5</v>
      </c>
      <c r="F7" s="10">
        <v>1.1999999999999999E-3</v>
      </c>
      <c r="G7" t="s">
        <v>138</v>
      </c>
    </row>
    <row r="8" spans="1:7" x14ac:dyDescent="0.25">
      <c r="A8" t="s">
        <v>88</v>
      </c>
      <c r="B8" t="s">
        <v>144</v>
      </c>
      <c r="C8" s="10" t="s">
        <v>130</v>
      </c>
      <c r="D8" s="19">
        <v>1.9179999999999999</v>
      </c>
      <c r="E8" s="10">
        <v>5</v>
      </c>
      <c r="F8" s="10">
        <v>0.05</v>
      </c>
      <c r="G8" t="s">
        <v>138</v>
      </c>
    </row>
    <row r="9" spans="1:7" x14ac:dyDescent="0.25">
      <c r="A9" t="s">
        <v>89</v>
      </c>
      <c r="B9" t="s">
        <v>145</v>
      </c>
      <c r="C9" s="10" t="s">
        <v>130</v>
      </c>
      <c r="D9" s="19" t="s">
        <v>54</v>
      </c>
      <c r="E9" s="10">
        <v>5</v>
      </c>
      <c r="F9" s="10">
        <v>0.05</v>
      </c>
      <c r="G9" t="s">
        <v>138</v>
      </c>
    </row>
    <row r="10" spans="1:7" x14ac:dyDescent="0.25">
      <c r="A10" t="s">
        <v>90</v>
      </c>
      <c r="B10" t="s">
        <v>146</v>
      </c>
      <c r="C10" s="10" t="s">
        <v>130</v>
      </c>
      <c r="D10" s="19" t="s">
        <v>54</v>
      </c>
      <c r="E10" s="10">
        <v>5</v>
      </c>
      <c r="F10" s="10">
        <v>0.05</v>
      </c>
      <c r="G10" t="s">
        <v>138</v>
      </c>
    </row>
    <row r="11" spans="1:7" x14ac:dyDescent="0.25">
      <c r="A11" t="s">
        <v>91</v>
      </c>
      <c r="B11" t="s">
        <v>147</v>
      </c>
      <c r="C11" s="10" t="s">
        <v>166</v>
      </c>
      <c r="D11" s="19">
        <v>55</v>
      </c>
      <c r="E11" s="10" t="s">
        <v>54</v>
      </c>
      <c r="F11" s="10">
        <v>1</v>
      </c>
      <c r="G11" t="s">
        <v>138</v>
      </c>
    </row>
    <row r="12" spans="1:7" x14ac:dyDescent="0.25">
      <c r="A12" t="s">
        <v>92</v>
      </c>
      <c r="B12" t="s">
        <v>148</v>
      </c>
      <c r="C12" s="10" t="s">
        <v>166</v>
      </c>
      <c r="D12" s="19" t="s">
        <v>54</v>
      </c>
      <c r="E12" s="10" t="s">
        <v>54</v>
      </c>
      <c r="F12" s="10">
        <v>1</v>
      </c>
      <c r="G12" t="s">
        <v>138</v>
      </c>
    </row>
    <row r="13" spans="1:7" x14ac:dyDescent="0.25">
      <c r="A13" t="s">
        <v>93</v>
      </c>
      <c r="B13" t="s">
        <v>149</v>
      </c>
      <c r="C13" s="10" t="s">
        <v>130</v>
      </c>
      <c r="D13" s="19">
        <v>2.008</v>
      </c>
      <c r="E13" s="10">
        <v>1</v>
      </c>
      <c r="F13" s="10">
        <v>0.05</v>
      </c>
      <c r="G13" t="s">
        <v>138</v>
      </c>
    </row>
    <row r="14" spans="1:7" x14ac:dyDescent="0.25">
      <c r="A14" t="s">
        <v>94</v>
      </c>
      <c r="B14" t="s">
        <v>150</v>
      </c>
      <c r="C14" s="10" t="s">
        <v>185</v>
      </c>
      <c r="D14" s="19" t="s">
        <v>54</v>
      </c>
      <c r="E14" s="10" t="s">
        <v>54</v>
      </c>
      <c r="F14" s="10" t="s">
        <v>54</v>
      </c>
      <c r="G14" t="s">
        <v>138</v>
      </c>
    </row>
    <row r="15" spans="1:7" x14ac:dyDescent="0.25">
      <c r="A15" t="s">
        <v>96</v>
      </c>
      <c r="B15" t="s">
        <v>151</v>
      </c>
      <c r="C15" s="10" t="s">
        <v>166</v>
      </c>
      <c r="D15" s="19" t="s">
        <v>54</v>
      </c>
      <c r="E15" s="10" t="s">
        <v>54</v>
      </c>
      <c r="F15" s="10">
        <v>1</v>
      </c>
      <c r="G15" t="s">
        <v>138</v>
      </c>
    </row>
    <row r="16" spans="1:7" x14ac:dyDescent="0.25">
      <c r="A16" t="s">
        <v>97</v>
      </c>
      <c r="B16" t="s">
        <v>152</v>
      </c>
      <c r="C16" s="10" t="s">
        <v>166</v>
      </c>
      <c r="D16" s="19" t="s">
        <v>54</v>
      </c>
      <c r="E16" s="10" t="s">
        <v>54</v>
      </c>
      <c r="F16" s="10">
        <v>1</v>
      </c>
      <c r="G16" t="s">
        <v>138</v>
      </c>
    </row>
    <row r="17" spans="1:7" x14ac:dyDescent="0.25">
      <c r="A17" t="s">
        <v>99</v>
      </c>
      <c r="B17" t="s">
        <v>153</v>
      </c>
      <c r="C17" s="10" t="s">
        <v>224</v>
      </c>
      <c r="D17" s="19" t="s">
        <v>54</v>
      </c>
      <c r="E17" s="10">
        <v>5</v>
      </c>
      <c r="F17" s="10">
        <v>1.1999999999999999E-3</v>
      </c>
      <c r="G17" t="s">
        <v>138</v>
      </c>
    </row>
    <row r="18" spans="1:7" x14ac:dyDescent="0.25">
      <c r="A18" t="s">
        <v>100</v>
      </c>
      <c r="B18" t="s">
        <v>154</v>
      </c>
      <c r="C18" s="10" t="s">
        <v>130</v>
      </c>
      <c r="D18" s="19">
        <v>0.28000000000000003</v>
      </c>
      <c r="E18" s="10">
        <v>1</v>
      </c>
      <c r="F18" s="10">
        <v>0.05</v>
      </c>
      <c r="G18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7"/>
  <sheetViews>
    <sheetView topLeftCell="A25" workbookViewId="0">
      <selection activeCell="F44" sqref="F44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0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5" t="s">
        <v>80</v>
      </c>
      <c r="B1" s="25" t="s">
        <v>229</v>
      </c>
      <c r="C1" s="25" t="s">
        <v>81</v>
      </c>
      <c r="D1" s="27" t="s">
        <v>126</v>
      </c>
      <c r="E1" s="24" t="s">
        <v>226</v>
      </c>
      <c r="F1" s="24" t="s">
        <v>227</v>
      </c>
    </row>
    <row r="2" spans="1:6" x14ac:dyDescent="0.25">
      <c r="A2" s="28" t="s">
        <v>192</v>
      </c>
      <c r="B2" s="28"/>
      <c r="C2" s="28"/>
      <c r="D2" s="28"/>
      <c r="E2" s="28"/>
      <c r="F2" s="28"/>
    </row>
    <row r="3" spans="1:6" x14ac:dyDescent="0.25">
      <c r="A3" s="10">
        <v>2</v>
      </c>
      <c r="B3" t="s">
        <v>171</v>
      </c>
      <c r="C3" s="10" t="s">
        <v>167</v>
      </c>
      <c r="D3" s="19">
        <v>14135.3</v>
      </c>
      <c r="E3" s="10">
        <v>2</v>
      </c>
      <c r="F3" s="10" t="s">
        <v>54</v>
      </c>
    </row>
    <row r="4" spans="1:6" x14ac:dyDescent="0.25">
      <c r="A4" s="10">
        <v>32</v>
      </c>
      <c r="B4" t="s">
        <v>169</v>
      </c>
      <c r="C4" s="10" t="s">
        <v>130</v>
      </c>
      <c r="D4" s="19">
        <v>64.897999999999996</v>
      </c>
      <c r="E4" s="10" t="s">
        <v>54</v>
      </c>
      <c r="F4" s="10" t="s">
        <v>54</v>
      </c>
    </row>
    <row r="5" spans="1:6" x14ac:dyDescent="0.25">
      <c r="A5" s="10">
        <v>56</v>
      </c>
      <c r="B5" t="s">
        <v>189</v>
      </c>
      <c r="C5" s="10" t="s">
        <v>130</v>
      </c>
      <c r="D5" s="19">
        <v>64.897999999999996</v>
      </c>
      <c r="E5" s="10">
        <v>1</v>
      </c>
      <c r="F5" s="10">
        <v>0.5</v>
      </c>
    </row>
    <row r="6" spans="1:6" x14ac:dyDescent="0.25">
      <c r="A6" s="10">
        <v>12</v>
      </c>
      <c r="B6" t="s">
        <v>170</v>
      </c>
      <c r="C6" s="10" t="s">
        <v>168</v>
      </c>
      <c r="D6" s="19">
        <v>4.8339999999999996</v>
      </c>
      <c r="E6" s="10">
        <v>1</v>
      </c>
      <c r="F6" s="10">
        <v>0.05</v>
      </c>
    </row>
    <row r="7" spans="1:6" x14ac:dyDescent="0.25">
      <c r="A7" s="10">
        <v>1</v>
      </c>
      <c r="B7" t="s">
        <v>172</v>
      </c>
      <c r="C7" s="10" t="s">
        <v>130</v>
      </c>
      <c r="D7" s="19">
        <v>4.8819999999999997</v>
      </c>
      <c r="E7" s="10" t="s">
        <v>54</v>
      </c>
      <c r="F7" s="10" t="s">
        <v>54</v>
      </c>
    </row>
    <row r="8" spans="1:6" x14ac:dyDescent="0.25">
      <c r="A8" s="10">
        <v>52</v>
      </c>
      <c r="B8" t="s">
        <v>129</v>
      </c>
      <c r="C8" s="10" t="s">
        <v>130</v>
      </c>
      <c r="D8" s="19">
        <v>0</v>
      </c>
      <c r="E8" s="10" t="s">
        <v>228</v>
      </c>
      <c r="F8" s="10">
        <v>0.05</v>
      </c>
    </row>
    <row r="9" spans="1:6" x14ac:dyDescent="0.25">
      <c r="A9" s="28" t="s">
        <v>193</v>
      </c>
      <c r="B9" s="28"/>
      <c r="C9" s="28"/>
      <c r="D9" s="28"/>
      <c r="E9" s="28"/>
      <c r="F9" s="28"/>
    </row>
    <row r="10" spans="1:6" x14ac:dyDescent="0.25">
      <c r="A10" s="10">
        <v>3</v>
      </c>
      <c r="B10" t="s">
        <v>225</v>
      </c>
      <c r="C10" s="10" t="s">
        <v>130</v>
      </c>
      <c r="D10" s="19">
        <v>8.0039999999999996</v>
      </c>
      <c r="E10" s="10">
        <v>1</v>
      </c>
      <c r="F10" s="10">
        <v>0.05</v>
      </c>
    </row>
    <row r="11" spans="1:6" x14ac:dyDescent="0.25">
      <c r="A11" s="10">
        <v>4</v>
      </c>
      <c r="B11" t="s">
        <v>164</v>
      </c>
      <c r="C11" s="10" t="s">
        <v>130</v>
      </c>
      <c r="D11" s="19">
        <v>7.85</v>
      </c>
      <c r="E11" s="10">
        <v>1</v>
      </c>
      <c r="F11" s="10">
        <v>0.05</v>
      </c>
    </row>
    <row r="12" spans="1:6" x14ac:dyDescent="0.25">
      <c r="A12" s="10">
        <v>5</v>
      </c>
      <c r="B12" t="s">
        <v>163</v>
      </c>
      <c r="C12" s="10" t="s">
        <v>130</v>
      </c>
      <c r="D12" s="19">
        <v>8.1449999999999996</v>
      </c>
      <c r="E12" s="10">
        <v>1</v>
      </c>
      <c r="F12" s="10">
        <v>0.05</v>
      </c>
    </row>
    <row r="13" spans="1:6" x14ac:dyDescent="0.25">
      <c r="A13" s="10">
        <v>6</v>
      </c>
      <c r="B13" t="s">
        <v>184</v>
      </c>
      <c r="C13" s="10" t="s">
        <v>166</v>
      </c>
      <c r="D13" s="19" t="s">
        <v>54</v>
      </c>
      <c r="E13" s="10" t="s">
        <v>54</v>
      </c>
      <c r="F13" s="10">
        <v>1</v>
      </c>
    </row>
    <row r="14" spans="1:6" x14ac:dyDescent="0.25">
      <c r="A14" s="10">
        <v>7</v>
      </c>
      <c r="B14" t="s">
        <v>162</v>
      </c>
      <c r="C14" s="10" t="s">
        <v>166</v>
      </c>
      <c r="D14" s="19">
        <v>-0.01</v>
      </c>
      <c r="E14" s="10" t="s">
        <v>54</v>
      </c>
      <c r="F14" s="10">
        <v>1</v>
      </c>
    </row>
    <row r="15" spans="1:6" x14ac:dyDescent="0.25">
      <c r="A15" s="10">
        <v>51</v>
      </c>
      <c r="B15" t="s">
        <v>165</v>
      </c>
      <c r="C15" s="10" t="s">
        <v>130</v>
      </c>
      <c r="D15" s="19">
        <f>D11-D12</f>
        <v>-0.29499999999999993</v>
      </c>
      <c r="E15" s="10">
        <v>1</v>
      </c>
      <c r="F15" s="10">
        <v>0.05</v>
      </c>
    </row>
    <row r="16" spans="1:6" x14ac:dyDescent="0.25">
      <c r="A16" s="10">
        <v>80</v>
      </c>
      <c r="B16" t="s">
        <v>195</v>
      </c>
      <c r="C16" s="10" t="s">
        <v>130</v>
      </c>
      <c r="D16" s="19" t="s">
        <v>54</v>
      </c>
      <c r="E16" s="10">
        <v>1</v>
      </c>
      <c r="F16" s="10">
        <v>0.05</v>
      </c>
    </row>
    <row r="17" spans="1:6" x14ac:dyDescent="0.25">
      <c r="A17" s="10">
        <v>81</v>
      </c>
      <c r="B17" t="s">
        <v>196</v>
      </c>
      <c r="C17" s="10" t="s">
        <v>130</v>
      </c>
      <c r="D17" s="19">
        <v>8.1340000000000003</v>
      </c>
      <c r="E17" s="10">
        <v>1</v>
      </c>
      <c r="F17" s="10">
        <v>0.05</v>
      </c>
    </row>
    <row r="18" spans="1:6" x14ac:dyDescent="0.25">
      <c r="A18" s="10">
        <v>82</v>
      </c>
      <c r="B18" t="s">
        <v>197</v>
      </c>
      <c r="C18" s="10" t="s">
        <v>130</v>
      </c>
      <c r="D18" s="19" t="s">
        <v>54</v>
      </c>
      <c r="E18" s="10">
        <v>1</v>
      </c>
      <c r="F18" s="10">
        <v>0.05</v>
      </c>
    </row>
    <row r="19" spans="1:6" x14ac:dyDescent="0.25">
      <c r="A19" s="10">
        <v>83</v>
      </c>
      <c r="B19" t="s">
        <v>198</v>
      </c>
      <c r="C19" s="10" t="s">
        <v>130</v>
      </c>
      <c r="D19" s="19" t="s">
        <v>54</v>
      </c>
      <c r="E19" s="10">
        <v>1</v>
      </c>
      <c r="F19" s="10">
        <v>0.05</v>
      </c>
    </row>
    <row r="20" spans="1:6" x14ac:dyDescent="0.25">
      <c r="A20" s="10">
        <v>84</v>
      </c>
      <c r="B20" t="s">
        <v>199</v>
      </c>
      <c r="C20" s="10" t="s">
        <v>130</v>
      </c>
      <c r="D20" s="19" t="s">
        <v>54</v>
      </c>
      <c r="E20" s="10">
        <v>1</v>
      </c>
      <c r="F20" s="10">
        <v>0.05</v>
      </c>
    </row>
    <row r="21" spans="1:6" x14ac:dyDescent="0.25">
      <c r="A21" s="10">
        <v>85</v>
      </c>
      <c r="B21" t="s">
        <v>200</v>
      </c>
      <c r="C21" s="10" t="s">
        <v>130</v>
      </c>
      <c r="D21" s="19" t="s">
        <v>54</v>
      </c>
      <c r="E21" s="10">
        <v>1</v>
      </c>
      <c r="F21" s="10">
        <v>0.05</v>
      </c>
    </row>
    <row r="22" spans="1:6" x14ac:dyDescent="0.25">
      <c r="A22" s="10">
        <v>86</v>
      </c>
      <c r="B22" t="s">
        <v>201</v>
      </c>
      <c r="C22" s="10" t="s">
        <v>130</v>
      </c>
      <c r="D22" s="19" t="s">
        <v>54</v>
      </c>
      <c r="E22" s="10">
        <v>1</v>
      </c>
      <c r="F22" s="10">
        <v>0.05</v>
      </c>
    </row>
    <row r="23" spans="1:6" x14ac:dyDescent="0.25">
      <c r="A23" s="10">
        <v>87</v>
      </c>
      <c r="B23" t="s">
        <v>202</v>
      </c>
      <c r="C23" s="10" t="s">
        <v>130</v>
      </c>
      <c r="D23" s="19">
        <v>7.9969999999999999</v>
      </c>
      <c r="E23" s="10">
        <v>1</v>
      </c>
      <c r="F23" s="10">
        <v>0.05</v>
      </c>
    </row>
    <row r="24" spans="1:6" x14ac:dyDescent="0.25">
      <c r="A24" s="10">
        <v>88</v>
      </c>
      <c r="B24" t="s">
        <v>203</v>
      </c>
      <c r="C24" s="10" t="s">
        <v>130</v>
      </c>
      <c r="D24" s="19" t="s">
        <v>54</v>
      </c>
      <c r="E24" s="10">
        <v>1</v>
      </c>
      <c r="F24" s="10">
        <v>0.05</v>
      </c>
    </row>
    <row r="25" spans="1:6" x14ac:dyDescent="0.25">
      <c r="A25" s="10">
        <v>89</v>
      </c>
      <c r="B25" t="s">
        <v>204</v>
      </c>
      <c r="C25" s="10" t="s">
        <v>130</v>
      </c>
      <c r="D25" s="19" t="s">
        <v>54</v>
      </c>
      <c r="E25" s="10">
        <v>1</v>
      </c>
      <c r="F25" s="10">
        <v>0.05</v>
      </c>
    </row>
    <row r="26" spans="1:6" x14ac:dyDescent="0.25">
      <c r="A26" s="10">
        <v>90</v>
      </c>
      <c r="B26" t="s">
        <v>205</v>
      </c>
      <c r="C26" s="10" t="s">
        <v>130</v>
      </c>
      <c r="D26" s="19" t="s">
        <v>54</v>
      </c>
      <c r="E26" s="10">
        <v>1</v>
      </c>
      <c r="F26" s="10">
        <v>0.05</v>
      </c>
    </row>
    <row r="27" spans="1:6" x14ac:dyDescent="0.25">
      <c r="A27" s="10">
        <v>91</v>
      </c>
      <c r="B27" t="s">
        <v>206</v>
      </c>
      <c r="C27" s="10" t="s">
        <v>130</v>
      </c>
      <c r="D27" s="19" t="s">
        <v>54</v>
      </c>
      <c r="E27" s="10">
        <v>1</v>
      </c>
      <c r="F27" s="10">
        <v>0.05</v>
      </c>
    </row>
    <row r="28" spans="1:6" x14ac:dyDescent="0.25">
      <c r="A28" s="10">
        <v>92</v>
      </c>
      <c r="B28" t="s">
        <v>207</v>
      </c>
      <c r="C28" s="10" t="s">
        <v>130</v>
      </c>
      <c r="D28" s="19" t="s">
        <v>54</v>
      </c>
      <c r="E28" s="10">
        <v>1</v>
      </c>
      <c r="F28" s="10">
        <v>0.05</v>
      </c>
    </row>
    <row r="29" spans="1:6" x14ac:dyDescent="0.25">
      <c r="A29" s="10">
        <v>93</v>
      </c>
      <c r="B29" t="s">
        <v>208</v>
      </c>
      <c r="C29" s="10" t="s">
        <v>130</v>
      </c>
      <c r="D29" s="19">
        <v>7.8520000000000003</v>
      </c>
      <c r="E29" s="10">
        <v>1</v>
      </c>
      <c r="F29" s="10">
        <v>0.05</v>
      </c>
    </row>
    <row r="30" spans="1:6" x14ac:dyDescent="0.25">
      <c r="A30" s="28" t="s">
        <v>194</v>
      </c>
      <c r="B30" s="28"/>
      <c r="C30" s="28"/>
      <c r="D30" s="28"/>
      <c r="E30" s="28"/>
      <c r="F30" s="28"/>
    </row>
    <row r="31" spans="1:6" x14ac:dyDescent="0.25">
      <c r="A31" s="10">
        <v>8</v>
      </c>
      <c r="B31" t="s">
        <v>180</v>
      </c>
      <c r="C31" s="10" t="s">
        <v>167</v>
      </c>
      <c r="D31" s="19">
        <v>19.908000000000001</v>
      </c>
      <c r="E31" s="10" t="s">
        <v>54</v>
      </c>
      <c r="F31" s="10" t="s">
        <v>54</v>
      </c>
    </row>
    <row r="32" spans="1:6" x14ac:dyDescent="0.25">
      <c r="A32" s="10">
        <v>9</v>
      </c>
      <c r="B32" t="s">
        <v>181</v>
      </c>
      <c r="C32" s="10" t="s">
        <v>174</v>
      </c>
      <c r="D32" s="19" t="s">
        <v>54</v>
      </c>
      <c r="E32" s="10" t="s">
        <v>54</v>
      </c>
      <c r="F32" s="10" t="s">
        <v>54</v>
      </c>
    </row>
    <row r="33" spans="1:12" x14ac:dyDescent="0.25">
      <c r="A33" s="10">
        <v>10</v>
      </c>
      <c r="B33" t="s">
        <v>182</v>
      </c>
      <c r="C33" s="10" t="s">
        <v>175</v>
      </c>
      <c r="D33" s="19">
        <v>194.59899999999999</v>
      </c>
      <c r="E33" s="10">
        <v>2</v>
      </c>
      <c r="F33" s="10" t="s">
        <v>54</v>
      </c>
    </row>
    <row r="34" spans="1:12" x14ac:dyDescent="0.25">
      <c r="A34" s="10">
        <v>11</v>
      </c>
      <c r="B34" t="s">
        <v>183</v>
      </c>
      <c r="C34" s="10" t="s">
        <v>130</v>
      </c>
      <c r="D34" s="19">
        <v>4.1680000000000001</v>
      </c>
      <c r="E34" s="10" t="s">
        <v>54</v>
      </c>
      <c r="F34" s="10" t="s">
        <v>54</v>
      </c>
    </row>
    <row r="35" spans="1:12" x14ac:dyDescent="0.25">
      <c r="A35" s="10">
        <v>13</v>
      </c>
      <c r="B35" t="s">
        <v>95</v>
      </c>
      <c r="C35" s="10" t="s">
        <v>130</v>
      </c>
      <c r="D35" s="19">
        <v>2.722</v>
      </c>
      <c r="E35" s="10" t="s">
        <v>54</v>
      </c>
      <c r="F35" s="10" t="s">
        <v>54</v>
      </c>
    </row>
    <row r="36" spans="1:12" x14ac:dyDescent="0.25">
      <c r="A36" s="10">
        <v>14</v>
      </c>
      <c r="B36" t="s">
        <v>134</v>
      </c>
      <c r="C36" s="10" t="s">
        <v>130</v>
      </c>
      <c r="D36" s="19">
        <f>D35+D34</f>
        <v>6.8900000000000006</v>
      </c>
      <c r="E36" s="10" t="s">
        <v>54</v>
      </c>
      <c r="F36" s="10" t="s">
        <v>54</v>
      </c>
    </row>
    <row r="37" spans="1:12" x14ac:dyDescent="0.25">
      <c r="A37" s="10">
        <v>15</v>
      </c>
      <c r="B37" t="s">
        <v>98</v>
      </c>
      <c r="C37" s="10" t="s">
        <v>130</v>
      </c>
      <c r="D37" s="21">
        <f>D40+D39+D38</f>
        <v>2.0558376829639271</v>
      </c>
      <c r="E37" s="10">
        <v>1</v>
      </c>
      <c r="F37" s="10">
        <v>0.05</v>
      </c>
    </row>
    <row r="38" spans="1:12" x14ac:dyDescent="0.25">
      <c r="A38" s="10">
        <v>16</v>
      </c>
      <c r="B38" t="s">
        <v>186</v>
      </c>
      <c r="C38" s="10" t="s">
        <v>130</v>
      </c>
      <c r="D38" s="21">
        <f>(108.1+17.1+10.8+14.9+101.8)/D3</f>
        <v>1.7877229347803017E-2</v>
      </c>
      <c r="E38" s="10">
        <v>2</v>
      </c>
      <c r="F38" s="10" t="s">
        <v>54</v>
      </c>
      <c r="L38" s="10"/>
    </row>
    <row r="39" spans="1:12" x14ac:dyDescent="0.25">
      <c r="A39" s="10">
        <v>17</v>
      </c>
      <c r="B39" t="s">
        <v>187</v>
      </c>
      <c r="C39" s="10" t="s">
        <v>130</v>
      </c>
      <c r="D39" s="21">
        <f>423.5/D3</f>
        <v>2.9960453616124174E-2</v>
      </c>
      <c r="E39" s="10">
        <v>2</v>
      </c>
      <c r="F39" s="10" t="s">
        <v>54</v>
      </c>
    </row>
    <row r="40" spans="1:12" x14ac:dyDescent="0.25">
      <c r="A40" s="10">
        <v>18</v>
      </c>
      <c r="B40" t="s">
        <v>101</v>
      </c>
      <c r="C40" s="10" t="s">
        <v>130</v>
      </c>
      <c r="D40" s="19">
        <v>2.008</v>
      </c>
      <c r="E40" s="10">
        <v>1</v>
      </c>
      <c r="F40" s="10">
        <v>0.05</v>
      </c>
    </row>
    <row r="41" spans="1:12" x14ac:dyDescent="0.25">
      <c r="A41" s="10">
        <v>19</v>
      </c>
      <c r="B41" t="s">
        <v>102</v>
      </c>
      <c r="C41" s="10" t="s">
        <v>130</v>
      </c>
      <c r="D41" s="19">
        <v>179.65899999999999</v>
      </c>
      <c r="E41" s="10" t="s">
        <v>54</v>
      </c>
      <c r="F41" s="10" t="s">
        <v>54</v>
      </c>
    </row>
    <row r="42" spans="1:12" x14ac:dyDescent="0.25">
      <c r="A42" s="10">
        <v>20</v>
      </c>
      <c r="B42" t="s">
        <v>103</v>
      </c>
      <c r="C42" s="10" t="s">
        <v>130</v>
      </c>
      <c r="D42" s="19">
        <f>D41+D34</f>
        <v>183.827</v>
      </c>
      <c r="E42" s="10" t="s">
        <v>54</v>
      </c>
      <c r="F42" s="10" t="s">
        <v>54</v>
      </c>
    </row>
    <row r="43" spans="1:12" x14ac:dyDescent="0.25">
      <c r="A43" s="10">
        <v>21</v>
      </c>
      <c r="B43" t="s">
        <v>104</v>
      </c>
      <c r="C43" s="10" t="s">
        <v>130</v>
      </c>
      <c r="D43" s="19" t="s">
        <v>54</v>
      </c>
      <c r="E43" s="10">
        <v>1</v>
      </c>
      <c r="F43" s="10">
        <v>0.5</v>
      </c>
    </row>
    <row r="44" spans="1:12" x14ac:dyDescent="0.25">
      <c r="A44" s="10">
        <v>22</v>
      </c>
      <c r="B44" t="s">
        <v>105</v>
      </c>
      <c r="C44" s="10" t="s">
        <v>130</v>
      </c>
      <c r="D44" s="21" t="s">
        <v>54</v>
      </c>
      <c r="E44" s="10" t="s">
        <v>54</v>
      </c>
      <c r="F44" s="10" t="s">
        <v>54</v>
      </c>
    </row>
    <row r="45" spans="1:12" x14ac:dyDescent="0.25">
      <c r="A45" s="10">
        <v>23</v>
      </c>
      <c r="B45" t="s">
        <v>106</v>
      </c>
      <c r="C45" s="10" t="s">
        <v>130</v>
      </c>
      <c r="D45" s="21" t="s">
        <v>54</v>
      </c>
      <c r="E45" s="10" t="s">
        <v>54</v>
      </c>
      <c r="F45" s="10" t="s">
        <v>54</v>
      </c>
    </row>
    <row r="46" spans="1:12" x14ac:dyDescent="0.25">
      <c r="A46" s="10">
        <v>24</v>
      </c>
      <c r="B46" t="s">
        <v>107</v>
      </c>
      <c r="C46" s="10" t="s">
        <v>130</v>
      </c>
      <c r="D46" s="19" t="s">
        <v>54</v>
      </c>
      <c r="E46" s="10" t="s">
        <v>54</v>
      </c>
      <c r="F46" s="10" t="s">
        <v>54</v>
      </c>
    </row>
    <row r="47" spans="1:12" x14ac:dyDescent="0.25">
      <c r="A47" s="10">
        <v>33</v>
      </c>
      <c r="B47" t="s">
        <v>108</v>
      </c>
      <c r="C47" s="10" t="s">
        <v>176</v>
      </c>
      <c r="D47" s="19" t="s">
        <v>54</v>
      </c>
      <c r="E47" s="10" t="s">
        <v>54</v>
      </c>
      <c r="F47" s="10" t="s">
        <v>54</v>
      </c>
    </row>
    <row r="48" spans="1:12" x14ac:dyDescent="0.25">
      <c r="A48" s="10">
        <v>34</v>
      </c>
      <c r="B48" t="s">
        <v>109</v>
      </c>
      <c r="C48" s="10" t="s">
        <v>177</v>
      </c>
      <c r="D48" s="19">
        <v>874.26</v>
      </c>
      <c r="E48" s="10" t="s">
        <v>54</v>
      </c>
      <c r="F48" s="10" t="s">
        <v>54</v>
      </c>
      <c r="L48" s="10"/>
    </row>
    <row r="49" spans="1:6" x14ac:dyDescent="0.25">
      <c r="A49" s="10">
        <v>35</v>
      </c>
      <c r="B49" t="s">
        <v>110</v>
      </c>
      <c r="C49" s="10" t="s">
        <v>130</v>
      </c>
      <c r="D49" s="19" t="s">
        <v>54</v>
      </c>
      <c r="E49" s="10">
        <v>5</v>
      </c>
      <c r="F49" s="10">
        <v>0.05</v>
      </c>
    </row>
    <row r="50" spans="1:6" x14ac:dyDescent="0.25">
      <c r="A50" s="10">
        <v>36</v>
      </c>
      <c r="B50" t="s">
        <v>111</v>
      </c>
      <c r="C50" s="10" t="s">
        <v>130</v>
      </c>
      <c r="D50" s="19" t="s">
        <v>54</v>
      </c>
      <c r="E50" s="10">
        <v>5</v>
      </c>
      <c r="F50" s="10">
        <v>0.05</v>
      </c>
    </row>
    <row r="51" spans="1:6" x14ac:dyDescent="0.25">
      <c r="A51" s="10">
        <v>37</v>
      </c>
      <c r="B51" t="s">
        <v>112</v>
      </c>
      <c r="C51" s="10" t="s">
        <v>130</v>
      </c>
      <c r="D51" s="19" t="s">
        <v>54</v>
      </c>
      <c r="E51" s="10">
        <v>5</v>
      </c>
      <c r="F51" s="10">
        <v>0.05</v>
      </c>
    </row>
    <row r="52" spans="1:6" x14ac:dyDescent="0.25">
      <c r="A52" s="10">
        <v>38</v>
      </c>
      <c r="B52" t="s">
        <v>113</v>
      </c>
      <c r="C52" s="10" t="s">
        <v>166</v>
      </c>
      <c r="D52" s="19">
        <v>0.85499999999999998</v>
      </c>
      <c r="E52" s="10" t="s">
        <v>54</v>
      </c>
      <c r="F52" s="10">
        <v>1</v>
      </c>
    </row>
    <row r="53" spans="1:6" x14ac:dyDescent="0.25">
      <c r="A53" s="10">
        <v>39</v>
      </c>
      <c r="B53" t="s">
        <v>114</v>
      </c>
      <c r="C53" s="10" t="s">
        <v>166</v>
      </c>
      <c r="D53" s="19">
        <v>1.278</v>
      </c>
      <c r="E53" s="10" t="s">
        <v>54</v>
      </c>
      <c r="F53" s="10">
        <v>1</v>
      </c>
    </row>
    <row r="54" spans="1:6" x14ac:dyDescent="0.25">
      <c r="A54" s="10">
        <v>40</v>
      </c>
      <c r="B54" t="s">
        <v>115</v>
      </c>
      <c r="C54" s="10" t="s">
        <v>166</v>
      </c>
      <c r="D54" s="19" t="s">
        <v>54</v>
      </c>
      <c r="E54" s="10" t="s">
        <v>54</v>
      </c>
      <c r="F54" s="10">
        <v>1</v>
      </c>
    </row>
    <row r="55" spans="1:6" x14ac:dyDescent="0.25">
      <c r="A55" s="10">
        <v>41</v>
      </c>
      <c r="B55" t="s">
        <v>116</v>
      </c>
      <c r="C55" s="10" t="s">
        <v>166</v>
      </c>
      <c r="D55" s="19">
        <v>23.393000000000001</v>
      </c>
      <c r="E55" s="10" t="s">
        <v>54</v>
      </c>
      <c r="F55" s="10">
        <v>1</v>
      </c>
    </row>
    <row r="56" spans="1:6" x14ac:dyDescent="0.25">
      <c r="A56" s="10">
        <v>42</v>
      </c>
      <c r="B56" t="s">
        <v>117</v>
      </c>
      <c r="C56" s="10" t="s">
        <v>178</v>
      </c>
      <c r="D56" s="19">
        <v>8.0830000000000002</v>
      </c>
      <c r="E56" s="10" t="s">
        <v>54</v>
      </c>
      <c r="F56" s="10" t="s">
        <v>54</v>
      </c>
    </row>
    <row r="57" spans="1:6" x14ac:dyDescent="0.25">
      <c r="A57" s="10">
        <v>43</v>
      </c>
      <c r="B57" t="s">
        <v>118</v>
      </c>
      <c r="C57" s="10" t="s">
        <v>173</v>
      </c>
      <c r="D57" s="19">
        <v>0.18057000000000001</v>
      </c>
      <c r="E57" s="10" t="s">
        <v>54</v>
      </c>
      <c r="F57" s="10" t="s">
        <v>54</v>
      </c>
    </row>
    <row r="58" spans="1:6" x14ac:dyDescent="0.25">
      <c r="A58" s="10">
        <v>44</v>
      </c>
      <c r="B58" t="s">
        <v>119</v>
      </c>
      <c r="C58" s="10" t="s">
        <v>173</v>
      </c>
      <c r="D58" s="19">
        <v>0.72570000000000001</v>
      </c>
      <c r="E58" s="10" t="s">
        <v>54</v>
      </c>
      <c r="F58" s="10" t="s">
        <v>54</v>
      </c>
    </row>
    <row r="59" spans="1:6" x14ac:dyDescent="0.25">
      <c r="A59" s="10">
        <v>45</v>
      </c>
      <c r="B59" t="s">
        <v>120</v>
      </c>
      <c r="C59" s="10" t="s">
        <v>166</v>
      </c>
      <c r="D59" s="19">
        <v>22.92</v>
      </c>
      <c r="E59" s="10" t="s">
        <v>54</v>
      </c>
      <c r="F59" s="10">
        <v>2</v>
      </c>
    </row>
    <row r="60" spans="1:6" x14ac:dyDescent="0.25">
      <c r="A60" s="10">
        <v>46</v>
      </c>
      <c r="B60" t="s">
        <v>121</v>
      </c>
      <c r="C60" s="10" t="s">
        <v>166</v>
      </c>
      <c r="D60" s="19">
        <v>48.149000000000001</v>
      </c>
      <c r="E60" s="10" t="s">
        <v>54</v>
      </c>
      <c r="F60" s="10">
        <v>2</v>
      </c>
    </row>
    <row r="61" spans="1:6" x14ac:dyDescent="0.25">
      <c r="A61" s="10">
        <v>47</v>
      </c>
      <c r="B61" t="s">
        <v>122</v>
      </c>
      <c r="C61" s="10" t="s">
        <v>166</v>
      </c>
      <c r="D61" s="19" t="s">
        <v>54</v>
      </c>
      <c r="E61" s="10" t="s">
        <v>54</v>
      </c>
      <c r="F61" s="10">
        <v>1</v>
      </c>
    </row>
    <row r="62" spans="1:6" x14ac:dyDescent="0.25">
      <c r="A62" s="10">
        <v>48</v>
      </c>
      <c r="B62" t="s">
        <v>123</v>
      </c>
      <c r="C62" s="10" t="s">
        <v>174</v>
      </c>
      <c r="D62" s="19" t="s">
        <v>54</v>
      </c>
      <c r="E62" s="10">
        <v>5</v>
      </c>
      <c r="F62" s="10" t="s">
        <v>54</v>
      </c>
    </row>
    <row r="63" spans="1:6" x14ac:dyDescent="0.25">
      <c r="A63" s="10">
        <v>49</v>
      </c>
      <c r="B63" t="s">
        <v>124</v>
      </c>
      <c r="C63" s="10" t="s">
        <v>166</v>
      </c>
      <c r="D63" s="19" t="s">
        <v>54</v>
      </c>
      <c r="E63" s="10" t="s">
        <v>54</v>
      </c>
      <c r="F63" s="10">
        <v>1</v>
      </c>
    </row>
    <row r="64" spans="1:6" x14ac:dyDescent="0.25">
      <c r="A64" s="10">
        <v>50</v>
      </c>
      <c r="B64" t="s">
        <v>125</v>
      </c>
      <c r="C64" s="10" t="s">
        <v>179</v>
      </c>
      <c r="D64" s="19" t="s">
        <v>54</v>
      </c>
      <c r="E64" s="10" t="s">
        <v>54</v>
      </c>
      <c r="F64" s="10" t="s">
        <v>54</v>
      </c>
    </row>
    <row r="65" spans="1:6" x14ac:dyDescent="0.25">
      <c r="A65" s="10">
        <v>53</v>
      </c>
      <c r="B65" t="s">
        <v>133</v>
      </c>
      <c r="C65" s="10" t="s">
        <v>130</v>
      </c>
      <c r="D65" s="19">
        <v>0</v>
      </c>
      <c r="E65" s="10" t="s">
        <v>228</v>
      </c>
      <c r="F65" s="10">
        <v>0.05</v>
      </c>
    </row>
    <row r="66" spans="1:6" x14ac:dyDescent="0.25">
      <c r="A66" s="10">
        <v>54</v>
      </c>
      <c r="B66" t="s">
        <v>131</v>
      </c>
      <c r="C66" s="10" t="s">
        <v>130</v>
      </c>
      <c r="D66" s="19">
        <v>62.052999999999997</v>
      </c>
      <c r="E66" s="10">
        <v>1</v>
      </c>
      <c r="F66" s="10">
        <v>0.5</v>
      </c>
    </row>
    <row r="67" spans="1:6" x14ac:dyDescent="0.25">
      <c r="A67" s="10">
        <v>55</v>
      </c>
      <c r="B67" t="s">
        <v>132</v>
      </c>
      <c r="C67" s="10" t="s">
        <v>130</v>
      </c>
      <c r="D67" s="19">
        <v>64.896000000000001</v>
      </c>
      <c r="E67" s="10">
        <v>1</v>
      </c>
      <c r="F67" s="10">
        <v>0.5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GeneralCargo</vt:lpstr>
      <vt:lpstr>GrainBulkheads</vt:lpstr>
      <vt:lpstr>Stores</vt:lpstr>
      <vt:lpstr>SF&amp;BM</vt:lpstr>
      <vt:lpstr>SF&amp;BM_max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2024-12-17T15:15:07Z</dcterms:modified>
</cp:coreProperties>
</file>