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ley\Documents\GitHub\standalone_fyp\Hardware\production\"/>
    </mc:Choice>
  </mc:AlternateContent>
  <bookViews>
    <workbookView xWindow="0" yWindow="0" windowWidth="1152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H7" i="1"/>
  <c r="G7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8" i="1"/>
  <c r="I9" i="1"/>
  <c r="I10" i="1"/>
  <c r="I11" i="1"/>
  <c r="C69" i="1" s="1"/>
  <c r="I12" i="1"/>
  <c r="I13" i="1"/>
  <c r="I7" i="1"/>
  <c r="C67" i="1" l="1"/>
  <c r="C65" i="1"/>
  <c r="C64" i="1"/>
</calcChain>
</file>

<file path=xl/sharedStrings.xml><?xml version="1.0" encoding="utf-8"?>
<sst xmlns="http://schemas.openxmlformats.org/spreadsheetml/2006/main" count="574" uniqueCount="275">
  <si>
    <t>Qty</t>
  </si>
  <si>
    <t>FARNELL</t>
  </si>
  <si>
    <t>RS</t>
  </si>
  <si>
    <t>TOBY</t>
  </si>
  <si>
    <t>SOT23-BEC</t>
  </si>
  <si>
    <t>T1</t>
  </si>
  <si>
    <t>SPC4077</t>
  </si>
  <si>
    <t>SOL</t>
  </si>
  <si>
    <t>DC POWER JACK</t>
  </si>
  <si>
    <t>DC-001-A-2.1mm-R</t>
  </si>
  <si>
    <t>1X03</t>
  </si>
  <si>
    <t>SERIAL</t>
  </si>
  <si>
    <t>PIN HEADER</t>
  </si>
  <si>
    <t>1X06</t>
  </si>
  <si>
    <t>JTAG</t>
  </si>
  <si>
    <t>1X07/90</t>
  </si>
  <si>
    <t>KEYPAD</t>
  </si>
  <si>
    <t>TACTILE-PTH</t>
  </si>
  <si>
    <t>POW</t>
  </si>
  <si>
    <t>Momentary Switch</t>
  </si>
  <si>
    <t>758-1979</t>
  </si>
  <si>
    <t>R2512</t>
  </si>
  <si>
    <t>RS_B</t>
  </si>
  <si>
    <t>RS_S</t>
  </si>
  <si>
    <t>0R</t>
  </si>
  <si>
    <t>M0805</t>
  </si>
  <si>
    <t>R22</t>
  </si>
  <si>
    <t>1.33k</t>
  </si>
  <si>
    <t>R4, R6</t>
  </si>
  <si>
    <t>R27, R28</t>
  </si>
  <si>
    <t>R1</t>
  </si>
  <si>
    <t>1000uF</t>
  </si>
  <si>
    <t>PANASONIC_G</t>
  </si>
  <si>
    <t>C22</t>
  </si>
  <si>
    <t>100K</t>
  </si>
  <si>
    <t>R14, R_RST</t>
  </si>
  <si>
    <t>100nF</t>
  </si>
  <si>
    <t>C0805K</t>
  </si>
  <si>
    <t>C3, C5, C13, C14, C15</t>
  </si>
  <si>
    <t>100uF</t>
  </si>
  <si>
    <t>PANASONIC_E</t>
  </si>
  <si>
    <t>C4, C21</t>
  </si>
  <si>
    <t>100uH</t>
  </si>
  <si>
    <t>INDUC_BOURNS_SDR2207</t>
  </si>
  <si>
    <t>L_5V</t>
  </si>
  <si>
    <t>10K</t>
  </si>
  <si>
    <t>R3, R5, R25, R26</t>
  </si>
  <si>
    <t>R_TRIMM_RC33X</t>
  </si>
  <si>
    <t>CONTR</t>
  </si>
  <si>
    <t>10M</t>
  </si>
  <si>
    <t>R31</t>
  </si>
  <si>
    <t>10uF</t>
  </si>
  <si>
    <t>C7, C8, C20</t>
  </si>
  <si>
    <t>1k</t>
  </si>
  <si>
    <t>R20, R21, R23, R24, R29</t>
  </si>
  <si>
    <t>1k65</t>
  </si>
  <si>
    <t>R30</t>
  </si>
  <si>
    <t>1uF</t>
  </si>
  <si>
    <t>C2, C10, C11, C12, C16, C17, C18, C19</t>
  </si>
  <si>
    <t>R2, R7, R8</t>
  </si>
  <si>
    <t>220uF</t>
  </si>
  <si>
    <t>PANASONIC_F</t>
  </si>
  <si>
    <t>C6</t>
  </si>
  <si>
    <t>32.768kHz</t>
  </si>
  <si>
    <t>MC-306</t>
  </si>
  <si>
    <t>Q1</t>
  </si>
  <si>
    <t>kHz RANGE CRYSTAL UNIT SMD</t>
  </si>
  <si>
    <t>330u</t>
  </si>
  <si>
    <t>INDUC_BOURNS_SDR1806</t>
  </si>
  <si>
    <t>L_MPPT</t>
  </si>
  <si>
    <t>Datasheet:  http://www.bourns.com/data/global/pdfs/SDR1806.pdf</t>
  </si>
  <si>
    <t>49.9k</t>
  </si>
  <si>
    <t>R12, R15, R17, R19</t>
  </si>
  <si>
    <t>R9, R10</t>
  </si>
  <si>
    <t>6.8pF</t>
  </si>
  <si>
    <t>C0603K</t>
  </si>
  <si>
    <t>C1, C9</t>
  </si>
  <si>
    <t>75k</t>
  </si>
  <si>
    <t>R11, R13, R16, R18</t>
  </si>
  <si>
    <t>7A</t>
  </si>
  <si>
    <t>PTC_MF_R700</t>
  </si>
  <si>
    <t>PTC1</t>
  </si>
  <si>
    <t>AP1212</t>
  </si>
  <si>
    <t>SO8</t>
  </si>
  <si>
    <t>IC2</t>
  </si>
  <si>
    <t>Datasheet: http://www.farnell.com/datasheets/608767.pdf</t>
  </si>
  <si>
    <t>B340-13-F</t>
  </si>
  <si>
    <t>SMC</t>
  </si>
  <si>
    <t>D6</t>
  </si>
  <si>
    <t>BUZZ_14MM</t>
  </si>
  <si>
    <t>BUZZ_14MM_5M_PINS</t>
  </si>
  <si>
    <t>BUZZ1</t>
  </si>
  <si>
    <t>BZX384-C3V6</t>
  </si>
  <si>
    <t>SOD323</t>
  </si>
  <si>
    <t>D5</t>
  </si>
  <si>
    <t>CON_MOLEX_39_29_1028</t>
  </si>
  <si>
    <t>MOLEX_39_29_1028</t>
  </si>
  <si>
    <t>BATT</t>
  </si>
  <si>
    <t>FDS6690a</t>
  </si>
  <si>
    <t>SOIC127P600X175-8N</t>
  </si>
  <si>
    <t>U2, U3</t>
  </si>
  <si>
    <t>ENHANCEMENT MODE MOSFET</t>
  </si>
  <si>
    <t>INA213AIDCKT</t>
  </si>
  <si>
    <t>SOT65P210X110-6N</t>
  </si>
  <si>
    <t>U7</t>
  </si>
  <si>
    <t>CURRENT SHUNT MONITOR</t>
  </si>
  <si>
    <t>Texas Instruments</t>
  </si>
  <si>
    <t>IR2104S</t>
  </si>
  <si>
    <t>IC3</t>
  </si>
  <si>
    <t>Half Bridge Mosfet - IGBT driver SOIC</t>
  </si>
  <si>
    <t>KUSBVX</t>
  </si>
  <si>
    <t>X1, X2</t>
  </si>
  <si>
    <t>Vertical,Top Entry Universal Serial Bus Connector KUSBVX Series</t>
  </si>
  <si>
    <t>KYCON_KLDVX-0202</t>
  </si>
  <si>
    <t>KYCON_KLVDX_2020_B</t>
  </si>
  <si>
    <t>DC1, DC2, DC3</t>
  </si>
  <si>
    <t>DC-031-B</t>
  </si>
  <si>
    <t>LCD_16X2_R2</t>
  </si>
  <si>
    <t>DIS1</t>
  </si>
  <si>
    <t>Supplier: info</t>
  </si>
  <si>
    <t>LM2576S</t>
  </si>
  <si>
    <t>TO263-5</t>
  </si>
  <si>
    <t>U4</t>
  </si>
  <si>
    <t>MCP1700T-3302E/TT</t>
  </si>
  <si>
    <t>SOT95P237X112-3N</t>
  </si>
  <si>
    <t>VREG</t>
  </si>
  <si>
    <t>Low Quiescent Current LDO</t>
  </si>
  <si>
    <t>Microchip</t>
  </si>
  <si>
    <t>NMOS_2N7002</t>
  </si>
  <si>
    <t>SOT103P240X110-3N</t>
  </si>
  <si>
    <t>U5, U8, U11, U12</t>
  </si>
  <si>
    <t>N-CHANNEL ENHANCEMENT MODE FIELD EFFECT TRANSISTOR</t>
  </si>
  <si>
    <t>2N7002-7-F</t>
  </si>
  <si>
    <t>DIODES INC.</t>
  </si>
  <si>
    <t>U9</t>
  </si>
  <si>
    <t>POW_3V3</t>
  </si>
  <si>
    <t>CHIPLED_0805</t>
  </si>
  <si>
    <t>LED1</t>
  </si>
  <si>
    <t>LED</t>
  </si>
  <si>
    <t>RENATA_COIN_CELL</t>
  </si>
  <si>
    <t>PANASONIC_CR2032_1298246</t>
  </si>
  <si>
    <t>BATT_BCKUP</t>
  </si>
  <si>
    <t>Farnell Part No: 1298246</t>
  </si>
  <si>
    <t>S1A-E3/5AT</t>
  </si>
  <si>
    <t>DO-214AC</t>
  </si>
  <si>
    <t>D2</t>
  </si>
  <si>
    <t>DIODE</t>
  </si>
  <si>
    <t>SSB43L</t>
  </si>
  <si>
    <t>DO214AA</t>
  </si>
  <si>
    <t>D1, D3</t>
  </si>
  <si>
    <t>VISHAY - SSB43L-E3/52T - DIODE, SCHOTTKY, 4A, 30V</t>
  </si>
  <si>
    <t>STM32F050C6T6A</t>
  </si>
  <si>
    <t>LQFP48</t>
  </si>
  <si>
    <t>IC1</t>
  </si>
  <si>
    <t>US1D</t>
  </si>
  <si>
    <t>D4</t>
  </si>
  <si>
    <t>ZXCT1107SA-7</t>
  </si>
  <si>
    <t>SOT91P240X110-3N</t>
  </si>
  <si>
    <t>U10</t>
  </si>
  <si>
    <t>LOW POWER HIGH-SIDE CURRENT MONITORS</t>
  </si>
  <si>
    <t>Reference Designator</t>
  </si>
  <si>
    <t>Item Description</t>
  </si>
  <si>
    <t>Supplier</t>
  </si>
  <si>
    <t>Supplier Part No</t>
  </si>
  <si>
    <t>Populate</t>
  </si>
  <si>
    <t>Y</t>
  </si>
  <si>
    <t>N</t>
  </si>
  <si>
    <t>Manufacturer</t>
  </si>
  <si>
    <t>BC847B NPN Transistror</t>
  </si>
  <si>
    <t>Manufacturer Part No</t>
  </si>
  <si>
    <t>NXP</t>
  </si>
  <si>
    <t>BC847B</t>
  </si>
  <si>
    <t>TE CONNECTIVITY</t>
  </si>
  <si>
    <t>640457-7</t>
  </si>
  <si>
    <t>ALPS</t>
  </si>
  <si>
    <t>SKHHDJA010</t>
  </si>
  <si>
    <t>PANASONIC</t>
  </si>
  <si>
    <t>EEEFC0J102AP</t>
  </si>
  <si>
    <t>EEEFP1E101AP</t>
  </si>
  <si>
    <t>EEEFK1V221P</t>
  </si>
  <si>
    <t>Bourns</t>
  </si>
  <si>
    <t>SDR2207-101KL</t>
  </si>
  <si>
    <t>Vishay</t>
  </si>
  <si>
    <t>SSB43L-E3/52T</t>
  </si>
  <si>
    <t>TC33X-2-103E</t>
  </si>
  <si>
    <t>MF-R700</t>
  </si>
  <si>
    <t>Murata</t>
  </si>
  <si>
    <t>PKM13EPYH4000-A0</t>
  </si>
  <si>
    <t>Diodes inc.</t>
  </si>
  <si>
    <t>Molex</t>
  </si>
  <si>
    <t>39-29-1028</t>
  </si>
  <si>
    <t>LM2576S-5.0/NOPB</t>
  </si>
  <si>
    <t>RSS090P03</t>
  </si>
  <si>
    <t>Rohm</t>
  </si>
  <si>
    <t>RSS090P03FU6TB</t>
  </si>
  <si>
    <t>STMicroelectronics</t>
  </si>
  <si>
    <t>EPSON TOYOCOM</t>
  </si>
  <si>
    <t>MC-306, 32.768KHZ, 6PF</t>
  </si>
  <si>
    <t>International Rectifier</t>
  </si>
  <si>
    <t>IR2104SPBF</t>
  </si>
  <si>
    <t>CR-2032/HFN</t>
  </si>
  <si>
    <t>FAIRCHILD SEMICONDUCTOR</t>
  </si>
  <si>
    <t>FDS6690A</t>
  </si>
  <si>
    <t>Multicomp</t>
  </si>
  <si>
    <t>MCCA000982</t>
  </si>
  <si>
    <t>SDR1806-331KL</t>
  </si>
  <si>
    <t>AP1212HSG-13</t>
  </si>
  <si>
    <t>Welwyn</t>
  </si>
  <si>
    <t>LRMAP2512-R01FT4</t>
  </si>
  <si>
    <t>CRM2512-FX-R100ELF</t>
  </si>
  <si>
    <t>CAPACITOR</t>
  </si>
  <si>
    <t>POLARIZED CAPACITOR</t>
  </si>
  <si>
    <t>RESISTOR</t>
  </si>
  <si>
    <t>BOM Lines</t>
  </si>
  <si>
    <t>Total Components</t>
  </si>
  <si>
    <t>Date</t>
  </si>
  <si>
    <t>e.quinox izuba.box Home Bill Of Materials</t>
  </si>
  <si>
    <t>QCC-00106</t>
  </si>
  <si>
    <t>Samsung</t>
  </si>
  <si>
    <t>CL21B105KAFNNNE</t>
  </si>
  <si>
    <t>CL21B104KCC5PNC</t>
  </si>
  <si>
    <t>QCC-00154</t>
  </si>
  <si>
    <t>Quick-Tech</t>
  </si>
  <si>
    <t>QCC-00108</t>
  </si>
  <si>
    <t>CL21A106KOFNNNE</t>
  </si>
  <si>
    <t>Yageo</t>
  </si>
  <si>
    <t>QCR-00301</t>
  </si>
  <si>
    <t>RC0805FR-07100RL</t>
  </si>
  <si>
    <t>QCR-00370</t>
  </si>
  <si>
    <t>RC0805FR-0775KL</t>
  </si>
  <si>
    <t>RC0805FR-07100KL</t>
  </si>
  <si>
    <t>QCR-00373</t>
  </si>
  <si>
    <t>RC0805FR-07200RL</t>
  </si>
  <si>
    <t>QCR-00308</t>
  </si>
  <si>
    <t>RC0805FR-071KL</t>
  </si>
  <si>
    <t>QCR-00325</t>
  </si>
  <si>
    <t>RC0805JR-070RL</t>
  </si>
  <si>
    <t>QCR-00268</t>
  </si>
  <si>
    <t>QCR-00279</t>
  </si>
  <si>
    <t>RC0805FR-0710RL</t>
  </si>
  <si>
    <t>QCR-00349</t>
  </si>
  <si>
    <t>RC0805FR-0710KL</t>
  </si>
  <si>
    <t>QCR-00330</t>
  </si>
  <si>
    <t>RC0805FR-071K6L</t>
  </si>
  <si>
    <t>QCR-00407</t>
  </si>
  <si>
    <t>RC0805FR-0710ML</t>
  </si>
  <si>
    <t>QCR-00328</t>
  </si>
  <si>
    <t>1k3 used in place of 1k33</t>
  </si>
  <si>
    <t>1k6 used in place of 1k65</t>
  </si>
  <si>
    <t>RC0805FR-071K3L</t>
  </si>
  <si>
    <t>QCR-00275</t>
  </si>
  <si>
    <t>RC0805FR-075R1L</t>
  </si>
  <si>
    <t>5r1 used in place of 5r</t>
  </si>
  <si>
    <t>QCJ-00009</t>
  </si>
  <si>
    <t>Nextron</t>
  </si>
  <si>
    <t>R-211-0311-0021-001</t>
  </si>
  <si>
    <t>QCJ-00012</t>
  </si>
  <si>
    <t>R-211-0611-0021-001</t>
  </si>
  <si>
    <t>QCJ-00018</t>
  </si>
  <si>
    <t>R-211-1611-0021-001</t>
  </si>
  <si>
    <t>Only pin header soldered, LCD will be attached by e.quinox</t>
  </si>
  <si>
    <t>QCR-00365</t>
  </si>
  <si>
    <t>RC0805FR-0747KL</t>
  </si>
  <si>
    <t xml:space="preserve">47k used in place of 49k9 </t>
  </si>
  <si>
    <t>Do not populate</t>
  </si>
  <si>
    <t>MULTICOMP</t>
  </si>
  <si>
    <t>USB-A-S-VT</t>
  </si>
  <si>
    <t>Notes</t>
  </si>
  <si>
    <t>Pins</t>
  </si>
  <si>
    <t>SMT?</t>
  </si>
  <si>
    <t>SMT Pads</t>
  </si>
  <si>
    <t>TH Pads</t>
  </si>
  <si>
    <t>IC Pads</t>
  </si>
  <si>
    <t>IC?</t>
  </si>
  <si>
    <t>IC SMT 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</si>
</sst>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left"/>
    </xf>
    <xf numFmtId="0" fontId="2" fillId="0" borderId="3" xfId="0" applyFont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37" zoomScale="70" zoomScaleNormal="70" workbookViewId="0">
      <selection activeCell="C70" sqref="C70"/>
    </sheetView>
  </sheetViews>
  <sheetFormatPr defaultRowHeight="15" x14ac:dyDescent="0.25"/>
  <cols>
    <col min="1" max="1" width="6.7109375" customWidth="1"/>
    <col min="2" max="2" width="11.85546875" customWidth="1"/>
    <col min="3" max="3" width="32.85546875" customWidth="1"/>
    <col min="4" max="5" width="10" customWidth="1"/>
    <col min="6" max="6" width="6.140625" customWidth="1"/>
    <col min="7" max="9" width="10" customWidth="1"/>
    <col min="10" max="10" width="23.5703125" style="1" bestFit="1" customWidth="1"/>
    <col min="11" max="11" width="27.5703125" bestFit="1" customWidth="1"/>
    <col min="12" max="12" width="62.42578125" bestFit="1" customWidth="1"/>
    <col min="13" max="13" width="12.5703125" customWidth="1"/>
    <col min="14" max="14" width="21.140625" customWidth="1"/>
    <col min="15" max="15" width="17.42578125" bestFit="1" customWidth="1"/>
    <col min="16" max="16" width="26.85546875" customWidth="1"/>
    <col min="17" max="17" width="57.7109375" customWidth="1"/>
  </cols>
  <sheetData>
    <row r="1" spans="1:17" x14ac:dyDescent="0.25">
      <c r="A1" s="16" t="s">
        <v>216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4" spans="1:17" x14ac:dyDescent="0.25">
      <c r="A4" s="2" t="s">
        <v>215</v>
      </c>
      <c r="B4" s="3">
        <v>41472</v>
      </c>
    </row>
    <row r="6" spans="1:17" x14ac:dyDescent="0.25">
      <c r="A6" s="11" t="s">
        <v>0</v>
      </c>
      <c r="B6" s="11" t="s">
        <v>164</v>
      </c>
      <c r="C6" s="11" t="s">
        <v>160</v>
      </c>
      <c r="D6" s="11" t="s">
        <v>268</v>
      </c>
      <c r="E6" s="11" t="s">
        <v>269</v>
      </c>
      <c r="F6" s="11" t="s">
        <v>273</v>
      </c>
      <c r="G6" s="11" t="s">
        <v>270</v>
      </c>
      <c r="H6" s="11" t="s">
        <v>272</v>
      </c>
      <c r="I6" s="11" t="s">
        <v>271</v>
      </c>
      <c r="J6" s="14" t="s">
        <v>161</v>
      </c>
      <c r="K6" s="14"/>
      <c r="L6" s="14"/>
      <c r="M6" s="11" t="s">
        <v>162</v>
      </c>
      <c r="N6" s="11" t="s">
        <v>163</v>
      </c>
      <c r="O6" s="11" t="s">
        <v>167</v>
      </c>
      <c r="P6" s="11" t="s">
        <v>169</v>
      </c>
      <c r="Q6" s="11" t="s">
        <v>267</v>
      </c>
    </row>
    <row r="7" spans="1:17" x14ac:dyDescent="0.25">
      <c r="A7" s="12">
        <v>1</v>
      </c>
      <c r="B7" s="12" t="s">
        <v>165</v>
      </c>
      <c r="C7" s="12" t="s">
        <v>97</v>
      </c>
      <c r="D7" s="12">
        <v>2</v>
      </c>
      <c r="E7" s="12" t="s">
        <v>166</v>
      </c>
      <c r="F7" s="12" t="s">
        <v>166</v>
      </c>
      <c r="G7" s="12">
        <f>IF(B7="Y",IF(E7="Y",IF(F7="N",D7*A7,0),0),0)</f>
        <v>0</v>
      </c>
      <c r="H7" s="12">
        <f>IF(B7="Y",IF(E7="Y",IF(F7="Y",D7*A7,0),0),0)</f>
        <v>0</v>
      </c>
      <c r="I7" s="12">
        <f>IF(B7="Y",IF(E7="N",D7*A7,0),0)</f>
        <v>2</v>
      </c>
      <c r="J7" s="13" t="s">
        <v>95</v>
      </c>
      <c r="K7" s="12" t="s">
        <v>96</v>
      </c>
      <c r="L7" s="12"/>
      <c r="M7" s="12" t="s">
        <v>1</v>
      </c>
      <c r="N7" s="13">
        <v>1012166</v>
      </c>
      <c r="O7" s="12" t="s">
        <v>189</v>
      </c>
      <c r="P7" s="12" t="s">
        <v>190</v>
      </c>
      <c r="Q7" s="12"/>
    </row>
    <row r="8" spans="1:17" x14ac:dyDescent="0.25">
      <c r="A8" s="7">
        <v>1</v>
      </c>
      <c r="B8" s="7" t="s">
        <v>165</v>
      </c>
      <c r="C8" s="7" t="s">
        <v>141</v>
      </c>
      <c r="D8" s="7">
        <v>2</v>
      </c>
      <c r="E8" s="7" t="s">
        <v>166</v>
      </c>
      <c r="F8" s="7" t="s">
        <v>166</v>
      </c>
      <c r="G8" s="7">
        <f t="shared" ref="G8:G61" si="0">IF(B8="Y",IF(E8="Y",IF(F8="N",D8*A8,0),0),0)</f>
        <v>0</v>
      </c>
      <c r="H8" s="7">
        <f t="shared" ref="H8:H61" si="1">IF(B8="Y",IF(E8="Y",IF(F8="Y",D8*A8,0),0),0)</f>
        <v>0</v>
      </c>
      <c r="I8" s="7">
        <f t="shared" ref="I8:I61" si="2">IF(B8="Y",IF(E8="N",D8*A8,0),0)</f>
        <v>2</v>
      </c>
      <c r="J8" s="8" t="s">
        <v>139</v>
      </c>
      <c r="K8" s="7" t="s">
        <v>140</v>
      </c>
      <c r="L8" s="7" t="s">
        <v>142</v>
      </c>
      <c r="M8" s="7" t="s">
        <v>1</v>
      </c>
      <c r="N8" s="8">
        <v>1298246</v>
      </c>
      <c r="O8" s="7" t="s">
        <v>176</v>
      </c>
      <c r="P8" s="7" t="s">
        <v>200</v>
      </c>
      <c r="Q8" s="7"/>
    </row>
    <row r="9" spans="1:17" x14ac:dyDescent="0.25">
      <c r="A9" s="5">
        <v>1</v>
      </c>
      <c r="B9" s="5" t="s">
        <v>165</v>
      </c>
      <c r="C9" s="5" t="s">
        <v>91</v>
      </c>
      <c r="D9" s="5">
        <v>2</v>
      </c>
      <c r="E9" s="5" t="s">
        <v>166</v>
      </c>
      <c r="F9" s="5" t="s">
        <v>166</v>
      </c>
      <c r="G9" s="5">
        <f t="shared" si="0"/>
        <v>0</v>
      </c>
      <c r="H9" s="5">
        <f t="shared" si="1"/>
        <v>0</v>
      </c>
      <c r="I9" s="5">
        <f t="shared" si="2"/>
        <v>2</v>
      </c>
      <c r="J9" s="6" t="s">
        <v>89</v>
      </c>
      <c r="K9" s="5" t="s">
        <v>90</v>
      </c>
      <c r="L9" s="5"/>
      <c r="M9" s="5" t="s">
        <v>1</v>
      </c>
      <c r="N9" s="6">
        <v>1192513</v>
      </c>
      <c r="O9" s="5" t="s">
        <v>186</v>
      </c>
      <c r="P9" s="5" t="s">
        <v>187</v>
      </c>
      <c r="Q9" s="5"/>
    </row>
    <row r="10" spans="1:17" x14ac:dyDescent="0.25">
      <c r="A10" s="7">
        <v>2</v>
      </c>
      <c r="B10" s="7" t="s">
        <v>165</v>
      </c>
      <c r="C10" s="7" t="s">
        <v>76</v>
      </c>
      <c r="D10" s="7">
        <v>2</v>
      </c>
      <c r="E10" s="7" t="s">
        <v>165</v>
      </c>
      <c r="F10" s="7" t="s">
        <v>166</v>
      </c>
      <c r="G10" s="7">
        <f t="shared" si="0"/>
        <v>4</v>
      </c>
      <c r="H10" s="7">
        <f t="shared" si="1"/>
        <v>0</v>
      </c>
      <c r="I10" s="7">
        <f t="shared" si="2"/>
        <v>0</v>
      </c>
      <c r="J10" s="8" t="s">
        <v>74</v>
      </c>
      <c r="K10" s="7" t="s">
        <v>75</v>
      </c>
      <c r="L10" s="7" t="s">
        <v>210</v>
      </c>
      <c r="M10" s="7" t="s">
        <v>1</v>
      </c>
      <c r="N10" s="8">
        <v>1856141</v>
      </c>
      <c r="O10" s="7" t="s">
        <v>203</v>
      </c>
      <c r="P10" s="7" t="s">
        <v>204</v>
      </c>
      <c r="Q10" s="7"/>
    </row>
    <row r="11" spans="1:17" x14ac:dyDescent="0.25">
      <c r="A11" s="5">
        <v>8</v>
      </c>
      <c r="B11" s="5" t="s">
        <v>165</v>
      </c>
      <c r="C11" s="5" t="s">
        <v>58</v>
      </c>
      <c r="D11" s="5">
        <v>2</v>
      </c>
      <c r="E11" s="5" t="s">
        <v>165</v>
      </c>
      <c r="F11" s="5" t="s">
        <v>166</v>
      </c>
      <c r="G11" s="5">
        <f t="shared" si="0"/>
        <v>16</v>
      </c>
      <c r="H11" s="5">
        <f t="shared" si="1"/>
        <v>0</v>
      </c>
      <c r="I11" s="5">
        <f t="shared" si="2"/>
        <v>0</v>
      </c>
      <c r="J11" s="6" t="s">
        <v>57</v>
      </c>
      <c r="K11" s="5" t="s">
        <v>37</v>
      </c>
      <c r="L11" s="5" t="s">
        <v>210</v>
      </c>
      <c r="M11" s="5" t="s">
        <v>222</v>
      </c>
      <c r="N11" s="6" t="s">
        <v>217</v>
      </c>
      <c r="O11" s="5" t="s">
        <v>218</v>
      </c>
      <c r="P11" s="5" t="s">
        <v>219</v>
      </c>
      <c r="Q11" s="5"/>
    </row>
    <row r="12" spans="1:17" x14ac:dyDescent="0.25">
      <c r="A12" s="7">
        <v>1</v>
      </c>
      <c r="B12" s="7" t="s">
        <v>165</v>
      </c>
      <c r="C12" s="7" t="s">
        <v>33</v>
      </c>
      <c r="D12" s="7">
        <v>2</v>
      </c>
      <c r="E12" s="7" t="s">
        <v>165</v>
      </c>
      <c r="F12" s="7" t="s">
        <v>166</v>
      </c>
      <c r="G12" s="7">
        <f t="shared" si="0"/>
        <v>2</v>
      </c>
      <c r="H12" s="7">
        <f t="shared" si="1"/>
        <v>0</v>
      </c>
      <c r="I12" s="7">
        <f t="shared" si="2"/>
        <v>0</v>
      </c>
      <c r="J12" s="8" t="s">
        <v>31</v>
      </c>
      <c r="K12" s="7" t="s">
        <v>32</v>
      </c>
      <c r="L12" s="7" t="s">
        <v>211</v>
      </c>
      <c r="M12" s="7" t="s">
        <v>1</v>
      </c>
      <c r="N12" s="8">
        <v>1244342</v>
      </c>
      <c r="O12" s="7" t="s">
        <v>176</v>
      </c>
      <c r="P12" s="7" t="s">
        <v>177</v>
      </c>
      <c r="Q12" s="7"/>
    </row>
    <row r="13" spans="1:17" x14ac:dyDescent="0.25">
      <c r="A13" s="5">
        <v>5</v>
      </c>
      <c r="B13" s="5" t="s">
        <v>165</v>
      </c>
      <c r="C13" s="5" t="s">
        <v>38</v>
      </c>
      <c r="D13" s="5">
        <v>2</v>
      </c>
      <c r="E13" s="5" t="s">
        <v>165</v>
      </c>
      <c r="F13" s="5" t="s">
        <v>166</v>
      </c>
      <c r="G13" s="5">
        <f t="shared" si="0"/>
        <v>10</v>
      </c>
      <c r="H13" s="5">
        <f t="shared" si="1"/>
        <v>0</v>
      </c>
      <c r="I13" s="5">
        <f t="shared" si="2"/>
        <v>0</v>
      </c>
      <c r="J13" s="6" t="s">
        <v>36</v>
      </c>
      <c r="K13" s="5" t="s">
        <v>37</v>
      </c>
      <c r="L13" s="5" t="s">
        <v>210</v>
      </c>
      <c r="M13" s="5" t="s">
        <v>222</v>
      </c>
      <c r="N13" s="6" t="s">
        <v>221</v>
      </c>
      <c r="O13" s="5" t="s">
        <v>218</v>
      </c>
      <c r="P13" s="5" t="s">
        <v>220</v>
      </c>
      <c r="Q13" s="5"/>
    </row>
    <row r="14" spans="1:17" x14ac:dyDescent="0.25">
      <c r="A14" s="7">
        <v>2</v>
      </c>
      <c r="B14" s="7" t="s">
        <v>165</v>
      </c>
      <c r="C14" s="7" t="s">
        <v>41</v>
      </c>
      <c r="D14" s="7">
        <v>2</v>
      </c>
      <c r="E14" s="7" t="s">
        <v>165</v>
      </c>
      <c r="F14" s="7" t="s">
        <v>166</v>
      </c>
      <c r="G14" s="7">
        <f t="shared" si="0"/>
        <v>4</v>
      </c>
      <c r="H14" s="7">
        <f t="shared" si="1"/>
        <v>0</v>
      </c>
      <c r="I14" s="7">
        <f t="shared" si="2"/>
        <v>0</v>
      </c>
      <c r="J14" s="8" t="s">
        <v>39</v>
      </c>
      <c r="K14" s="7" t="s">
        <v>40</v>
      </c>
      <c r="L14" s="7" t="s">
        <v>211</v>
      </c>
      <c r="M14" s="7" t="s">
        <v>1</v>
      </c>
      <c r="N14" s="8">
        <v>1539489</v>
      </c>
      <c r="O14" s="7" t="s">
        <v>176</v>
      </c>
      <c r="P14" s="7" t="s">
        <v>178</v>
      </c>
      <c r="Q14" s="7"/>
    </row>
    <row r="15" spans="1:17" x14ac:dyDescent="0.25">
      <c r="A15" s="5">
        <v>1</v>
      </c>
      <c r="B15" s="5" t="s">
        <v>165</v>
      </c>
      <c r="C15" s="5" t="s">
        <v>62</v>
      </c>
      <c r="D15" s="5">
        <v>2</v>
      </c>
      <c r="E15" s="5" t="s">
        <v>165</v>
      </c>
      <c r="F15" s="5" t="s">
        <v>166</v>
      </c>
      <c r="G15" s="5">
        <f t="shared" si="0"/>
        <v>2</v>
      </c>
      <c r="H15" s="5">
        <f t="shared" si="1"/>
        <v>0</v>
      </c>
      <c r="I15" s="5">
        <f t="shared" si="2"/>
        <v>0</v>
      </c>
      <c r="J15" s="6" t="s">
        <v>60</v>
      </c>
      <c r="K15" s="5" t="s">
        <v>61</v>
      </c>
      <c r="L15" s="5" t="s">
        <v>211</v>
      </c>
      <c r="M15" s="5" t="s">
        <v>1</v>
      </c>
      <c r="N15" s="6">
        <v>9695877</v>
      </c>
      <c r="O15" s="5" t="s">
        <v>176</v>
      </c>
      <c r="P15" s="5" t="s">
        <v>179</v>
      </c>
      <c r="Q15" s="5"/>
    </row>
    <row r="16" spans="1:17" x14ac:dyDescent="0.25">
      <c r="A16" s="7">
        <v>3</v>
      </c>
      <c r="B16" s="7" t="s">
        <v>165</v>
      </c>
      <c r="C16" s="7" t="s">
        <v>52</v>
      </c>
      <c r="D16" s="7">
        <v>2</v>
      </c>
      <c r="E16" s="7" t="s">
        <v>165</v>
      </c>
      <c r="F16" s="7" t="s">
        <v>166</v>
      </c>
      <c r="G16" s="7">
        <f t="shared" si="0"/>
        <v>6</v>
      </c>
      <c r="H16" s="7">
        <f t="shared" si="1"/>
        <v>0</v>
      </c>
      <c r="I16" s="7">
        <f t="shared" si="2"/>
        <v>0</v>
      </c>
      <c r="J16" s="8" t="s">
        <v>51</v>
      </c>
      <c r="K16" s="7" t="s">
        <v>37</v>
      </c>
      <c r="L16" s="7" t="s">
        <v>210</v>
      </c>
      <c r="M16" s="7" t="s">
        <v>222</v>
      </c>
      <c r="N16" s="8" t="s">
        <v>223</v>
      </c>
      <c r="O16" s="7" t="s">
        <v>218</v>
      </c>
      <c r="P16" s="7" t="s">
        <v>224</v>
      </c>
      <c r="Q16" s="7"/>
    </row>
    <row r="17" spans="1:17" x14ac:dyDescent="0.25">
      <c r="A17" s="5">
        <v>1</v>
      </c>
      <c r="B17" s="5" t="s">
        <v>165</v>
      </c>
      <c r="C17" s="5" t="s">
        <v>48</v>
      </c>
      <c r="D17" s="5">
        <v>3</v>
      </c>
      <c r="E17" s="5" t="s">
        <v>165</v>
      </c>
      <c r="F17" s="5" t="s">
        <v>166</v>
      </c>
      <c r="G17" s="5">
        <f t="shared" si="0"/>
        <v>3</v>
      </c>
      <c r="H17" s="5">
        <f t="shared" si="1"/>
        <v>0</v>
      </c>
      <c r="I17" s="5">
        <f t="shared" si="2"/>
        <v>0</v>
      </c>
      <c r="J17" s="6" t="s">
        <v>45</v>
      </c>
      <c r="K17" s="5" t="s">
        <v>47</v>
      </c>
      <c r="L17" s="5"/>
      <c r="M17" s="5" t="s">
        <v>1</v>
      </c>
      <c r="N17" s="6">
        <v>1689863</v>
      </c>
      <c r="O17" s="5" t="s">
        <v>180</v>
      </c>
      <c r="P17" s="5" t="s">
        <v>184</v>
      </c>
      <c r="Q17" s="5"/>
    </row>
    <row r="18" spans="1:17" x14ac:dyDescent="0.25">
      <c r="A18" s="7">
        <v>2</v>
      </c>
      <c r="B18" s="7" t="s">
        <v>165</v>
      </c>
      <c r="C18" s="7" t="s">
        <v>149</v>
      </c>
      <c r="D18" s="7">
        <v>2</v>
      </c>
      <c r="E18" s="7" t="s">
        <v>165</v>
      </c>
      <c r="F18" s="7" t="s">
        <v>166</v>
      </c>
      <c r="G18" s="7">
        <f t="shared" si="0"/>
        <v>4</v>
      </c>
      <c r="H18" s="7">
        <f t="shared" si="1"/>
        <v>0</v>
      </c>
      <c r="I18" s="7">
        <f t="shared" si="2"/>
        <v>0</v>
      </c>
      <c r="J18" s="8" t="s">
        <v>147</v>
      </c>
      <c r="K18" s="7" t="s">
        <v>148</v>
      </c>
      <c r="L18" s="7" t="s">
        <v>150</v>
      </c>
      <c r="M18" s="7" t="s">
        <v>1</v>
      </c>
      <c r="N18" s="8">
        <v>1336556</v>
      </c>
      <c r="O18" s="7" t="s">
        <v>182</v>
      </c>
      <c r="P18" s="7" t="s">
        <v>183</v>
      </c>
      <c r="Q18" s="7"/>
    </row>
    <row r="19" spans="1:17" x14ac:dyDescent="0.25">
      <c r="A19" s="5">
        <v>1</v>
      </c>
      <c r="B19" s="5" t="s">
        <v>165</v>
      </c>
      <c r="C19" s="5" t="s">
        <v>145</v>
      </c>
      <c r="D19" s="5">
        <v>2</v>
      </c>
      <c r="E19" s="5" t="s">
        <v>165</v>
      </c>
      <c r="F19" s="5" t="s">
        <v>166</v>
      </c>
      <c r="G19" s="5">
        <f t="shared" si="0"/>
        <v>2</v>
      </c>
      <c r="H19" s="5">
        <f t="shared" si="1"/>
        <v>0</v>
      </c>
      <c r="I19" s="5">
        <f t="shared" si="2"/>
        <v>0</v>
      </c>
      <c r="J19" s="6" t="s">
        <v>143</v>
      </c>
      <c r="K19" s="5" t="s">
        <v>144</v>
      </c>
      <c r="L19" s="5" t="s">
        <v>146</v>
      </c>
      <c r="M19" s="5" t="s">
        <v>1</v>
      </c>
      <c r="N19" s="6">
        <v>9550216</v>
      </c>
      <c r="O19" s="5" t="s">
        <v>182</v>
      </c>
      <c r="P19" s="5" t="s">
        <v>143</v>
      </c>
      <c r="Q19" s="5"/>
    </row>
    <row r="20" spans="1:17" x14ac:dyDescent="0.25">
      <c r="A20" s="7">
        <v>1</v>
      </c>
      <c r="B20" s="7" t="s">
        <v>165</v>
      </c>
      <c r="C20" s="7" t="s">
        <v>155</v>
      </c>
      <c r="D20" s="7">
        <v>2</v>
      </c>
      <c r="E20" s="7" t="s">
        <v>165</v>
      </c>
      <c r="F20" s="7" t="s">
        <v>166</v>
      </c>
      <c r="G20" s="7">
        <f t="shared" si="0"/>
        <v>2</v>
      </c>
      <c r="H20" s="7">
        <f t="shared" si="1"/>
        <v>0</v>
      </c>
      <c r="I20" s="7">
        <f t="shared" si="2"/>
        <v>0</v>
      </c>
      <c r="J20" s="8" t="s">
        <v>154</v>
      </c>
      <c r="K20" s="7" t="s">
        <v>144</v>
      </c>
      <c r="L20" s="7" t="s">
        <v>146</v>
      </c>
      <c r="M20" s="7" t="s">
        <v>1</v>
      </c>
      <c r="N20" s="8">
        <v>1625280</v>
      </c>
      <c r="O20" s="7" t="s">
        <v>203</v>
      </c>
      <c r="P20" s="7" t="s">
        <v>154</v>
      </c>
      <c r="Q20" s="7"/>
    </row>
    <row r="21" spans="1:17" x14ac:dyDescent="0.25">
      <c r="A21" s="5">
        <v>1</v>
      </c>
      <c r="B21" s="5" t="s">
        <v>165</v>
      </c>
      <c r="C21" s="5" t="s">
        <v>94</v>
      </c>
      <c r="D21" s="5">
        <v>2</v>
      </c>
      <c r="E21" s="5" t="s">
        <v>165</v>
      </c>
      <c r="F21" s="5" t="s">
        <v>166</v>
      </c>
      <c r="G21" s="5">
        <f t="shared" si="0"/>
        <v>2</v>
      </c>
      <c r="H21" s="5">
        <f t="shared" si="1"/>
        <v>0</v>
      </c>
      <c r="I21" s="5">
        <f t="shared" si="2"/>
        <v>0</v>
      </c>
      <c r="J21" s="6" t="s">
        <v>92</v>
      </c>
      <c r="K21" s="5" t="s">
        <v>93</v>
      </c>
      <c r="L21" s="5"/>
      <c r="M21" s="5" t="s">
        <v>1</v>
      </c>
      <c r="N21" s="6">
        <v>8735654</v>
      </c>
      <c r="O21" s="5" t="s">
        <v>170</v>
      </c>
      <c r="P21" s="5" t="s">
        <v>92</v>
      </c>
      <c r="Q21" s="5"/>
    </row>
    <row r="22" spans="1:17" x14ac:dyDescent="0.25">
      <c r="A22" s="7">
        <v>1</v>
      </c>
      <c r="B22" s="7" t="s">
        <v>165</v>
      </c>
      <c r="C22" s="7" t="s">
        <v>88</v>
      </c>
      <c r="D22" s="7">
        <v>2</v>
      </c>
      <c r="E22" s="7" t="s">
        <v>165</v>
      </c>
      <c r="F22" s="7" t="s">
        <v>166</v>
      </c>
      <c r="G22" s="7">
        <f t="shared" si="0"/>
        <v>2</v>
      </c>
      <c r="H22" s="7">
        <f t="shared" si="1"/>
        <v>0</v>
      </c>
      <c r="I22" s="7">
        <f t="shared" si="2"/>
        <v>0</v>
      </c>
      <c r="J22" s="8" t="s">
        <v>86</v>
      </c>
      <c r="K22" s="7" t="s">
        <v>87</v>
      </c>
      <c r="L22" s="7"/>
      <c r="M22" s="7" t="s">
        <v>1</v>
      </c>
      <c r="N22" s="8">
        <v>1843695</v>
      </c>
      <c r="O22" s="7" t="s">
        <v>188</v>
      </c>
      <c r="P22" s="7" t="s">
        <v>86</v>
      </c>
      <c r="Q22" s="7"/>
    </row>
    <row r="23" spans="1:17" x14ac:dyDescent="0.25">
      <c r="A23" s="5">
        <v>3</v>
      </c>
      <c r="B23" s="5" t="s">
        <v>165</v>
      </c>
      <c r="C23" s="5" t="s">
        <v>115</v>
      </c>
      <c r="D23" s="5">
        <v>3</v>
      </c>
      <c r="E23" s="5" t="s">
        <v>166</v>
      </c>
      <c r="F23" s="5" t="s">
        <v>166</v>
      </c>
      <c r="G23" s="5">
        <f t="shared" si="0"/>
        <v>0</v>
      </c>
      <c r="H23" s="5">
        <f t="shared" si="1"/>
        <v>0</v>
      </c>
      <c r="I23" s="5">
        <f t="shared" si="2"/>
        <v>9</v>
      </c>
      <c r="J23" s="6" t="s">
        <v>113</v>
      </c>
      <c r="K23" s="5" t="s">
        <v>114</v>
      </c>
      <c r="L23" s="5"/>
      <c r="M23" s="5" t="s">
        <v>3</v>
      </c>
      <c r="N23" s="6" t="s">
        <v>116</v>
      </c>
      <c r="O23" s="5" t="s">
        <v>3</v>
      </c>
      <c r="P23" s="6" t="s">
        <v>116</v>
      </c>
      <c r="Q23" s="5"/>
    </row>
    <row r="24" spans="1:17" x14ac:dyDescent="0.25">
      <c r="A24" s="7">
        <v>1</v>
      </c>
      <c r="B24" s="7" t="s">
        <v>165</v>
      </c>
      <c r="C24" s="7" t="s">
        <v>118</v>
      </c>
      <c r="D24" s="7">
        <v>16</v>
      </c>
      <c r="E24" s="7" t="s">
        <v>166</v>
      </c>
      <c r="F24" s="7" t="s">
        <v>166</v>
      </c>
      <c r="G24" s="7">
        <f t="shared" si="0"/>
        <v>0</v>
      </c>
      <c r="H24" s="7">
        <f t="shared" si="1"/>
        <v>0</v>
      </c>
      <c r="I24" s="7">
        <f t="shared" si="2"/>
        <v>16</v>
      </c>
      <c r="J24" s="8" t="s">
        <v>117</v>
      </c>
      <c r="K24" s="7" t="s">
        <v>117</v>
      </c>
      <c r="L24" s="7" t="s">
        <v>119</v>
      </c>
      <c r="M24" s="7" t="s">
        <v>222</v>
      </c>
      <c r="N24" s="8" t="s">
        <v>258</v>
      </c>
      <c r="O24" s="7" t="s">
        <v>254</v>
      </c>
      <c r="P24" s="7" t="s">
        <v>259</v>
      </c>
      <c r="Q24" s="7" t="s">
        <v>260</v>
      </c>
    </row>
    <row r="25" spans="1:17" x14ac:dyDescent="0.25">
      <c r="A25" s="5">
        <v>1</v>
      </c>
      <c r="B25" s="5" t="s">
        <v>165</v>
      </c>
      <c r="C25" s="5" t="s">
        <v>153</v>
      </c>
      <c r="D25" s="5">
        <v>48</v>
      </c>
      <c r="E25" s="5" t="s">
        <v>165</v>
      </c>
      <c r="F25" s="5" t="s">
        <v>165</v>
      </c>
      <c r="G25" s="5">
        <f t="shared" si="0"/>
        <v>0</v>
      </c>
      <c r="H25" s="5">
        <f t="shared" si="1"/>
        <v>48</v>
      </c>
      <c r="I25" s="5">
        <f t="shared" si="2"/>
        <v>0</v>
      </c>
      <c r="J25" s="6" t="s">
        <v>151</v>
      </c>
      <c r="K25" s="5" t="s">
        <v>152</v>
      </c>
      <c r="L25" s="5"/>
      <c r="M25" s="5" t="s">
        <v>1</v>
      </c>
      <c r="N25" s="6">
        <v>2115059</v>
      </c>
      <c r="O25" s="5" t="s">
        <v>195</v>
      </c>
      <c r="P25" s="5" t="s">
        <v>151</v>
      </c>
      <c r="Q25" s="5"/>
    </row>
    <row r="26" spans="1:17" x14ac:dyDescent="0.25">
      <c r="A26" s="7">
        <v>1</v>
      </c>
      <c r="B26" s="7" t="s">
        <v>165</v>
      </c>
      <c r="C26" s="7" t="s">
        <v>84</v>
      </c>
      <c r="D26" s="7">
        <v>8</v>
      </c>
      <c r="E26" s="7" t="s">
        <v>165</v>
      </c>
      <c r="F26" s="7" t="s">
        <v>165</v>
      </c>
      <c r="G26" s="7">
        <f t="shared" si="0"/>
        <v>0</v>
      </c>
      <c r="H26" s="7">
        <f t="shared" si="1"/>
        <v>8</v>
      </c>
      <c r="I26" s="7">
        <f t="shared" si="2"/>
        <v>0</v>
      </c>
      <c r="J26" s="8" t="s">
        <v>82</v>
      </c>
      <c r="K26" s="7" t="s">
        <v>83</v>
      </c>
      <c r="L26" s="7" t="s">
        <v>85</v>
      </c>
      <c r="M26" s="7" t="s">
        <v>1</v>
      </c>
      <c r="N26" s="8">
        <v>1825302</v>
      </c>
      <c r="O26" s="7" t="s">
        <v>188</v>
      </c>
      <c r="P26" s="7" t="s">
        <v>206</v>
      </c>
      <c r="Q26" s="7"/>
    </row>
    <row r="27" spans="1:17" x14ac:dyDescent="0.25">
      <c r="A27" s="5">
        <v>1</v>
      </c>
      <c r="B27" s="5" t="s">
        <v>165</v>
      </c>
      <c r="C27" s="5" t="s">
        <v>108</v>
      </c>
      <c r="D27" s="5">
        <v>8</v>
      </c>
      <c r="E27" s="5" t="s">
        <v>165</v>
      </c>
      <c r="F27" s="5" t="s">
        <v>165</v>
      </c>
      <c r="G27" s="5">
        <f t="shared" si="0"/>
        <v>0</v>
      </c>
      <c r="H27" s="5">
        <f t="shared" si="1"/>
        <v>8</v>
      </c>
      <c r="I27" s="5">
        <f t="shared" si="2"/>
        <v>0</v>
      </c>
      <c r="J27" s="6" t="s">
        <v>107</v>
      </c>
      <c r="K27" s="5" t="s">
        <v>107</v>
      </c>
      <c r="L27" s="5" t="s">
        <v>109</v>
      </c>
      <c r="M27" s="5" t="s">
        <v>1</v>
      </c>
      <c r="N27" s="6">
        <v>8638756</v>
      </c>
      <c r="O27" s="5" t="s">
        <v>198</v>
      </c>
      <c r="P27" s="5" t="s">
        <v>199</v>
      </c>
      <c r="Q27" s="5"/>
    </row>
    <row r="28" spans="1:17" x14ac:dyDescent="0.25">
      <c r="A28" s="7">
        <v>1</v>
      </c>
      <c r="B28" s="7" t="s">
        <v>165</v>
      </c>
      <c r="C28" s="7" t="s">
        <v>14</v>
      </c>
      <c r="D28" s="7">
        <v>6</v>
      </c>
      <c r="E28" s="7" t="s">
        <v>166</v>
      </c>
      <c r="F28" s="7" t="s">
        <v>166</v>
      </c>
      <c r="G28" s="7">
        <f t="shared" si="0"/>
        <v>0</v>
      </c>
      <c r="H28" s="7">
        <f t="shared" si="1"/>
        <v>0</v>
      </c>
      <c r="I28" s="7">
        <f t="shared" si="2"/>
        <v>6</v>
      </c>
      <c r="J28" s="8"/>
      <c r="K28" s="7" t="s">
        <v>13</v>
      </c>
      <c r="L28" s="7" t="s">
        <v>12</v>
      </c>
      <c r="M28" s="7" t="s">
        <v>222</v>
      </c>
      <c r="N28" s="8" t="s">
        <v>256</v>
      </c>
      <c r="O28" s="7" t="s">
        <v>254</v>
      </c>
      <c r="P28" s="7" t="s">
        <v>257</v>
      </c>
      <c r="Q28" s="7"/>
    </row>
    <row r="29" spans="1:17" x14ac:dyDescent="0.25">
      <c r="A29" s="5">
        <v>1</v>
      </c>
      <c r="B29" s="5" t="s">
        <v>165</v>
      </c>
      <c r="C29" s="5" t="s">
        <v>16</v>
      </c>
      <c r="D29" s="5">
        <v>7</v>
      </c>
      <c r="E29" s="5" t="s">
        <v>166</v>
      </c>
      <c r="F29" s="5" t="s">
        <v>166</v>
      </c>
      <c r="G29" s="5">
        <f t="shared" si="0"/>
        <v>0</v>
      </c>
      <c r="H29" s="5">
        <f t="shared" si="1"/>
        <v>0</v>
      </c>
      <c r="I29" s="5">
        <f t="shared" si="2"/>
        <v>7</v>
      </c>
      <c r="J29" s="6"/>
      <c r="K29" s="5" t="s">
        <v>15</v>
      </c>
      <c r="L29" s="5" t="s">
        <v>12</v>
      </c>
      <c r="M29" s="5" t="s">
        <v>1</v>
      </c>
      <c r="N29" s="6">
        <v>588763</v>
      </c>
      <c r="O29" s="5" t="s">
        <v>172</v>
      </c>
      <c r="P29" s="5" t="s">
        <v>173</v>
      </c>
      <c r="Q29" s="5"/>
    </row>
    <row r="30" spans="1:17" x14ac:dyDescent="0.25">
      <c r="A30" s="7">
        <v>1</v>
      </c>
      <c r="B30" s="7" t="s">
        <v>165</v>
      </c>
      <c r="C30" s="7" t="s">
        <v>44</v>
      </c>
      <c r="D30" s="7">
        <v>2</v>
      </c>
      <c r="E30" s="7" t="s">
        <v>165</v>
      </c>
      <c r="F30" s="7" t="s">
        <v>166</v>
      </c>
      <c r="G30" s="7">
        <f t="shared" si="0"/>
        <v>2</v>
      </c>
      <c r="H30" s="7">
        <f t="shared" si="1"/>
        <v>0</v>
      </c>
      <c r="I30" s="7">
        <f t="shared" si="2"/>
        <v>0</v>
      </c>
      <c r="J30" s="8" t="s">
        <v>42</v>
      </c>
      <c r="K30" s="7" t="s">
        <v>43</v>
      </c>
      <c r="L30" s="7"/>
      <c r="M30" s="7" t="s">
        <v>1</v>
      </c>
      <c r="N30" s="8">
        <v>1612709</v>
      </c>
      <c r="O30" s="7" t="s">
        <v>180</v>
      </c>
      <c r="P30" s="7" t="s">
        <v>181</v>
      </c>
      <c r="Q30" s="7"/>
    </row>
    <row r="31" spans="1:17" x14ac:dyDescent="0.25">
      <c r="A31" s="5">
        <v>1</v>
      </c>
      <c r="B31" s="5" t="s">
        <v>165</v>
      </c>
      <c r="C31" s="5" t="s">
        <v>69</v>
      </c>
      <c r="D31" s="5">
        <v>2</v>
      </c>
      <c r="E31" s="5" t="s">
        <v>165</v>
      </c>
      <c r="F31" s="5" t="s">
        <v>166</v>
      </c>
      <c r="G31" s="5">
        <f t="shared" si="0"/>
        <v>2</v>
      </c>
      <c r="H31" s="5">
        <f t="shared" si="1"/>
        <v>0</v>
      </c>
      <c r="I31" s="5">
        <f t="shared" si="2"/>
        <v>0</v>
      </c>
      <c r="J31" s="6" t="s">
        <v>67</v>
      </c>
      <c r="K31" s="5" t="s">
        <v>68</v>
      </c>
      <c r="L31" s="5" t="s">
        <v>70</v>
      </c>
      <c r="M31" s="5" t="s">
        <v>1</v>
      </c>
      <c r="N31" s="6">
        <v>1929706</v>
      </c>
      <c r="O31" s="5" t="s">
        <v>180</v>
      </c>
      <c r="P31" s="5" t="s">
        <v>205</v>
      </c>
      <c r="Q31" s="5"/>
    </row>
    <row r="32" spans="1:17" x14ac:dyDescent="0.25">
      <c r="A32" s="7">
        <v>1</v>
      </c>
      <c r="B32" s="7" t="s">
        <v>166</v>
      </c>
      <c r="C32" s="7" t="s">
        <v>137</v>
      </c>
      <c r="D32" s="7">
        <v>2</v>
      </c>
      <c r="E32" s="7" t="s">
        <v>165</v>
      </c>
      <c r="F32" s="7" t="s">
        <v>166</v>
      </c>
      <c r="G32" s="7">
        <f t="shared" si="0"/>
        <v>0</v>
      </c>
      <c r="H32" s="7">
        <f t="shared" si="1"/>
        <v>0</v>
      </c>
      <c r="I32" s="7">
        <f t="shared" si="2"/>
        <v>0</v>
      </c>
      <c r="J32" s="8" t="s">
        <v>135</v>
      </c>
      <c r="K32" s="7" t="s">
        <v>136</v>
      </c>
      <c r="L32" s="7" t="s">
        <v>138</v>
      </c>
      <c r="M32" s="7"/>
      <c r="N32" s="8"/>
      <c r="O32" s="7"/>
      <c r="P32" s="7"/>
      <c r="Q32" s="7" t="s">
        <v>264</v>
      </c>
    </row>
    <row r="33" spans="1:17" x14ac:dyDescent="0.25">
      <c r="A33" s="5">
        <v>1</v>
      </c>
      <c r="B33" s="5" t="s">
        <v>165</v>
      </c>
      <c r="C33" s="5" t="s">
        <v>18</v>
      </c>
      <c r="D33" s="5">
        <v>4</v>
      </c>
      <c r="E33" s="5" t="s">
        <v>166</v>
      </c>
      <c r="F33" s="5" t="s">
        <v>166</v>
      </c>
      <c r="G33" s="5">
        <f t="shared" si="0"/>
        <v>0</v>
      </c>
      <c r="H33" s="5">
        <f t="shared" si="1"/>
        <v>0</v>
      </c>
      <c r="I33" s="5">
        <f t="shared" si="2"/>
        <v>4</v>
      </c>
      <c r="J33" s="6"/>
      <c r="K33" s="5" t="s">
        <v>17</v>
      </c>
      <c r="L33" s="5" t="s">
        <v>19</v>
      </c>
      <c r="M33" s="5" t="s">
        <v>2</v>
      </c>
      <c r="N33" s="6" t="s">
        <v>20</v>
      </c>
      <c r="O33" s="5" t="s">
        <v>174</v>
      </c>
      <c r="P33" s="5" t="s">
        <v>175</v>
      </c>
      <c r="Q33" s="5"/>
    </row>
    <row r="34" spans="1:17" x14ac:dyDescent="0.25">
      <c r="A34" s="7">
        <v>1</v>
      </c>
      <c r="B34" s="7" t="s">
        <v>165</v>
      </c>
      <c r="C34" s="7" t="s">
        <v>81</v>
      </c>
      <c r="D34" s="7">
        <v>2</v>
      </c>
      <c r="E34" s="7" t="s">
        <v>166</v>
      </c>
      <c r="F34" s="7" t="s">
        <v>166</v>
      </c>
      <c r="G34" s="7">
        <f t="shared" si="0"/>
        <v>0</v>
      </c>
      <c r="H34" s="7">
        <f t="shared" si="1"/>
        <v>0</v>
      </c>
      <c r="I34" s="7">
        <f t="shared" si="2"/>
        <v>2</v>
      </c>
      <c r="J34" s="8" t="s">
        <v>79</v>
      </c>
      <c r="K34" s="7" t="s">
        <v>80</v>
      </c>
      <c r="L34" s="7"/>
      <c r="M34" s="7" t="s">
        <v>1</v>
      </c>
      <c r="N34" s="8">
        <v>9350551</v>
      </c>
      <c r="O34" s="7" t="s">
        <v>180</v>
      </c>
      <c r="P34" s="7" t="s">
        <v>185</v>
      </c>
      <c r="Q34" s="7"/>
    </row>
    <row r="35" spans="1:17" x14ac:dyDescent="0.25">
      <c r="A35" s="5">
        <v>1</v>
      </c>
      <c r="B35" s="5" t="s">
        <v>165</v>
      </c>
      <c r="C35" s="5" t="s">
        <v>65</v>
      </c>
      <c r="D35" s="5">
        <v>4</v>
      </c>
      <c r="E35" s="5" t="s">
        <v>165</v>
      </c>
      <c r="F35" s="5" t="s">
        <v>166</v>
      </c>
      <c r="G35" s="5">
        <f t="shared" si="0"/>
        <v>4</v>
      </c>
      <c r="H35" s="5">
        <f t="shared" si="1"/>
        <v>0</v>
      </c>
      <c r="I35" s="5">
        <f t="shared" si="2"/>
        <v>0</v>
      </c>
      <c r="J35" s="6" t="s">
        <v>63</v>
      </c>
      <c r="K35" s="5" t="s">
        <v>64</v>
      </c>
      <c r="L35" s="5" t="s">
        <v>66</v>
      </c>
      <c r="M35" s="5" t="s">
        <v>1</v>
      </c>
      <c r="N35" s="6">
        <v>1712823</v>
      </c>
      <c r="O35" s="5" t="s">
        <v>196</v>
      </c>
      <c r="P35" s="5" t="s">
        <v>197</v>
      </c>
      <c r="Q35" s="5"/>
    </row>
    <row r="36" spans="1:17" x14ac:dyDescent="0.25">
      <c r="A36" s="7">
        <v>1</v>
      </c>
      <c r="B36" s="7" t="s">
        <v>165</v>
      </c>
      <c r="C36" s="7" t="s">
        <v>30</v>
      </c>
      <c r="D36" s="7">
        <v>2</v>
      </c>
      <c r="E36" s="7" t="s">
        <v>165</v>
      </c>
      <c r="F36" s="7" t="s">
        <v>166</v>
      </c>
      <c r="G36" s="7">
        <f t="shared" si="0"/>
        <v>2</v>
      </c>
      <c r="H36" s="7">
        <f t="shared" si="1"/>
        <v>0</v>
      </c>
      <c r="I36" s="7">
        <f t="shared" si="2"/>
        <v>0</v>
      </c>
      <c r="J36" s="8">
        <v>100</v>
      </c>
      <c r="K36" s="7" t="s">
        <v>25</v>
      </c>
      <c r="L36" s="7" t="s">
        <v>212</v>
      </c>
      <c r="M36" s="7" t="s">
        <v>222</v>
      </c>
      <c r="N36" s="8" t="s">
        <v>226</v>
      </c>
      <c r="O36" s="7" t="s">
        <v>225</v>
      </c>
      <c r="P36" s="7" t="s">
        <v>227</v>
      </c>
      <c r="Q36" s="7"/>
    </row>
    <row r="37" spans="1:17" x14ac:dyDescent="0.25">
      <c r="A37" s="5">
        <v>4</v>
      </c>
      <c r="B37" s="5" t="s">
        <v>165</v>
      </c>
      <c r="C37" s="5" t="s">
        <v>78</v>
      </c>
      <c r="D37" s="5">
        <v>2</v>
      </c>
      <c r="E37" s="5" t="s">
        <v>165</v>
      </c>
      <c r="F37" s="5" t="s">
        <v>166</v>
      </c>
      <c r="G37" s="5">
        <f t="shared" si="0"/>
        <v>8</v>
      </c>
      <c r="H37" s="5">
        <f t="shared" si="1"/>
        <v>0</v>
      </c>
      <c r="I37" s="5">
        <f t="shared" si="2"/>
        <v>0</v>
      </c>
      <c r="J37" s="6" t="s">
        <v>77</v>
      </c>
      <c r="K37" s="5" t="s">
        <v>25</v>
      </c>
      <c r="L37" s="5" t="s">
        <v>212</v>
      </c>
      <c r="M37" s="5" t="s">
        <v>222</v>
      </c>
      <c r="N37" s="6" t="s">
        <v>228</v>
      </c>
      <c r="O37" s="5" t="s">
        <v>225</v>
      </c>
      <c r="P37" s="5" t="s">
        <v>229</v>
      </c>
      <c r="Q37" s="5"/>
    </row>
    <row r="38" spans="1:17" x14ac:dyDescent="0.25">
      <c r="A38" s="7">
        <v>4</v>
      </c>
      <c r="B38" s="7" t="s">
        <v>165</v>
      </c>
      <c r="C38" s="7" t="s">
        <v>72</v>
      </c>
      <c r="D38" s="7">
        <v>2</v>
      </c>
      <c r="E38" s="7" t="s">
        <v>165</v>
      </c>
      <c r="F38" s="7" t="s">
        <v>166</v>
      </c>
      <c r="G38" s="7">
        <f t="shared" si="0"/>
        <v>8</v>
      </c>
      <c r="H38" s="7">
        <f t="shared" si="1"/>
        <v>0</v>
      </c>
      <c r="I38" s="7">
        <f t="shared" si="2"/>
        <v>0</v>
      </c>
      <c r="J38" s="8" t="s">
        <v>71</v>
      </c>
      <c r="K38" s="7" t="s">
        <v>25</v>
      </c>
      <c r="L38" s="7" t="s">
        <v>212</v>
      </c>
      <c r="M38" s="7" t="s">
        <v>222</v>
      </c>
      <c r="N38" s="8" t="s">
        <v>261</v>
      </c>
      <c r="O38" s="7" t="s">
        <v>225</v>
      </c>
      <c r="P38" s="7" t="s">
        <v>262</v>
      </c>
      <c r="Q38" s="7" t="s">
        <v>263</v>
      </c>
    </row>
    <row r="39" spans="1:17" x14ac:dyDescent="0.25">
      <c r="A39" s="5">
        <v>2</v>
      </c>
      <c r="B39" s="5" t="s">
        <v>165</v>
      </c>
      <c r="C39" s="5" t="s">
        <v>35</v>
      </c>
      <c r="D39" s="5">
        <v>2</v>
      </c>
      <c r="E39" s="5" t="s">
        <v>165</v>
      </c>
      <c r="F39" s="5" t="s">
        <v>166</v>
      </c>
      <c r="G39" s="5">
        <f t="shared" si="0"/>
        <v>4</v>
      </c>
      <c r="H39" s="5">
        <f t="shared" si="1"/>
        <v>0</v>
      </c>
      <c r="I39" s="5">
        <f t="shared" si="2"/>
        <v>0</v>
      </c>
      <c r="J39" s="6" t="s">
        <v>34</v>
      </c>
      <c r="K39" s="5" t="s">
        <v>25</v>
      </c>
      <c r="L39" s="5" t="s">
        <v>212</v>
      </c>
      <c r="M39" s="5" t="s">
        <v>222</v>
      </c>
      <c r="N39" s="6" t="s">
        <v>231</v>
      </c>
      <c r="O39" s="5" t="s">
        <v>225</v>
      </c>
      <c r="P39" s="5" t="s">
        <v>230</v>
      </c>
      <c r="Q39" s="5"/>
    </row>
    <row r="40" spans="1:17" x14ac:dyDescent="0.25">
      <c r="A40" s="7">
        <v>3</v>
      </c>
      <c r="B40" s="7" t="s">
        <v>165</v>
      </c>
      <c r="C40" s="7" t="s">
        <v>59</v>
      </c>
      <c r="D40" s="7">
        <v>2</v>
      </c>
      <c r="E40" s="7" t="s">
        <v>165</v>
      </c>
      <c r="F40" s="7" t="s">
        <v>166</v>
      </c>
      <c r="G40" s="7">
        <f t="shared" si="0"/>
        <v>6</v>
      </c>
      <c r="H40" s="7">
        <f t="shared" si="1"/>
        <v>0</v>
      </c>
      <c r="I40" s="7">
        <f t="shared" si="2"/>
        <v>0</v>
      </c>
      <c r="J40" s="8">
        <v>200</v>
      </c>
      <c r="K40" s="7" t="s">
        <v>25</v>
      </c>
      <c r="L40" s="7" t="s">
        <v>212</v>
      </c>
      <c r="M40" s="7" t="s">
        <v>222</v>
      </c>
      <c r="N40" s="8" t="s">
        <v>233</v>
      </c>
      <c r="O40" s="7" t="s">
        <v>225</v>
      </c>
      <c r="P40" s="7" t="s">
        <v>232</v>
      </c>
      <c r="Q40" s="7"/>
    </row>
    <row r="41" spans="1:17" x14ac:dyDescent="0.25">
      <c r="A41" s="5">
        <v>5</v>
      </c>
      <c r="B41" s="5" t="s">
        <v>165</v>
      </c>
      <c r="C41" s="5" t="s">
        <v>54</v>
      </c>
      <c r="D41" s="5">
        <v>2</v>
      </c>
      <c r="E41" s="5" t="s">
        <v>165</v>
      </c>
      <c r="F41" s="5" t="s">
        <v>166</v>
      </c>
      <c r="G41" s="5">
        <f t="shared" si="0"/>
        <v>10</v>
      </c>
      <c r="H41" s="5">
        <f t="shared" si="1"/>
        <v>0</v>
      </c>
      <c r="I41" s="5">
        <f t="shared" si="2"/>
        <v>0</v>
      </c>
      <c r="J41" s="6" t="s">
        <v>53</v>
      </c>
      <c r="K41" s="5" t="s">
        <v>25</v>
      </c>
      <c r="L41" s="5" t="s">
        <v>212</v>
      </c>
      <c r="M41" s="5" t="s">
        <v>222</v>
      </c>
      <c r="N41" s="6" t="s">
        <v>235</v>
      </c>
      <c r="O41" s="5" t="s">
        <v>225</v>
      </c>
      <c r="P41" s="5" t="s">
        <v>234</v>
      </c>
      <c r="Q41" s="5"/>
    </row>
    <row r="42" spans="1:17" x14ac:dyDescent="0.25">
      <c r="A42" s="7">
        <v>1</v>
      </c>
      <c r="B42" s="7" t="s">
        <v>165</v>
      </c>
      <c r="C42" s="7" t="s">
        <v>26</v>
      </c>
      <c r="D42" s="7">
        <v>2</v>
      </c>
      <c r="E42" s="7" t="s">
        <v>165</v>
      </c>
      <c r="F42" s="7" t="s">
        <v>166</v>
      </c>
      <c r="G42" s="7">
        <f t="shared" si="0"/>
        <v>2</v>
      </c>
      <c r="H42" s="7">
        <f t="shared" si="1"/>
        <v>0</v>
      </c>
      <c r="I42" s="7">
        <f t="shared" si="2"/>
        <v>0</v>
      </c>
      <c r="J42" s="8" t="s">
        <v>24</v>
      </c>
      <c r="K42" s="7" t="s">
        <v>25</v>
      </c>
      <c r="L42" s="7" t="s">
        <v>212</v>
      </c>
      <c r="M42" s="7" t="s">
        <v>222</v>
      </c>
      <c r="N42" s="8" t="s">
        <v>237</v>
      </c>
      <c r="O42" s="7" t="s">
        <v>225</v>
      </c>
      <c r="P42" s="7" t="s">
        <v>236</v>
      </c>
      <c r="Q42" s="7"/>
    </row>
    <row r="43" spans="1:17" x14ac:dyDescent="0.25">
      <c r="A43" s="5">
        <v>2</v>
      </c>
      <c r="B43" s="5" t="s">
        <v>165</v>
      </c>
      <c r="C43" s="5" t="s">
        <v>29</v>
      </c>
      <c r="D43" s="5">
        <v>2</v>
      </c>
      <c r="E43" s="5" t="s">
        <v>165</v>
      </c>
      <c r="F43" s="5" t="s">
        <v>166</v>
      </c>
      <c r="G43" s="5">
        <f t="shared" si="0"/>
        <v>4</v>
      </c>
      <c r="H43" s="5">
        <f t="shared" si="1"/>
        <v>0</v>
      </c>
      <c r="I43" s="5">
        <f t="shared" si="2"/>
        <v>0</v>
      </c>
      <c r="J43" s="6">
        <v>10</v>
      </c>
      <c r="K43" s="5" t="s">
        <v>25</v>
      </c>
      <c r="L43" s="5" t="s">
        <v>212</v>
      </c>
      <c r="M43" s="5" t="s">
        <v>222</v>
      </c>
      <c r="N43" s="6" t="s">
        <v>238</v>
      </c>
      <c r="O43" s="5" t="s">
        <v>225</v>
      </c>
      <c r="P43" s="5" t="s">
        <v>239</v>
      </c>
      <c r="Q43" s="5"/>
    </row>
    <row r="44" spans="1:17" x14ac:dyDescent="0.25">
      <c r="A44" s="7">
        <v>4</v>
      </c>
      <c r="B44" s="7" t="s">
        <v>165</v>
      </c>
      <c r="C44" s="7" t="s">
        <v>46</v>
      </c>
      <c r="D44" s="7">
        <v>2</v>
      </c>
      <c r="E44" s="7" t="s">
        <v>165</v>
      </c>
      <c r="F44" s="7" t="s">
        <v>166</v>
      </c>
      <c r="G44" s="7">
        <f t="shared" si="0"/>
        <v>8</v>
      </c>
      <c r="H44" s="7">
        <f t="shared" si="1"/>
        <v>0</v>
      </c>
      <c r="I44" s="7">
        <f t="shared" si="2"/>
        <v>0</v>
      </c>
      <c r="J44" s="8" t="s">
        <v>45</v>
      </c>
      <c r="K44" s="7" t="s">
        <v>25</v>
      </c>
      <c r="L44" s="7" t="s">
        <v>212</v>
      </c>
      <c r="M44" s="7" t="s">
        <v>222</v>
      </c>
      <c r="N44" s="8" t="s">
        <v>240</v>
      </c>
      <c r="O44" s="7" t="s">
        <v>225</v>
      </c>
      <c r="P44" s="7" t="s">
        <v>241</v>
      </c>
      <c r="Q44" s="7"/>
    </row>
    <row r="45" spans="1:17" x14ac:dyDescent="0.25">
      <c r="A45" s="5">
        <v>1</v>
      </c>
      <c r="B45" s="5" t="s">
        <v>165</v>
      </c>
      <c r="C45" s="5" t="s">
        <v>56</v>
      </c>
      <c r="D45" s="5">
        <v>2</v>
      </c>
      <c r="E45" s="5" t="s">
        <v>165</v>
      </c>
      <c r="F45" s="5" t="s">
        <v>166</v>
      </c>
      <c r="G45" s="5">
        <f t="shared" si="0"/>
        <v>2</v>
      </c>
      <c r="H45" s="5">
        <f t="shared" si="1"/>
        <v>0</v>
      </c>
      <c r="I45" s="5">
        <f t="shared" si="2"/>
        <v>0</v>
      </c>
      <c r="J45" s="6" t="s">
        <v>55</v>
      </c>
      <c r="K45" s="5" t="s">
        <v>25</v>
      </c>
      <c r="L45" s="5" t="s">
        <v>212</v>
      </c>
      <c r="M45" s="5" t="s">
        <v>222</v>
      </c>
      <c r="N45" s="6" t="s">
        <v>242</v>
      </c>
      <c r="O45" s="5" t="s">
        <v>225</v>
      </c>
      <c r="P45" s="5" t="s">
        <v>243</v>
      </c>
      <c r="Q45" s="5" t="s">
        <v>248</v>
      </c>
    </row>
    <row r="46" spans="1:17" x14ac:dyDescent="0.25">
      <c r="A46" s="7">
        <v>1</v>
      </c>
      <c r="B46" s="7" t="s">
        <v>165</v>
      </c>
      <c r="C46" s="7" t="s">
        <v>50</v>
      </c>
      <c r="D46" s="7">
        <v>2</v>
      </c>
      <c r="E46" s="7" t="s">
        <v>165</v>
      </c>
      <c r="F46" s="7" t="s">
        <v>166</v>
      </c>
      <c r="G46" s="7">
        <f t="shared" si="0"/>
        <v>2</v>
      </c>
      <c r="H46" s="7">
        <f t="shared" si="1"/>
        <v>0</v>
      </c>
      <c r="I46" s="7">
        <f t="shared" si="2"/>
        <v>0</v>
      </c>
      <c r="J46" s="8" t="s">
        <v>49</v>
      </c>
      <c r="K46" s="7" t="s">
        <v>25</v>
      </c>
      <c r="L46" s="7" t="s">
        <v>212</v>
      </c>
      <c r="M46" s="7" t="s">
        <v>222</v>
      </c>
      <c r="N46" s="8" t="s">
        <v>244</v>
      </c>
      <c r="O46" s="7" t="s">
        <v>225</v>
      </c>
      <c r="P46" s="7" t="s">
        <v>245</v>
      </c>
      <c r="Q46" s="7"/>
    </row>
    <row r="47" spans="1:17" x14ac:dyDescent="0.25">
      <c r="A47" s="5">
        <v>2</v>
      </c>
      <c r="B47" s="5" t="s">
        <v>165</v>
      </c>
      <c r="C47" s="5" t="s">
        <v>28</v>
      </c>
      <c r="D47" s="5">
        <v>2</v>
      </c>
      <c r="E47" s="5" t="s">
        <v>165</v>
      </c>
      <c r="F47" s="5" t="s">
        <v>166</v>
      </c>
      <c r="G47" s="5">
        <f t="shared" si="0"/>
        <v>4</v>
      </c>
      <c r="H47" s="5">
        <f t="shared" si="1"/>
        <v>0</v>
      </c>
      <c r="I47" s="5">
        <f t="shared" si="2"/>
        <v>0</v>
      </c>
      <c r="J47" s="6" t="s">
        <v>27</v>
      </c>
      <c r="K47" s="5" t="s">
        <v>25</v>
      </c>
      <c r="L47" s="5" t="s">
        <v>212</v>
      </c>
      <c r="M47" s="5" t="s">
        <v>222</v>
      </c>
      <c r="N47" s="6" t="s">
        <v>246</v>
      </c>
      <c r="O47" s="5" t="s">
        <v>225</v>
      </c>
      <c r="P47" s="5" t="s">
        <v>249</v>
      </c>
      <c r="Q47" s="5" t="s">
        <v>247</v>
      </c>
    </row>
    <row r="48" spans="1:17" x14ac:dyDescent="0.25">
      <c r="A48" s="7">
        <v>2</v>
      </c>
      <c r="B48" s="7" t="s">
        <v>165</v>
      </c>
      <c r="C48" s="7" t="s">
        <v>73</v>
      </c>
      <c r="D48" s="7">
        <v>2</v>
      </c>
      <c r="E48" s="7" t="s">
        <v>165</v>
      </c>
      <c r="F48" s="7" t="s">
        <v>166</v>
      </c>
      <c r="G48" s="7">
        <f t="shared" si="0"/>
        <v>4</v>
      </c>
      <c r="H48" s="7">
        <f t="shared" si="1"/>
        <v>0</v>
      </c>
      <c r="I48" s="7">
        <f t="shared" si="2"/>
        <v>0</v>
      </c>
      <c r="J48" s="8">
        <v>5</v>
      </c>
      <c r="K48" s="7" t="s">
        <v>25</v>
      </c>
      <c r="L48" s="7" t="s">
        <v>212</v>
      </c>
      <c r="M48" s="7" t="s">
        <v>222</v>
      </c>
      <c r="N48" s="8" t="s">
        <v>250</v>
      </c>
      <c r="O48" s="7" t="s">
        <v>225</v>
      </c>
      <c r="P48" s="7" t="s">
        <v>251</v>
      </c>
      <c r="Q48" s="7" t="s">
        <v>252</v>
      </c>
    </row>
    <row r="49" spans="1:17" x14ac:dyDescent="0.25">
      <c r="A49" s="5">
        <v>1</v>
      </c>
      <c r="B49" s="5" t="s">
        <v>165</v>
      </c>
      <c r="C49" s="5" t="s">
        <v>22</v>
      </c>
      <c r="D49" s="5">
        <v>2</v>
      </c>
      <c r="E49" s="5" t="s">
        <v>165</v>
      </c>
      <c r="F49" s="5" t="s">
        <v>166</v>
      </c>
      <c r="G49" s="5">
        <f t="shared" si="0"/>
        <v>2</v>
      </c>
      <c r="H49" s="5">
        <f t="shared" si="1"/>
        <v>0</v>
      </c>
      <c r="I49" s="5">
        <f t="shared" si="2"/>
        <v>0</v>
      </c>
      <c r="J49" s="6">
        <v>0.01</v>
      </c>
      <c r="K49" s="5" t="s">
        <v>21</v>
      </c>
      <c r="L49" s="5" t="s">
        <v>212</v>
      </c>
      <c r="M49" s="5" t="s">
        <v>1</v>
      </c>
      <c r="N49" s="6">
        <v>2079429</v>
      </c>
      <c r="O49" s="5" t="s">
        <v>207</v>
      </c>
      <c r="P49" s="5" t="s">
        <v>208</v>
      </c>
      <c r="Q49" s="5"/>
    </row>
    <row r="50" spans="1:17" x14ac:dyDescent="0.25">
      <c r="A50" s="7">
        <v>1</v>
      </c>
      <c r="B50" s="7" t="s">
        <v>165</v>
      </c>
      <c r="C50" s="7" t="s">
        <v>23</v>
      </c>
      <c r="D50" s="7">
        <v>2</v>
      </c>
      <c r="E50" s="7" t="s">
        <v>165</v>
      </c>
      <c r="F50" s="7" t="s">
        <v>166</v>
      </c>
      <c r="G50" s="7">
        <f t="shared" si="0"/>
        <v>2</v>
      </c>
      <c r="H50" s="7">
        <f t="shared" si="1"/>
        <v>0</v>
      </c>
      <c r="I50" s="7">
        <f t="shared" si="2"/>
        <v>0</v>
      </c>
      <c r="J50" s="8">
        <v>0.1</v>
      </c>
      <c r="K50" s="7" t="s">
        <v>21</v>
      </c>
      <c r="L50" s="7" t="s">
        <v>212</v>
      </c>
      <c r="M50" s="7" t="s">
        <v>1</v>
      </c>
      <c r="N50" s="8">
        <v>1865265</v>
      </c>
      <c r="O50" s="7" t="s">
        <v>180</v>
      </c>
      <c r="P50" s="7" t="s">
        <v>209</v>
      </c>
      <c r="Q50" s="7"/>
    </row>
    <row r="51" spans="1:17" x14ac:dyDescent="0.25">
      <c r="A51" s="5">
        <v>1</v>
      </c>
      <c r="B51" s="5" t="s">
        <v>165</v>
      </c>
      <c r="C51" s="5" t="s">
        <v>11</v>
      </c>
      <c r="D51" s="5">
        <v>3</v>
      </c>
      <c r="E51" s="5" t="s">
        <v>166</v>
      </c>
      <c r="F51" s="5" t="s">
        <v>166</v>
      </c>
      <c r="G51" s="5">
        <f t="shared" si="0"/>
        <v>0</v>
      </c>
      <c r="H51" s="5">
        <f t="shared" si="1"/>
        <v>0</v>
      </c>
      <c r="I51" s="5">
        <f t="shared" si="2"/>
        <v>3</v>
      </c>
      <c r="J51" s="6"/>
      <c r="K51" s="5" t="s">
        <v>10</v>
      </c>
      <c r="L51" s="5" t="s">
        <v>12</v>
      </c>
      <c r="M51" s="5" t="s">
        <v>222</v>
      </c>
      <c r="N51" s="6" t="s">
        <v>253</v>
      </c>
      <c r="O51" s="5" t="s">
        <v>254</v>
      </c>
      <c r="P51" s="5" t="s">
        <v>255</v>
      </c>
      <c r="Q51" s="5"/>
    </row>
    <row r="52" spans="1:17" x14ac:dyDescent="0.25">
      <c r="A52" s="7">
        <v>1</v>
      </c>
      <c r="B52" s="7" t="s">
        <v>165</v>
      </c>
      <c r="C52" s="7" t="s">
        <v>7</v>
      </c>
      <c r="D52" s="7">
        <v>3</v>
      </c>
      <c r="E52" s="7" t="s">
        <v>166</v>
      </c>
      <c r="F52" s="7" t="s">
        <v>166</v>
      </c>
      <c r="G52" s="7">
        <f t="shared" si="0"/>
        <v>0</v>
      </c>
      <c r="H52" s="7">
        <f t="shared" si="1"/>
        <v>0</v>
      </c>
      <c r="I52" s="7">
        <f t="shared" si="2"/>
        <v>3</v>
      </c>
      <c r="J52" s="8"/>
      <c r="K52" s="7" t="s">
        <v>6</v>
      </c>
      <c r="L52" s="7" t="s">
        <v>8</v>
      </c>
      <c r="M52" s="7" t="s">
        <v>3</v>
      </c>
      <c r="N52" s="8" t="s">
        <v>9</v>
      </c>
      <c r="O52" s="7" t="s">
        <v>3</v>
      </c>
      <c r="P52" s="8" t="s">
        <v>9</v>
      </c>
      <c r="Q52" s="7"/>
    </row>
    <row r="53" spans="1:17" x14ac:dyDescent="0.25">
      <c r="A53" s="5">
        <v>1</v>
      </c>
      <c r="B53" s="5" t="s">
        <v>165</v>
      </c>
      <c r="C53" s="5" t="s">
        <v>5</v>
      </c>
      <c r="D53" s="5">
        <v>3</v>
      </c>
      <c r="E53" s="5" t="s">
        <v>165</v>
      </c>
      <c r="F53" s="5" t="s">
        <v>166</v>
      </c>
      <c r="G53" s="5">
        <f t="shared" si="0"/>
        <v>3</v>
      </c>
      <c r="H53" s="5">
        <f t="shared" si="1"/>
        <v>0</v>
      </c>
      <c r="I53" s="5">
        <f t="shared" si="2"/>
        <v>0</v>
      </c>
      <c r="J53" s="6"/>
      <c r="K53" s="5" t="s">
        <v>4</v>
      </c>
      <c r="L53" s="5" t="s">
        <v>168</v>
      </c>
      <c r="M53" s="5" t="s">
        <v>1</v>
      </c>
      <c r="N53" s="6">
        <v>1081232</v>
      </c>
      <c r="O53" s="5" t="s">
        <v>170</v>
      </c>
      <c r="P53" s="5" t="s">
        <v>171</v>
      </c>
      <c r="Q53" s="5"/>
    </row>
    <row r="54" spans="1:17" x14ac:dyDescent="0.25">
      <c r="A54" s="7">
        <v>1</v>
      </c>
      <c r="B54" s="7" t="s">
        <v>165</v>
      </c>
      <c r="C54" s="7" t="s">
        <v>158</v>
      </c>
      <c r="D54" s="7">
        <v>3</v>
      </c>
      <c r="E54" s="7" t="s">
        <v>165</v>
      </c>
      <c r="F54" s="7" t="s">
        <v>166</v>
      </c>
      <c r="G54" s="7">
        <f t="shared" si="0"/>
        <v>3</v>
      </c>
      <c r="H54" s="7">
        <f t="shared" si="1"/>
        <v>0</v>
      </c>
      <c r="I54" s="7">
        <f t="shared" si="2"/>
        <v>0</v>
      </c>
      <c r="J54" s="8" t="s">
        <v>156</v>
      </c>
      <c r="K54" s="7" t="s">
        <v>157</v>
      </c>
      <c r="L54" s="7" t="s">
        <v>159</v>
      </c>
      <c r="M54" s="7" t="s">
        <v>1</v>
      </c>
      <c r="N54" s="8">
        <v>1904027</v>
      </c>
      <c r="O54" s="7" t="s">
        <v>188</v>
      </c>
      <c r="P54" s="7" t="s">
        <v>156</v>
      </c>
      <c r="Q54" s="7"/>
    </row>
    <row r="55" spans="1:17" x14ac:dyDescent="0.25">
      <c r="A55" s="5">
        <v>2</v>
      </c>
      <c r="B55" s="5" t="s">
        <v>165</v>
      </c>
      <c r="C55" s="5" t="s">
        <v>100</v>
      </c>
      <c r="D55" s="5">
        <v>8</v>
      </c>
      <c r="E55" s="5" t="s">
        <v>165</v>
      </c>
      <c r="F55" s="5" t="s">
        <v>165</v>
      </c>
      <c r="G55" s="5">
        <f t="shared" si="0"/>
        <v>0</v>
      </c>
      <c r="H55" s="5">
        <f t="shared" si="1"/>
        <v>16</v>
      </c>
      <c r="I55" s="5">
        <f t="shared" si="2"/>
        <v>0</v>
      </c>
      <c r="J55" s="6" t="s">
        <v>98</v>
      </c>
      <c r="K55" s="5" t="s">
        <v>99</v>
      </c>
      <c r="L55" s="5" t="s">
        <v>101</v>
      </c>
      <c r="M55" s="5" t="s">
        <v>1</v>
      </c>
      <c r="N55" s="6">
        <v>9845275</v>
      </c>
      <c r="O55" s="5" t="s">
        <v>201</v>
      </c>
      <c r="P55" s="5" t="s">
        <v>202</v>
      </c>
      <c r="Q55" s="5"/>
    </row>
    <row r="56" spans="1:17" x14ac:dyDescent="0.25">
      <c r="A56" s="7">
        <v>1</v>
      </c>
      <c r="B56" s="7" t="s">
        <v>165</v>
      </c>
      <c r="C56" s="7" t="s">
        <v>122</v>
      </c>
      <c r="D56" s="7">
        <v>6</v>
      </c>
      <c r="E56" s="7" t="s">
        <v>165</v>
      </c>
      <c r="F56" s="7" t="s">
        <v>166</v>
      </c>
      <c r="G56" s="7">
        <f t="shared" si="0"/>
        <v>6</v>
      </c>
      <c r="H56" s="7">
        <f t="shared" si="1"/>
        <v>0</v>
      </c>
      <c r="I56" s="7">
        <f t="shared" si="2"/>
        <v>0</v>
      </c>
      <c r="J56" s="8" t="s">
        <v>120</v>
      </c>
      <c r="K56" s="7" t="s">
        <v>121</v>
      </c>
      <c r="L56" s="7"/>
      <c r="M56" s="7" t="s">
        <v>1</v>
      </c>
      <c r="N56" s="8">
        <v>1469178</v>
      </c>
      <c r="O56" s="7" t="s">
        <v>106</v>
      </c>
      <c r="P56" s="7" t="s">
        <v>191</v>
      </c>
      <c r="Q56" s="7"/>
    </row>
    <row r="57" spans="1:17" x14ac:dyDescent="0.25">
      <c r="A57" s="5">
        <v>4</v>
      </c>
      <c r="B57" s="5" t="s">
        <v>165</v>
      </c>
      <c r="C57" s="5" t="s">
        <v>130</v>
      </c>
      <c r="D57" s="5">
        <v>3</v>
      </c>
      <c r="E57" s="5" t="s">
        <v>165</v>
      </c>
      <c r="F57" s="5" t="s">
        <v>166</v>
      </c>
      <c r="G57" s="5">
        <f t="shared" si="0"/>
        <v>12</v>
      </c>
      <c r="H57" s="5">
        <f t="shared" si="1"/>
        <v>0</v>
      </c>
      <c r="I57" s="5">
        <f t="shared" si="2"/>
        <v>0</v>
      </c>
      <c r="J57" s="6" t="s">
        <v>128</v>
      </c>
      <c r="K57" s="5" t="s">
        <v>129</v>
      </c>
      <c r="L57" s="5" t="s">
        <v>131</v>
      </c>
      <c r="M57" s="5" t="s">
        <v>1</v>
      </c>
      <c r="N57" s="6">
        <v>1713823</v>
      </c>
      <c r="O57" s="5" t="s">
        <v>133</v>
      </c>
      <c r="P57" s="5" t="s">
        <v>132</v>
      </c>
      <c r="Q57" s="5"/>
    </row>
    <row r="58" spans="1:17" x14ac:dyDescent="0.25">
      <c r="A58" s="7">
        <v>1</v>
      </c>
      <c r="B58" s="7" t="s">
        <v>165</v>
      </c>
      <c r="C58" s="7" t="s">
        <v>104</v>
      </c>
      <c r="D58" s="7">
        <v>6</v>
      </c>
      <c r="E58" s="7" t="s">
        <v>165</v>
      </c>
      <c r="F58" s="7" t="s">
        <v>165</v>
      </c>
      <c r="G58" s="7">
        <f t="shared" si="0"/>
        <v>0</v>
      </c>
      <c r="H58" s="7">
        <f t="shared" si="1"/>
        <v>6</v>
      </c>
      <c r="I58" s="7">
        <f t="shared" si="2"/>
        <v>0</v>
      </c>
      <c r="J58" s="8" t="s">
        <v>102</v>
      </c>
      <c r="K58" s="7" t="s">
        <v>103</v>
      </c>
      <c r="L58" s="7" t="s">
        <v>105</v>
      </c>
      <c r="M58" s="7" t="s">
        <v>1</v>
      </c>
      <c r="N58" s="8">
        <v>1754261</v>
      </c>
      <c r="O58" s="7" t="s">
        <v>106</v>
      </c>
      <c r="P58" s="7" t="s">
        <v>102</v>
      </c>
      <c r="Q58" s="7"/>
    </row>
    <row r="59" spans="1:17" x14ac:dyDescent="0.25">
      <c r="A59" s="5">
        <v>1</v>
      </c>
      <c r="B59" s="5" t="s">
        <v>165</v>
      </c>
      <c r="C59" s="5" t="s">
        <v>134</v>
      </c>
      <c r="D59" s="5">
        <v>8</v>
      </c>
      <c r="E59" s="5" t="s">
        <v>165</v>
      </c>
      <c r="F59" s="5" t="s">
        <v>165</v>
      </c>
      <c r="G59" s="5">
        <f t="shared" si="0"/>
        <v>0</v>
      </c>
      <c r="H59" s="5">
        <f t="shared" si="1"/>
        <v>8</v>
      </c>
      <c r="I59" s="5">
        <f t="shared" si="2"/>
        <v>0</v>
      </c>
      <c r="J59" s="6" t="s">
        <v>192</v>
      </c>
      <c r="K59" s="5" t="s">
        <v>83</v>
      </c>
      <c r="L59" s="5"/>
      <c r="M59" s="5" t="s">
        <v>1</v>
      </c>
      <c r="N59" s="6">
        <v>1525544</v>
      </c>
      <c r="O59" s="5" t="s">
        <v>193</v>
      </c>
      <c r="P59" s="5" t="s">
        <v>194</v>
      </c>
      <c r="Q59" s="5"/>
    </row>
    <row r="60" spans="1:17" x14ac:dyDescent="0.25">
      <c r="A60" s="7">
        <v>1</v>
      </c>
      <c r="B60" s="7" t="s">
        <v>165</v>
      </c>
      <c r="C60" s="7" t="s">
        <v>125</v>
      </c>
      <c r="D60" s="7">
        <v>3</v>
      </c>
      <c r="E60" s="7" t="s">
        <v>165</v>
      </c>
      <c r="F60" s="7" t="s">
        <v>166</v>
      </c>
      <c r="G60" s="7">
        <f t="shared" si="0"/>
        <v>3</v>
      </c>
      <c r="H60" s="7">
        <f t="shared" si="1"/>
        <v>0</v>
      </c>
      <c r="I60" s="7">
        <f t="shared" si="2"/>
        <v>0</v>
      </c>
      <c r="J60" s="8" t="s">
        <v>123</v>
      </c>
      <c r="K60" s="7" t="s">
        <v>124</v>
      </c>
      <c r="L60" s="7" t="s">
        <v>126</v>
      </c>
      <c r="M60" s="7" t="s">
        <v>1</v>
      </c>
      <c r="N60" s="8">
        <v>1296592</v>
      </c>
      <c r="O60" s="7" t="s">
        <v>127</v>
      </c>
      <c r="P60" s="7" t="s">
        <v>123</v>
      </c>
      <c r="Q60" s="7"/>
    </row>
    <row r="61" spans="1:17" x14ac:dyDescent="0.25">
      <c r="A61" s="9">
        <v>2</v>
      </c>
      <c r="B61" s="17" t="s">
        <v>165</v>
      </c>
      <c r="C61" s="17" t="s">
        <v>111</v>
      </c>
      <c r="D61" s="17">
        <v>6</v>
      </c>
      <c r="E61" s="17" t="s">
        <v>166</v>
      </c>
      <c r="F61" s="17" t="s">
        <v>166</v>
      </c>
      <c r="G61" s="17">
        <f t="shared" si="0"/>
        <v>0</v>
      </c>
      <c r="H61" s="17">
        <f t="shared" si="1"/>
        <v>0</v>
      </c>
      <c r="I61" s="17">
        <f t="shared" si="2"/>
        <v>12</v>
      </c>
      <c r="J61" s="10" t="s">
        <v>110</v>
      </c>
      <c r="K61" s="9" t="s">
        <v>110</v>
      </c>
      <c r="L61" s="9" t="s">
        <v>112</v>
      </c>
      <c r="M61" s="9" t="s">
        <v>1</v>
      </c>
      <c r="N61" s="10">
        <v>2112372</v>
      </c>
      <c r="O61" s="9" t="s">
        <v>265</v>
      </c>
      <c r="P61" s="9" t="s">
        <v>266</v>
      </c>
      <c r="Q61" s="9"/>
    </row>
    <row r="64" spans="1:17" x14ac:dyDescent="0.25">
      <c r="A64" s="15" t="s">
        <v>213</v>
      </c>
      <c r="B64" s="15"/>
      <c r="C64">
        <f>COUNTIF(B7:B61,"Y")</f>
        <v>54</v>
      </c>
    </row>
    <row r="65" spans="1:3" x14ac:dyDescent="0.25">
      <c r="A65" s="15" t="s">
        <v>214</v>
      </c>
      <c r="B65" s="15"/>
      <c r="C65">
        <f>SUMIF(B7:B61,"Y",A7:A61)</f>
        <v>96</v>
      </c>
    </row>
    <row r="66" spans="1:3" x14ac:dyDescent="0.25">
      <c r="A66" s="4"/>
      <c r="B66" s="4"/>
    </row>
    <row r="67" spans="1:3" x14ac:dyDescent="0.25">
      <c r="A67" s="15" t="s">
        <v>270</v>
      </c>
      <c r="B67" s="15"/>
      <c r="C67">
        <f>SUM(G7:G61)</f>
        <v>162</v>
      </c>
    </row>
    <row r="68" spans="1:3" x14ac:dyDescent="0.25">
      <c r="A68" s="15" t="s">
        <v>274</v>
      </c>
      <c r="B68" s="15"/>
      <c r="C68">
        <f>SUM(H7:H61)</f>
        <v>94</v>
      </c>
    </row>
    <row r="69" spans="1:3" x14ac:dyDescent="0.25">
      <c r="A69" s="15" t="s">
        <v>271</v>
      </c>
      <c r="B69" s="15"/>
      <c r="C69">
        <f>SUM(I7:I61)</f>
        <v>68</v>
      </c>
    </row>
    <row r="70" spans="1:3" x14ac:dyDescent="0.25">
      <c r="A70" s="2"/>
      <c r="B70" s="2"/>
    </row>
    <row r="71" spans="1:3" x14ac:dyDescent="0.25">
      <c r="A71" s="2"/>
      <c r="B71" s="2"/>
    </row>
  </sheetData>
  <mergeCells count="7">
    <mergeCell ref="J6:L6"/>
    <mergeCell ref="A64:B64"/>
    <mergeCell ref="A65:B65"/>
    <mergeCell ref="A1:P2"/>
    <mergeCell ref="A69:B69"/>
    <mergeCell ref="A67:B67"/>
    <mergeCell ref="A68:B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Grealish</dc:creator>
  <cp:lastModifiedBy>Ashley Grealish</cp:lastModifiedBy>
  <dcterms:created xsi:type="dcterms:W3CDTF">2013-07-17T10:20:08Z</dcterms:created>
  <dcterms:modified xsi:type="dcterms:W3CDTF">2013-07-26T09:45:26Z</dcterms:modified>
</cp:coreProperties>
</file>