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272b3fb3f1eb2/Documents/Iowa/"/>
    </mc:Choice>
  </mc:AlternateContent>
  <xr:revisionPtr revIDLastSave="0" documentId="8_{619C5611-1522-478F-B8FE-55A768729C72}" xr6:coauthVersionLast="47" xr6:coauthVersionMax="47" xr10:uidLastSave="{00000000-0000-0000-0000-000000000000}"/>
  <bookViews>
    <workbookView xWindow="2304" yWindow="2304" windowWidth="17280" windowHeight="8928" firstSheet="1" activeTab="5" xr2:uid="{24CCE6D1-1B52-4B45-9824-BF7F5F3D7CEA}"/>
  </bookViews>
  <sheets>
    <sheet name="Supply Chain Network" sheetId="9" r:id="rId1"/>
    <sheet name="Products" sheetId="4" r:id="rId2"/>
    <sheet name="Plants" sheetId="1" r:id="rId3"/>
    <sheet name="Plant_Product" sheetId="7" r:id="rId4"/>
    <sheet name="DC" sheetId="6" r:id="rId5"/>
    <sheet name="Demand" sheetId="2" r:id="rId6"/>
    <sheet name="Transpor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A45" i="2" l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46" i="2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47" i="2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44" i="2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</calcChain>
</file>

<file path=xl/sharedStrings.xml><?xml version="1.0" encoding="utf-8"?>
<sst xmlns="http://schemas.openxmlformats.org/spreadsheetml/2006/main" count="230" uniqueCount="65">
  <si>
    <t>Plant 1</t>
  </si>
  <si>
    <t>Plant 2</t>
  </si>
  <si>
    <t>West Pharmaceutical Manufacturing</t>
  </si>
  <si>
    <t>Trillium Health Care Products</t>
  </si>
  <si>
    <t>City</t>
  </si>
  <si>
    <t>Country</t>
  </si>
  <si>
    <t>Name</t>
  </si>
  <si>
    <t>Plant Code</t>
  </si>
  <si>
    <t>Brockville</t>
  </si>
  <si>
    <t>Canada</t>
  </si>
  <si>
    <t>China</t>
  </si>
  <si>
    <t>Market DC</t>
  </si>
  <si>
    <t>DC 1</t>
  </si>
  <si>
    <t>DC Code</t>
  </si>
  <si>
    <t>DHL Supply Chain</t>
  </si>
  <si>
    <t>USA</t>
  </si>
  <si>
    <t>State</t>
  </si>
  <si>
    <t>Product Code</t>
  </si>
  <si>
    <t>Product 1</t>
  </si>
  <si>
    <t>Product 2</t>
  </si>
  <si>
    <t>Product 3</t>
  </si>
  <si>
    <t>Product 4</t>
  </si>
  <si>
    <t>Unit Cost</t>
  </si>
  <si>
    <t>Unit Revenue</t>
  </si>
  <si>
    <t>Weight (lb)</t>
  </si>
  <si>
    <t>Product</t>
  </si>
  <si>
    <t>Road (Truckload)</t>
  </si>
  <si>
    <t>Ocean (Container)</t>
  </si>
  <si>
    <t>Demand in Units</t>
  </si>
  <si>
    <t>Cedar Rapids</t>
  </si>
  <si>
    <t>IA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</si>
  <si>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</si>
  <si>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</si>
  <si>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</si>
  <si>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</si>
  <si>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</si>
  <si>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</si>
  <si>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</si>
  <si>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</si>
  <si>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</si>
  <si>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</si>
  <si>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</si>
  <si>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Plant</t>
  </si>
  <si>
    <t>DC</t>
  </si>
  <si>
    <t>Leadtime (Week)</t>
  </si>
  <si>
    <t>Transportation Cost Per Lb</t>
  </si>
  <si>
    <t>Plants and Labor Rate</t>
  </si>
  <si>
    <t>Hourly Labor Rate USD</t>
  </si>
  <si>
    <t>Product Weekly Demand in Units</t>
  </si>
  <si>
    <t>Network Diagram</t>
  </si>
  <si>
    <t>Product Data</t>
  </si>
  <si>
    <t>No</t>
  </si>
  <si>
    <t>Yes</t>
  </si>
  <si>
    <t>N/A</t>
  </si>
  <si>
    <t>* Means Plant 1 can produce Product 1,2 &amp;4 but not Product 3</t>
  </si>
  <si>
    <t>Plant Product Eligibility*</t>
  </si>
  <si>
    <t>Labor Rates are in Product tab</t>
  </si>
  <si>
    <t>Labor Hours per Unit of Product*</t>
  </si>
  <si>
    <t>Emissions (in gms per lb-mile)</t>
  </si>
  <si>
    <t>Distance From Plant to DC (Miles)</t>
  </si>
  <si>
    <t>Available Transportation Mode</t>
  </si>
  <si>
    <t>Annual Inventory Holding Rate</t>
  </si>
  <si>
    <t>Shanghai</t>
  </si>
  <si>
    <t>Transportation Rates and Lead Time</t>
  </si>
  <si>
    <t>Air (Heavy Air Cargo)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</si>
</sst>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</xdr:row>
      <xdr:rowOff>12700</xdr:rowOff>
    </xdr:from>
    <xdr:to>
      <xdr:col>3</xdr:col>
      <xdr:colOff>527050</xdr:colOff>
      <xdr:row>8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9F6880-CC48-9490-635C-AC78F4CF3B33}"/>
            </a:ext>
          </a:extLst>
        </xdr:cNvPr>
        <xdr:cNvSpPr/>
      </xdr:nvSpPr>
      <xdr:spPr>
        <a:xfrm>
          <a:off x="1835150" y="565150"/>
          <a:ext cx="1130300" cy="958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r>
            <a:rPr lang="en-US" sz="1600" b="1"/>
            <a:t>Plant 1</a:t>
          </a:r>
        </a:p>
      </xdr:txBody>
    </xdr:sp>
    <xdr:clientData/>
  </xdr:twoCellAnchor>
  <xdr:twoCellAnchor>
    <xdr:from>
      <xdr:col>8</xdr:col>
      <xdr:colOff>317500</xdr:colOff>
      <xdr:row>6</xdr:row>
      <xdr:rowOff>165100</xdr:rowOff>
    </xdr:from>
    <xdr:to>
      <xdr:col>11</xdr:col>
      <xdr:colOff>215900</xdr:colOff>
      <xdr:row>12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15196C-7E6D-2049-599E-82B09827E0A1}"/>
            </a:ext>
          </a:extLst>
        </xdr:cNvPr>
        <xdr:cNvSpPr/>
      </xdr:nvSpPr>
      <xdr:spPr>
        <a:xfrm>
          <a:off x="5803900" y="1270000"/>
          <a:ext cx="1727200" cy="99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DC 1</a:t>
          </a:r>
        </a:p>
      </xdr:txBody>
    </xdr:sp>
    <xdr:clientData/>
  </xdr:twoCellAnchor>
  <xdr:twoCellAnchor>
    <xdr:from>
      <xdr:col>3</xdr:col>
      <xdr:colOff>533400</xdr:colOff>
      <xdr:row>5</xdr:row>
      <xdr:rowOff>123825</xdr:rowOff>
    </xdr:from>
    <xdr:to>
      <xdr:col>8</xdr:col>
      <xdr:colOff>317500</xdr:colOff>
      <xdr:row>8</xdr:row>
      <xdr:rowOff>139700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5A5E7A-BF6E-B5C1-A67E-13B451BA00B3}"/>
            </a:ext>
          </a:extLst>
        </xdr:cNvPr>
        <xdr:cNvCxnSpPr/>
      </xdr:nvCxnSpPr>
      <xdr:spPr>
        <a:xfrm>
          <a:off x="2971800" y="1044575"/>
          <a:ext cx="2832100" cy="5683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539750</xdr:colOff>
      <xdr:row>10</xdr:row>
      <xdr:rowOff>82550</xdr:rowOff>
    </xdr:from>
    <xdr:to>
      <xdr:col>8</xdr:col>
      <xdr:colOff>317500</xdr:colOff>
      <xdr:row>14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8107C97-1998-5C21-590D-8F4A0095D88A}"/>
            </a:ext>
          </a:extLst>
        </xdr:cNvPr>
        <xdr:cNvCxnSpPr>
          <a:cxnSpLocks/>
          <a:stCxn id="12" idx="6"/>
        </xdr:cNvCxnSpPr>
      </xdr:nvCxnSpPr>
      <xdr:spPr>
        <a:xfrm flipV="1">
          <a:off x="2978150" y="1924050"/>
          <a:ext cx="2825750" cy="7397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9</xdr:row>
      <xdr:rowOff>95250</xdr:rowOff>
    </xdr:from>
    <xdr:to>
      <xdr:col>13</xdr:col>
      <xdr:colOff>260350</xdr:colOff>
      <xdr:row>9</xdr:row>
      <xdr:rowOff>111125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DFEF15-5AAD-6A1F-899D-FB25797BA415}"/>
            </a:ext>
          </a:extLst>
        </xdr:cNvPr>
        <xdr:cNvCxnSpPr>
          <a:stCxn id="4" idx="3"/>
        </xdr:cNvCxnSpPr>
      </xdr:nvCxnSpPr>
      <xdr:spPr>
        <a:xfrm flipV="1">
          <a:off x="7531100" y="1752600"/>
          <a:ext cx="1263650" cy="158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3</xdr:row>
      <xdr:rowOff>158750</xdr:rowOff>
    </xdr:from>
    <xdr:to>
      <xdr:col>16</xdr:col>
      <xdr:colOff>304800</xdr:colOff>
      <xdr:row>14</xdr:row>
      <xdr:rowOff>76200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88D1B907-C197-A13D-3786-336305CB7F17}"/>
            </a:ext>
          </a:extLst>
        </xdr:cNvPr>
        <xdr:cNvSpPr/>
      </xdr:nvSpPr>
      <xdr:spPr>
        <a:xfrm>
          <a:off x="8432800" y="711200"/>
          <a:ext cx="2235200" cy="19431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Customers</a:t>
          </a:r>
        </a:p>
      </xdr:txBody>
    </xdr:sp>
    <xdr:clientData/>
  </xdr:twoCellAnchor>
  <xdr:twoCellAnchor>
    <xdr:from>
      <xdr:col>2</xdr:col>
      <xdr:colOff>19050</xdr:colOff>
      <xdr:row>11</xdr:row>
      <xdr:rowOff>158750</xdr:rowOff>
    </xdr:from>
    <xdr:to>
      <xdr:col>3</xdr:col>
      <xdr:colOff>539750</xdr:colOff>
      <xdr:row>17</xdr:row>
      <xdr:rowOff>12700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19D8FD9-27FB-4E00-A021-6854AB94A2BC}"/>
            </a:ext>
          </a:extLst>
        </xdr:cNvPr>
        <xdr:cNvSpPr/>
      </xdr:nvSpPr>
      <xdr:spPr>
        <a:xfrm>
          <a:off x="1847850" y="2184400"/>
          <a:ext cx="1130300" cy="958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r>
            <a:rPr lang="en-US" sz="1600" b="1"/>
            <a:t>Plant 2</a:t>
          </a:r>
        </a:p>
      </xdr:txBody>
    </xdr:sp>
    <xdr:clientData/>
  </xdr:twoCellAnchor>
  <xdr:twoCellAnchor>
    <xdr:from>
      <xdr:col>4</xdr:col>
      <xdr:colOff>597467</xdr:colOff>
      <xdr:row>3</xdr:row>
      <xdr:rowOff>134686</xdr:rowOff>
    </xdr:from>
    <xdr:to>
      <xdr:col>7</xdr:col>
      <xdr:colOff>86029</xdr:colOff>
      <xdr:row>7</xdr:row>
      <xdr:rowOff>62295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F079D9C-A86E-9FC9-E260-A82F36147273}"/>
            </a:ext>
          </a:extLst>
        </xdr:cNvPr>
        <xdr:cNvSpPr/>
      </xdr:nvSpPr>
      <xdr:spPr>
        <a:xfrm rot="448239">
          <a:off x="3645467" y="687136"/>
          <a:ext cx="1317362" cy="6642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Road</a:t>
          </a:r>
          <a:endParaRPr lang="en-US" sz="1400" b="1" baseline="0">
            <a:solidFill>
              <a:sysClr val="windowText" lastClr="000000"/>
            </a:solidFill>
          </a:endParaRPr>
        </a:p>
        <a:p>
          <a:pPr algn="ctr"/>
          <a:r>
            <a:rPr lang="en-US" sz="1400" b="1" baseline="0">
              <a:solidFill>
                <a:sysClr val="windowText" lastClr="000000"/>
              </a:solidFill>
            </a:rPr>
            <a:t>Air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54111</xdr:colOff>
      <xdr:row>2</xdr:row>
      <xdr:rowOff>129914</xdr:rowOff>
    </xdr:from>
    <xdr:to>
      <xdr:col>2</xdr:col>
      <xdr:colOff>152273</xdr:colOff>
      <xdr:row>8</xdr:row>
      <xdr:rowOff>44450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0625964-542C-4B77-9DDB-B221491F55DE}"/>
            </a:ext>
          </a:extLst>
        </xdr:cNvPr>
        <xdr:cNvSpPr/>
      </xdr:nvSpPr>
      <xdr:spPr>
        <a:xfrm>
          <a:off x="663711" y="498214"/>
          <a:ext cx="1317362" cy="1019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Product 1</a:t>
          </a:r>
        </a:p>
        <a:p>
          <a:pPr algn="ctr"/>
          <a:r>
            <a:rPr lang="en-US" sz="1400" b="1">
              <a:solidFill>
                <a:sysClr val="windowText" lastClr="000000"/>
              </a:solidFill>
            </a:rPr>
            <a:t>Product</a:t>
          </a:r>
          <a:r>
            <a:rPr lang="en-US" sz="1400" b="1" baseline="0">
              <a:solidFill>
                <a:sysClr val="windowText" lastClr="000000"/>
              </a:solidFill>
            </a:rPr>
            <a:t> 2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</a:rPr>
            <a:t>Product 4</a:t>
          </a:r>
        </a:p>
      </xdr:txBody>
    </xdr:sp>
    <xdr:clientData/>
  </xdr:twoCellAnchor>
  <xdr:twoCellAnchor>
    <xdr:from>
      <xdr:col>0</xdr:col>
      <xdr:colOff>73161</xdr:colOff>
      <xdr:row>12</xdr:row>
      <xdr:rowOff>21964</xdr:rowOff>
    </xdr:from>
    <xdr:to>
      <xdr:col>2</xdr:col>
      <xdr:colOff>171323</xdr:colOff>
      <xdr:row>17</xdr:row>
      <xdr:rowOff>120650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40A0E15-F3EC-4444-B7EA-E75712D61654}"/>
            </a:ext>
          </a:extLst>
        </xdr:cNvPr>
        <xdr:cNvSpPr/>
      </xdr:nvSpPr>
      <xdr:spPr>
        <a:xfrm>
          <a:off x="682761" y="2231764"/>
          <a:ext cx="1317362" cy="1019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Product 2</a:t>
          </a:r>
        </a:p>
        <a:p>
          <a:pPr algn="ctr"/>
          <a:r>
            <a:rPr lang="en-US" sz="1400" b="1">
              <a:solidFill>
                <a:sysClr val="windowText" lastClr="000000"/>
              </a:solidFill>
            </a:rPr>
            <a:t>Product</a:t>
          </a:r>
          <a:r>
            <a:rPr lang="en-US" sz="1400" b="1" baseline="0">
              <a:solidFill>
                <a:sysClr val="windowText" lastClr="000000"/>
              </a:solidFill>
            </a:rPr>
            <a:t> 3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</a:rPr>
            <a:t>Product 4</a:t>
          </a:r>
        </a:p>
      </xdr:txBody>
    </xdr:sp>
    <xdr:clientData/>
  </xdr:twoCellAnchor>
  <xdr:twoCellAnchor>
    <xdr:from>
      <xdr:col>4</xdr:col>
      <xdr:colOff>426017</xdr:colOff>
      <xdr:row>9</xdr:row>
      <xdr:rowOff>121987</xdr:rowOff>
    </xdr:from>
    <xdr:to>
      <xdr:col>6</xdr:col>
      <xdr:colOff>524179</xdr:colOff>
      <xdr:row>13</xdr:row>
      <xdr:rowOff>49596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A79C8E8-C891-4FE0-A0D5-3221809B9016}"/>
            </a:ext>
          </a:extLst>
        </xdr:cNvPr>
        <xdr:cNvSpPr/>
      </xdr:nvSpPr>
      <xdr:spPr>
        <a:xfrm rot="20580017">
          <a:off x="3474017" y="1779337"/>
          <a:ext cx="1317362" cy="6642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Ocean</a:t>
          </a:r>
          <a:endParaRPr lang="en-US" sz="1400" b="1" baseline="0">
            <a:solidFill>
              <a:sysClr val="windowText" lastClr="000000"/>
            </a:solidFill>
          </a:endParaRPr>
        </a:p>
        <a:p>
          <a:pPr algn="ctr"/>
          <a:r>
            <a:rPr lang="en-US" sz="1400" b="1" baseline="0">
              <a:solidFill>
                <a:sysClr val="windowText" lastClr="000000"/>
              </a:solidFill>
            </a:rPr>
            <a:t>Air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0384-004D-45E7-ACD9-7DFE63C241F6}">
  <dimension ref="A1:Q1"/>
  <sheetViews>
    <sheetView workbookViewId="0">
      <selection activeCell="C19" sqref="C19"/>
    </sheetView>
  </sheetViews>
  <sheetFormatPr defaultRowHeight="14.4" x14ac:dyDescent="0.3"/>
  <sheetData>
    <row r="1" spans="1:17" ht="24.9" customHeight="1" x14ac:dyDescent="0.3">
      <c r="A1" s="10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</sheetData>
  <mergeCells count="1">
    <mergeCell ref="A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666-DCA6-42AF-9FCE-6753CB69D085}">
  <dimension ref="A1:E7"/>
  <sheetViews>
    <sheetView workbookViewId="0">
      <selection activeCell="D11" sqref="D11"/>
    </sheetView>
  </sheetViews>
  <sheetFormatPr defaultRowHeight="14.4" x14ac:dyDescent="0.3"/>
  <cols>
    <col min="1" max="1" width="12" bestFit="1" customWidth="1"/>
    <col min="2" max="2" width="10" bestFit="1" customWidth="1"/>
    <col min="3" max="3" width="11.88671875" bestFit="1" customWidth="1"/>
    <col min="4" max="4" width="8.44140625" bestFit="1" customWidth="1"/>
    <col min="5" max="5" width="26.5546875" bestFit="1" customWidth="1"/>
    <col min="6" max="6" width="10.44140625" bestFit="1" customWidth="1"/>
  </cols>
  <sheetData>
    <row r="1" spans="1:5" ht="18" x14ac:dyDescent="0.35">
      <c r="A1" s="11" t="s">
        <v>50</v>
      </c>
      <c r="B1" s="11"/>
      <c r="C1" s="11"/>
      <c r="D1" s="11"/>
      <c r="E1" s="11"/>
    </row>
    <row r="3" spans="1:5" x14ac:dyDescent="0.3">
      <c r="A3" s="4" t="s">
        <v>17</v>
      </c>
      <c r="B3" s="4" t="s">
        <v>24</v>
      </c>
      <c r="C3" s="4" t="s">
        <v>23</v>
      </c>
      <c r="D3" s="4" t="s">
        <v>22</v>
      </c>
      <c r="E3" s="4" t="s">
        <v>61</v>
      </c>
    </row>
    <row r="4" spans="1:5" x14ac:dyDescent="0.3">
      <c r="A4" s="3" t="s">
        <v>18</v>
      </c>
      <c r="B4" s="3">
        <v>10</v>
      </c>
      <c r="C4" s="3">
        <v>250</v>
      </c>
      <c r="D4" s="3">
        <f>C4/2</f>
        <v>125</v>
      </c>
      <c r="E4" s="5">
        <v>0.3</v>
      </c>
    </row>
    <row r="5" spans="1:5" x14ac:dyDescent="0.3">
      <c r="A5" s="3" t="s">
        <v>19</v>
      </c>
      <c r="B5" s="3">
        <v>15</v>
      </c>
      <c r="C5" s="3">
        <v>200</v>
      </c>
      <c r="D5" s="3">
        <f>C5/4</f>
        <v>50</v>
      </c>
      <c r="E5" s="5">
        <v>0.3</v>
      </c>
    </row>
    <row r="6" spans="1:5" x14ac:dyDescent="0.3">
      <c r="A6" s="3" t="s">
        <v>20</v>
      </c>
      <c r="B6" s="3">
        <v>25</v>
      </c>
      <c r="C6" s="3">
        <v>100</v>
      </c>
      <c r="D6" s="3">
        <f>INT(C6/3)</f>
        <v>33</v>
      </c>
      <c r="E6" s="5">
        <v>0.3</v>
      </c>
    </row>
    <row r="7" spans="1:5" x14ac:dyDescent="0.3">
      <c r="A7" s="3" t="s">
        <v>21</v>
      </c>
      <c r="B7" s="3">
        <v>5</v>
      </c>
      <c r="C7" s="3">
        <v>200</v>
      </c>
      <c r="D7" s="3">
        <f t="shared" ref="D7" si="0">C7/2</f>
        <v>100</v>
      </c>
      <c r="E7" s="5">
        <v>0.3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3BF9-60E7-49F4-91EF-61ACD50AA5A0}">
  <dimension ref="A1:E5"/>
  <sheetViews>
    <sheetView workbookViewId="0">
      <selection activeCell="A3" sqref="A3:E5"/>
    </sheetView>
  </sheetViews>
  <sheetFormatPr defaultRowHeight="14.4" x14ac:dyDescent="0.3"/>
  <cols>
    <col min="1" max="1" width="12" bestFit="1" customWidth="1"/>
    <col min="2" max="2" width="33.44140625" customWidth="1"/>
    <col min="3" max="3" width="13.5546875" bestFit="1" customWidth="1"/>
    <col min="5" max="5" width="19.88671875" bestFit="1" customWidth="1"/>
  </cols>
  <sheetData>
    <row r="1" spans="1:5" ht="18" x14ac:dyDescent="0.35">
      <c r="A1" s="11" t="s">
        <v>46</v>
      </c>
      <c r="B1" s="11"/>
      <c r="C1" s="11"/>
      <c r="D1" s="11"/>
      <c r="E1" s="11"/>
    </row>
    <row r="3" spans="1:5" x14ac:dyDescent="0.3">
      <c r="A3" s="2" t="s">
        <v>7</v>
      </c>
      <c r="B3" s="2" t="s">
        <v>6</v>
      </c>
      <c r="C3" s="2" t="s">
        <v>4</v>
      </c>
      <c r="D3" s="2" t="s">
        <v>5</v>
      </c>
      <c r="E3" s="2" t="s">
        <v>47</v>
      </c>
    </row>
    <row r="4" spans="1:5" x14ac:dyDescent="0.3">
      <c r="A4" s="3" t="s">
        <v>0</v>
      </c>
      <c r="B4" s="3" t="s">
        <v>2</v>
      </c>
      <c r="C4" s="3" t="s">
        <v>8</v>
      </c>
      <c r="D4" s="3" t="s">
        <v>9</v>
      </c>
      <c r="E4" s="3">
        <v>29</v>
      </c>
    </row>
    <row r="5" spans="1:5" x14ac:dyDescent="0.3">
      <c r="A5" s="3" t="s">
        <v>1</v>
      </c>
      <c r="B5" s="3" t="s">
        <v>3</v>
      </c>
      <c r="C5" s="3" t="s">
        <v>62</v>
      </c>
      <c r="D5" s="3" t="s">
        <v>10</v>
      </c>
      <c r="E5" s="3">
        <v>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3427-167E-4AF7-98B4-D4B484ABA25A}">
  <dimension ref="A1:C17"/>
  <sheetViews>
    <sheetView workbookViewId="0">
      <selection activeCell="A12" sqref="A12:C16"/>
    </sheetView>
  </sheetViews>
  <sheetFormatPr defaultRowHeight="14.4" x14ac:dyDescent="0.3"/>
  <cols>
    <col min="1" max="1" width="12.44140625" customWidth="1"/>
    <col min="2" max="2" width="12.6640625" customWidth="1"/>
    <col min="3" max="3" width="11.5546875" customWidth="1"/>
  </cols>
  <sheetData>
    <row r="1" spans="1:3" ht="18" x14ac:dyDescent="0.3">
      <c r="A1" s="12" t="s">
        <v>55</v>
      </c>
      <c r="B1" s="12"/>
      <c r="C1" s="12"/>
    </row>
    <row r="3" spans="1:3" x14ac:dyDescent="0.3">
      <c r="A3" s="3"/>
      <c r="B3" s="4" t="s">
        <v>0</v>
      </c>
      <c r="C3" s="4" t="s">
        <v>1</v>
      </c>
    </row>
    <row r="4" spans="1:3" x14ac:dyDescent="0.3">
      <c r="A4" s="6" t="s">
        <v>18</v>
      </c>
      <c r="B4" s="7" t="s">
        <v>52</v>
      </c>
      <c r="C4" s="7" t="s">
        <v>51</v>
      </c>
    </row>
    <row r="5" spans="1:3" x14ac:dyDescent="0.3">
      <c r="A5" s="6" t="s">
        <v>19</v>
      </c>
      <c r="B5" s="7" t="s">
        <v>52</v>
      </c>
      <c r="C5" s="7" t="s">
        <v>52</v>
      </c>
    </row>
    <row r="6" spans="1:3" x14ac:dyDescent="0.3">
      <c r="A6" s="6" t="s">
        <v>20</v>
      </c>
      <c r="B6" s="7" t="s">
        <v>51</v>
      </c>
      <c r="C6" s="7" t="s">
        <v>52</v>
      </c>
    </row>
    <row r="7" spans="1:3" x14ac:dyDescent="0.3">
      <c r="A7" s="6" t="s">
        <v>21</v>
      </c>
      <c r="B7" s="7" t="s">
        <v>52</v>
      </c>
      <c r="C7" s="7" t="s">
        <v>52</v>
      </c>
    </row>
    <row r="8" spans="1:3" x14ac:dyDescent="0.3">
      <c r="A8" s="8" t="s">
        <v>54</v>
      </c>
    </row>
    <row r="10" spans="1:3" ht="18" x14ac:dyDescent="0.3">
      <c r="A10" s="12" t="s">
        <v>57</v>
      </c>
      <c r="B10" s="12"/>
      <c r="C10" s="12"/>
    </row>
    <row r="12" spans="1:3" x14ac:dyDescent="0.3">
      <c r="A12" s="3"/>
      <c r="B12" s="4" t="s">
        <v>0</v>
      </c>
      <c r="C12" s="4" t="s">
        <v>1</v>
      </c>
    </row>
    <row r="13" spans="1:3" x14ac:dyDescent="0.3">
      <c r="A13" s="6" t="s">
        <v>18</v>
      </c>
      <c r="B13" s="7">
        <v>5</v>
      </c>
      <c r="C13" s="7" t="s">
        <v>53</v>
      </c>
    </row>
    <row r="14" spans="1:3" x14ac:dyDescent="0.3">
      <c r="A14" s="6" t="s">
        <v>19</v>
      </c>
      <c r="B14" s="7">
        <v>2</v>
      </c>
      <c r="C14" s="7">
        <v>1</v>
      </c>
    </row>
    <row r="15" spans="1:3" x14ac:dyDescent="0.3">
      <c r="A15" s="6" t="s">
        <v>20</v>
      </c>
      <c r="B15" s="7" t="s">
        <v>53</v>
      </c>
      <c r="C15" s="7">
        <v>5</v>
      </c>
    </row>
    <row r="16" spans="1:3" x14ac:dyDescent="0.3">
      <c r="A16" s="6" t="s">
        <v>21</v>
      </c>
      <c r="B16" s="7">
        <v>2</v>
      </c>
      <c r="C16" s="7">
        <v>4</v>
      </c>
    </row>
    <row r="17" spans="1:1" x14ac:dyDescent="0.3">
      <c r="A17" s="8" t="s">
        <v>56</v>
      </c>
    </row>
  </sheetData>
  <mergeCells count="2">
    <mergeCell ref="A1:C1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1C0-7E32-4A5B-B6C5-AAF3C06607B5}">
  <dimension ref="A1:E4"/>
  <sheetViews>
    <sheetView workbookViewId="0">
      <selection activeCell="B11" sqref="B11"/>
    </sheetView>
  </sheetViews>
  <sheetFormatPr defaultRowHeight="14.4" x14ac:dyDescent="0.3"/>
  <cols>
    <col min="1" max="1" width="12" bestFit="1" customWidth="1"/>
    <col min="2" max="2" width="33.44140625" customWidth="1"/>
    <col min="3" max="3" width="13.5546875" bestFit="1" customWidth="1"/>
  </cols>
  <sheetData>
    <row r="1" spans="1:5" ht="18" x14ac:dyDescent="0.3">
      <c r="A1" s="12" t="s">
        <v>11</v>
      </c>
      <c r="B1" s="12"/>
      <c r="C1" s="12"/>
      <c r="D1" s="12"/>
      <c r="E1" s="12"/>
    </row>
    <row r="3" spans="1:5" x14ac:dyDescent="0.3">
      <c r="A3" s="2" t="s">
        <v>13</v>
      </c>
      <c r="B3" s="2" t="s">
        <v>6</v>
      </c>
      <c r="C3" s="2" t="s">
        <v>4</v>
      </c>
      <c r="D3" s="2" t="s">
        <v>16</v>
      </c>
      <c r="E3" s="2" t="s">
        <v>5</v>
      </c>
    </row>
    <row r="4" spans="1:5" x14ac:dyDescent="0.3">
      <c r="A4" s="3" t="s">
        <v>12</v>
      </c>
      <c r="B4" s="3" t="s">
        <v>14</v>
      </c>
      <c r="C4" s="3" t="s">
        <v>29</v>
      </c>
      <c r="D4" s="3" t="s">
        <v>30</v>
      </c>
      <c r="E4" s="3" t="s">
        <v>15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1497-0A16-4058-B1F4-5AEB705832DA}">
  <dimension ref="A1:C107"/>
  <sheetViews>
    <sheetView tabSelected="1" workbookViewId="0">
      <selection activeCell="G10" sqref="G10"/>
    </sheetView>
  </sheetViews>
  <sheetFormatPr defaultRowHeight="14.4" x14ac:dyDescent="0.3"/>
  <cols>
    <col min="1" max="1" width="11.33203125" customWidth="1"/>
    <col min="2" max="2" width="11.5546875" customWidth="1"/>
    <col min="3" max="3" width="16.6640625" customWidth="1"/>
  </cols>
  <sheetData>
    <row r="1" spans="1:3" s="1" customFormat="1" ht="18" x14ac:dyDescent="0.35">
      <c r="A1" s="10" t="s">
        <v>48</v>
      </c>
      <c r="B1" s="10"/>
      <c r="C1" s="10"/>
    </row>
    <row r="3" spans="1:3" x14ac:dyDescent="0.3">
      <c r="A3" s="4" t="s">
        <v>31</v>
      </c>
      <c r="B3" s="4" t="s">
        <v>25</v>
      </c>
      <c r="C3" s="4" t="s">
        <v>28</v>
      </c>
    </row>
    <row r="4" spans="1:3" x14ac:dyDescent="0.3">
      <c r="A4" s="3" t="s">
        <v>32</v>
      </c>
      <c r="B4" s="3" t="s">
        <v>18</v>
      </c>
      <c r="C4" s="3">
        <v>390</v>
      </c>
    </row>
    <row r="5" spans="1:3" x14ac:dyDescent="0.3">
      <c r="A5" s="3" t="s">
        <v>32</v>
      </c>
      <c r="B5" s="3" t="s">
        <v>19</v>
      </c>
      <c r="C5" s="3">
        <v>249</v>
      </c>
    </row>
    <row r="6" spans="1:3" x14ac:dyDescent="0.3">
      <c r="A6" s="3" t="s">
        <v>32</v>
      </c>
      <c r="B6" s="3" t="s">
        <v>20</v>
      </c>
      <c r="C6" s="3">
        <v>380</v>
      </c>
    </row>
    <row r="7" spans="1:3" x14ac:dyDescent="0.3">
      <c r="A7" s="3" t="s">
        <v>32</v>
      </c>
      <c r="B7" s="3" t="s">
        <v>21</v>
      </c>
      <c r="C7" s="3">
        <v>290</v>
      </c>
    </row>
    <row r="8" spans="1:3" x14ac:dyDescent="0.3">
      <c r="A8" s="3" t="s">
        <v>33</v>
      </c>
      <c r="B8" s="3" t="s">
        <v>18</v>
      </c>
      <c r="C8" s="3">
        <v>971</v>
      </c>
    </row>
    <row r="9" spans="1:3" x14ac:dyDescent="0.3">
      <c r="A9" s="3" t="s">
        <v>33</v>
      </c>
      <c r="B9" s="3" t="s">
        <v>19</v>
      </c>
      <c r="C9" s="3">
        <v>181</v>
      </c>
    </row>
    <row r="10" spans="1:3" x14ac:dyDescent="0.3">
      <c r="A10" s="3" t="s">
        <v>33</v>
      </c>
      <c r="B10" s="3" t="s">
        <v>20</v>
      </c>
      <c r="C10" s="3">
        <v>343</v>
      </c>
    </row>
    <row r="11" spans="1:3" x14ac:dyDescent="0.3">
      <c r="A11" s="3" t="s">
        <v>33</v>
      </c>
      <c r="B11" s="3" t="s">
        <v>21</v>
      </c>
      <c r="C11" s="3">
        <v>281</v>
      </c>
    </row>
    <row r="12" spans="1:3" x14ac:dyDescent="0.3">
      <c r="A12" s="3" t="s">
        <v>34</v>
      </c>
      <c r="B12" s="3" t="s">
        <v>18</v>
      </c>
      <c r="C12" s="3">
        <v>298</v>
      </c>
    </row>
    <row r="13" spans="1:3" x14ac:dyDescent="0.3">
      <c r="A13" s="3" t="s">
        <v>34</v>
      </c>
      <c r="B13" s="3" t="s">
        <v>19</v>
      </c>
      <c r="C13" s="3">
        <v>110</v>
      </c>
    </row>
    <row r="14" spans="1:3" x14ac:dyDescent="0.3">
      <c r="A14" s="3" t="s">
        <v>34</v>
      </c>
      <c r="B14" s="3" t="s">
        <v>20</v>
      </c>
      <c r="C14" s="3">
        <v>371</v>
      </c>
    </row>
    <row r="15" spans="1:3" x14ac:dyDescent="0.3">
      <c r="A15" s="3" t="s">
        <v>34</v>
      </c>
      <c r="B15" s="3" t="s">
        <v>21</v>
      </c>
      <c r="C15" s="3">
        <v>236</v>
      </c>
    </row>
    <row r="16" spans="1:3" x14ac:dyDescent="0.3">
      <c r="A16" s="3" t="s">
        <v>35</v>
      </c>
      <c r="B16" s="3" t="s">
        <v>18</v>
      </c>
      <c r="C16" s="3">
        <v>417</v>
      </c>
    </row>
    <row r="17" spans="1:3" x14ac:dyDescent="0.3">
      <c r="A17" s="3" t="s">
        <v>35</v>
      </c>
      <c r="B17" s="3" t="s">
        <v>19</v>
      </c>
      <c r="C17" s="3">
        <v>565</v>
      </c>
    </row>
    <row r="18" spans="1:3" x14ac:dyDescent="0.3">
      <c r="A18" s="3" t="s">
        <v>35</v>
      </c>
      <c r="B18" s="3" t="s">
        <v>20</v>
      </c>
      <c r="C18" s="3">
        <v>328</v>
      </c>
    </row>
    <row r="19" spans="1:3" x14ac:dyDescent="0.3">
      <c r="A19" s="3" t="s">
        <v>35</v>
      </c>
      <c r="B19" s="3" t="s">
        <v>21</v>
      </c>
      <c r="C19" s="3">
        <v>158</v>
      </c>
    </row>
    <row r="20" spans="1:3" x14ac:dyDescent="0.3">
      <c r="A20" s="3" t="s">
        <v>36</v>
      </c>
      <c r="B20" s="3" t="s">
        <v>18</v>
      </c>
      <c r="C20" s="3">
        <v>997</v>
      </c>
    </row>
    <row r="21" spans="1:3" x14ac:dyDescent="0.3">
      <c r="A21" s="3" t="s">
        <v>36</v>
      </c>
      <c r="B21" s="3" t="s">
        <v>19</v>
      </c>
      <c r="C21" s="3">
        <v>531</v>
      </c>
    </row>
    <row r="22" spans="1:3" x14ac:dyDescent="0.3">
      <c r="A22" s="3" t="s">
        <v>36</v>
      </c>
      <c r="B22" s="3" t="s">
        <v>20</v>
      </c>
      <c r="C22" s="3">
        <v>393</v>
      </c>
    </row>
    <row r="23" spans="1:3" x14ac:dyDescent="0.3">
      <c r="A23" s="3" t="s">
        <v>36</v>
      </c>
      <c r="B23" s="3" t="s">
        <v>21</v>
      </c>
      <c r="C23" s="3">
        <v>184</v>
      </c>
    </row>
    <row r="24" spans="1:3" x14ac:dyDescent="0.3">
      <c r="A24" s="3" t="s">
        <v>37</v>
      </c>
      <c r="B24" s="3" t="s">
        <v>18</v>
      </c>
      <c r="C24" s="3">
        <v>630</v>
      </c>
    </row>
    <row r="25" spans="1:3" x14ac:dyDescent="0.3">
      <c r="A25" s="3" t="s">
        <v>37</v>
      </c>
      <c r="B25" s="3" t="s">
        <v>19</v>
      </c>
      <c r="C25" s="3">
        <v>195</v>
      </c>
    </row>
    <row r="26" spans="1:3" x14ac:dyDescent="0.3">
      <c r="A26" s="3" t="s">
        <v>37</v>
      </c>
      <c r="B26" s="3" t="s">
        <v>20</v>
      </c>
      <c r="C26" s="3">
        <v>364</v>
      </c>
    </row>
    <row r="27" spans="1:3" x14ac:dyDescent="0.3">
      <c r="A27" s="3" t="s">
        <v>37</v>
      </c>
      <c r="B27" s="3" t="s">
        <v>21</v>
      </c>
      <c r="C27" s="3">
        <v>145</v>
      </c>
    </row>
    <row r="28" spans="1:3" x14ac:dyDescent="0.3">
      <c r="A28" s="3" t="s">
        <v>38</v>
      </c>
      <c r="B28" s="3" t="s">
        <v>18</v>
      </c>
      <c r="C28" s="3">
        <v>812</v>
      </c>
    </row>
    <row r="29" spans="1:3" x14ac:dyDescent="0.3">
      <c r="A29" s="3" t="s">
        <v>38</v>
      </c>
      <c r="B29" s="3" t="s">
        <v>19</v>
      </c>
      <c r="C29" s="3">
        <v>146</v>
      </c>
    </row>
    <row r="30" spans="1:3" x14ac:dyDescent="0.3">
      <c r="A30" s="3" t="s">
        <v>38</v>
      </c>
      <c r="B30" s="3" t="s">
        <v>20</v>
      </c>
      <c r="C30" s="3">
        <v>338</v>
      </c>
    </row>
    <row r="31" spans="1:3" x14ac:dyDescent="0.3">
      <c r="A31" s="3" t="s">
        <v>38</v>
      </c>
      <c r="B31" s="3" t="s">
        <v>21</v>
      </c>
      <c r="C31" s="3">
        <v>184</v>
      </c>
    </row>
    <row r="32" spans="1:3" x14ac:dyDescent="0.3">
      <c r="A32" s="3" t="s">
        <v>39</v>
      </c>
      <c r="B32" s="3" t="s">
        <v>18</v>
      </c>
      <c r="C32" s="3">
        <v>957</v>
      </c>
    </row>
    <row r="33" spans="1:3" x14ac:dyDescent="0.3">
      <c r="A33" s="3" t="s">
        <v>39</v>
      </c>
      <c r="B33" s="3" t="s">
        <v>19</v>
      </c>
      <c r="C33" s="3">
        <v>328</v>
      </c>
    </row>
    <row r="34" spans="1:3" x14ac:dyDescent="0.3">
      <c r="A34" s="3" t="s">
        <v>39</v>
      </c>
      <c r="B34" s="3" t="s">
        <v>20</v>
      </c>
      <c r="C34" s="3">
        <v>323</v>
      </c>
    </row>
    <row r="35" spans="1:3" x14ac:dyDescent="0.3">
      <c r="A35" s="3" t="s">
        <v>39</v>
      </c>
      <c r="B35" s="3" t="s">
        <v>21</v>
      </c>
      <c r="C35" s="3">
        <v>287</v>
      </c>
    </row>
    <row r="36" spans="1:3" x14ac:dyDescent="0.3">
      <c r="A36" s="3" t="s">
        <v>40</v>
      </c>
      <c r="B36" s="3" t="s">
        <v>18</v>
      </c>
      <c r="C36" s="3">
        <v>323</v>
      </c>
    </row>
    <row r="37" spans="1:3" x14ac:dyDescent="0.3">
      <c r="A37" s="3" t="s">
        <v>40</v>
      </c>
      <c r="B37" s="3" t="s">
        <v>19</v>
      </c>
      <c r="C37" s="3">
        <v>245</v>
      </c>
    </row>
    <row r="38" spans="1:3" x14ac:dyDescent="0.3">
      <c r="A38" s="3" t="s">
        <v>40</v>
      </c>
      <c r="B38" s="3" t="s">
        <v>20</v>
      </c>
      <c r="C38" s="3">
        <v>346</v>
      </c>
    </row>
    <row r="39" spans="1:3" x14ac:dyDescent="0.3">
      <c r="A39" s="3" t="s">
        <v>40</v>
      </c>
      <c r="B39" s="3" t="s">
        <v>21</v>
      </c>
      <c r="C39" s="3">
        <v>188</v>
      </c>
    </row>
    <row r="40" spans="1:3" x14ac:dyDescent="0.3">
      <c r="A40" s="3" t="s">
        <v>41</v>
      </c>
      <c r="B40" s="3" t="s">
        <v>18</v>
      </c>
      <c r="C40" s="3">
        <v>321</v>
      </c>
    </row>
    <row r="41" spans="1:3" x14ac:dyDescent="0.3">
      <c r="A41" s="3" t="s">
        <v>41</v>
      </c>
      <c r="B41" s="3" t="s">
        <v>19</v>
      </c>
      <c r="C41" s="3">
        <v>271</v>
      </c>
    </row>
    <row r="42" spans="1:3" x14ac:dyDescent="0.3">
      <c r="A42" s="3" t="s">
        <v>41</v>
      </c>
      <c r="B42" s="3" t="s">
        <v>20</v>
      </c>
      <c r="C42" s="3">
        <v>329</v>
      </c>
    </row>
    <row r="43" spans="1:3" x14ac:dyDescent="0.3">
      <c r="A43" s="3" t="s">
        <v>41</v>
      </c>
      <c r="B43" s="3" t="s">
        <v>21</v>
      </c>
      <c r="C43" s="3">
        <v>225</v>
      </c>
    </row>
    <row r="44" spans="1:3" x14ac:dyDescent="0.3">
      <c r="A44" s="3" t="str">
        <f>LEFT(A40,4)&amp;" "&amp;RIGHT(A40,2)+1</f>
        <v>Week 11</v>
      </c>
      <c r="B44" s="3" t="s">
        <v>18</v>
      </c>
      <c r="C44" s="3">
        <v>809</v>
      </c>
    </row>
    <row r="45" spans="1:3" x14ac:dyDescent="0.3">
      <c r="A45" s="3" t="str">
        <f t="shared" ref="A45:A107" si="0">LEFT(A41,4)&amp;" "&amp;RIGHT(A41,2)+1</f>
        <v>Week 11</v>
      </c>
      <c r="B45" s="3" t="s">
        <v>19</v>
      </c>
      <c r="C45" s="3">
        <v>534</v>
      </c>
    </row>
    <row r="46" spans="1:3" x14ac:dyDescent="0.3">
      <c r="A46" s="3" t="str">
        <f t="shared" si="0"/>
        <v>Week 11</v>
      </c>
      <c r="B46" s="3" t="s">
        <v>20</v>
      </c>
      <c r="C46" s="3">
        <v>384</v>
      </c>
    </row>
    <row r="47" spans="1:3" x14ac:dyDescent="0.3">
      <c r="A47" s="3" t="str">
        <f t="shared" si="0"/>
        <v>Week 11</v>
      </c>
      <c r="B47" s="3" t="s">
        <v>21</v>
      </c>
      <c r="C47" s="3">
        <v>233</v>
      </c>
    </row>
    <row r="48" spans="1:3" x14ac:dyDescent="0.3">
      <c r="A48" s="3" t="str">
        <f>LEFT(A44,4)&amp;" "&amp;RIGHT(A44,2)+1</f>
        <v>Week 12</v>
      </c>
      <c r="B48" s="3" t="s">
        <v>18</v>
      </c>
      <c r="C48" s="3">
        <v>791</v>
      </c>
    </row>
    <row r="49" spans="1:3" x14ac:dyDescent="0.3">
      <c r="A49" s="3" t="str">
        <f t="shared" si="0"/>
        <v>Week 12</v>
      </c>
      <c r="B49" s="3" t="s">
        <v>19</v>
      </c>
      <c r="C49" s="3">
        <v>504</v>
      </c>
    </row>
    <row r="50" spans="1:3" x14ac:dyDescent="0.3">
      <c r="A50" s="3" t="str">
        <f t="shared" si="0"/>
        <v>Week 12</v>
      </c>
      <c r="B50" s="3" t="s">
        <v>20</v>
      </c>
      <c r="C50" s="3">
        <v>376</v>
      </c>
    </row>
    <row r="51" spans="1:3" x14ac:dyDescent="0.3">
      <c r="A51" s="3" t="str">
        <f t="shared" si="0"/>
        <v>Week 12</v>
      </c>
      <c r="B51" s="3" t="s">
        <v>21</v>
      </c>
      <c r="C51" s="3">
        <v>294</v>
      </c>
    </row>
    <row r="52" spans="1:3" x14ac:dyDescent="0.3">
      <c r="A52" s="3" t="str">
        <f>LEFT(A48,4)&amp;" "&amp;RIGHT(A48,2)+1</f>
        <v>Week 13</v>
      </c>
      <c r="B52" s="3" t="s">
        <v>18</v>
      </c>
      <c r="C52" s="3">
        <v>449</v>
      </c>
    </row>
    <row r="53" spans="1:3" x14ac:dyDescent="0.3">
      <c r="A53" s="3" t="str">
        <f t="shared" si="0"/>
        <v>Week 13</v>
      </c>
      <c r="B53" s="3" t="s">
        <v>19</v>
      </c>
      <c r="C53" s="3">
        <v>772</v>
      </c>
    </row>
    <row r="54" spans="1:3" x14ac:dyDescent="0.3">
      <c r="A54" s="3" t="str">
        <f t="shared" si="0"/>
        <v>Week 13</v>
      </c>
      <c r="B54" s="3" t="s">
        <v>20</v>
      </c>
      <c r="C54" s="3">
        <v>359</v>
      </c>
    </row>
    <row r="55" spans="1:3" x14ac:dyDescent="0.3">
      <c r="A55" s="3" t="str">
        <f t="shared" si="0"/>
        <v>Week 13</v>
      </c>
      <c r="B55" s="3" t="s">
        <v>21</v>
      </c>
      <c r="C55" s="3">
        <v>178</v>
      </c>
    </row>
    <row r="56" spans="1:3" x14ac:dyDescent="0.3">
      <c r="A56" s="3" t="str">
        <f>LEFT(A52,4)&amp;" "&amp;RIGHT(A52,2)+1</f>
        <v>Week 14</v>
      </c>
      <c r="B56" s="3" t="s">
        <v>18</v>
      </c>
      <c r="C56" s="3">
        <v>520</v>
      </c>
    </row>
    <row r="57" spans="1:3" x14ac:dyDescent="0.3">
      <c r="A57" s="3" t="str">
        <f t="shared" si="0"/>
        <v>Week 14</v>
      </c>
      <c r="B57" s="3" t="s">
        <v>19</v>
      </c>
      <c r="C57" s="3">
        <v>739</v>
      </c>
    </row>
    <row r="58" spans="1:3" x14ac:dyDescent="0.3">
      <c r="A58" s="3" t="str">
        <f t="shared" si="0"/>
        <v>Week 14</v>
      </c>
      <c r="B58" s="3" t="s">
        <v>20</v>
      </c>
      <c r="C58" s="3">
        <v>308</v>
      </c>
    </row>
    <row r="59" spans="1:3" x14ac:dyDescent="0.3">
      <c r="A59" s="3" t="str">
        <f t="shared" si="0"/>
        <v>Week 14</v>
      </c>
      <c r="B59" s="3" t="s">
        <v>21</v>
      </c>
      <c r="C59" s="3">
        <v>140</v>
      </c>
    </row>
    <row r="60" spans="1:3" x14ac:dyDescent="0.3">
      <c r="A60" s="3" t="str">
        <f>LEFT(A56,4)&amp;" "&amp;RIGHT(A56,2)+1</f>
        <v>Week 15</v>
      </c>
      <c r="B60" s="3" t="s">
        <v>18</v>
      </c>
      <c r="C60" s="3">
        <v>836</v>
      </c>
    </row>
    <row r="61" spans="1:3" x14ac:dyDescent="0.3">
      <c r="A61" s="3" t="str">
        <f t="shared" si="0"/>
        <v>Week 15</v>
      </c>
      <c r="B61" s="3" t="s">
        <v>19</v>
      </c>
      <c r="C61" s="3">
        <v>469</v>
      </c>
    </row>
    <row r="62" spans="1:3" x14ac:dyDescent="0.3">
      <c r="A62" s="3" t="str">
        <f t="shared" si="0"/>
        <v>Week 15</v>
      </c>
      <c r="B62" s="3" t="s">
        <v>20</v>
      </c>
      <c r="C62" s="3">
        <v>314</v>
      </c>
    </row>
    <row r="63" spans="1:3" x14ac:dyDescent="0.3">
      <c r="A63" s="3" t="str">
        <f t="shared" si="0"/>
        <v>Week 15</v>
      </c>
      <c r="B63" s="3" t="s">
        <v>21</v>
      </c>
      <c r="C63" s="3">
        <v>159</v>
      </c>
    </row>
    <row r="64" spans="1:3" x14ac:dyDescent="0.3">
      <c r="A64" s="3" t="str">
        <f>LEFT(A60,4)&amp;" "&amp;RIGHT(A60,2)+1</f>
        <v>Week 16</v>
      </c>
      <c r="B64" s="3" t="s">
        <v>18</v>
      </c>
      <c r="C64" s="3">
        <v>908</v>
      </c>
    </row>
    <row r="65" spans="1:3" x14ac:dyDescent="0.3">
      <c r="A65" s="3" t="str">
        <f t="shared" si="0"/>
        <v>Week 16</v>
      </c>
      <c r="B65" s="3" t="s">
        <v>19</v>
      </c>
      <c r="C65" s="3">
        <v>673</v>
      </c>
    </row>
    <row r="66" spans="1:3" x14ac:dyDescent="0.3">
      <c r="A66" s="3" t="str">
        <f t="shared" si="0"/>
        <v>Week 16</v>
      </c>
      <c r="B66" s="3" t="s">
        <v>20</v>
      </c>
      <c r="C66" s="3">
        <v>366</v>
      </c>
    </row>
    <row r="67" spans="1:3" x14ac:dyDescent="0.3">
      <c r="A67" s="3" t="str">
        <f t="shared" si="0"/>
        <v>Week 16</v>
      </c>
      <c r="B67" s="3" t="s">
        <v>21</v>
      </c>
      <c r="C67" s="3">
        <v>218</v>
      </c>
    </row>
    <row r="68" spans="1:3" x14ac:dyDescent="0.3">
      <c r="A68" s="3" t="str">
        <f>LEFT(A64,4)&amp;" "&amp;RIGHT(A64,2)+1</f>
        <v>Week 17</v>
      </c>
      <c r="B68" s="3" t="s">
        <v>18</v>
      </c>
      <c r="C68" s="3">
        <v>257</v>
      </c>
    </row>
    <row r="69" spans="1:3" x14ac:dyDescent="0.3">
      <c r="A69" s="3" t="str">
        <f t="shared" si="0"/>
        <v>Week 17</v>
      </c>
      <c r="B69" s="3" t="s">
        <v>19</v>
      </c>
      <c r="C69" s="3">
        <v>771</v>
      </c>
    </row>
    <row r="70" spans="1:3" x14ac:dyDescent="0.3">
      <c r="A70" s="3" t="str">
        <f t="shared" si="0"/>
        <v>Week 17</v>
      </c>
      <c r="B70" s="3" t="s">
        <v>20</v>
      </c>
      <c r="C70" s="3">
        <v>378</v>
      </c>
    </row>
    <row r="71" spans="1:3" x14ac:dyDescent="0.3">
      <c r="A71" s="3" t="str">
        <f t="shared" si="0"/>
        <v>Week 17</v>
      </c>
      <c r="B71" s="3" t="s">
        <v>21</v>
      </c>
      <c r="C71" s="3">
        <v>263</v>
      </c>
    </row>
    <row r="72" spans="1:3" x14ac:dyDescent="0.3">
      <c r="A72" s="3" t="str">
        <f>LEFT(A68,4)&amp;" "&amp;RIGHT(A68,2)+1</f>
        <v>Week 18</v>
      </c>
      <c r="B72" s="3" t="s">
        <v>18</v>
      </c>
      <c r="C72" s="3">
        <v>821</v>
      </c>
    </row>
    <row r="73" spans="1:3" x14ac:dyDescent="0.3">
      <c r="A73" s="3" t="str">
        <f t="shared" si="0"/>
        <v>Week 18</v>
      </c>
      <c r="B73" s="3" t="s">
        <v>19</v>
      </c>
      <c r="C73" s="3">
        <v>165</v>
      </c>
    </row>
    <row r="74" spans="1:3" x14ac:dyDescent="0.3">
      <c r="A74" s="3" t="str">
        <f t="shared" si="0"/>
        <v>Week 18</v>
      </c>
      <c r="B74" s="3" t="s">
        <v>20</v>
      </c>
      <c r="C74" s="3">
        <v>347</v>
      </c>
    </row>
    <row r="75" spans="1:3" x14ac:dyDescent="0.3">
      <c r="A75" s="3" t="str">
        <f t="shared" si="0"/>
        <v>Week 18</v>
      </c>
      <c r="B75" s="3" t="s">
        <v>21</v>
      </c>
      <c r="C75" s="3">
        <v>285</v>
      </c>
    </row>
    <row r="76" spans="1:3" x14ac:dyDescent="0.3">
      <c r="A76" s="3" t="str">
        <f>LEFT(A72,4)&amp;" "&amp;RIGHT(A72,2)+1</f>
        <v>Week 19</v>
      </c>
      <c r="B76" s="3" t="s">
        <v>18</v>
      </c>
      <c r="C76" s="3">
        <v>703</v>
      </c>
    </row>
    <row r="77" spans="1:3" x14ac:dyDescent="0.3">
      <c r="A77" s="3" t="str">
        <f t="shared" si="0"/>
        <v>Week 19</v>
      </c>
      <c r="B77" s="3" t="s">
        <v>19</v>
      </c>
      <c r="C77" s="3">
        <v>789</v>
      </c>
    </row>
    <row r="78" spans="1:3" x14ac:dyDescent="0.3">
      <c r="A78" s="3" t="str">
        <f t="shared" si="0"/>
        <v>Week 19</v>
      </c>
      <c r="B78" s="3" t="s">
        <v>20</v>
      </c>
      <c r="C78" s="3">
        <v>336</v>
      </c>
    </row>
    <row r="79" spans="1:3" x14ac:dyDescent="0.3">
      <c r="A79" s="3" t="str">
        <f t="shared" si="0"/>
        <v>Week 19</v>
      </c>
      <c r="B79" s="3" t="s">
        <v>21</v>
      </c>
      <c r="C79" s="3">
        <v>135</v>
      </c>
    </row>
    <row r="80" spans="1:3" x14ac:dyDescent="0.3">
      <c r="A80" s="3" t="str">
        <f>LEFT(A76,4)&amp;" "&amp;RIGHT(A76,2)+1</f>
        <v>Week 20</v>
      </c>
      <c r="B80" s="3" t="s">
        <v>18</v>
      </c>
      <c r="C80" s="3">
        <v>603</v>
      </c>
    </row>
    <row r="81" spans="1:3" x14ac:dyDescent="0.3">
      <c r="A81" s="3" t="str">
        <f t="shared" si="0"/>
        <v>Week 20</v>
      </c>
      <c r="B81" s="3" t="s">
        <v>19</v>
      </c>
      <c r="C81" s="3">
        <v>725</v>
      </c>
    </row>
    <row r="82" spans="1:3" x14ac:dyDescent="0.3">
      <c r="A82" s="3" t="str">
        <f t="shared" si="0"/>
        <v>Week 20</v>
      </c>
      <c r="B82" s="3" t="s">
        <v>20</v>
      </c>
      <c r="C82" s="3">
        <v>332</v>
      </c>
    </row>
    <row r="83" spans="1:3" x14ac:dyDescent="0.3">
      <c r="A83" s="3" t="str">
        <f t="shared" si="0"/>
        <v>Week 20</v>
      </c>
      <c r="B83" s="3" t="s">
        <v>21</v>
      </c>
      <c r="C83" s="3">
        <v>274</v>
      </c>
    </row>
    <row r="84" spans="1:3" x14ac:dyDescent="0.3">
      <c r="A84" s="3" t="str">
        <f>LEFT(A80,4)&amp;" "&amp;RIGHT(A80,2)+1</f>
        <v>Week 21</v>
      </c>
      <c r="B84" s="3" t="s">
        <v>18</v>
      </c>
      <c r="C84" s="3">
        <v>499</v>
      </c>
    </row>
    <row r="85" spans="1:3" x14ac:dyDescent="0.3">
      <c r="A85" s="3" t="str">
        <f t="shared" si="0"/>
        <v>Week 21</v>
      </c>
      <c r="B85" s="3" t="s">
        <v>19</v>
      </c>
      <c r="C85" s="3">
        <v>683</v>
      </c>
    </row>
    <row r="86" spans="1:3" x14ac:dyDescent="0.3">
      <c r="A86" s="3" t="str">
        <f t="shared" si="0"/>
        <v>Week 21</v>
      </c>
      <c r="B86" s="3" t="s">
        <v>20</v>
      </c>
      <c r="C86" s="3">
        <v>314</v>
      </c>
    </row>
    <row r="87" spans="1:3" x14ac:dyDescent="0.3">
      <c r="A87" s="3" t="str">
        <f t="shared" si="0"/>
        <v>Week 21</v>
      </c>
      <c r="B87" s="3" t="s">
        <v>21</v>
      </c>
      <c r="C87" s="3">
        <v>111</v>
      </c>
    </row>
    <row r="88" spans="1:3" x14ac:dyDescent="0.3">
      <c r="A88" s="3" t="str">
        <f>LEFT(A84,4)&amp;" "&amp;RIGHT(A84,2)+1</f>
        <v>Week 22</v>
      </c>
      <c r="B88" s="3" t="s">
        <v>18</v>
      </c>
      <c r="C88" s="3">
        <v>430</v>
      </c>
    </row>
    <row r="89" spans="1:3" x14ac:dyDescent="0.3">
      <c r="A89" s="3" t="str">
        <f t="shared" si="0"/>
        <v>Week 22</v>
      </c>
      <c r="B89" s="3" t="s">
        <v>19</v>
      </c>
      <c r="C89" s="3">
        <v>517</v>
      </c>
    </row>
    <row r="90" spans="1:3" x14ac:dyDescent="0.3">
      <c r="A90" s="3" t="str">
        <f t="shared" si="0"/>
        <v>Week 22</v>
      </c>
      <c r="B90" s="3" t="s">
        <v>20</v>
      </c>
      <c r="C90" s="3">
        <v>387</v>
      </c>
    </row>
    <row r="91" spans="1:3" x14ac:dyDescent="0.3">
      <c r="A91" s="3" t="str">
        <f t="shared" si="0"/>
        <v>Week 22</v>
      </c>
      <c r="B91" s="3" t="s">
        <v>21</v>
      </c>
      <c r="C91" s="3">
        <v>152</v>
      </c>
    </row>
    <row r="92" spans="1:3" x14ac:dyDescent="0.3">
      <c r="A92" s="3" t="str">
        <f>LEFT(A88,4)&amp;" "&amp;RIGHT(A88,2)+1</f>
        <v>Week 23</v>
      </c>
      <c r="B92" s="3" t="s">
        <v>18</v>
      </c>
      <c r="C92" s="3">
        <v>988</v>
      </c>
    </row>
    <row r="93" spans="1:3" x14ac:dyDescent="0.3">
      <c r="A93" s="3" t="str">
        <f t="shared" si="0"/>
        <v>Week 23</v>
      </c>
      <c r="B93" s="3" t="s">
        <v>19</v>
      </c>
      <c r="C93" s="3">
        <v>499</v>
      </c>
    </row>
    <row r="94" spans="1:3" x14ac:dyDescent="0.3">
      <c r="A94" s="3" t="str">
        <f t="shared" si="0"/>
        <v>Week 23</v>
      </c>
      <c r="B94" s="3" t="s">
        <v>20</v>
      </c>
      <c r="C94" s="3">
        <v>352</v>
      </c>
    </row>
    <row r="95" spans="1:3" x14ac:dyDescent="0.3">
      <c r="A95" s="3" t="str">
        <f t="shared" si="0"/>
        <v>Week 23</v>
      </c>
      <c r="B95" s="3" t="s">
        <v>21</v>
      </c>
      <c r="C95" s="3">
        <v>157</v>
      </c>
    </row>
    <row r="96" spans="1:3" x14ac:dyDescent="0.3">
      <c r="A96" s="3" t="str">
        <f>LEFT(A92,4)&amp;" "&amp;RIGHT(A92,2)+1</f>
        <v>Week 24</v>
      </c>
      <c r="B96" s="3" t="s">
        <v>18</v>
      </c>
      <c r="C96" s="3">
        <v>420</v>
      </c>
    </row>
    <row r="97" spans="1:3" x14ac:dyDescent="0.3">
      <c r="A97" s="3" t="str">
        <f t="shared" si="0"/>
        <v>Week 24</v>
      </c>
      <c r="B97" s="3" t="s">
        <v>19</v>
      </c>
      <c r="C97" s="3">
        <v>746</v>
      </c>
    </row>
    <row r="98" spans="1:3" x14ac:dyDescent="0.3">
      <c r="A98" s="3" t="str">
        <f t="shared" si="0"/>
        <v>Week 24</v>
      </c>
      <c r="B98" s="3" t="s">
        <v>20</v>
      </c>
      <c r="C98" s="3">
        <v>366</v>
      </c>
    </row>
    <row r="99" spans="1:3" x14ac:dyDescent="0.3">
      <c r="A99" s="3" t="str">
        <f t="shared" si="0"/>
        <v>Week 24</v>
      </c>
      <c r="B99" s="3" t="s">
        <v>21</v>
      </c>
      <c r="C99" s="3">
        <v>295</v>
      </c>
    </row>
    <row r="100" spans="1:3" x14ac:dyDescent="0.3">
      <c r="A100" s="3" t="str">
        <f>LEFT(A96,4)&amp;" "&amp;RIGHT(A96,2)+1</f>
        <v>Week 25</v>
      </c>
      <c r="B100" s="3" t="s">
        <v>18</v>
      </c>
      <c r="C100" s="3">
        <v>455</v>
      </c>
    </row>
    <row r="101" spans="1:3" x14ac:dyDescent="0.3">
      <c r="A101" s="3" t="str">
        <f t="shared" si="0"/>
        <v>Week 25</v>
      </c>
      <c r="B101" s="3" t="s">
        <v>19</v>
      </c>
      <c r="C101" s="3">
        <v>783</v>
      </c>
    </row>
    <row r="102" spans="1:3" x14ac:dyDescent="0.3">
      <c r="A102" s="3" t="str">
        <f t="shared" si="0"/>
        <v>Week 25</v>
      </c>
      <c r="B102" s="3" t="s">
        <v>20</v>
      </c>
      <c r="C102" s="3">
        <v>321</v>
      </c>
    </row>
    <row r="103" spans="1:3" x14ac:dyDescent="0.3">
      <c r="A103" s="3" t="str">
        <f t="shared" si="0"/>
        <v>Week 25</v>
      </c>
      <c r="B103" s="3" t="s">
        <v>21</v>
      </c>
      <c r="C103" s="3">
        <v>247</v>
      </c>
    </row>
    <row r="104" spans="1:3" x14ac:dyDescent="0.3">
      <c r="A104" s="3" t="str">
        <f>LEFT(A100,4)&amp;" "&amp;RIGHT(A100,2)+1</f>
        <v>Week 26</v>
      </c>
      <c r="B104" s="3" t="s">
        <v>18</v>
      </c>
      <c r="C104" s="3">
        <v>320</v>
      </c>
    </row>
    <row r="105" spans="1:3" x14ac:dyDescent="0.3">
      <c r="A105" s="3" t="str">
        <f t="shared" si="0"/>
        <v>Week 26</v>
      </c>
      <c r="B105" s="3" t="s">
        <v>19</v>
      </c>
      <c r="C105" s="3">
        <v>460</v>
      </c>
    </row>
    <row r="106" spans="1:3" x14ac:dyDescent="0.3">
      <c r="A106" s="3" t="str">
        <f t="shared" si="0"/>
        <v>Week 26</v>
      </c>
      <c r="B106" s="3" t="s">
        <v>20</v>
      </c>
      <c r="C106" s="3">
        <v>341</v>
      </c>
    </row>
    <row r="107" spans="1:3" x14ac:dyDescent="0.3">
      <c r="A107" s="3" t="str">
        <f t="shared" si="0"/>
        <v>Week 26</v>
      </c>
      <c r="B107" s="3" t="s">
        <v>21</v>
      </c>
      <c r="C107" s="3">
        <v>235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5720-05AB-4765-B7E7-396F5CFDC80F}">
  <dimension ref="A1:G7"/>
  <sheetViews>
    <sheetView workbookViewId="0">
      <selection activeCell="D15" sqref="D15"/>
    </sheetView>
  </sheetViews>
  <sheetFormatPr defaultRowHeight="14.4" x14ac:dyDescent="0.3"/>
  <cols>
    <col min="1" max="1" width="9.33203125" bestFit="1" customWidth="1"/>
    <col min="2" max="2" width="9.33203125" customWidth="1"/>
    <col min="3" max="3" width="19.44140625" customWidth="1"/>
    <col min="4" max="4" width="14.5546875" customWidth="1"/>
    <col min="5" max="5" width="12.5546875" customWidth="1"/>
    <col min="6" max="6" width="18.88671875" customWidth="1"/>
    <col min="7" max="7" width="17.5546875" customWidth="1"/>
  </cols>
  <sheetData>
    <row r="1" spans="1:7" ht="18" x14ac:dyDescent="0.35">
      <c r="A1" s="13" t="s">
        <v>63</v>
      </c>
      <c r="B1" s="13"/>
      <c r="C1" s="13"/>
      <c r="D1" s="13"/>
      <c r="E1" s="13"/>
      <c r="F1" s="13"/>
      <c r="G1" s="13"/>
    </row>
    <row r="3" spans="1:7" ht="28.5" customHeight="1" x14ac:dyDescent="0.3">
      <c r="A3" s="9" t="s">
        <v>42</v>
      </c>
      <c r="B3" s="9" t="s">
        <v>43</v>
      </c>
      <c r="C3" s="9" t="s">
        <v>60</v>
      </c>
      <c r="D3" s="9" t="s">
        <v>45</v>
      </c>
      <c r="E3" s="9" t="s">
        <v>44</v>
      </c>
      <c r="F3" s="9" t="s">
        <v>59</v>
      </c>
      <c r="G3" s="9" t="s">
        <v>58</v>
      </c>
    </row>
    <row r="4" spans="1:7" x14ac:dyDescent="0.3">
      <c r="A4" s="3" t="s">
        <v>0</v>
      </c>
      <c r="B4" s="3" t="s">
        <v>12</v>
      </c>
      <c r="C4" s="3" t="s">
        <v>26</v>
      </c>
      <c r="D4" s="3">
        <v>0.03</v>
      </c>
      <c r="E4" s="3">
        <v>2</v>
      </c>
      <c r="F4" s="3">
        <v>950</v>
      </c>
      <c r="G4" s="3">
        <v>0.1</v>
      </c>
    </row>
    <row r="5" spans="1:7" x14ac:dyDescent="0.3">
      <c r="A5" s="3" t="s">
        <v>0</v>
      </c>
      <c r="B5" s="3" t="s">
        <v>12</v>
      </c>
      <c r="C5" s="3" t="s">
        <v>64</v>
      </c>
      <c r="D5" s="3">
        <v>0.9</v>
      </c>
      <c r="E5" s="3">
        <v>1</v>
      </c>
      <c r="F5" s="3">
        <v>950</v>
      </c>
      <c r="G5" s="3">
        <v>1</v>
      </c>
    </row>
    <row r="6" spans="1:7" x14ac:dyDescent="0.3">
      <c r="A6" s="3" t="s">
        <v>1</v>
      </c>
      <c r="B6" s="3" t="s">
        <v>12</v>
      </c>
      <c r="C6" s="3" t="s">
        <v>27</v>
      </c>
      <c r="D6" s="3">
        <v>0.2</v>
      </c>
      <c r="E6" s="3">
        <v>16</v>
      </c>
      <c r="F6" s="3">
        <v>7000</v>
      </c>
      <c r="G6" s="3">
        <v>0.02</v>
      </c>
    </row>
    <row r="7" spans="1:7" x14ac:dyDescent="0.3">
      <c r="A7" s="3" t="s">
        <v>1</v>
      </c>
      <c r="B7" s="3" t="s">
        <v>12</v>
      </c>
      <c r="C7" s="3" t="s">
        <v>64</v>
      </c>
      <c r="D7" s="3">
        <v>1.3</v>
      </c>
      <c r="E7" s="3">
        <v>3</v>
      </c>
      <c r="F7" s="3">
        <v>7000</v>
      </c>
      <c r="G7" s="3">
        <v>0.5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Supply Chain Network</vt:lpstr>
      <vt:lpstr>Products</vt:lpstr>
      <vt:lpstr>Plants</vt:lpstr>
      <vt:lpstr>Plant_Product</vt:lpstr>
      <vt:lpstr>DC</vt:lpstr>
      <vt:lpstr>Demand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Emmanuel R</dc:creator>
  <cp:lastModifiedBy>Lien, Austin J</cp:lastModifiedBy>
  <dcterms:created xsi:type="dcterms:W3CDTF">2023-01-01T00:08:54Z</dcterms:created>
  <dcterms:modified xsi:type="dcterms:W3CDTF">2024-06-15T16:14:00Z</dcterms:modified>
</cp:coreProperties>
</file>