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OneDrive\Documents\GCA Data Analytics Milestones\"/>
    </mc:Choice>
  </mc:AlternateContent>
  <xr:revisionPtr revIDLastSave="0" documentId="8_{C759B815-2237-4ED0-8ECE-D088C060FF11}" xr6:coauthVersionLast="47" xr6:coauthVersionMax="47" xr10:uidLastSave="{00000000-0000-0000-0000-000000000000}"/>
  <bookViews>
    <workbookView xWindow="-108" yWindow="-108" windowWidth="23256" windowHeight="12456" xr2:uid="{B2998C69-2D14-E649-9A55-88E1CDEE9A1E}"/>
  </bookViews>
  <sheets>
    <sheet name="HoverData" sheetId="1" r:id="rId1"/>
  </sheets>
  <definedNames>
    <definedName name="_xlnm._FilterDatabase" localSheetId="0" hidden="1">HoverData!$A$1:$K$497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6" i="1" l="1"/>
  <c r="N35" i="1"/>
  <c r="N34" i="1"/>
  <c r="N33" i="1"/>
  <c r="N32" i="1"/>
  <c r="N31" i="1"/>
  <c r="N26" i="1"/>
  <c r="N25" i="1"/>
  <c r="N24" i="1"/>
  <c r="N19" i="1"/>
  <c r="M19" i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 s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 s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 s="1"/>
  <c r="J461" i="1" a="1"/>
  <c r="J461" i="1" s="1"/>
  <c r="J462" i="1" a="1"/>
  <c r="J462" i="1" s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2" i="1" a="1"/>
  <c r="J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2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2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<sst xmlns="http://schemas.openxmlformats.org/spreadsheetml/2006/main" count="1041" uniqueCount="285">
  <si>
    <t>job_identifier</t>
  </si>
  <si>
    <t>organization_id</t>
  </si>
  <si>
    <t>job_location</t>
  </si>
  <si>
    <t>state</t>
  </si>
  <si>
    <t>city</t>
  </si>
  <si>
    <t>job_deliverable</t>
  </si>
  <si>
    <t>roof_job</t>
  </si>
  <si>
    <t>job_complete_date</t>
  </si>
  <si>
    <t>job_complete_month</t>
  </si>
  <si>
    <t>job_complete_season</t>
  </si>
  <si>
    <t>price_estimate</t>
  </si>
  <si>
    <t>season</t>
  </si>
  <si>
    <t>month</t>
  </si>
  <si>
    <t>month_num</t>
  </si>
  <si>
    <t>Prairie Village, KS</t>
  </si>
  <si>
    <t>complete</t>
  </si>
  <si>
    <t>Winter</t>
  </si>
  <si>
    <t xml:space="preserve">January </t>
  </si>
  <si>
    <t>Bonner Springs, KS</t>
  </si>
  <si>
    <t xml:space="preserve">February </t>
  </si>
  <si>
    <t>Omaha, NE</t>
  </si>
  <si>
    <t>Spring</t>
  </si>
  <si>
    <t>March</t>
  </si>
  <si>
    <t>Boerne, TX</t>
  </si>
  <si>
    <t>April</t>
  </si>
  <si>
    <t>Austin, TX</t>
  </si>
  <si>
    <t>May</t>
  </si>
  <si>
    <t>Summer</t>
  </si>
  <si>
    <t>June</t>
  </si>
  <si>
    <t>Aledo, TX</t>
  </si>
  <si>
    <t>July</t>
  </si>
  <si>
    <t>Katy, TX</t>
  </si>
  <si>
    <t>August</t>
  </si>
  <si>
    <t>Pflugerville, TX</t>
  </si>
  <si>
    <t>Fall</t>
  </si>
  <si>
    <t>September</t>
  </si>
  <si>
    <t>Houston, TX</t>
  </si>
  <si>
    <t>roof</t>
  </si>
  <si>
    <t>October</t>
  </si>
  <si>
    <t>November</t>
  </si>
  <si>
    <t>December</t>
  </si>
  <si>
    <t>Plano, TX</t>
  </si>
  <si>
    <t>Spring, TX</t>
  </si>
  <si>
    <t>Humble, TX</t>
  </si>
  <si>
    <t>Count number of job types:</t>
  </si>
  <si>
    <t>San Antonio, TX</t>
  </si>
  <si>
    <t>Sugar Land, TX</t>
  </si>
  <si>
    <t>Count number of roof jobs in Nebraska, Kansas, and Texas:</t>
  </si>
  <si>
    <t>Waterloo, NE</t>
  </si>
  <si>
    <t>NE</t>
  </si>
  <si>
    <t>Edmond, OK</t>
  </si>
  <si>
    <t>KS</t>
  </si>
  <si>
    <t>Marble Falls, TX</t>
  </si>
  <si>
    <t>TX</t>
  </si>
  <si>
    <t>Spring Branch, TX</t>
  </si>
  <si>
    <t>Estimate how much money Hover made from roof jobs in each state:</t>
  </si>
  <si>
    <t>Farmers Branch, TX</t>
  </si>
  <si>
    <t>Bellevue, NE</t>
  </si>
  <si>
    <t>profit_estimate</t>
  </si>
  <si>
    <t>Arlington, TX</t>
  </si>
  <si>
    <t>Overland Park, KS</t>
  </si>
  <si>
    <t>Shawnee, KS</t>
  </si>
  <si>
    <t>OK</t>
  </si>
  <si>
    <t>ND</t>
  </si>
  <si>
    <t>Ceresco, NE</t>
  </si>
  <si>
    <t>SD</t>
  </si>
  <si>
    <t>McKinney, TX</t>
  </si>
  <si>
    <t>Dalhart, TX</t>
  </si>
  <si>
    <t>Fargo, ND</t>
  </si>
  <si>
    <t>Pryor, OK</t>
  </si>
  <si>
    <t>Georgetown, TX</t>
  </si>
  <si>
    <t>Belle Fourche, SD</t>
  </si>
  <si>
    <t>Fort Worth, TX</t>
  </si>
  <si>
    <t>West Point, NE</t>
  </si>
  <si>
    <t>Tulsa, OK</t>
  </si>
  <si>
    <t>Frisco, TX</t>
  </si>
  <si>
    <t>Denton, TX</t>
  </si>
  <si>
    <t>Olathe, KS</t>
  </si>
  <si>
    <t>Augusta, KS</t>
  </si>
  <si>
    <t>Carrollton, TX</t>
  </si>
  <si>
    <t>Mandan, ND</t>
  </si>
  <si>
    <t>Russell, KS</t>
  </si>
  <si>
    <t>Arp, TX</t>
  </si>
  <si>
    <t>Waco, TX</t>
  </si>
  <si>
    <t>Beulah, ND</t>
  </si>
  <si>
    <t>Springfield, NE</t>
  </si>
  <si>
    <t>Firth, NE</t>
  </si>
  <si>
    <t>North Sioux City, SD</t>
  </si>
  <si>
    <t>Loup City, NE</t>
  </si>
  <si>
    <t>Wichita, KS</t>
  </si>
  <si>
    <t>Valley City, ND</t>
  </si>
  <si>
    <t>Wahpeton, ND</t>
  </si>
  <si>
    <t>Topeka, KS</t>
  </si>
  <si>
    <t>Jamestown, ND</t>
  </si>
  <si>
    <t>Watertown, SD</t>
  </si>
  <si>
    <t>Bennington, NE</t>
  </si>
  <si>
    <t>Jenks, OK</t>
  </si>
  <si>
    <t>Denison, TX</t>
  </si>
  <si>
    <t>WaKeeney, KS</t>
  </si>
  <si>
    <t>Milford, NE</t>
  </si>
  <si>
    <t>Plattsmouth, NE</t>
  </si>
  <si>
    <t>South Sioux City, NE</t>
  </si>
  <si>
    <t>Ovilla, TX</t>
  </si>
  <si>
    <t>Victoria, TX</t>
  </si>
  <si>
    <t>Lawrence, KS</t>
  </si>
  <si>
    <t>Port Arthur, TX</t>
  </si>
  <si>
    <t>Lincoln, NE</t>
  </si>
  <si>
    <t>Bellaire, TX</t>
  </si>
  <si>
    <t>Broken Bow, NE</t>
  </si>
  <si>
    <t>Cleburne, TX</t>
  </si>
  <si>
    <t>Paola, KS</t>
  </si>
  <si>
    <t>Granbury, TX</t>
  </si>
  <si>
    <t>Argyle, TX</t>
  </si>
  <si>
    <t>Carson, ND</t>
  </si>
  <si>
    <t>Broken Arrow, OK</t>
  </si>
  <si>
    <t>North Bend, NE</t>
  </si>
  <si>
    <t>Dakota Dunes, SD</t>
  </si>
  <si>
    <t>Oklahoma City, OK</t>
  </si>
  <si>
    <t>China Spring, TX</t>
  </si>
  <si>
    <t>Mission, KS</t>
  </si>
  <si>
    <t>Pampa, TX</t>
  </si>
  <si>
    <t>Kingsbury, TX</t>
  </si>
  <si>
    <t>Dallas, TX</t>
  </si>
  <si>
    <t>Fremont, NE</t>
  </si>
  <si>
    <t>Palmer, NE</t>
  </si>
  <si>
    <t>Irving, TX</t>
  </si>
  <si>
    <t>Horseshoe Bay, TX</t>
  </si>
  <si>
    <t>Leander, TX</t>
  </si>
  <si>
    <t>Ashland, NE</t>
  </si>
  <si>
    <t>Bartlesville, OK</t>
  </si>
  <si>
    <t>Dripping Springs, TX</t>
  </si>
  <si>
    <t>Melissa, TX</t>
  </si>
  <si>
    <t>Huntsville, TX</t>
  </si>
  <si>
    <t>Clifton, TX</t>
  </si>
  <si>
    <t>Independence, KS</t>
  </si>
  <si>
    <t>Joshua, TX</t>
  </si>
  <si>
    <t>Hallam, NE</t>
  </si>
  <si>
    <t>Justin, TX</t>
  </si>
  <si>
    <t>Malcolm, NE</t>
  </si>
  <si>
    <t>Dayton, TX</t>
  </si>
  <si>
    <t>Gardner, KS</t>
  </si>
  <si>
    <t>Kingston, OK</t>
  </si>
  <si>
    <t>Minot, ND</t>
  </si>
  <si>
    <t>Rapid City, SD</t>
  </si>
  <si>
    <t>Bryan, TX</t>
  </si>
  <si>
    <t>Bastrop, TX</t>
  </si>
  <si>
    <t>Leawood, KS</t>
  </si>
  <si>
    <t>El Paso, TX</t>
  </si>
  <si>
    <t>Crowley, TX</t>
  </si>
  <si>
    <t>Douglass, KS</t>
  </si>
  <si>
    <t>Ottawa, KS</t>
  </si>
  <si>
    <t>Mount Pleasant, TX</t>
  </si>
  <si>
    <t>Marshall, TX</t>
  </si>
  <si>
    <t>Sioux Falls, SD</t>
  </si>
  <si>
    <t>Linwood, KS</t>
  </si>
  <si>
    <t>Williston, ND</t>
  </si>
  <si>
    <t>Schertz, TX</t>
  </si>
  <si>
    <t>Missouri City, TX</t>
  </si>
  <si>
    <t>Coppell, TX</t>
  </si>
  <si>
    <t>Pickstown, SD</t>
  </si>
  <si>
    <t>Papillion, NE</t>
  </si>
  <si>
    <t>College Station, TX</t>
  </si>
  <si>
    <t>Linwood, NE</t>
  </si>
  <si>
    <t>Wymore, NE</t>
  </si>
  <si>
    <t>Corsicana, TX</t>
  </si>
  <si>
    <t>Ford, KS</t>
  </si>
  <si>
    <t>Alpine, TX</t>
  </si>
  <si>
    <t>Smith Center, KS</t>
  </si>
  <si>
    <t>Borger, TX</t>
  </si>
  <si>
    <t>Lancaster, TX</t>
  </si>
  <si>
    <t>Auburn, KS</t>
  </si>
  <si>
    <t>Colleyville, TX</t>
  </si>
  <si>
    <t>Dighton, KS</t>
  </si>
  <si>
    <t>Beemer, NE</t>
  </si>
  <si>
    <t>Cypress, TX</t>
  </si>
  <si>
    <t>Doniphan, NE</t>
  </si>
  <si>
    <t>Kearney, NE</t>
  </si>
  <si>
    <t>Ralston, NE</t>
  </si>
  <si>
    <t>Hecla, SD</t>
  </si>
  <si>
    <t>Bismarck, ND</t>
  </si>
  <si>
    <t>Bee, NE</t>
  </si>
  <si>
    <t>Winfield, KS</t>
  </si>
  <si>
    <t>Shelby, NE</t>
  </si>
  <si>
    <t>Walcott, ND</t>
  </si>
  <si>
    <t>Republican City, NE</t>
  </si>
  <si>
    <t>Friendswood, TX</t>
  </si>
  <si>
    <t>Rowlett, TX</t>
  </si>
  <si>
    <t>Arapahoe, NE</t>
  </si>
  <si>
    <t>Creighton, NE</t>
  </si>
  <si>
    <t>Lenexa, KS</t>
  </si>
  <si>
    <t>Round Rock, TX</t>
  </si>
  <si>
    <t>Sturgis, SD</t>
  </si>
  <si>
    <t>Chamberlain, SD</t>
  </si>
  <si>
    <t>Sour Lake, TX</t>
  </si>
  <si>
    <t>Gretna, NE</t>
  </si>
  <si>
    <t>Columbus, NE</t>
  </si>
  <si>
    <t>Litchfield, NE</t>
  </si>
  <si>
    <t>Murphy, TX</t>
  </si>
  <si>
    <t>Scranton, ND</t>
  </si>
  <si>
    <t>Waxahachie, TX</t>
  </si>
  <si>
    <t>Gibbon, NE</t>
  </si>
  <si>
    <t>Austin, TX 78753, TX</t>
  </si>
  <si>
    <t>Bogue, KS</t>
  </si>
  <si>
    <t>Cummings, ND</t>
  </si>
  <si>
    <t>Argusville, ND</t>
  </si>
  <si>
    <t>York, NE</t>
  </si>
  <si>
    <t>Utica, NE</t>
  </si>
  <si>
    <t>La Vista, NE</t>
  </si>
  <si>
    <t>Killdeer, ND</t>
  </si>
  <si>
    <t>Benedict, NE</t>
  </si>
  <si>
    <t>Oacoma, SD</t>
  </si>
  <si>
    <t>Glenpool, OK</t>
  </si>
  <si>
    <t>Daisetta, TX</t>
  </si>
  <si>
    <t>Box Elder, SD</t>
  </si>
  <si>
    <t>Deshler, NE</t>
  </si>
  <si>
    <t>Pottsboro, TX</t>
  </si>
  <si>
    <t>Central City, NE</t>
  </si>
  <si>
    <t>Hershey, NE</t>
  </si>
  <si>
    <t>Hutto, TX</t>
  </si>
  <si>
    <t>Spearfish, SD</t>
  </si>
  <si>
    <t>Pierre, SD</t>
  </si>
  <si>
    <t>Hartford, SD</t>
  </si>
  <si>
    <t>Rainbow, TX</t>
  </si>
  <si>
    <t>Manhattan, KS</t>
  </si>
  <si>
    <t>DeSoto, TX</t>
  </si>
  <si>
    <t>Corpus Christi, TX</t>
  </si>
  <si>
    <t>Minden, NE</t>
  </si>
  <si>
    <t>Grand Prairie, TX</t>
  </si>
  <si>
    <t>Hill City, KS</t>
  </si>
  <si>
    <t>Allen, TX</t>
  </si>
  <si>
    <t>Thedford, NE</t>
  </si>
  <si>
    <t>Forney, TX</t>
  </si>
  <si>
    <t>North Richland Hills, TX</t>
  </si>
  <si>
    <t>Wanblee, SD</t>
  </si>
  <si>
    <t>Valley, NE</t>
  </si>
  <si>
    <t>Nolanville, TX</t>
  </si>
  <si>
    <t>Pasadena, TX</t>
  </si>
  <si>
    <t>San Leon, TX</t>
  </si>
  <si>
    <t>Garland, TX</t>
  </si>
  <si>
    <t>Meade, KS</t>
  </si>
  <si>
    <t>Council Grove, KS</t>
  </si>
  <si>
    <t>West Fargo, ND</t>
  </si>
  <si>
    <t>Davenport, ND</t>
  </si>
  <si>
    <t>Stella, NE</t>
  </si>
  <si>
    <t>ORANGE, TX</t>
  </si>
  <si>
    <t>Gainesville, TX</t>
  </si>
  <si>
    <t>Mayetta, KS</t>
  </si>
  <si>
    <t>Hillsboro, TX</t>
  </si>
  <si>
    <t>Aubrey, TX</t>
  </si>
  <si>
    <t>Cibolo, TX</t>
  </si>
  <si>
    <t>Lone Star, TX</t>
  </si>
  <si>
    <t>Whitehouse, TX</t>
  </si>
  <si>
    <t>Louisburg, KS</t>
  </si>
  <si>
    <t>Lawton, OK</t>
  </si>
  <si>
    <t>Haltom City, TX</t>
  </si>
  <si>
    <t>Kenesaw, NE</t>
  </si>
  <si>
    <t>Kansas City, KS</t>
  </si>
  <si>
    <t>Grove, OK</t>
  </si>
  <si>
    <t>Texas City, TX</t>
  </si>
  <si>
    <t>Killeen, TX</t>
  </si>
  <si>
    <t>Kyle, TX</t>
  </si>
  <si>
    <t>Sutton, NE</t>
  </si>
  <si>
    <t>Southlake, TX</t>
  </si>
  <si>
    <t>Haslet, TX</t>
  </si>
  <si>
    <t>Beaumont, TX</t>
  </si>
  <si>
    <t>Conroe, TX</t>
  </si>
  <si>
    <t>Cedar Park, TX</t>
  </si>
  <si>
    <t>Huffman, TX</t>
  </si>
  <si>
    <t>Axtell, NE</t>
  </si>
  <si>
    <t>Weatherford, TX</t>
  </si>
  <si>
    <t>Checotah, OK</t>
  </si>
  <si>
    <t>Lubbock, TX</t>
  </si>
  <si>
    <t>Hockley, TX</t>
  </si>
  <si>
    <t>Mansfield, TX</t>
  </si>
  <si>
    <t>Lufkin, TX</t>
  </si>
  <si>
    <t>Rockport, TX</t>
  </si>
  <si>
    <t>Baytown, TX</t>
  </si>
  <si>
    <t>Prosper, TX</t>
  </si>
  <si>
    <t>Wylie, TX</t>
  </si>
  <si>
    <t>Parsons, KS</t>
  </si>
  <si>
    <t>Newcastle, OK</t>
  </si>
  <si>
    <t>Montpelier, ND</t>
  </si>
  <si>
    <t>Sulphur Springs, TX</t>
  </si>
  <si>
    <t>Roanoke, TX</t>
  </si>
  <si>
    <t>Richmond,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</si>
</sst>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6">
    <xf numFmtId="0" fontId="0" fillId="0" borderId="0" xfId="0"/>
    <xf numFmtId="0" fontId="2" fillId="7" borderId="0" xfId="0" applyFont="1" applyFill="1"/>
    <xf numFmtId="14" fontId="0" fillId="0" borderId="0" xfId="0" applyNumberFormat="1"/>
    <xf numFmtId="0" fontId="2" fillId="2" borderId="0" xfId="2"/>
    <xf numFmtId="1" fontId="2" fillId="7" borderId="0" xfId="0" applyNumberFormat="1" applyFont="1" applyFill="1"/>
    <xf numFmtId="1" fontId="0" fillId="0" borderId="0" xfId="0" applyNumberFormat="1"/>
    <xf numFmtId="1" fontId="2" fillId="4" borderId="0" xfId="4" applyNumberFormat="1"/>
    <xf numFmtId="0" fontId="0" fillId="0" borderId="0" xfId="0" applyAlignment="1">
      <alignment horizontal="left" vertical="center"/>
    </xf>
    <xf numFmtId="44" fontId="0" fillId="0" borderId="0" xfId="1" applyFont="1"/>
    <xf numFmtId="0" fontId="2" fillId="4" borderId="0" xfId="4"/>
    <xf numFmtId="0" fontId="2" fillId="6" borderId="0" xfId="6"/>
    <xf numFmtId="0" fontId="1" fillId="5" borderId="0" xfId="5"/>
    <xf numFmtId="14" fontId="2" fillId="7" borderId="0" xfId="0" applyNumberFormat="1" applyFont="1" applyFill="1"/>
    <xf numFmtId="0" fontId="1" fillId="3" borderId="0" xfId="3" applyAlignment="1">
      <alignment horizontal="left" wrapText="1"/>
    </xf>
    <xf numFmtId="0" fontId="0" fillId="0" borderId="0" xfId="0" applyAlignment="1">
      <alignment horizontal="left" vertical="center"/>
    </xf>
    <xf numFmtId="0" fontId="1" fillId="3" borderId="0" xfId="3" applyAlignment="1">
      <alignment horizontal="left"/>
    </xf>
  </cellXfs>
  <cellStyles count="7">
    <cellStyle name="20% - Accent4" xfId="5" builtinId="42"/>
    <cellStyle name="40% - Accent1" xfId="3" builtinId="31"/>
    <cellStyle name="Accent1" xfId="2" builtinId="29"/>
    <cellStyle name="Accent4" xfId="4" builtinId="41"/>
    <cellStyle name="Accent6" xfId="6" builtinId="49"/>
    <cellStyle name="Currency" xfId="1" builtinId="4"/>
    <cellStyle name="Normal" xfId="0" builtinId="0"/>
  </cellStyles>
  <dxfs count="4">
    <dxf>
      <fill>
        <patternFill>
          <bgColor theme="7" tint="0.79998168889431442"/>
        </patternFill>
      </fill>
    </dxf>
    <dxf>
      <fill>
        <patternFill>
          <fgColor auto="1"/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DB2E-F4FF-6C4B-9874-E3EE2673839B}">
  <dimension ref="A1:P497"/>
  <sheetViews>
    <sheetView tabSelected="1" topLeftCell="G19" zoomScaleNormal="100" workbookViewId="0">
      <selection activeCell="J32" sqref="J32"/>
    </sheetView>
  </sheetViews>
  <sheetFormatPr defaultColWidth="11" defaultRowHeight="15.6" x14ac:dyDescent="0.3"/>
  <cols>
    <col min="1" max="1" width="14" bestFit="1" customWidth="1"/>
    <col min="2" max="2" width="15.69921875" bestFit="1" customWidth="1"/>
    <col min="3" max="3" width="17.5" bestFit="1" customWidth="1"/>
    <col min="5" max="5" width="14.3984375" bestFit="1" customWidth="1"/>
    <col min="6" max="6" width="15.69921875" bestFit="1" customWidth="1"/>
    <col min="7" max="7" width="13.59765625" customWidth="1"/>
    <col min="8" max="8" width="19" style="2" bestFit="1" customWidth="1"/>
    <col min="9" max="9" width="20.8984375" style="5" bestFit="1" customWidth="1"/>
    <col min="10" max="10" width="21.09765625" style="5" bestFit="1" customWidth="1"/>
    <col min="11" max="11" width="15.19921875" style="5" bestFit="1" customWidth="1"/>
    <col min="13" max="13" width="8.3984375" customWidth="1"/>
    <col min="14" max="14" width="14" bestFit="1" customWidth="1"/>
    <col min="15" max="15" width="11.09765625" bestFit="1" customWidth="1"/>
    <col min="16" max="17" width="10.898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9" t="s">
        <v>6</v>
      </c>
      <c r="H1" s="12" t="s">
        <v>7</v>
      </c>
      <c r="I1" s="4" t="s">
        <v>8</v>
      </c>
      <c r="J1" s="6" t="s">
        <v>9</v>
      </c>
      <c r="K1" s="3" t="s">
        <v>10</v>
      </c>
      <c r="M1" s="10" t="s">
        <v>11</v>
      </c>
      <c r="N1" s="10" t="s">
        <v>12</v>
      </c>
      <c r="O1" s="10" t="s">
        <v>13</v>
      </c>
    </row>
    <row r="2" spans="1:15" x14ac:dyDescent="0.3">
      <c r="A2">
        <v>184831067</v>
      </c>
      <c r="B2">
        <v>11499</v>
      </c>
      <c r="C2" t="s">
        <v>14</v>
      </c>
      <c r="D2" t="str">
        <f>RIGHT(C2, 2)</f>
        <v>KS</v>
      </c>
      <c r="E2" t="str">
        <f t="shared" ref="E2:E65" si="0">LEFT(C2, SEARCH(",",C2)-1)</f>
        <v>Prairie Village</v>
      </c>
      <c r="F2" t="s">
        <v>15</v>
      </c>
      <c r="G2">
        <f>IF(F2="roof",1,0)</f>
        <v>0</v>
      </c>
      <c r="H2" s="2">
        <v>42642.807928240742</v>
      </c>
      <c r="I2" s="5">
        <f>MONTH(H2)</f>
        <v>9</v>
      </c>
      <c r="J2" s="5" t="str" cm="1">
        <f t="array" ref="J2">_xlfn.IFS(I2&lt;=2,"Winter",I2&lt;=5,"Spring",I2&lt;=8,"Summer",I2&lt;=11,"Fall",I2=12,"Winter")</f>
        <v>Fall</v>
      </c>
      <c r="K2" s="5">
        <v>65</v>
      </c>
      <c r="M2" s="14" t="s">
        <v>16</v>
      </c>
      <c r="N2" t="s">
        <v>17</v>
      </c>
      <c r="O2">
        <v>1</v>
      </c>
    </row>
    <row r="3" spans="1:15" x14ac:dyDescent="0.3">
      <c r="A3">
        <v>184836892</v>
      </c>
      <c r="B3">
        <v>8417</v>
      </c>
      <c r="C3" t="s">
        <v>18</v>
      </c>
      <c r="D3" t="str">
        <f t="shared" ref="D3:D66" si="1">RIGHT(C3, 2)</f>
        <v>KS</v>
      </c>
      <c r="E3" t="str">
        <f t="shared" si="0"/>
        <v>Bonner Springs</v>
      </c>
      <c r="F3" t="s">
        <v>15</v>
      </c>
      <c r="G3">
        <f t="shared" ref="G3:G66" si="2">IF(F3="roof",1,0)</f>
        <v>0</v>
      </c>
      <c r="H3" s="2">
        <v>42659.643750000003</v>
      </c>
      <c r="I3" s="5">
        <f t="shared" ref="I3:I66" si="3">MONTH(H3)</f>
        <v>10</v>
      </c>
      <c r="J3" s="5" t="str" cm="1">
        <f t="array" ref="J3">_xlfn.IFS(I3&lt;=2,"Winter",I3&lt;=5,"Spring",I3&lt;=8,"Summer",I3&lt;=11,"Fall",I3=12,"Winter")</f>
        <v>Fall</v>
      </c>
      <c r="K3" s="5">
        <v>50</v>
      </c>
      <c r="M3" s="14"/>
      <c r="N3" t="s">
        <v>19</v>
      </c>
      <c r="O3">
        <v>2</v>
      </c>
    </row>
    <row r="4" spans="1:15" x14ac:dyDescent="0.3">
      <c r="A4">
        <v>184842739</v>
      </c>
      <c r="B4">
        <v>8451</v>
      </c>
      <c r="C4" t="s">
        <v>20</v>
      </c>
      <c r="D4" t="str">
        <f t="shared" si="1"/>
        <v>NE</v>
      </c>
      <c r="E4" t="str">
        <f t="shared" si="0"/>
        <v>Omaha</v>
      </c>
      <c r="F4" t="s">
        <v>15</v>
      </c>
      <c r="G4">
        <f t="shared" si="2"/>
        <v>0</v>
      </c>
      <c r="H4" s="2">
        <v>42675.618518518517</v>
      </c>
      <c r="I4" s="5">
        <f t="shared" si="3"/>
        <v>11</v>
      </c>
      <c r="J4" s="5" t="str" cm="1">
        <f t="array" ref="J4">_xlfn.IFS(I4&lt;=2,"Winter",I4&lt;=5,"Spring",I4&lt;=8,"Summer",I4&lt;=11,"Fall",I4=12,"Winter")</f>
        <v>Fall</v>
      </c>
      <c r="K4" s="5">
        <v>65</v>
      </c>
      <c r="M4" s="14" t="s">
        <v>21</v>
      </c>
      <c r="N4" t="s">
        <v>22</v>
      </c>
      <c r="O4">
        <v>3</v>
      </c>
    </row>
    <row r="5" spans="1:15" x14ac:dyDescent="0.3">
      <c r="A5">
        <v>184844076</v>
      </c>
      <c r="B5">
        <v>30335</v>
      </c>
      <c r="C5" t="s">
        <v>23</v>
      </c>
      <c r="D5" t="str">
        <f t="shared" si="1"/>
        <v>TX</v>
      </c>
      <c r="E5" t="str">
        <f t="shared" si="0"/>
        <v>Boerne</v>
      </c>
      <c r="F5" t="s">
        <v>15</v>
      </c>
      <c r="G5">
        <f t="shared" si="2"/>
        <v>0</v>
      </c>
      <c r="H5" s="2">
        <v>42678.770057870373</v>
      </c>
      <c r="I5" s="5">
        <f t="shared" si="3"/>
        <v>11</v>
      </c>
      <c r="J5" s="5" t="str" cm="1">
        <f t="array" ref="J5">_xlfn.IFS(I5&lt;=2,"Winter",I5&lt;=5,"Spring",I5&lt;=8,"Summer",I5&lt;=11,"Fall",I5=12,"Winter")</f>
        <v>Fall</v>
      </c>
      <c r="K5" s="5">
        <v>99</v>
      </c>
      <c r="M5" s="14"/>
      <c r="N5" t="s">
        <v>24</v>
      </c>
      <c r="O5">
        <v>4</v>
      </c>
    </row>
    <row r="6" spans="1:15" x14ac:dyDescent="0.3">
      <c r="A6">
        <v>184845690</v>
      </c>
      <c r="B6">
        <v>106946</v>
      </c>
      <c r="C6" t="s">
        <v>25</v>
      </c>
      <c r="D6" t="str">
        <f t="shared" si="1"/>
        <v>TX</v>
      </c>
      <c r="E6" t="str">
        <f t="shared" si="0"/>
        <v>Austin</v>
      </c>
      <c r="F6" t="s">
        <v>15</v>
      </c>
      <c r="G6">
        <f t="shared" si="2"/>
        <v>0</v>
      </c>
      <c r="H6" s="2">
        <v>42683.643194444441</v>
      </c>
      <c r="I6" s="5">
        <f t="shared" si="3"/>
        <v>11</v>
      </c>
      <c r="J6" s="5" t="str" cm="1">
        <f t="array" ref="J6">_xlfn.IFS(I6&lt;=2,"Winter",I6&lt;=5,"Spring",I6&lt;=8,"Summer",I6&lt;=11,"Fall",I6=12,"Winter")</f>
        <v>Fall</v>
      </c>
      <c r="K6" s="5">
        <v>75</v>
      </c>
      <c r="M6" s="14"/>
      <c r="N6" t="s">
        <v>26</v>
      </c>
      <c r="O6">
        <v>5</v>
      </c>
    </row>
    <row r="7" spans="1:15" x14ac:dyDescent="0.3">
      <c r="A7">
        <v>184852331</v>
      </c>
      <c r="B7">
        <v>33853</v>
      </c>
      <c r="C7" t="s">
        <v>25</v>
      </c>
      <c r="D7" t="str">
        <f t="shared" si="1"/>
        <v>TX</v>
      </c>
      <c r="E7" t="str">
        <f t="shared" si="0"/>
        <v>Austin</v>
      </c>
      <c r="F7" t="s">
        <v>15</v>
      </c>
      <c r="G7">
        <f t="shared" si="2"/>
        <v>0</v>
      </c>
      <c r="H7" s="2">
        <v>42710.821215277778</v>
      </c>
      <c r="I7" s="5">
        <f t="shared" si="3"/>
        <v>12</v>
      </c>
      <c r="J7" s="5" t="str" cm="1">
        <f t="array" ref="J7">_xlfn.IFS(I7&lt;=2,"Winter",I7&lt;=5,"Spring",I7&lt;=8,"Summer",I7&lt;=11,"Fall",I7=12,"Winter")</f>
        <v>Winter</v>
      </c>
      <c r="K7" s="5">
        <v>50</v>
      </c>
      <c r="M7" s="14" t="s">
        <v>27</v>
      </c>
      <c r="N7" t="s">
        <v>28</v>
      </c>
      <c r="O7">
        <v>6</v>
      </c>
    </row>
    <row r="8" spans="1:15" x14ac:dyDescent="0.3">
      <c r="A8">
        <v>184857654</v>
      </c>
      <c r="B8">
        <v>14640</v>
      </c>
      <c r="C8" t="s">
        <v>29</v>
      </c>
      <c r="D8" t="str">
        <f t="shared" si="1"/>
        <v>TX</v>
      </c>
      <c r="E8" t="str">
        <f t="shared" si="0"/>
        <v>Aledo</v>
      </c>
      <c r="F8" t="s">
        <v>15</v>
      </c>
      <c r="G8">
        <f t="shared" si="2"/>
        <v>0</v>
      </c>
      <c r="H8" s="2">
        <v>42741.704479166663</v>
      </c>
      <c r="I8" s="5">
        <f t="shared" si="3"/>
        <v>1</v>
      </c>
      <c r="J8" s="5" t="str" cm="1">
        <f t="array" ref="J8">_xlfn.IFS(I8&lt;=2,"Winter",I8&lt;=5,"Spring",I8&lt;=8,"Summer",I8&lt;=11,"Fall",I8=12,"Winter")</f>
        <v>Winter</v>
      </c>
      <c r="K8" s="5">
        <v>115</v>
      </c>
      <c r="M8" s="14"/>
      <c r="N8" t="s">
        <v>30</v>
      </c>
      <c r="O8">
        <v>7</v>
      </c>
    </row>
    <row r="9" spans="1:15" x14ac:dyDescent="0.3">
      <c r="A9">
        <v>184858125</v>
      </c>
      <c r="B9">
        <v>35280</v>
      </c>
      <c r="C9" t="s">
        <v>31</v>
      </c>
      <c r="D9" t="str">
        <f t="shared" si="1"/>
        <v>TX</v>
      </c>
      <c r="E9" t="str">
        <f t="shared" si="0"/>
        <v>Katy</v>
      </c>
      <c r="F9" t="s">
        <v>15</v>
      </c>
      <c r="G9">
        <f t="shared" si="2"/>
        <v>0</v>
      </c>
      <c r="H9" s="2">
        <v>42742.9606712963</v>
      </c>
      <c r="I9" s="5">
        <f t="shared" si="3"/>
        <v>1</v>
      </c>
      <c r="J9" s="5" t="str" cm="1">
        <f t="array" ref="J9">_xlfn.IFS(I9&lt;=2,"Winter",I9&lt;=5,"Spring",I9&lt;=8,"Summer",I9&lt;=11,"Fall",I9=12,"Winter")</f>
        <v>Winter</v>
      </c>
      <c r="K9" s="5">
        <v>50</v>
      </c>
      <c r="M9" s="14"/>
      <c r="N9" t="s">
        <v>32</v>
      </c>
      <c r="O9">
        <v>8</v>
      </c>
    </row>
    <row r="10" spans="1:15" x14ac:dyDescent="0.3">
      <c r="A10">
        <v>184858647</v>
      </c>
      <c r="B10">
        <v>35280</v>
      </c>
      <c r="C10" t="s">
        <v>33</v>
      </c>
      <c r="D10" t="str">
        <f t="shared" si="1"/>
        <v>TX</v>
      </c>
      <c r="E10" t="str">
        <f t="shared" si="0"/>
        <v>Pflugerville</v>
      </c>
      <c r="F10" t="s">
        <v>15</v>
      </c>
      <c r="G10">
        <f t="shared" si="2"/>
        <v>0</v>
      </c>
      <c r="H10" s="2">
        <v>42744.648854166669</v>
      </c>
      <c r="I10" s="5">
        <f t="shared" si="3"/>
        <v>1</v>
      </c>
      <c r="J10" s="5" t="str" cm="1">
        <f t="array" ref="J10">_xlfn.IFS(I10&lt;=2,"Winter",I10&lt;=5,"Spring",I10&lt;=8,"Summer",I10&lt;=11,"Fall",I10=12,"Winter")</f>
        <v>Winter</v>
      </c>
      <c r="K10" s="5">
        <v>75</v>
      </c>
      <c r="M10" s="14" t="s">
        <v>34</v>
      </c>
      <c r="N10" t="s">
        <v>35</v>
      </c>
      <c r="O10">
        <v>9</v>
      </c>
    </row>
    <row r="11" spans="1:15" x14ac:dyDescent="0.3">
      <c r="A11">
        <v>184859531</v>
      </c>
      <c r="B11">
        <v>24329</v>
      </c>
      <c r="C11" t="s">
        <v>36</v>
      </c>
      <c r="D11" t="str">
        <f t="shared" si="1"/>
        <v>TX</v>
      </c>
      <c r="E11" t="str">
        <f t="shared" si="0"/>
        <v>Houston</v>
      </c>
      <c r="F11" t="s">
        <v>37</v>
      </c>
      <c r="G11">
        <f t="shared" si="2"/>
        <v>1</v>
      </c>
      <c r="H11" s="2">
        <v>42746.744085648148</v>
      </c>
      <c r="I11" s="5">
        <f t="shared" si="3"/>
        <v>1</v>
      </c>
      <c r="J11" s="5" t="str" cm="1">
        <f t="array" ref="J11">_xlfn.IFS(I11&lt;=2,"Winter",I11&lt;=5,"Spring",I11&lt;=8,"Summer",I11&lt;=11,"Fall",I11=12,"Winter")</f>
        <v>Winter</v>
      </c>
      <c r="K11" s="5">
        <v>35</v>
      </c>
      <c r="M11" s="14"/>
      <c r="N11" t="s">
        <v>38</v>
      </c>
      <c r="O11">
        <v>10</v>
      </c>
    </row>
    <row r="12" spans="1:15" x14ac:dyDescent="0.3">
      <c r="A12">
        <v>184862537</v>
      </c>
      <c r="B12">
        <v>35280</v>
      </c>
      <c r="C12" t="s">
        <v>36</v>
      </c>
      <c r="D12" t="str">
        <f t="shared" si="1"/>
        <v>TX</v>
      </c>
      <c r="E12" t="str">
        <f t="shared" si="0"/>
        <v>Houston</v>
      </c>
      <c r="F12" t="s">
        <v>15</v>
      </c>
      <c r="G12">
        <f t="shared" si="2"/>
        <v>0</v>
      </c>
      <c r="H12" s="2">
        <v>42753.927372685182</v>
      </c>
      <c r="I12" s="5">
        <f t="shared" si="3"/>
        <v>1</v>
      </c>
      <c r="J12" s="5" t="str" cm="1">
        <f t="array" ref="J12">_xlfn.IFS(I12&lt;=2,"Winter",I12&lt;=5,"Spring",I12&lt;=8,"Summer",I12&lt;=11,"Fall",I12=12,"Winter")</f>
        <v>Winter</v>
      </c>
      <c r="K12" s="5">
        <v>50</v>
      </c>
      <c r="M12" s="14"/>
      <c r="N12" t="s">
        <v>39</v>
      </c>
      <c r="O12">
        <v>11</v>
      </c>
    </row>
    <row r="13" spans="1:15" x14ac:dyDescent="0.3">
      <c r="A13">
        <v>184865589</v>
      </c>
      <c r="B13">
        <v>8822</v>
      </c>
      <c r="C13" t="s">
        <v>20</v>
      </c>
      <c r="D13" t="str">
        <f t="shared" si="1"/>
        <v>NE</v>
      </c>
      <c r="E13" t="str">
        <f t="shared" si="0"/>
        <v>Omaha</v>
      </c>
      <c r="F13" t="s">
        <v>15</v>
      </c>
      <c r="G13">
        <f t="shared" si="2"/>
        <v>0</v>
      </c>
      <c r="H13" s="2">
        <v>42758.659502314818</v>
      </c>
      <c r="I13" s="5">
        <f t="shared" si="3"/>
        <v>1</v>
      </c>
      <c r="J13" s="5" t="str" cm="1">
        <f t="array" ref="J13">_xlfn.IFS(I13&lt;=2,"Winter",I13&lt;=5,"Spring",I13&lt;=8,"Summer",I13&lt;=11,"Fall",I13=12,"Winter")</f>
        <v>Winter</v>
      </c>
      <c r="K13" s="5">
        <v>75</v>
      </c>
      <c r="M13" s="7" t="s">
        <v>16</v>
      </c>
      <c r="N13" t="s">
        <v>40</v>
      </c>
      <c r="O13">
        <v>12</v>
      </c>
    </row>
    <row r="14" spans="1:15" x14ac:dyDescent="0.3">
      <c r="A14">
        <v>184868526</v>
      </c>
      <c r="B14">
        <v>38165</v>
      </c>
      <c r="C14" t="s">
        <v>41</v>
      </c>
      <c r="D14" t="str">
        <f t="shared" si="1"/>
        <v>TX</v>
      </c>
      <c r="E14" t="str">
        <f t="shared" si="0"/>
        <v>Plano</v>
      </c>
      <c r="F14" t="s">
        <v>15</v>
      </c>
      <c r="G14">
        <f t="shared" si="2"/>
        <v>0</v>
      </c>
      <c r="H14" s="2">
        <v>42761.80636574074</v>
      </c>
      <c r="I14" s="5">
        <f t="shared" si="3"/>
        <v>1</v>
      </c>
      <c r="J14" s="5" t="str" cm="1">
        <f t="array" ref="J14">_xlfn.IFS(I14&lt;=2,"Winter",I14&lt;=5,"Spring",I14&lt;=8,"Summer",I14&lt;=11,"Fall",I14=12,"Winter")</f>
        <v>Winter</v>
      </c>
      <c r="K14" s="5">
        <v>40</v>
      </c>
    </row>
    <row r="15" spans="1:15" x14ac:dyDescent="0.3">
      <c r="A15">
        <v>184869702</v>
      </c>
      <c r="B15">
        <v>8417</v>
      </c>
      <c r="C15" t="s">
        <v>42</v>
      </c>
      <c r="D15" t="str">
        <f t="shared" si="1"/>
        <v>TX</v>
      </c>
      <c r="E15" t="str">
        <f t="shared" si="0"/>
        <v>Spring</v>
      </c>
      <c r="F15" t="s">
        <v>15</v>
      </c>
      <c r="G15">
        <f t="shared" si="2"/>
        <v>0</v>
      </c>
      <c r="H15" s="2">
        <v>42763.02789351852</v>
      </c>
      <c r="I15" s="5">
        <f t="shared" si="3"/>
        <v>1</v>
      </c>
      <c r="J15" s="5" t="str" cm="1">
        <f t="array" ref="J15">_xlfn.IFS(I15&lt;=2,"Winter",I15&lt;=5,"Spring",I15&lt;=8,"Summer",I15&lt;=11,"Fall",I15=12,"Winter")</f>
        <v>Winter</v>
      </c>
      <c r="K15" s="5">
        <v>99</v>
      </c>
    </row>
    <row r="16" spans="1:15" x14ac:dyDescent="0.3">
      <c r="A16">
        <v>184870374</v>
      </c>
      <c r="B16">
        <v>24329</v>
      </c>
      <c r="C16" t="s">
        <v>36</v>
      </c>
      <c r="D16" t="str">
        <f t="shared" si="1"/>
        <v>TX</v>
      </c>
      <c r="E16" t="str">
        <f t="shared" si="0"/>
        <v>Houston</v>
      </c>
      <c r="F16" t="s">
        <v>15</v>
      </c>
      <c r="G16">
        <f t="shared" si="2"/>
        <v>0</v>
      </c>
      <c r="H16" s="2">
        <v>42763.874571759261</v>
      </c>
      <c r="I16" s="5">
        <f t="shared" si="3"/>
        <v>1</v>
      </c>
      <c r="J16" s="5" t="str" cm="1">
        <f t="array" ref="J16">_xlfn.IFS(I16&lt;=2,"Winter",I16&lt;=5,"Spring",I16&lt;=8,"Summer",I16&lt;=11,"Fall",I16=12,"Winter")</f>
        <v>Winter</v>
      </c>
      <c r="K16" s="5">
        <v>75</v>
      </c>
    </row>
    <row r="17" spans="1:16" ht="15.9" customHeight="1" x14ac:dyDescent="0.3">
      <c r="A17">
        <v>184871971</v>
      </c>
      <c r="B17">
        <v>10695</v>
      </c>
      <c r="C17" t="s">
        <v>43</v>
      </c>
      <c r="D17" t="str">
        <f t="shared" si="1"/>
        <v>TX</v>
      </c>
      <c r="E17" t="str">
        <f t="shared" si="0"/>
        <v>Humble</v>
      </c>
      <c r="F17" t="s">
        <v>15</v>
      </c>
      <c r="G17">
        <f t="shared" si="2"/>
        <v>0</v>
      </c>
      <c r="H17" s="2">
        <v>42765.737372685187</v>
      </c>
      <c r="I17" s="5">
        <f t="shared" si="3"/>
        <v>1</v>
      </c>
      <c r="J17" s="5" t="str" cm="1">
        <f t="array" ref="J17">_xlfn.IFS(I17&lt;=2,"Winter",I17&lt;=5,"Spring",I17&lt;=8,"Summer",I17&lt;=11,"Fall",I17=12,"Winter")</f>
        <v>Winter</v>
      </c>
      <c r="K17" s="5">
        <v>65</v>
      </c>
      <c r="M17" s="15" t="s">
        <v>44</v>
      </c>
      <c r="N17" s="15"/>
      <c r="O17" s="15"/>
      <c r="P17" s="15"/>
    </row>
    <row r="18" spans="1:16" x14ac:dyDescent="0.3">
      <c r="A18">
        <v>184873300</v>
      </c>
      <c r="B18">
        <v>35908</v>
      </c>
      <c r="C18" t="s">
        <v>42</v>
      </c>
      <c r="D18" t="str">
        <f t="shared" si="1"/>
        <v>TX</v>
      </c>
      <c r="E18" t="str">
        <f t="shared" si="0"/>
        <v>Spring</v>
      </c>
      <c r="F18" t="s">
        <v>15</v>
      </c>
      <c r="G18">
        <f t="shared" si="2"/>
        <v>0</v>
      </c>
      <c r="H18" s="2">
        <v>42766.890405092592</v>
      </c>
      <c r="I18" s="5">
        <f t="shared" si="3"/>
        <v>1</v>
      </c>
      <c r="J18" s="5" t="str" cm="1">
        <f t="array" ref="J18">_xlfn.IFS(I18&lt;=2,"Winter",I18&lt;=5,"Spring",I18&lt;=8,"Summer",I18&lt;=11,"Fall",I18=12,"Winter")</f>
        <v>Winter</v>
      </c>
      <c r="K18" s="5">
        <v>75</v>
      </c>
      <c r="M18" s="9" t="s">
        <v>37</v>
      </c>
      <c r="N18" s="9" t="s">
        <v>15</v>
      </c>
    </row>
    <row r="19" spans="1:16" x14ac:dyDescent="0.3">
      <c r="A19">
        <v>184874055</v>
      </c>
      <c r="B19">
        <v>40002</v>
      </c>
      <c r="C19" t="s">
        <v>45</v>
      </c>
      <c r="D19" t="str">
        <f t="shared" si="1"/>
        <v>TX</v>
      </c>
      <c r="E19" t="str">
        <f t="shared" si="0"/>
        <v>San Antonio</v>
      </c>
      <c r="F19" t="s">
        <v>15</v>
      </c>
      <c r="G19">
        <f t="shared" si="2"/>
        <v>0</v>
      </c>
      <c r="H19" s="2">
        <v>42767.70853009259</v>
      </c>
      <c r="I19" s="5">
        <f t="shared" si="3"/>
        <v>2</v>
      </c>
      <c r="J19" s="5" t="str" cm="1">
        <f t="array" ref="J19">_xlfn.IFS(I19&lt;=2,"Winter",I19&lt;=5,"Spring",I19&lt;=8,"Summer",I19&lt;=11,"Fall",I19=12,"Winter")</f>
        <v>Winter</v>
      </c>
      <c r="K19" s="5">
        <v>80</v>
      </c>
      <c r="M19" s="11">
        <f>COUNTIF(G:G,1)</f>
        <v>154</v>
      </c>
      <c r="N19" s="11">
        <f>COUNTIF(G:G,0)</f>
        <v>342</v>
      </c>
    </row>
    <row r="20" spans="1:16" x14ac:dyDescent="0.3">
      <c r="A20">
        <v>184879790</v>
      </c>
      <c r="B20">
        <v>35280</v>
      </c>
      <c r="C20" t="s">
        <v>36</v>
      </c>
      <c r="D20" t="str">
        <f t="shared" si="1"/>
        <v>TX</v>
      </c>
      <c r="E20" t="str">
        <f t="shared" si="0"/>
        <v>Houston</v>
      </c>
      <c r="F20" t="s">
        <v>15</v>
      </c>
      <c r="G20">
        <f t="shared" si="2"/>
        <v>0</v>
      </c>
      <c r="H20" s="2">
        <v>42773.977430555555</v>
      </c>
      <c r="I20" s="5">
        <f t="shared" si="3"/>
        <v>2</v>
      </c>
      <c r="J20" s="5" t="str" cm="1">
        <f t="array" ref="J20">_xlfn.IFS(I20&lt;=2,"Winter",I20&lt;=5,"Spring",I20&lt;=8,"Summer",I20&lt;=11,"Fall",I20=12,"Winter")</f>
        <v>Winter</v>
      </c>
      <c r="K20" s="5">
        <v>75</v>
      </c>
    </row>
    <row r="21" spans="1:16" ht="15.9" customHeight="1" x14ac:dyDescent="0.3">
      <c r="A21">
        <v>184881742</v>
      </c>
      <c r="B21">
        <v>27033</v>
      </c>
      <c r="C21" t="s">
        <v>46</v>
      </c>
      <c r="D21" t="str">
        <f t="shared" si="1"/>
        <v>TX</v>
      </c>
      <c r="E21" t="str">
        <f t="shared" si="0"/>
        <v>Sugar Land</v>
      </c>
      <c r="F21" t="s">
        <v>15</v>
      </c>
      <c r="G21">
        <f t="shared" si="2"/>
        <v>0</v>
      </c>
      <c r="H21" s="2">
        <v>42775.920914351853</v>
      </c>
      <c r="I21" s="5">
        <f t="shared" si="3"/>
        <v>2</v>
      </c>
      <c r="J21" s="5" t="str" cm="1">
        <f t="array" ref="J21">_xlfn.IFS(I21&lt;=2,"Winter",I21&lt;=5,"Spring",I21&lt;=8,"Summer",I21&lt;=11,"Fall",I21=12,"Winter")</f>
        <v>Winter</v>
      </c>
      <c r="K21" s="5">
        <v>75</v>
      </c>
      <c r="M21" s="13" t="s">
        <v>47</v>
      </c>
      <c r="N21" s="13"/>
      <c r="O21" s="13"/>
      <c r="P21" s="13"/>
    </row>
    <row r="22" spans="1:16" x14ac:dyDescent="0.3">
      <c r="A22">
        <v>184884992</v>
      </c>
      <c r="B22">
        <v>35280</v>
      </c>
      <c r="C22" t="s">
        <v>36</v>
      </c>
      <c r="D22" t="str">
        <f t="shared" si="1"/>
        <v>TX</v>
      </c>
      <c r="E22" t="str">
        <f t="shared" si="0"/>
        <v>Houston</v>
      </c>
      <c r="F22" t="s">
        <v>15</v>
      </c>
      <c r="G22">
        <f t="shared" si="2"/>
        <v>0</v>
      </c>
      <c r="H22" s="2">
        <v>42779.720567129632</v>
      </c>
      <c r="I22" s="5">
        <f t="shared" si="3"/>
        <v>2</v>
      </c>
      <c r="J22" s="5" t="str" cm="1">
        <f t="array" ref="J22">_xlfn.IFS(I22&lt;=2,"Winter",I22&lt;=5,"Spring",I22&lt;=8,"Summer",I22&lt;=11,"Fall",I22=12,"Winter")</f>
        <v>Winter</v>
      </c>
      <c r="K22" s="5">
        <v>65</v>
      </c>
      <c r="M22" s="13"/>
      <c r="N22" s="13"/>
      <c r="O22" s="13"/>
      <c r="P22" s="13"/>
    </row>
    <row r="23" spans="1:16" x14ac:dyDescent="0.3">
      <c r="A23">
        <v>184885249</v>
      </c>
      <c r="B23">
        <v>8822</v>
      </c>
      <c r="C23" t="s">
        <v>20</v>
      </c>
      <c r="D23" t="str">
        <f t="shared" si="1"/>
        <v>NE</v>
      </c>
      <c r="E23" t="str">
        <f t="shared" si="0"/>
        <v>Omaha</v>
      </c>
      <c r="F23" t="s">
        <v>15</v>
      </c>
      <c r="G23">
        <f t="shared" si="2"/>
        <v>0</v>
      </c>
      <c r="H23" s="2">
        <v>42779.883298611108</v>
      </c>
      <c r="I23" s="5">
        <f t="shared" si="3"/>
        <v>2</v>
      </c>
      <c r="J23" s="5" t="str" cm="1">
        <f t="array" ref="J23">_xlfn.IFS(I23&lt;=2,"Winter",I23&lt;=5,"Spring",I23&lt;=8,"Summer",I23&lt;=11,"Fall",I23=12,"Winter")</f>
        <v>Winter</v>
      </c>
      <c r="K23" s="5">
        <v>35</v>
      </c>
      <c r="M23" s="9" t="s">
        <v>3</v>
      </c>
      <c r="N23" s="9" t="s">
        <v>37</v>
      </c>
    </row>
    <row r="24" spans="1:16" x14ac:dyDescent="0.3">
      <c r="A24">
        <v>184888436</v>
      </c>
      <c r="B24">
        <v>10859</v>
      </c>
      <c r="C24" t="s">
        <v>48</v>
      </c>
      <c r="D24" t="str">
        <f t="shared" si="1"/>
        <v>NE</v>
      </c>
      <c r="E24" t="str">
        <f t="shared" si="0"/>
        <v>Waterloo</v>
      </c>
      <c r="F24" t="s">
        <v>15</v>
      </c>
      <c r="G24">
        <f t="shared" si="2"/>
        <v>0</v>
      </c>
      <c r="H24" s="2">
        <v>42783.775312500002</v>
      </c>
      <c r="I24" s="5">
        <f t="shared" si="3"/>
        <v>2</v>
      </c>
      <c r="J24" s="5" t="str" cm="1">
        <f t="array" ref="J24">_xlfn.IFS(I24&lt;=2,"Winter",I24&lt;=5,"Spring",I24&lt;=8,"Summer",I24&lt;=11,"Fall",I24=12,"Winter")</f>
        <v>Winter</v>
      </c>
      <c r="K24" s="5">
        <v>40</v>
      </c>
      <c r="M24" t="s">
        <v>49</v>
      </c>
      <c r="N24">
        <f>COUNTIFS(D:D, "NE", G:G, 1)</f>
        <v>20</v>
      </c>
    </row>
    <row r="25" spans="1:16" x14ac:dyDescent="0.3">
      <c r="A25">
        <v>184894181</v>
      </c>
      <c r="B25">
        <v>45210</v>
      </c>
      <c r="C25" t="s">
        <v>50</v>
      </c>
      <c r="D25" t="str">
        <f t="shared" si="1"/>
        <v>OK</v>
      </c>
      <c r="E25" t="str">
        <f t="shared" si="0"/>
        <v>Edmond</v>
      </c>
      <c r="F25" t="s">
        <v>15</v>
      </c>
      <c r="G25">
        <f t="shared" si="2"/>
        <v>0</v>
      </c>
      <c r="H25" s="2">
        <v>42791.823530092595</v>
      </c>
      <c r="I25" s="5">
        <f t="shared" si="3"/>
        <v>2</v>
      </c>
      <c r="J25" s="5" t="str" cm="1">
        <f t="array" ref="J25">_xlfn.IFS(I25&lt;=2,"Winter",I25&lt;=5,"Spring",I25&lt;=8,"Summer",I25&lt;=11,"Fall",I25=12,"Winter")</f>
        <v>Winter</v>
      </c>
      <c r="K25" s="5">
        <v>75</v>
      </c>
      <c r="M25" t="s">
        <v>51</v>
      </c>
      <c r="N25">
        <f>COUNTIFS(D:D, "KS", G:G, 1)</f>
        <v>33</v>
      </c>
    </row>
    <row r="26" spans="1:16" x14ac:dyDescent="0.3">
      <c r="A26">
        <v>184896999</v>
      </c>
      <c r="B26">
        <v>32187</v>
      </c>
      <c r="C26" t="s">
        <v>52</v>
      </c>
      <c r="D26" t="str">
        <f t="shared" si="1"/>
        <v>TX</v>
      </c>
      <c r="E26" t="str">
        <f t="shared" si="0"/>
        <v>Marble Falls</v>
      </c>
      <c r="F26" t="s">
        <v>15</v>
      </c>
      <c r="G26">
        <f t="shared" si="2"/>
        <v>0</v>
      </c>
      <c r="H26" s="2">
        <v>42795.807025462964</v>
      </c>
      <c r="I26" s="5">
        <f t="shared" si="3"/>
        <v>3</v>
      </c>
      <c r="J26" s="5" t="str" cm="1">
        <f t="array" ref="J26">_xlfn.IFS(I26&lt;=2,"Winter",I26&lt;=5,"Spring",I26&lt;=8,"Summer",I26&lt;=11,"Fall",I26=12,"Winter")</f>
        <v>Spring</v>
      </c>
      <c r="K26" s="5">
        <v>35</v>
      </c>
      <c r="M26" t="s">
        <v>53</v>
      </c>
      <c r="N26">
        <f>COUNTIFS(D:D, "TX", G:G, 1)</f>
        <v>83</v>
      </c>
    </row>
    <row r="27" spans="1:16" ht="15.9" customHeight="1" x14ac:dyDescent="0.3">
      <c r="A27">
        <v>184902880</v>
      </c>
      <c r="B27">
        <v>25359</v>
      </c>
      <c r="C27" t="s">
        <v>54</v>
      </c>
      <c r="D27" t="str">
        <f t="shared" si="1"/>
        <v>TX</v>
      </c>
      <c r="E27" t="str">
        <f t="shared" si="0"/>
        <v>Spring Branch</v>
      </c>
      <c r="F27" t="s">
        <v>15</v>
      </c>
      <c r="G27">
        <f t="shared" si="2"/>
        <v>0</v>
      </c>
      <c r="H27" s="2">
        <v>42802.931273148148</v>
      </c>
      <c r="I27" s="5">
        <f t="shared" si="3"/>
        <v>3</v>
      </c>
      <c r="J27" s="5" t="str" cm="1">
        <f t="array" ref="J27">_xlfn.IFS(I27&lt;=2,"Winter",I27&lt;=5,"Spring",I27&lt;=8,"Summer",I27&lt;=11,"Fall",I27=12,"Winter")</f>
        <v>Spring</v>
      </c>
      <c r="K27" s="5">
        <v>60</v>
      </c>
    </row>
    <row r="28" spans="1:16" x14ac:dyDescent="0.3">
      <c r="A28">
        <v>184909623</v>
      </c>
      <c r="B28">
        <v>8417</v>
      </c>
      <c r="C28" t="s">
        <v>45</v>
      </c>
      <c r="D28" t="str">
        <f t="shared" si="1"/>
        <v>TX</v>
      </c>
      <c r="E28" t="str">
        <f t="shared" si="0"/>
        <v>San Antonio</v>
      </c>
      <c r="F28" t="s">
        <v>15</v>
      </c>
      <c r="G28">
        <f t="shared" si="2"/>
        <v>0</v>
      </c>
      <c r="H28" s="2">
        <v>42808.99900462963</v>
      </c>
      <c r="I28" s="5">
        <f t="shared" si="3"/>
        <v>3</v>
      </c>
      <c r="J28" s="5" t="str" cm="1">
        <f t="array" ref="J28">_xlfn.IFS(I28&lt;=2,"Winter",I28&lt;=5,"Spring",I28&lt;=8,"Summer",I28&lt;=11,"Fall",I28=12,"Winter")</f>
        <v>Spring</v>
      </c>
      <c r="K28" s="5">
        <v>75</v>
      </c>
      <c r="M28" s="13" t="s">
        <v>55</v>
      </c>
      <c r="N28" s="13"/>
      <c r="O28" s="13"/>
      <c r="P28" s="13"/>
    </row>
    <row r="29" spans="1:16" x14ac:dyDescent="0.3">
      <c r="A29">
        <v>184915479</v>
      </c>
      <c r="B29">
        <v>14640</v>
      </c>
      <c r="C29" t="s">
        <v>56</v>
      </c>
      <c r="D29" t="str">
        <f t="shared" si="1"/>
        <v>TX</v>
      </c>
      <c r="E29" t="str">
        <f t="shared" si="0"/>
        <v>Farmers Branch</v>
      </c>
      <c r="F29" t="s">
        <v>37</v>
      </c>
      <c r="G29">
        <f t="shared" si="2"/>
        <v>1</v>
      </c>
      <c r="H29" s="2">
        <v>42814.777280092596</v>
      </c>
      <c r="I29" s="5">
        <f t="shared" si="3"/>
        <v>3</v>
      </c>
      <c r="J29" s="5" t="str" cm="1">
        <f t="array" ref="J29">_xlfn.IFS(I29&lt;=2,"Winter",I29&lt;=5,"Spring",I29&lt;=8,"Summer",I29&lt;=11,"Fall",I29=12,"Winter")</f>
        <v>Spring</v>
      </c>
      <c r="K29" s="5">
        <v>25</v>
      </c>
      <c r="M29" s="13"/>
      <c r="N29" s="13"/>
      <c r="O29" s="13"/>
      <c r="P29" s="13"/>
    </row>
    <row r="30" spans="1:16" x14ac:dyDescent="0.3">
      <c r="A30">
        <v>184916659</v>
      </c>
      <c r="B30">
        <v>8451</v>
      </c>
      <c r="C30" t="s">
        <v>57</v>
      </c>
      <c r="D30" t="str">
        <f t="shared" si="1"/>
        <v>NE</v>
      </c>
      <c r="E30" t="str">
        <f t="shared" si="0"/>
        <v>Bellevue</v>
      </c>
      <c r="F30" t="s">
        <v>15</v>
      </c>
      <c r="G30">
        <f t="shared" si="2"/>
        <v>0</v>
      </c>
      <c r="H30" s="2">
        <v>42815.755439814813</v>
      </c>
      <c r="I30" s="5">
        <f t="shared" si="3"/>
        <v>3</v>
      </c>
      <c r="J30" s="5" t="str" cm="1">
        <f t="array" ref="J30">_xlfn.IFS(I30&lt;=2,"Winter",I30&lt;=5,"Spring",I30&lt;=8,"Summer",I30&lt;=11,"Fall",I30=12,"Winter")</f>
        <v>Spring</v>
      </c>
      <c r="K30" s="5">
        <v>50</v>
      </c>
      <c r="M30" s="9" t="s">
        <v>3</v>
      </c>
      <c r="N30" s="9" t="s">
        <v>58</v>
      </c>
    </row>
    <row r="31" spans="1:16" x14ac:dyDescent="0.3">
      <c r="A31">
        <v>184920588</v>
      </c>
      <c r="B31">
        <v>35280</v>
      </c>
      <c r="C31" t="s">
        <v>36</v>
      </c>
      <c r="D31" t="str">
        <f t="shared" si="1"/>
        <v>TX</v>
      </c>
      <c r="E31" t="str">
        <f t="shared" si="0"/>
        <v>Houston</v>
      </c>
      <c r="F31" t="s">
        <v>15</v>
      </c>
      <c r="G31">
        <f t="shared" si="2"/>
        <v>0</v>
      </c>
      <c r="H31" s="2">
        <v>42818.802685185183</v>
      </c>
      <c r="I31" s="5">
        <f t="shared" si="3"/>
        <v>3</v>
      </c>
      <c r="J31" s="5" t="str" cm="1">
        <f t="array" ref="J31">_xlfn.IFS(I31&lt;=2,"Winter",I31&lt;=5,"Spring",I31&lt;=8,"Summer",I31&lt;=11,"Fall",I31=12,"Winter")</f>
        <v>Spring</v>
      </c>
      <c r="K31" s="5">
        <v>65</v>
      </c>
      <c r="M31" t="s">
        <v>51</v>
      </c>
      <c r="N31" s="8">
        <f>SUMIFS(K:K, D:D, "KS", G:G, 1)</f>
        <v>1635</v>
      </c>
    </row>
    <row r="32" spans="1:16" x14ac:dyDescent="0.3">
      <c r="A32">
        <v>184921219</v>
      </c>
      <c r="B32">
        <v>16116</v>
      </c>
      <c r="C32" t="s">
        <v>59</v>
      </c>
      <c r="D32" t="str">
        <f t="shared" si="1"/>
        <v>TX</v>
      </c>
      <c r="E32" t="str">
        <f t="shared" si="0"/>
        <v>Arlington</v>
      </c>
      <c r="F32" t="s">
        <v>37</v>
      </c>
      <c r="G32">
        <f t="shared" si="2"/>
        <v>1</v>
      </c>
      <c r="H32" s="2">
        <v>42819.617604166669</v>
      </c>
      <c r="I32" s="5">
        <f t="shared" si="3"/>
        <v>3</v>
      </c>
      <c r="J32" s="5" t="str" cm="1">
        <f t="array" ref="J32">_xlfn.IFS(I32&lt;=2,"Winter",I32&lt;=5,"Spring",I32&lt;=8,"Summer",I32&lt;=11,"Fall",I32=12,"Winter")</f>
        <v>Spring</v>
      </c>
      <c r="K32" s="5">
        <v>50</v>
      </c>
      <c r="M32" t="s">
        <v>49</v>
      </c>
      <c r="N32" s="8">
        <f>SUMIFS(K:K, D:D, "NE", G:G, 1)</f>
        <v>1115</v>
      </c>
    </row>
    <row r="33" spans="1:14" x14ac:dyDescent="0.3">
      <c r="A33">
        <v>184921531</v>
      </c>
      <c r="B33">
        <v>8423</v>
      </c>
      <c r="C33" t="s">
        <v>60</v>
      </c>
      <c r="D33" t="str">
        <f t="shared" si="1"/>
        <v>KS</v>
      </c>
      <c r="E33" t="str">
        <f t="shared" si="0"/>
        <v>Overland Park</v>
      </c>
      <c r="F33" t="s">
        <v>15</v>
      </c>
      <c r="G33">
        <f t="shared" si="2"/>
        <v>0</v>
      </c>
      <c r="H33" s="2">
        <v>42819.800405092596</v>
      </c>
      <c r="I33" s="5">
        <f t="shared" si="3"/>
        <v>3</v>
      </c>
      <c r="J33" s="5" t="str" cm="1">
        <f t="array" ref="J33">_xlfn.IFS(I33&lt;=2,"Winter",I33&lt;=5,"Spring",I33&lt;=8,"Summer",I33&lt;=11,"Fall",I33=12,"Winter")</f>
        <v>Spring</v>
      </c>
      <c r="K33" s="5">
        <v>75</v>
      </c>
      <c r="M33" t="s">
        <v>53</v>
      </c>
      <c r="N33" s="8">
        <f>SUMIFS(K:K, D:D, "TX", G:G, 1)</f>
        <v>4270</v>
      </c>
    </row>
    <row r="34" spans="1:14" x14ac:dyDescent="0.3">
      <c r="A34">
        <v>184927977</v>
      </c>
      <c r="B34">
        <v>25274</v>
      </c>
      <c r="C34" t="s">
        <v>61</v>
      </c>
      <c r="D34" t="str">
        <f t="shared" si="1"/>
        <v>KS</v>
      </c>
      <c r="E34" t="str">
        <f t="shared" si="0"/>
        <v>Shawnee</v>
      </c>
      <c r="F34" t="s">
        <v>15</v>
      </c>
      <c r="G34">
        <f t="shared" si="2"/>
        <v>0</v>
      </c>
      <c r="H34" s="2">
        <v>42825.602141203701</v>
      </c>
      <c r="I34" s="5">
        <f t="shared" si="3"/>
        <v>3</v>
      </c>
      <c r="J34" s="5" t="str" cm="1">
        <f t="array" ref="J34">_xlfn.IFS(I34&lt;=2,"Winter",I34&lt;=5,"Spring",I34&lt;=8,"Summer",I34&lt;=11,"Fall",I34=12,"Winter")</f>
        <v>Spring</v>
      </c>
      <c r="K34" s="5">
        <v>75</v>
      </c>
      <c r="M34" t="s">
        <v>62</v>
      </c>
      <c r="N34" s="8">
        <f>SUMIFS(K:K, D:D, "OK", G:G, 1)</f>
        <v>315</v>
      </c>
    </row>
    <row r="35" spans="1:14" x14ac:dyDescent="0.3">
      <c r="A35">
        <v>184928226</v>
      </c>
      <c r="B35">
        <v>35843</v>
      </c>
      <c r="C35" t="s">
        <v>36</v>
      </c>
      <c r="D35" t="str">
        <f t="shared" si="1"/>
        <v>TX</v>
      </c>
      <c r="E35" t="str">
        <f t="shared" si="0"/>
        <v>Houston</v>
      </c>
      <c r="F35" t="s">
        <v>37</v>
      </c>
      <c r="G35">
        <f t="shared" si="2"/>
        <v>1</v>
      </c>
      <c r="H35" s="2">
        <v>42825.677256944444</v>
      </c>
      <c r="I35" s="5">
        <f t="shared" si="3"/>
        <v>3</v>
      </c>
      <c r="J35" s="5" t="str" cm="1">
        <f t="array" ref="J35">_xlfn.IFS(I35&lt;=2,"Winter",I35&lt;=5,"Spring",I35&lt;=8,"Summer",I35&lt;=11,"Fall",I35=12,"Winter")</f>
        <v>Spring</v>
      </c>
      <c r="K35" s="5">
        <v>65</v>
      </c>
      <c r="M35" t="s">
        <v>63</v>
      </c>
      <c r="N35" s="8">
        <f>SUMIFS(K:K, D:D, "ND", G:G, 1)</f>
        <v>0</v>
      </c>
    </row>
    <row r="36" spans="1:14" x14ac:dyDescent="0.3">
      <c r="A36">
        <v>184931434</v>
      </c>
      <c r="B36">
        <v>8787</v>
      </c>
      <c r="C36" t="s">
        <v>64</v>
      </c>
      <c r="D36" t="str">
        <f t="shared" si="1"/>
        <v>NE</v>
      </c>
      <c r="E36" t="str">
        <f t="shared" si="0"/>
        <v>Ceresco</v>
      </c>
      <c r="F36" t="s">
        <v>15</v>
      </c>
      <c r="G36">
        <f t="shared" si="2"/>
        <v>0</v>
      </c>
      <c r="H36" s="2">
        <v>42828.816319444442</v>
      </c>
      <c r="I36" s="5">
        <f t="shared" si="3"/>
        <v>4</v>
      </c>
      <c r="J36" s="5" t="str" cm="1">
        <f t="array" ref="J36">_xlfn.IFS(I36&lt;=2,"Winter",I36&lt;=5,"Spring",I36&lt;=8,"Summer",I36&lt;=11,"Fall",I36=12,"Winter")</f>
        <v>Spring</v>
      </c>
      <c r="K36" s="5">
        <v>89</v>
      </c>
      <c r="M36" t="s">
        <v>65</v>
      </c>
      <c r="N36" s="8">
        <f>SUMIFS(K:K, D:D, "SD", G:G, 1)</f>
        <v>635</v>
      </c>
    </row>
    <row r="37" spans="1:14" x14ac:dyDescent="0.3">
      <c r="A37">
        <v>184931471</v>
      </c>
      <c r="B37">
        <v>55334</v>
      </c>
      <c r="C37" t="s">
        <v>66</v>
      </c>
      <c r="D37" t="str">
        <f t="shared" si="1"/>
        <v>TX</v>
      </c>
      <c r="E37" t="str">
        <f t="shared" si="0"/>
        <v>McKinney</v>
      </c>
      <c r="F37" t="s">
        <v>37</v>
      </c>
      <c r="G37">
        <f t="shared" si="2"/>
        <v>1</v>
      </c>
      <c r="H37" s="2">
        <v>42828.834618055553</v>
      </c>
      <c r="I37" s="5">
        <f t="shared" si="3"/>
        <v>4</v>
      </c>
      <c r="J37" s="5" t="str" cm="1">
        <f t="array" ref="J37">_xlfn.IFS(I37&lt;=2,"Winter",I37&lt;=5,"Spring",I37&lt;=8,"Summer",I37&lt;=11,"Fall",I37=12,"Winter")</f>
        <v>Spring</v>
      </c>
      <c r="K37" s="5">
        <v>35</v>
      </c>
      <c r="N37" s="8"/>
    </row>
    <row r="38" spans="1:14" x14ac:dyDescent="0.3">
      <c r="A38">
        <v>184936671</v>
      </c>
      <c r="B38">
        <v>78061</v>
      </c>
      <c r="C38" t="s">
        <v>25</v>
      </c>
      <c r="D38" t="str">
        <f t="shared" si="1"/>
        <v>TX</v>
      </c>
      <c r="E38" t="str">
        <f t="shared" si="0"/>
        <v>Austin</v>
      </c>
      <c r="F38" t="s">
        <v>15</v>
      </c>
      <c r="G38">
        <f t="shared" si="2"/>
        <v>0</v>
      </c>
      <c r="H38" s="2">
        <v>42832.015347222223</v>
      </c>
      <c r="I38" s="5">
        <f t="shared" si="3"/>
        <v>4</v>
      </c>
      <c r="J38" s="5" t="str" cm="1">
        <f t="array" ref="J38">_xlfn.IFS(I38&lt;=2,"Winter",I38&lt;=5,"Spring",I38&lt;=8,"Summer",I38&lt;=11,"Fall",I38=12,"Winter")</f>
        <v>Spring</v>
      </c>
      <c r="K38" s="5">
        <v>65</v>
      </c>
    </row>
    <row r="39" spans="1:14" x14ac:dyDescent="0.3">
      <c r="A39">
        <v>184937048</v>
      </c>
      <c r="B39">
        <v>56735</v>
      </c>
      <c r="C39" t="s">
        <v>67</v>
      </c>
      <c r="D39" t="str">
        <f t="shared" si="1"/>
        <v>TX</v>
      </c>
      <c r="E39" t="str">
        <f t="shared" si="0"/>
        <v>Dalhart</v>
      </c>
      <c r="F39" t="s">
        <v>37</v>
      </c>
      <c r="G39">
        <f t="shared" si="2"/>
        <v>1</v>
      </c>
      <c r="H39" s="2">
        <v>42832.552835648145</v>
      </c>
      <c r="I39" s="5">
        <f t="shared" si="3"/>
        <v>4</v>
      </c>
      <c r="J39" s="5" t="str" cm="1">
        <f t="array" ref="J39">_xlfn.IFS(I39&lt;=2,"Winter",I39&lt;=5,"Spring",I39&lt;=8,"Summer",I39&lt;=11,"Fall",I39=12,"Winter")</f>
        <v>Spring</v>
      </c>
      <c r="K39" s="5">
        <v>75</v>
      </c>
    </row>
    <row r="40" spans="1:14" x14ac:dyDescent="0.3">
      <c r="A40">
        <v>184943281</v>
      </c>
      <c r="B40">
        <v>8417</v>
      </c>
      <c r="C40" t="s">
        <v>33</v>
      </c>
      <c r="D40" t="str">
        <f t="shared" si="1"/>
        <v>TX</v>
      </c>
      <c r="E40" t="str">
        <f t="shared" si="0"/>
        <v>Pflugerville</v>
      </c>
      <c r="F40" t="s">
        <v>15</v>
      </c>
      <c r="G40">
        <f t="shared" si="2"/>
        <v>0</v>
      </c>
      <c r="H40" s="2">
        <v>42837.002557870372</v>
      </c>
      <c r="I40" s="5">
        <f t="shared" si="3"/>
        <v>4</v>
      </c>
      <c r="J40" s="5" t="str" cm="1">
        <f t="array" ref="J40">_xlfn.IFS(I40&lt;=2,"Winter",I40&lt;=5,"Spring",I40&lt;=8,"Summer",I40&lt;=11,"Fall",I40=12,"Winter")</f>
        <v>Spring</v>
      </c>
      <c r="K40" s="5">
        <v>40</v>
      </c>
    </row>
    <row r="41" spans="1:14" x14ac:dyDescent="0.3">
      <c r="A41">
        <v>184946996</v>
      </c>
      <c r="B41">
        <v>27852</v>
      </c>
      <c r="C41" t="s">
        <v>68</v>
      </c>
      <c r="D41" t="str">
        <f t="shared" si="1"/>
        <v>ND</v>
      </c>
      <c r="E41" t="str">
        <f t="shared" si="0"/>
        <v>Fargo</v>
      </c>
      <c r="F41" t="s">
        <v>15</v>
      </c>
      <c r="G41">
        <f t="shared" si="2"/>
        <v>0</v>
      </c>
      <c r="H41" s="2">
        <v>42839.607615740744</v>
      </c>
      <c r="I41" s="5">
        <f t="shared" si="3"/>
        <v>4</v>
      </c>
      <c r="J41" s="5" t="str" cm="1">
        <f t="array" ref="J41">_xlfn.IFS(I41&lt;=2,"Winter",I41&lt;=5,"Spring",I41&lt;=8,"Summer",I41&lt;=11,"Fall",I41=12,"Winter")</f>
        <v>Spring</v>
      </c>
      <c r="K41" s="5">
        <v>75</v>
      </c>
    </row>
    <row r="42" spans="1:14" x14ac:dyDescent="0.3">
      <c r="A42">
        <v>184957048</v>
      </c>
      <c r="B42">
        <v>27033</v>
      </c>
      <c r="C42" t="s">
        <v>46</v>
      </c>
      <c r="D42" t="str">
        <f t="shared" si="1"/>
        <v>TX</v>
      </c>
      <c r="E42" t="str">
        <f t="shared" si="0"/>
        <v>Sugar Land</v>
      </c>
      <c r="F42" t="s">
        <v>15</v>
      </c>
      <c r="G42">
        <f t="shared" si="2"/>
        <v>0</v>
      </c>
      <c r="H42" s="2">
        <v>42846.855671296296</v>
      </c>
      <c r="I42" s="5">
        <f t="shared" si="3"/>
        <v>4</v>
      </c>
      <c r="J42" s="5" t="str" cm="1">
        <f t="array" ref="J42">_xlfn.IFS(I42&lt;=2,"Winter",I42&lt;=5,"Spring",I42&lt;=8,"Summer",I42&lt;=11,"Fall",I42=12,"Winter")</f>
        <v>Spring</v>
      </c>
      <c r="K42" s="5">
        <v>99</v>
      </c>
    </row>
    <row r="43" spans="1:14" x14ac:dyDescent="0.3">
      <c r="A43">
        <v>184960475</v>
      </c>
      <c r="B43">
        <v>43637</v>
      </c>
      <c r="C43" t="s">
        <v>61</v>
      </c>
      <c r="D43" t="str">
        <f t="shared" si="1"/>
        <v>KS</v>
      </c>
      <c r="E43" t="str">
        <f t="shared" si="0"/>
        <v>Shawnee</v>
      </c>
      <c r="F43" t="s">
        <v>37</v>
      </c>
      <c r="G43">
        <f t="shared" si="2"/>
        <v>1</v>
      </c>
      <c r="H43" s="2">
        <v>42849.820856481485</v>
      </c>
      <c r="I43" s="5">
        <f t="shared" si="3"/>
        <v>4</v>
      </c>
      <c r="J43" s="5" t="str" cm="1">
        <f t="array" ref="J43">_xlfn.IFS(I43&lt;=2,"Winter",I43&lt;=5,"Spring",I43&lt;=8,"Summer",I43&lt;=11,"Fall",I43=12,"Winter")</f>
        <v>Spring</v>
      </c>
      <c r="K43" s="5">
        <v>50</v>
      </c>
    </row>
    <row r="44" spans="1:14" x14ac:dyDescent="0.3">
      <c r="A44">
        <v>184963835</v>
      </c>
      <c r="B44">
        <v>32610</v>
      </c>
      <c r="C44" t="s">
        <v>69</v>
      </c>
      <c r="D44" t="str">
        <f t="shared" si="1"/>
        <v>OK</v>
      </c>
      <c r="E44" t="str">
        <f t="shared" si="0"/>
        <v>Pryor</v>
      </c>
      <c r="F44" t="s">
        <v>15</v>
      </c>
      <c r="G44">
        <f t="shared" si="2"/>
        <v>0</v>
      </c>
      <c r="H44" s="2">
        <v>42851.901516203703</v>
      </c>
      <c r="I44" s="5">
        <f t="shared" si="3"/>
        <v>4</v>
      </c>
      <c r="J44" s="5" t="str" cm="1">
        <f t="array" ref="J44">_xlfn.IFS(I44&lt;=2,"Winter",I44&lt;=5,"Spring",I44&lt;=8,"Summer",I44&lt;=11,"Fall",I44=12,"Winter")</f>
        <v>Spring</v>
      </c>
      <c r="K44" s="5">
        <v>119</v>
      </c>
    </row>
    <row r="45" spans="1:14" x14ac:dyDescent="0.3">
      <c r="A45">
        <v>184965001</v>
      </c>
      <c r="B45">
        <v>8423</v>
      </c>
      <c r="C45" t="s">
        <v>70</v>
      </c>
      <c r="D45" t="str">
        <f t="shared" si="1"/>
        <v>TX</v>
      </c>
      <c r="E45" t="str">
        <f t="shared" si="0"/>
        <v>Georgetown</v>
      </c>
      <c r="F45" t="s">
        <v>15</v>
      </c>
      <c r="G45">
        <f t="shared" si="2"/>
        <v>0</v>
      </c>
      <c r="H45" s="2">
        <v>42852.774722222224</v>
      </c>
      <c r="I45" s="5">
        <f t="shared" si="3"/>
        <v>4</v>
      </c>
      <c r="J45" s="5" t="str" cm="1">
        <f t="array" ref="J45">_xlfn.IFS(I45&lt;=2,"Winter",I45&lt;=5,"Spring",I45&lt;=8,"Summer",I45&lt;=11,"Fall",I45=12,"Winter")</f>
        <v>Spring</v>
      </c>
      <c r="K45" s="5">
        <v>80</v>
      </c>
    </row>
    <row r="46" spans="1:14" x14ac:dyDescent="0.3">
      <c r="A46">
        <v>184966696</v>
      </c>
      <c r="B46">
        <v>8417</v>
      </c>
      <c r="C46" t="s">
        <v>71</v>
      </c>
      <c r="D46" t="str">
        <f t="shared" si="1"/>
        <v>SD</v>
      </c>
      <c r="E46" t="str">
        <f t="shared" si="0"/>
        <v>Belle Fourche</v>
      </c>
      <c r="F46" t="s">
        <v>15</v>
      </c>
      <c r="G46">
        <f t="shared" si="2"/>
        <v>0</v>
      </c>
      <c r="H46" s="2">
        <v>42853.898113425923</v>
      </c>
      <c r="I46" s="5">
        <f t="shared" si="3"/>
        <v>4</v>
      </c>
      <c r="J46" s="5" t="str" cm="1">
        <f t="array" ref="J46">_xlfn.IFS(I46&lt;=2,"Winter",I46&lt;=5,"Spring",I46&lt;=8,"Summer",I46&lt;=11,"Fall",I46=12,"Winter")</f>
        <v>Spring</v>
      </c>
      <c r="K46" s="5">
        <v>50</v>
      </c>
    </row>
    <row r="47" spans="1:14" x14ac:dyDescent="0.3">
      <c r="A47">
        <v>184966838</v>
      </c>
      <c r="B47">
        <v>64159</v>
      </c>
      <c r="C47" t="s">
        <v>72</v>
      </c>
      <c r="D47" t="str">
        <f t="shared" si="1"/>
        <v>TX</v>
      </c>
      <c r="E47" t="str">
        <f t="shared" si="0"/>
        <v>Fort Worth</v>
      </c>
      <c r="F47" t="s">
        <v>15</v>
      </c>
      <c r="G47">
        <f t="shared" si="2"/>
        <v>0</v>
      </c>
      <c r="H47" s="2">
        <v>42853.985532407409</v>
      </c>
      <c r="I47" s="5">
        <f t="shared" si="3"/>
        <v>4</v>
      </c>
      <c r="J47" s="5" t="str" cm="1">
        <f t="array" ref="J47">_xlfn.IFS(I47&lt;=2,"Winter",I47&lt;=5,"Spring",I47&lt;=8,"Summer",I47&lt;=11,"Fall",I47=12,"Winter")</f>
        <v>Spring</v>
      </c>
      <c r="K47" s="5">
        <v>99</v>
      </c>
    </row>
    <row r="48" spans="1:14" x14ac:dyDescent="0.3">
      <c r="A48">
        <v>184970782</v>
      </c>
      <c r="B48">
        <v>8787</v>
      </c>
      <c r="C48" t="s">
        <v>20</v>
      </c>
      <c r="D48" t="str">
        <f t="shared" si="1"/>
        <v>NE</v>
      </c>
      <c r="E48" t="str">
        <f t="shared" si="0"/>
        <v>Omaha</v>
      </c>
      <c r="F48" t="s">
        <v>15</v>
      </c>
      <c r="G48">
        <f t="shared" si="2"/>
        <v>0</v>
      </c>
      <c r="H48" s="2">
        <v>42857.557800925926</v>
      </c>
      <c r="I48" s="5">
        <f t="shared" si="3"/>
        <v>5</v>
      </c>
      <c r="J48" s="5" t="str" cm="1">
        <f t="array" ref="J48">_xlfn.IFS(I48&lt;=2,"Winter",I48&lt;=5,"Spring",I48&lt;=8,"Summer",I48&lt;=11,"Fall",I48=12,"Winter")</f>
        <v>Spring</v>
      </c>
      <c r="K48" s="5">
        <v>99</v>
      </c>
    </row>
    <row r="49" spans="1:11" x14ac:dyDescent="0.3">
      <c r="A49">
        <v>184983262</v>
      </c>
      <c r="B49">
        <v>8785</v>
      </c>
      <c r="C49" t="s">
        <v>73</v>
      </c>
      <c r="D49" t="str">
        <f t="shared" si="1"/>
        <v>NE</v>
      </c>
      <c r="E49" t="str">
        <f t="shared" si="0"/>
        <v>West Point</v>
      </c>
      <c r="F49" t="s">
        <v>37</v>
      </c>
      <c r="G49">
        <f t="shared" si="2"/>
        <v>1</v>
      </c>
      <c r="H49" s="2">
        <v>42866.696284722224</v>
      </c>
      <c r="I49" s="5">
        <f t="shared" si="3"/>
        <v>5</v>
      </c>
      <c r="J49" s="5" t="str" cm="1">
        <f t="array" ref="J49">_xlfn.IFS(I49&lt;=2,"Winter",I49&lt;=5,"Spring",I49&lt;=8,"Summer",I49&lt;=11,"Fall",I49=12,"Winter")</f>
        <v>Spring</v>
      </c>
      <c r="K49" s="5">
        <v>75</v>
      </c>
    </row>
    <row r="50" spans="1:11" x14ac:dyDescent="0.3">
      <c r="A50">
        <v>184983967</v>
      </c>
      <c r="B50">
        <v>34789</v>
      </c>
      <c r="C50" t="s">
        <v>20</v>
      </c>
      <c r="D50" t="str">
        <f t="shared" si="1"/>
        <v>NE</v>
      </c>
      <c r="E50" t="str">
        <f t="shared" si="0"/>
        <v>Omaha</v>
      </c>
      <c r="F50" t="s">
        <v>15</v>
      </c>
      <c r="G50">
        <f t="shared" si="2"/>
        <v>0</v>
      </c>
      <c r="H50" s="2">
        <v>42867.034733796296</v>
      </c>
      <c r="I50" s="5">
        <f t="shared" si="3"/>
        <v>5</v>
      </c>
      <c r="J50" s="5" t="str" cm="1">
        <f t="array" ref="J50">_xlfn.IFS(I50&lt;=2,"Winter",I50&lt;=5,"Spring",I50&lt;=8,"Summer",I50&lt;=11,"Fall",I50=12,"Winter")</f>
        <v>Spring</v>
      </c>
      <c r="K50" s="5">
        <v>99</v>
      </c>
    </row>
    <row r="51" spans="1:11" x14ac:dyDescent="0.3">
      <c r="A51">
        <v>184994598</v>
      </c>
      <c r="B51">
        <v>71042</v>
      </c>
      <c r="C51" t="s">
        <v>74</v>
      </c>
      <c r="D51" t="str">
        <f t="shared" si="1"/>
        <v>OK</v>
      </c>
      <c r="E51" t="str">
        <f t="shared" si="0"/>
        <v>Tulsa</v>
      </c>
      <c r="F51" t="s">
        <v>37</v>
      </c>
      <c r="G51">
        <f t="shared" si="2"/>
        <v>1</v>
      </c>
      <c r="H51" s="2">
        <v>42875.990104166667</v>
      </c>
      <c r="I51" s="5">
        <f t="shared" si="3"/>
        <v>5</v>
      </c>
      <c r="J51" s="5" t="str" cm="1">
        <f t="array" ref="J51">_xlfn.IFS(I51&lt;=2,"Winter",I51&lt;=5,"Spring",I51&lt;=8,"Summer",I51&lt;=11,"Fall",I51=12,"Winter")</f>
        <v>Spring</v>
      </c>
      <c r="K51" s="5">
        <v>50</v>
      </c>
    </row>
    <row r="52" spans="1:11" x14ac:dyDescent="0.3">
      <c r="A52">
        <v>184995293</v>
      </c>
      <c r="B52">
        <v>18843</v>
      </c>
      <c r="C52" t="s">
        <v>75</v>
      </c>
      <c r="D52" t="str">
        <f t="shared" si="1"/>
        <v>TX</v>
      </c>
      <c r="E52" t="str">
        <f t="shared" si="0"/>
        <v>Frisco</v>
      </c>
      <c r="F52" t="s">
        <v>15</v>
      </c>
      <c r="G52">
        <f t="shared" si="2"/>
        <v>0</v>
      </c>
      <c r="H52" s="2">
        <v>42876.823622685188</v>
      </c>
      <c r="I52" s="5">
        <f t="shared" si="3"/>
        <v>5</v>
      </c>
      <c r="J52" s="5" t="str" cm="1">
        <f t="array" ref="J52">_xlfn.IFS(I52&lt;=2,"Winter",I52&lt;=5,"Spring",I52&lt;=8,"Summer",I52&lt;=11,"Fall",I52=12,"Winter")</f>
        <v>Spring</v>
      </c>
      <c r="K52" s="5">
        <v>99</v>
      </c>
    </row>
    <row r="53" spans="1:11" x14ac:dyDescent="0.3">
      <c r="A53">
        <v>185006825</v>
      </c>
      <c r="B53">
        <v>8417</v>
      </c>
      <c r="C53" t="s">
        <v>74</v>
      </c>
      <c r="D53" t="str">
        <f t="shared" si="1"/>
        <v>OK</v>
      </c>
      <c r="E53" t="str">
        <f t="shared" si="0"/>
        <v>Tulsa</v>
      </c>
      <c r="F53" t="s">
        <v>15</v>
      </c>
      <c r="G53">
        <f t="shared" si="2"/>
        <v>0</v>
      </c>
      <c r="H53" s="2">
        <v>42883.728136574071</v>
      </c>
      <c r="I53" s="5">
        <f t="shared" si="3"/>
        <v>5</v>
      </c>
      <c r="J53" s="5" t="str" cm="1">
        <f t="array" ref="J53">_xlfn.IFS(I53&lt;=2,"Winter",I53&lt;=5,"Spring",I53&lt;=8,"Summer",I53&lt;=11,"Fall",I53=12,"Winter")</f>
        <v>Spring</v>
      </c>
      <c r="K53" s="5">
        <v>99</v>
      </c>
    </row>
    <row r="54" spans="1:11" x14ac:dyDescent="0.3">
      <c r="A54">
        <v>185010354</v>
      </c>
      <c r="B54">
        <v>42771</v>
      </c>
      <c r="C54" t="s">
        <v>76</v>
      </c>
      <c r="D54" t="str">
        <f t="shared" si="1"/>
        <v>TX</v>
      </c>
      <c r="E54" t="str">
        <f t="shared" si="0"/>
        <v>Denton</v>
      </c>
      <c r="F54" t="s">
        <v>15</v>
      </c>
      <c r="G54">
        <f t="shared" si="2"/>
        <v>0</v>
      </c>
      <c r="H54" s="2">
        <v>42885.841527777775</v>
      </c>
      <c r="I54" s="5">
        <f t="shared" si="3"/>
        <v>5</v>
      </c>
      <c r="J54" s="5" t="str" cm="1">
        <f t="array" ref="J54">_xlfn.IFS(I54&lt;=2,"Winter",I54&lt;=5,"Spring",I54&lt;=8,"Summer",I54&lt;=11,"Fall",I54=12,"Winter")</f>
        <v>Spring</v>
      </c>
      <c r="K54" s="5">
        <v>60</v>
      </c>
    </row>
    <row r="55" spans="1:11" x14ac:dyDescent="0.3">
      <c r="A55">
        <v>185013949</v>
      </c>
      <c r="B55">
        <v>14129</v>
      </c>
      <c r="C55" t="s">
        <v>77</v>
      </c>
      <c r="D55" t="str">
        <f t="shared" si="1"/>
        <v>KS</v>
      </c>
      <c r="E55" t="str">
        <f t="shared" si="0"/>
        <v>Olathe</v>
      </c>
      <c r="F55" t="s">
        <v>15</v>
      </c>
      <c r="G55">
        <f t="shared" si="2"/>
        <v>0</v>
      </c>
      <c r="H55" s="2">
        <v>42887.570092592592</v>
      </c>
      <c r="I55" s="5">
        <f t="shared" si="3"/>
        <v>6</v>
      </c>
      <c r="J55" s="5" t="str" cm="1">
        <f t="array" ref="J55">_xlfn.IFS(I55&lt;=2,"Winter",I55&lt;=5,"Spring",I55&lt;=8,"Summer",I55&lt;=11,"Fall",I55=12,"Winter")</f>
        <v>Summer</v>
      </c>
      <c r="K55" s="5">
        <v>75</v>
      </c>
    </row>
    <row r="56" spans="1:11" x14ac:dyDescent="0.3">
      <c r="A56">
        <v>185014833</v>
      </c>
      <c r="B56">
        <v>8435</v>
      </c>
      <c r="C56" t="s">
        <v>78</v>
      </c>
      <c r="D56" t="str">
        <f t="shared" si="1"/>
        <v>KS</v>
      </c>
      <c r="E56" t="str">
        <f t="shared" si="0"/>
        <v>Augusta</v>
      </c>
      <c r="F56" t="s">
        <v>37</v>
      </c>
      <c r="G56">
        <f t="shared" si="2"/>
        <v>1</v>
      </c>
      <c r="H56" s="2">
        <v>42887.84275462963</v>
      </c>
      <c r="I56" s="5">
        <f t="shared" si="3"/>
        <v>6</v>
      </c>
      <c r="J56" s="5" t="str" cm="1">
        <f t="array" ref="J56">_xlfn.IFS(I56&lt;=2,"Winter",I56&lt;=5,"Spring",I56&lt;=8,"Summer",I56&lt;=11,"Fall",I56=12,"Winter")</f>
        <v>Summer</v>
      </c>
      <c r="K56" s="5">
        <v>75</v>
      </c>
    </row>
    <row r="57" spans="1:11" x14ac:dyDescent="0.3">
      <c r="A57">
        <v>185028366</v>
      </c>
      <c r="B57">
        <v>34789</v>
      </c>
      <c r="C57" t="s">
        <v>20</v>
      </c>
      <c r="D57" t="str">
        <f t="shared" si="1"/>
        <v>NE</v>
      </c>
      <c r="E57" t="str">
        <f t="shared" si="0"/>
        <v>Omaha</v>
      </c>
      <c r="F57" t="s">
        <v>15</v>
      </c>
      <c r="G57">
        <f t="shared" si="2"/>
        <v>0</v>
      </c>
      <c r="H57" s="2">
        <v>42895.703553240739</v>
      </c>
      <c r="I57" s="5">
        <f t="shared" si="3"/>
        <v>6</v>
      </c>
      <c r="J57" s="5" t="str" cm="1">
        <f t="array" ref="J57">_xlfn.IFS(I57&lt;=2,"Winter",I57&lt;=5,"Spring",I57&lt;=8,"Summer",I57&lt;=11,"Fall",I57=12,"Winter")</f>
        <v>Summer</v>
      </c>
      <c r="K57" s="5">
        <v>139</v>
      </c>
    </row>
    <row r="58" spans="1:11" x14ac:dyDescent="0.3">
      <c r="A58">
        <v>185031385</v>
      </c>
      <c r="B58">
        <v>80777</v>
      </c>
      <c r="C58" t="s">
        <v>79</v>
      </c>
      <c r="D58" t="str">
        <f t="shared" si="1"/>
        <v>TX</v>
      </c>
      <c r="E58" t="str">
        <f t="shared" si="0"/>
        <v>Carrollton</v>
      </c>
      <c r="F58" t="s">
        <v>15</v>
      </c>
      <c r="G58">
        <f t="shared" si="2"/>
        <v>0</v>
      </c>
      <c r="H58" s="2">
        <v>42897.720011574071</v>
      </c>
      <c r="I58" s="5">
        <f t="shared" si="3"/>
        <v>6</v>
      </c>
      <c r="J58" s="5" t="str" cm="1">
        <f t="array" ref="J58">_xlfn.IFS(I58&lt;=2,"Winter",I58&lt;=5,"Spring",I58&lt;=8,"Summer",I58&lt;=11,"Fall",I58=12,"Winter")</f>
        <v>Summer</v>
      </c>
      <c r="K58" s="5">
        <v>75</v>
      </c>
    </row>
    <row r="59" spans="1:11" x14ac:dyDescent="0.3">
      <c r="A59">
        <v>185033095</v>
      </c>
      <c r="B59">
        <v>32459</v>
      </c>
      <c r="C59" t="s">
        <v>80</v>
      </c>
      <c r="D59" t="str">
        <f t="shared" si="1"/>
        <v>ND</v>
      </c>
      <c r="E59" t="str">
        <f t="shared" si="0"/>
        <v>Mandan</v>
      </c>
      <c r="F59" t="s">
        <v>15</v>
      </c>
      <c r="G59">
        <f t="shared" si="2"/>
        <v>0</v>
      </c>
      <c r="H59" s="2">
        <v>42898.713414351849</v>
      </c>
      <c r="I59" s="5">
        <f t="shared" si="3"/>
        <v>6</v>
      </c>
      <c r="J59" s="5" t="str" cm="1">
        <f t="array" ref="J59">_xlfn.IFS(I59&lt;=2,"Winter",I59&lt;=5,"Spring",I59&lt;=8,"Summer",I59&lt;=11,"Fall",I59=12,"Winter")</f>
        <v>Summer</v>
      </c>
      <c r="K59" s="5">
        <v>89</v>
      </c>
    </row>
    <row r="60" spans="1:11" x14ac:dyDescent="0.3">
      <c r="A60">
        <v>185033971</v>
      </c>
      <c r="B60">
        <v>80850</v>
      </c>
      <c r="C60" t="s">
        <v>81</v>
      </c>
      <c r="D60" t="str">
        <f t="shared" si="1"/>
        <v>KS</v>
      </c>
      <c r="E60" t="str">
        <f t="shared" si="0"/>
        <v>Russell</v>
      </c>
      <c r="F60" t="s">
        <v>37</v>
      </c>
      <c r="G60">
        <f t="shared" si="2"/>
        <v>1</v>
      </c>
      <c r="H60" s="2">
        <v>42899.004629629628</v>
      </c>
      <c r="I60" s="5">
        <f t="shared" si="3"/>
        <v>6</v>
      </c>
      <c r="J60" s="5" t="str" cm="1">
        <f t="array" ref="J60">_xlfn.IFS(I60&lt;=2,"Winter",I60&lt;=5,"Spring",I60&lt;=8,"Summer",I60&lt;=11,"Fall",I60=12,"Winter")</f>
        <v>Summer</v>
      </c>
      <c r="K60" s="5">
        <v>50</v>
      </c>
    </row>
    <row r="61" spans="1:11" x14ac:dyDescent="0.3">
      <c r="A61">
        <v>185036776</v>
      </c>
      <c r="B61">
        <v>61322</v>
      </c>
      <c r="C61" t="s">
        <v>82</v>
      </c>
      <c r="D61" t="str">
        <f t="shared" si="1"/>
        <v>TX</v>
      </c>
      <c r="E61" t="str">
        <f t="shared" si="0"/>
        <v>Arp</v>
      </c>
      <c r="F61" t="s">
        <v>37</v>
      </c>
      <c r="G61">
        <f t="shared" si="2"/>
        <v>1</v>
      </c>
      <c r="H61" s="2">
        <v>42900.612546296295</v>
      </c>
      <c r="I61" s="5">
        <f t="shared" si="3"/>
        <v>6</v>
      </c>
      <c r="J61" s="5" t="str" cm="1">
        <f t="array" ref="J61">_xlfn.IFS(I61&lt;=2,"Winter",I61&lt;=5,"Spring",I61&lt;=8,"Summer",I61&lt;=11,"Fall",I61=12,"Winter")</f>
        <v>Summer</v>
      </c>
      <c r="K61" s="5">
        <v>25</v>
      </c>
    </row>
    <row r="62" spans="1:11" x14ac:dyDescent="0.3">
      <c r="A62">
        <v>185038023</v>
      </c>
      <c r="B62">
        <v>40570</v>
      </c>
      <c r="C62" t="s">
        <v>73</v>
      </c>
      <c r="D62" t="str">
        <f t="shared" si="1"/>
        <v>NE</v>
      </c>
      <c r="E62" t="str">
        <f t="shared" si="0"/>
        <v>West Point</v>
      </c>
      <c r="F62" t="s">
        <v>15</v>
      </c>
      <c r="G62">
        <f t="shared" si="2"/>
        <v>0</v>
      </c>
      <c r="H62" s="2">
        <v>42901.005567129629</v>
      </c>
      <c r="I62" s="5">
        <f t="shared" si="3"/>
        <v>6</v>
      </c>
      <c r="J62" s="5" t="str" cm="1">
        <f t="array" ref="J62">_xlfn.IFS(I62&lt;=2,"Winter",I62&lt;=5,"Spring",I62&lt;=8,"Summer",I62&lt;=11,"Fall",I62=12,"Winter")</f>
        <v>Summer</v>
      </c>
      <c r="K62" s="5">
        <v>65</v>
      </c>
    </row>
    <row r="63" spans="1:11" x14ac:dyDescent="0.3">
      <c r="A63">
        <v>185044251</v>
      </c>
      <c r="B63">
        <v>76615</v>
      </c>
      <c r="C63" t="s">
        <v>83</v>
      </c>
      <c r="D63" t="str">
        <f t="shared" si="1"/>
        <v>TX</v>
      </c>
      <c r="E63" t="str">
        <f t="shared" si="0"/>
        <v>Waco</v>
      </c>
      <c r="F63" t="s">
        <v>15</v>
      </c>
      <c r="G63">
        <f t="shared" si="2"/>
        <v>0</v>
      </c>
      <c r="H63" s="2">
        <v>42904.969675925924</v>
      </c>
      <c r="I63" s="5">
        <f t="shared" si="3"/>
        <v>6</v>
      </c>
      <c r="J63" s="5" t="str" cm="1">
        <f t="array" ref="J63">_xlfn.IFS(I63&lt;=2,"Winter",I63&lt;=5,"Spring",I63&lt;=8,"Summer",I63&lt;=11,"Fall",I63=12,"Winter")</f>
        <v>Summer</v>
      </c>
      <c r="K63" s="5">
        <v>99</v>
      </c>
    </row>
    <row r="64" spans="1:11" x14ac:dyDescent="0.3">
      <c r="A64">
        <v>185047324</v>
      </c>
      <c r="B64">
        <v>32459</v>
      </c>
      <c r="C64" t="s">
        <v>84</v>
      </c>
      <c r="D64" t="str">
        <f t="shared" si="1"/>
        <v>ND</v>
      </c>
      <c r="E64" t="str">
        <f t="shared" si="0"/>
        <v>Beulah</v>
      </c>
      <c r="F64" t="s">
        <v>15</v>
      </c>
      <c r="G64">
        <f t="shared" si="2"/>
        <v>0</v>
      </c>
      <c r="H64" s="2">
        <v>42906.814143518517</v>
      </c>
      <c r="I64" s="5">
        <f t="shared" si="3"/>
        <v>6</v>
      </c>
      <c r="J64" s="5" t="str" cm="1">
        <f t="array" ref="J64">_xlfn.IFS(I64&lt;=2,"Winter",I64&lt;=5,"Spring",I64&lt;=8,"Summer",I64&lt;=11,"Fall",I64=12,"Winter")</f>
        <v>Summer</v>
      </c>
      <c r="K64" s="5">
        <v>75</v>
      </c>
    </row>
    <row r="65" spans="1:11" x14ac:dyDescent="0.3">
      <c r="A65">
        <v>185064047</v>
      </c>
      <c r="B65">
        <v>27213</v>
      </c>
      <c r="C65" t="s">
        <v>85</v>
      </c>
      <c r="D65" t="str">
        <f t="shared" si="1"/>
        <v>NE</v>
      </c>
      <c r="E65" t="str">
        <f t="shared" si="0"/>
        <v>Springfield</v>
      </c>
      <c r="F65" t="s">
        <v>37</v>
      </c>
      <c r="G65">
        <f t="shared" si="2"/>
        <v>1</v>
      </c>
      <c r="H65" s="2">
        <v>42916.674895833334</v>
      </c>
      <c r="I65" s="5">
        <f t="shared" si="3"/>
        <v>6</v>
      </c>
      <c r="J65" s="5" t="str" cm="1">
        <f t="array" ref="J65">_xlfn.IFS(I65&lt;=2,"Winter",I65&lt;=5,"Spring",I65&lt;=8,"Summer",I65&lt;=11,"Fall",I65=12,"Winter")</f>
        <v>Summer</v>
      </c>
      <c r="K65" s="5">
        <v>75</v>
      </c>
    </row>
    <row r="66" spans="1:11" x14ac:dyDescent="0.3">
      <c r="A66">
        <v>185067913</v>
      </c>
      <c r="B66">
        <v>33518</v>
      </c>
      <c r="C66" t="s">
        <v>86</v>
      </c>
      <c r="D66" t="str">
        <f t="shared" si="1"/>
        <v>NE</v>
      </c>
      <c r="E66" t="str">
        <f t="shared" ref="E66:E129" si="4">LEFT(C66, SEARCH(",",C66)-1)</f>
        <v>Firth</v>
      </c>
      <c r="F66" t="s">
        <v>15</v>
      </c>
      <c r="G66">
        <f t="shared" si="2"/>
        <v>0</v>
      </c>
      <c r="H66" s="2">
        <v>42919.85396990741</v>
      </c>
      <c r="I66" s="5">
        <f t="shared" si="3"/>
        <v>7</v>
      </c>
      <c r="J66" s="5" t="str" cm="1">
        <f t="array" ref="J66">_xlfn.IFS(I66&lt;=2,"Winter",I66&lt;=5,"Spring",I66&lt;=8,"Summer",I66&lt;=11,"Fall",I66=12,"Winter")</f>
        <v>Summer</v>
      </c>
      <c r="K66" s="5">
        <v>60</v>
      </c>
    </row>
    <row r="67" spans="1:11" x14ac:dyDescent="0.3">
      <c r="A67">
        <v>185075267</v>
      </c>
      <c r="B67">
        <v>40570</v>
      </c>
      <c r="C67" t="s">
        <v>87</v>
      </c>
      <c r="D67" t="str">
        <f t="shared" ref="D67:D130" si="5">RIGHT(C67, 2)</f>
        <v>SD</v>
      </c>
      <c r="E67" t="str">
        <f t="shared" si="4"/>
        <v>North Sioux City</v>
      </c>
      <c r="F67" t="s">
        <v>37</v>
      </c>
      <c r="G67">
        <f t="shared" ref="G67:G130" si="6">IF(F67="roof",1,0)</f>
        <v>1</v>
      </c>
      <c r="H67" s="2">
        <v>42925.802881944444</v>
      </c>
      <c r="I67" s="5">
        <f t="shared" ref="I67:I130" si="7">MONTH(H67)</f>
        <v>7</v>
      </c>
      <c r="J67" s="5" t="str" cm="1">
        <f t="array" ref="J67">_xlfn.IFS(I67&lt;=2,"Winter",I67&lt;=5,"Spring",I67&lt;=8,"Summer",I67&lt;=11,"Fall",I67=12,"Winter")</f>
        <v>Summer</v>
      </c>
      <c r="K67" s="5">
        <v>75</v>
      </c>
    </row>
    <row r="68" spans="1:11" x14ac:dyDescent="0.3">
      <c r="A68">
        <v>185081084</v>
      </c>
      <c r="B68">
        <v>92487</v>
      </c>
      <c r="C68" t="s">
        <v>88</v>
      </c>
      <c r="D68" t="str">
        <f t="shared" si="5"/>
        <v>NE</v>
      </c>
      <c r="E68" t="str">
        <f t="shared" si="4"/>
        <v>Loup City</v>
      </c>
      <c r="F68" t="s">
        <v>37</v>
      </c>
      <c r="G68">
        <f t="shared" si="6"/>
        <v>1</v>
      </c>
      <c r="H68" s="2">
        <v>42929.583391203705</v>
      </c>
      <c r="I68" s="5">
        <f t="shared" si="7"/>
        <v>7</v>
      </c>
      <c r="J68" s="5" t="str" cm="1">
        <f t="array" ref="J68">_xlfn.IFS(I68&lt;=2,"Winter",I68&lt;=5,"Spring",I68&lt;=8,"Summer",I68&lt;=11,"Fall",I68=12,"Winter")</f>
        <v>Summer</v>
      </c>
      <c r="K68" s="5">
        <v>90</v>
      </c>
    </row>
    <row r="69" spans="1:11" x14ac:dyDescent="0.3">
      <c r="A69">
        <v>185088707</v>
      </c>
      <c r="B69">
        <v>40570</v>
      </c>
      <c r="C69" t="s">
        <v>87</v>
      </c>
      <c r="D69" t="str">
        <f t="shared" si="5"/>
        <v>SD</v>
      </c>
      <c r="E69" t="str">
        <f t="shared" si="4"/>
        <v>North Sioux City</v>
      </c>
      <c r="F69" t="s">
        <v>15</v>
      </c>
      <c r="G69">
        <f t="shared" si="6"/>
        <v>0</v>
      </c>
      <c r="H69" s="2">
        <v>42934.646909722222</v>
      </c>
      <c r="I69" s="5">
        <f t="shared" si="7"/>
        <v>7</v>
      </c>
      <c r="J69" s="5" t="str" cm="1">
        <f t="array" ref="J69">_xlfn.IFS(I69&lt;=2,"Winter",I69&lt;=5,"Spring",I69&lt;=8,"Summer",I69&lt;=11,"Fall",I69=12,"Winter")</f>
        <v>Summer</v>
      </c>
      <c r="K69" s="5">
        <v>50</v>
      </c>
    </row>
    <row r="70" spans="1:11" x14ac:dyDescent="0.3">
      <c r="A70">
        <v>185092065</v>
      </c>
      <c r="B70">
        <v>40570</v>
      </c>
      <c r="C70" t="s">
        <v>87</v>
      </c>
      <c r="D70" t="str">
        <f t="shared" si="5"/>
        <v>SD</v>
      </c>
      <c r="E70" t="str">
        <f t="shared" si="4"/>
        <v>North Sioux City</v>
      </c>
      <c r="F70" t="s">
        <v>37</v>
      </c>
      <c r="G70">
        <f t="shared" si="6"/>
        <v>1</v>
      </c>
      <c r="H70" s="2">
        <v>42936.557002314818</v>
      </c>
      <c r="I70" s="5">
        <f t="shared" si="7"/>
        <v>7</v>
      </c>
      <c r="J70" s="5" t="str" cm="1">
        <f t="array" ref="J70">_xlfn.IFS(I70&lt;=2,"Winter",I70&lt;=5,"Spring",I70&lt;=8,"Summer",I70&lt;=11,"Fall",I70=12,"Winter")</f>
        <v>Summer</v>
      </c>
      <c r="K70" s="5">
        <v>50</v>
      </c>
    </row>
    <row r="71" spans="1:11" x14ac:dyDescent="0.3">
      <c r="A71">
        <v>185092502</v>
      </c>
      <c r="B71">
        <v>96379</v>
      </c>
      <c r="C71" t="s">
        <v>80</v>
      </c>
      <c r="D71" t="str">
        <f t="shared" si="5"/>
        <v>ND</v>
      </c>
      <c r="E71" t="str">
        <f t="shared" si="4"/>
        <v>Mandan</v>
      </c>
      <c r="F71" t="s">
        <v>15</v>
      </c>
      <c r="G71">
        <f t="shared" si="6"/>
        <v>0</v>
      </c>
      <c r="H71" s="2">
        <v>42936.696226851855</v>
      </c>
      <c r="I71" s="5">
        <f t="shared" si="7"/>
        <v>7</v>
      </c>
      <c r="J71" s="5" t="str" cm="1">
        <f t="array" ref="J71">_xlfn.IFS(I71&lt;=2,"Winter",I71&lt;=5,"Spring",I71&lt;=8,"Summer",I71&lt;=11,"Fall",I71=12,"Winter")</f>
        <v>Summer</v>
      </c>
      <c r="K71" s="5">
        <v>89</v>
      </c>
    </row>
    <row r="72" spans="1:11" x14ac:dyDescent="0.3">
      <c r="A72">
        <v>185094547</v>
      </c>
      <c r="B72">
        <v>96883</v>
      </c>
      <c r="C72" t="s">
        <v>89</v>
      </c>
      <c r="D72" t="str">
        <f t="shared" si="5"/>
        <v>KS</v>
      </c>
      <c r="E72" t="str">
        <f t="shared" si="4"/>
        <v>Wichita</v>
      </c>
      <c r="F72" t="s">
        <v>15</v>
      </c>
      <c r="G72">
        <f t="shared" si="6"/>
        <v>0</v>
      </c>
      <c r="H72" s="2">
        <v>42937.908784722225</v>
      </c>
      <c r="I72" s="5">
        <f t="shared" si="7"/>
        <v>7</v>
      </c>
      <c r="J72" s="5" t="str" cm="1">
        <f t="array" ref="J72">_xlfn.IFS(I72&lt;=2,"Winter",I72&lt;=5,"Spring",I72&lt;=8,"Summer",I72&lt;=11,"Fall",I72=12,"Winter")</f>
        <v>Summer</v>
      </c>
      <c r="K72" s="5">
        <v>75</v>
      </c>
    </row>
    <row r="73" spans="1:11" x14ac:dyDescent="0.3">
      <c r="A73">
        <v>185095160</v>
      </c>
      <c r="B73">
        <v>35280</v>
      </c>
      <c r="C73" t="s">
        <v>36</v>
      </c>
      <c r="D73" t="str">
        <f t="shared" si="5"/>
        <v>TX</v>
      </c>
      <c r="E73" t="str">
        <f t="shared" si="4"/>
        <v>Houston</v>
      </c>
      <c r="F73" t="s">
        <v>15</v>
      </c>
      <c r="G73">
        <f t="shared" si="6"/>
        <v>0</v>
      </c>
      <c r="H73" s="2">
        <v>42938.595497685186</v>
      </c>
      <c r="I73" s="5">
        <f t="shared" si="7"/>
        <v>7</v>
      </c>
      <c r="J73" s="5" t="str" cm="1">
        <f t="array" ref="J73">_xlfn.IFS(I73&lt;=2,"Winter",I73&lt;=5,"Spring",I73&lt;=8,"Summer",I73&lt;=11,"Fall",I73=12,"Winter")</f>
        <v>Summer</v>
      </c>
      <c r="K73" s="5">
        <v>75</v>
      </c>
    </row>
    <row r="74" spans="1:11" x14ac:dyDescent="0.3">
      <c r="A74">
        <v>185102675</v>
      </c>
      <c r="B74">
        <v>8435</v>
      </c>
      <c r="C74" t="s">
        <v>89</v>
      </c>
      <c r="D74" t="str">
        <f t="shared" si="5"/>
        <v>KS</v>
      </c>
      <c r="E74" t="str">
        <f t="shared" si="4"/>
        <v>Wichita</v>
      </c>
      <c r="F74" t="s">
        <v>15</v>
      </c>
      <c r="G74">
        <f t="shared" si="6"/>
        <v>0</v>
      </c>
      <c r="H74" s="2">
        <v>42943.779942129629</v>
      </c>
      <c r="I74" s="5">
        <f t="shared" si="7"/>
        <v>7</v>
      </c>
      <c r="J74" s="5" t="str" cm="1">
        <f t="array" ref="J74">_xlfn.IFS(I74&lt;=2,"Winter",I74&lt;=5,"Spring",I74&lt;=8,"Summer",I74&lt;=11,"Fall",I74=12,"Winter")</f>
        <v>Summer</v>
      </c>
      <c r="K74" s="5">
        <v>99</v>
      </c>
    </row>
    <row r="75" spans="1:11" x14ac:dyDescent="0.3">
      <c r="A75">
        <v>185103079</v>
      </c>
      <c r="B75">
        <v>8395</v>
      </c>
      <c r="C75" t="s">
        <v>90</v>
      </c>
      <c r="D75" t="str">
        <f t="shared" si="5"/>
        <v>ND</v>
      </c>
      <c r="E75" t="str">
        <f t="shared" si="4"/>
        <v>Valley City</v>
      </c>
      <c r="F75" t="s">
        <v>15</v>
      </c>
      <c r="G75">
        <f t="shared" si="6"/>
        <v>0</v>
      </c>
      <c r="H75" s="2">
        <v>42943.944351851853</v>
      </c>
      <c r="I75" s="5">
        <f t="shared" si="7"/>
        <v>7</v>
      </c>
      <c r="J75" s="5" t="str" cm="1">
        <f t="array" ref="J75">_xlfn.IFS(I75&lt;=2,"Winter",I75&lt;=5,"Spring",I75&lt;=8,"Summer",I75&lt;=11,"Fall",I75=12,"Winter")</f>
        <v>Summer</v>
      </c>
      <c r="K75" s="5">
        <v>89</v>
      </c>
    </row>
    <row r="76" spans="1:11" x14ac:dyDescent="0.3">
      <c r="A76">
        <v>185107211</v>
      </c>
      <c r="B76">
        <v>78047</v>
      </c>
      <c r="C76" t="s">
        <v>60</v>
      </c>
      <c r="D76" t="str">
        <f t="shared" si="5"/>
        <v>KS</v>
      </c>
      <c r="E76" t="str">
        <f t="shared" si="4"/>
        <v>Overland Park</v>
      </c>
      <c r="F76" t="s">
        <v>15</v>
      </c>
      <c r="G76">
        <f t="shared" si="6"/>
        <v>0</v>
      </c>
      <c r="H76" s="2">
        <v>42947.842303240737</v>
      </c>
      <c r="I76" s="5">
        <f t="shared" si="7"/>
        <v>7</v>
      </c>
      <c r="J76" s="5" t="str" cm="1">
        <f t="array" ref="J76">_xlfn.IFS(I76&lt;=2,"Winter",I76&lt;=5,"Spring",I76&lt;=8,"Summer",I76&lt;=11,"Fall",I76=12,"Winter")</f>
        <v>Summer</v>
      </c>
      <c r="K76" s="5">
        <v>60</v>
      </c>
    </row>
    <row r="77" spans="1:11" x14ac:dyDescent="0.3">
      <c r="A77">
        <v>185109863</v>
      </c>
      <c r="B77">
        <v>27213</v>
      </c>
      <c r="C77" t="s">
        <v>20</v>
      </c>
      <c r="D77" t="str">
        <f t="shared" si="5"/>
        <v>NE</v>
      </c>
      <c r="E77" t="str">
        <f t="shared" si="4"/>
        <v>Omaha</v>
      </c>
      <c r="F77" t="s">
        <v>15</v>
      </c>
      <c r="G77">
        <f t="shared" si="6"/>
        <v>0</v>
      </c>
      <c r="H77" s="2">
        <v>42949.697175925925</v>
      </c>
      <c r="I77" s="5">
        <f t="shared" si="7"/>
        <v>8</v>
      </c>
      <c r="J77" s="5" t="str" cm="1">
        <f t="array" ref="J77">_xlfn.IFS(I77&lt;=2,"Winter",I77&lt;=5,"Spring",I77&lt;=8,"Summer",I77&lt;=11,"Fall",I77=12,"Winter")</f>
        <v>Summer</v>
      </c>
      <c r="K77" s="5">
        <v>75</v>
      </c>
    </row>
    <row r="78" spans="1:11" x14ac:dyDescent="0.3">
      <c r="A78">
        <v>185112442</v>
      </c>
      <c r="B78">
        <v>27213</v>
      </c>
      <c r="C78" t="s">
        <v>20</v>
      </c>
      <c r="D78" t="str">
        <f t="shared" si="5"/>
        <v>NE</v>
      </c>
      <c r="E78" t="str">
        <f t="shared" si="4"/>
        <v>Omaha</v>
      </c>
      <c r="F78" t="s">
        <v>37</v>
      </c>
      <c r="G78">
        <f t="shared" si="6"/>
        <v>1</v>
      </c>
      <c r="H78" s="2">
        <v>42950.586886574078</v>
      </c>
      <c r="I78" s="5">
        <f t="shared" si="7"/>
        <v>8</v>
      </c>
      <c r="J78" s="5" t="str" cm="1">
        <f t="array" ref="J78">_xlfn.IFS(I78&lt;=2,"Winter",I78&lt;=5,"Spring",I78&lt;=8,"Summer",I78&lt;=11,"Fall",I78=12,"Winter")</f>
        <v>Summer</v>
      </c>
      <c r="K78" s="5">
        <v>65</v>
      </c>
    </row>
    <row r="79" spans="1:11" x14ac:dyDescent="0.3">
      <c r="A79">
        <v>185112764</v>
      </c>
      <c r="B79">
        <v>27852</v>
      </c>
      <c r="C79" t="s">
        <v>91</v>
      </c>
      <c r="D79" t="str">
        <f t="shared" si="5"/>
        <v>ND</v>
      </c>
      <c r="E79" t="str">
        <f t="shared" si="4"/>
        <v>Wahpeton</v>
      </c>
      <c r="F79" t="s">
        <v>15</v>
      </c>
      <c r="G79">
        <f t="shared" si="6"/>
        <v>0</v>
      </c>
      <c r="H79" s="2">
        <v>42950.694895833331</v>
      </c>
      <c r="I79" s="5">
        <f t="shared" si="7"/>
        <v>8</v>
      </c>
      <c r="J79" s="5" t="str" cm="1">
        <f t="array" ref="J79">_xlfn.IFS(I79&lt;=2,"Winter",I79&lt;=5,"Spring",I79&lt;=8,"Summer",I79&lt;=11,"Fall",I79=12,"Winter")</f>
        <v>Summer</v>
      </c>
      <c r="K79" s="5">
        <v>99</v>
      </c>
    </row>
    <row r="80" spans="1:11" x14ac:dyDescent="0.3">
      <c r="A80">
        <v>185118078</v>
      </c>
      <c r="B80">
        <v>8423</v>
      </c>
      <c r="C80" t="s">
        <v>92</v>
      </c>
      <c r="D80" t="str">
        <f t="shared" si="5"/>
        <v>KS</v>
      </c>
      <c r="E80" t="str">
        <f t="shared" si="4"/>
        <v>Topeka</v>
      </c>
      <c r="F80" t="s">
        <v>15</v>
      </c>
      <c r="G80">
        <f t="shared" si="6"/>
        <v>0</v>
      </c>
      <c r="H80" s="2">
        <v>42955.073206018518</v>
      </c>
      <c r="I80" s="5">
        <f t="shared" si="7"/>
        <v>8</v>
      </c>
      <c r="J80" s="5" t="str" cm="1">
        <f t="array" ref="J80">_xlfn.IFS(I80&lt;=2,"Winter",I80&lt;=5,"Spring",I80&lt;=8,"Summer",I80&lt;=11,"Fall",I80=12,"Winter")</f>
        <v>Summer</v>
      </c>
      <c r="K80" s="5">
        <v>50</v>
      </c>
    </row>
    <row r="81" spans="1:11" x14ac:dyDescent="0.3">
      <c r="A81">
        <v>185118926</v>
      </c>
      <c r="B81">
        <v>27852</v>
      </c>
      <c r="C81" t="s">
        <v>93</v>
      </c>
      <c r="D81" t="str">
        <f t="shared" si="5"/>
        <v>ND</v>
      </c>
      <c r="E81" t="str">
        <f t="shared" si="4"/>
        <v>Jamestown</v>
      </c>
      <c r="F81" t="s">
        <v>15</v>
      </c>
      <c r="G81">
        <f t="shared" si="6"/>
        <v>0</v>
      </c>
      <c r="H81" s="2">
        <v>42955.767083333332</v>
      </c>
      <c r="I81" s="5">
        <f t="shared" si="7"/>
        <v>8</v>
      </c>
      <c r="J81" s="5" t="str" cm="1">
        <f t="array" ref="J81">_xlfn.IFS(I81&lt;=2,"Winter",I81&lt;=5,"Spring",I81&lt;=8,"Summer",I81&lt;=11,"Fall",I81=12,"Winter")</f>
        <v>Summer</v>
      </c>
      <c r="K81" s="5">
        <v>75</v>
      </c>
    </row>
    <row r="82" spans="1:11" x14ac:dyDescent="0.3">
      <c r="A82">
        <v>185119427</v>
      </c>
      <c r="B82">
        <v>44386</v>
      </c>
      <c r="C82" t="s">
        <v>42</v>
      </c>
      <c r="D82" t="str">
        <f t="shared" si="5"/>
        <v>TX</v>
      </c>
      <c r="E82" t="str">
        <f t="shared" si="4"/>
        <v>Spring</v>
      </c>
      <c r="F82" t="s">
        <v>15</v>
      </c>
      <c r="G82">
        <f t="shared" si="6"/>
        <v>0</v>
      </c>
      <c r="H82" s="2">
        <v>42955.966516203705</v>
      </c>
      <c r="I82" s="5">
        <f t="shared" si="7"/>
        <v>8</v>
      </c>
      <c r="J82" s="5" t="str" cm="1">
        <f t="array" ref="J82">_xlfn.IFS(I82&lt;=2,"Winter",I82&lt;=5,"Spring",I82&lt;=8,"Summer",I82&lt;=11,"Fall",I82=12,"Winter")</f>
        <v>Summer</v>
      </c>
      <c r="K82" s="5">
        <v>75</v>
      </c>
    </row>
    <row r="83" spans="1:11" x14ac:dyDescent="0.3">
      <c r="A83">
        <v>185120111</v>
      </c>
      <c r="B83">
        <v>67333</v>
      </c>
      <c r="C83" t="s">
        <v>94</v>
      </c>
      <c r="D83" t="str">
        <f t="shared" si="5"/>
        <v>SD</v>
      </c>
      <c r="E83" t="str">
        <f t="shared" si="4"/>
        <v>Watertown</v>
      </c>
      <c r="F83" t="s">
        <v>15</v>
      </c>
      <c r="G83">
        <f t="shared" si="6"/>
        <v>0</v>
      </c>
      <c r="H83" s="2">
        <v>42956.645578703705</v>
      </c>
      <c r="I83" s="5">
        <f t="shared" si="7"/>
        <v>8</v>
      </c>
      <c r="J83" s="5" t="str" cm="1">
        <f t="array" ref="J83">_xlfn.IFS(I83&lt;=2,"Winter",I83&lt;=5,"Spring",I83&lt;=8,"Summer",I83&lt;=11,"Fall",I83=12,"Winter")</f>
        <v>Summer</v>
      </c>
      <c r="K83" s="5">
        <v>60</v>
      </c>
    </row>
    <row r="84" spans="1:11" x14ac:dyDescent="0.3">
      <c r="A84">
        <v>185121856</v>
      </c>
      <c r="B84">
        <v>40570</v>
      </c>
      <c r="C84" t="s">
        <v>87</v>
      </c>
      <c r="D84" t="str">
        <f t="shared" si="5"/>
        <v>SD</v>
      </c>
      <c r="E84" t="str">
        <f t="shared" si="4"/>
        <v>North Sioux City</v>
      </c>
      <c r="F84" t="s">
        <v>37</v>
      </c>
      <c r="G84">
        <f t="shared" si="6"/>
        <v>1</v>
      </c>
      <c r="H84" s="2">
        <v>42957.88685185185</v>
      </c>
      <c r="I84" s="5">
        <f t="shared" si="7"/>
        <v>8</v>
      </c>
      <c r="J84" s="5" t="str" cm="1">
        <f t="array" ref="J84">_xlfn.IFS(I84&lt;=2,"Winter",I84&lt;=5,"Spring",I84&lt;=8,"Summer",I84&lt;=11,"Fall",I84=12,"Winter")</f>
        <v>Summer</v>
      </c>
      <c r="K84" s="5">
        <v>50</v>
      </c>
    </row>
    <row r="85" spans="1:11" x14ac:dyDescent="0.3">
      <c r="A85">
        <v>185122181</v>
      </c>
      <c r="B85">
        <v>34789</v>
      </c>
      <c r="C85" t="s">
        <v>95</v>
      </c>
      <c r="D85" t="str">
        <f t="shared" si="5"/>
        <v>NE</v>
      </c>
      <c r="E85" t="str">
        <f t="shared" si="4"/>
        <v>Bennington</v>
      </c>
      <c r="F85" t="s">
        <v>15</v>
      </c>
      <c r="G85">
        <f t="shared" si="6"/>
        <v>0</v>
      </c>
      <c r="H85" s="2">
        <v>42958.537106481483</v>
      </c>
      <c r="I85" s="5">
        <f t="shared" si="7"/>
        <v>8</v>
      </c>
      <c r="J85" s="5" t="str" cm="1">
        <f t="array" ref="J85">_xlfn.IFS(I85&lt;=2,"Winter",I85&lt;=5,"Spring",I85&lt;=8,"Summer",I85&lt;=11,"Fall",I85=12,"Winter")</f>
        <v>Summer</v>
      </c>
      <c r="K85" s="5">
        <v>84</v>
      </c>
    </row>
    <row r="86" spans="1:11" x14ac:dyDescent="0.3">
      <c r="A86">
        <v>185122361</v>
      </c>
      <c r="B86">
        <v>100011</v>
      </c>
      <c r="C86" t="s">
        <v>96</v>
      </c>
      <c r="D86" t="str">
        <f t="shared" si="5"/>
        <v>OK</v>
      </c>
      <c r="E86" t="str">
        <f t="shared" si="4"/>
        <v>Jenks</v>
      </c>
      <c r="F86" t="s">
        <v>15</v>
      </c>
      <c r="G86">
        <f t="shared" si="6"/>
        <v>0</v>
      </c>
      <c r="H86" s="2">
        <v>42958.640648148146</v>
      </c>
      <c r="I86" s="5">
        <f t="shared" si="7"/>
        <v>8</v>
      </c>
      <c r="J86" s="5" t="str" cm="1">
        <f t="array" ref="J86">_xlfn.IFS(I86&lt;=2,"Winter",I86&lt;=5,"Spring",I86&lt;=8,"Summer",I86&lt;=11,"Fall",I86=12,"Winter")</f>
        <v>Summer</v>
      </c>
      <c r="K86" s="5">
        <v>99</v>
      </c>
    </row>
    <row r="87" spans="1:11" x14ac:dyDescent="0.3">
      <c r="A87">
        <v>185122821</v>
      </c>
      <c r="B87">
        <v>24329</v>
      </c>
      <c r="C87" t="s">
        <v>36</v>
      </c>
      <c r="D87" t="str">
        <f t="shared" si="5"/>
        <v>TX</v>
      </c>
      <c r="E87" t="str">
        <f t="shared" si="4"/>
        <v>Houston</v>
      </c>
      <c r="F87" t="s">
        <v>37</v>
      </c>
      <c r="G87">
        <f t="shared" si="6"/>
        <v>1</v>
      </c>
      <c r="H87" s="2">
        <v>42958.918437499997</v>
      </c>
      <c r="I87" s="5">
        <f t="shared" si="7"/>
        <v>8</v>
      </c>
      <c r="J87" s="5" t="str" cm="1">
        <f t="array" ref="J87">_xlfn.IFS(I87&lt;=2,"Winter",I87&lt;=5,"Spring",I87&lt;=8,"Summer",I87&lt;=11,"Fall",I87=12,"Winter")</f>
        <v>Summer</v>
      </c>
      <c r="K87" s="5">
        <v>40</v>
      </c>
    </row>
    <row r="88" spans="1:11" x14ac:dyDescent="0.3">
      <c r="A88">
        <v>185127742</v>
      </c>
      <c r="B88">
        <v>78052</v>
      </c>
      <c r="C88" t="s">
        <v>97</v>
      </c>
      <c r="D88" t="str">
        <f t="shared" si="5"/>
        <v>TX</v>
      </c>
      <c r="E88" t="str">
        <f t="shared" si="4"/>
        <v>Denison</v>
      </c>
      <c r="F88" t="s">
        <v>15</v>
      </c>
      <c r="G88">
        <f t="shared" si="6"/>
        <v>0</v>
      </c>
      <c r="H88" s="2">
        <v>42964.890381944446</v>
      </c>
      <c r="I88" s="5">
        <f t="shared" si="7"/>
        <v>8</v>
      </c>
      <c r="J88" s="5" t="str" cm="1">
        <f t="array" ref="J88">_xlfn.IFS(I88&lt;=2,"Winter",I88&lt;=5,"Spring",I88&lt;=8,"Summer",I88&lt;=11,"Fall",I88=12,"Winter")</f>
        <v>Summer</v>
      </c>
      <c r="K88" s="5">
        <v>60</v>
      </c>
    </row>
    <row r="89" spans="1:11" x14ac:dyDescent="0.3">
      <c r="A89">
        <v>185129059</v>
      </c>
      <c r="B89">
        <v>11589</v>
      </c>
      <c r="C89" t="s">
        <v>98</v>
      </c>
      <c r="D89" t="str">
        <f t="shared" si="5"/>
        <v>KS</v>
      </c>
      <c r="E89" t="str">
        <f t="shared" si="4"/>
        <v>WaKeeney</v>
      </c>
      <c r="F89" t="s">
        <v>15</v>
      </c>
      <c r="G89">
        <f t="shared" si="6"/>
        <v>0</v>
      </c>
      <c r="H89" s="2">
        <v>42966.715717592589</v>
      </c>
      <c r="I89" s="5">
        <f t="shared" si="7"/>
        <v>8</v>
      </c>
      <c r="J89" s="5" t="str" cm="1">
        <f t="array" ref="J89">_xlfn.IFS(I89&lt;=2,"Winter",I89&lt;=5,"Spring",I89&lt;=8,"Summer",I89&lt;=11,"Fall",I89=12,"Winter")</f>
        <v>Summer</v>
      </c>
      <c r="K89" s="5">
        <v>75</v>
      </c>
    </row>
    <row r="90" spans="1:11" x14ac:dyDescent="0.3">
      <c r="A90">
        <v>185130809</v>
      </c>
      <c r="B90">
        <v>16610</v>
      </c>
      <c r="C90" t="s">
        <v>99</v>
      </c>
      <c r="D90" t="str">
        <f t="shared" si="5"/>
        <v>NE</v>
      </c>
      <c r="E90" t="str">
        <f t="shared" si="4"/>
        <v>Milford</v>
      </c>
      <c r="F90" t="s">
        <v>37</v>
      </c>
      <c r="G90">
        <f t="shared" si="6"/>
        <v>1</v>
      </c>
      <c r="H90" s="2">
        <v>42969.811377314814</v>
      </c>
      <c r="I90" s="5">
        <f t="shared" si="7"/>
        <v>8</v>
      </c>
      <c r="J90" s="5" t="str" cm="1">
        <f t="array" ref="J90">_xlfn.IFS(I90&lt;=2,"Winter",I90&lt;=5,"Spring",I90&lt;=8,"Summer",I90&lt;=11,"Fall",I90=12,"Winter")</f>
        <v>Summer</v>
      </c>
      <c r="K90" s="5">
        <v>50</v>
      </c>
    </row>
    <row r="91" spans="1:11" x14ac:dyDescent="0.3">
      <c r="A91">
        <v>185130976</v>
      </c>
      <c r="B91">
        <v>8822</v>
      </c>
      <c r="C91" t="s">
        <v>100</v>
      </c>
      <c r="D91" t="str">
        <f t="shared" si="5"/>
        <v>NE</v>
      </c>
      <c r="E91" t="str">
        <f t="shared" si="4"/>
        <v>Plattsmouth</v>
      </c>
      <c r="F91" t="s">
        <v>15</v>
      </c>
      <c r="G91">
        <f t="shared" si="6"/>
        <v>0</v>
      </c>
      <c r="H91" s="2">
        <v>42969.905046296299</v>
      </c>
      <c r="I91" s="5">
        <f t="shared" si="7"/>
        <v>8</v>
      </c>
      <c r="J91" s="5" t="str" cm="1">
        <f t="array" ref="J91">_xlfn.IFS(I91&lt;=2,"Winter",I91&lt;=5,"Spring",I91&lt;=8,"Summer",I91&lt;=11,"Fall",I91=12,"Winter")</f>
        <v>Summer</v>
      </c>
      <c r="K91" s="5">
        <v>60</v>
      </c>
    </row>
    <row r="92" spans="1:11" x14ac:dyDescent="0.3">
      <c r="A92">
        <v>185131062</v>
      </c>
      <c r="B92">
        <v>40570</v>
      </c>
      <c r="C92" t="s">
        <v>101</v>
      </c>
      <c r="D92" t="str">
        <f t="shared" si="5"/>
        <v>NE</v>
      </c>
      <c r="E92" t="str">
        <f t="shared" si="4"/>
        <v>South Sioux City</v>
      </c>
      <c r="F92" t="s">
        <v>15</v>
      </c>
      <c r="G92">
        <f t="shared" si="6"/>
        <v>0</v>
      </c>
      <c r="H92" s="2">
        <v>42969.946631944447</v>
      </c>
      <c r="I92" s="5">
        <f t="shared" si="7"/>
        <v>8</v>
      </c>
      <c r="J92" s="5" t="str" cm="1">
        <f t="array" ref="J92">_xlfn.IFS(I92&lt;=2,"Winter",I92&lt;=5,"Spring",I92&lt;=8,"Summer",I92&lt;=11,"Fall",I92=12,"Winter")</f>
        <v>Summer</v>
      </c>
      <c r="K92" s="5">
        <v>65</v>
      </c>
    </row>
    <row r="93" spans="1:11" x14ac:dyDescent="0.3">
      <c r="A93">
        <v>185132890</v>
      </c>
      <c r="B93">
        <v>104730</v>
      </c>
      <c r="C93" t="s">
        <v>102</v>
      </c>
      <c r="D93" t="str">
        <f t="shared" si="5"/>
        <v>TX</v>
      </c>
      <c r="E93" t="str">
        <f t="shared" si="4"/>
        <v>Ovilla</v>
      </c>
      <c r="F93" t="s">
        <v>15</v>
      </c>
      <c r="G93">
        <f t="shared" si="6"/>
        <v>0</v>
      </c>
      <c r="H93" s="2">
        <v>42971.817731481482</v>
      </c>
      <c r="I93" s="5">
        <f t="shared" si="7"/>
        <v>8</v>
      </c>
      <c r="J93" s="5" t="str" cm="1">
        <f t="array" ref="J93">_xlfn.IFS(I93&lt;=2,"Winter",I93&lt;=5,"Spring",I93&lt;=8,"Summer",I93&lt;=11,"Fall",I93=12,"Winter")</f>
        <v>Summer</v>
      </c>
      <c r="K93" s="5">
        <v>65</v>
      </c>
    </row>
    <row r="94" spans="1:11" x14ac:dyDescent="0.3">
      <c r="A94">
        <v>185136364</v>
      </c>
      <c r="B94">
        <v>27213</v>
      </c>
      <c r="C94" t="s">
        <v>20</v>
      </c>
      <c r="D94" t="str">
        <f t="shared" si="5"/>
        <v>NE</v>
      </c>
      <c r="E94" t="str">
        <f t="shared" si="4"/>
        <v>Omaha</v>
      </c>
      <c r="F94" t="s">
        <v>37</v>
      </c>
      <c r="G94">
        <f t="shared" si="6"/>
        <v>1</v>
      </c>
      <c r="H94" s="2">
        <v>42977.706979166665</v>
      </c>
      <c r="I94" s="5">
        <f t="shared" si="7"/>
        <v>8</v>
      </c>
      <c r="J94" s="5" t="str" cm="1">
        <f t="array" ref="J94">_xlfn.IFS(I94&lt;=2,"Winter",I94&lt;=5,"Spring",I94&lt;=8,"Summer",I94&lt;=11,"Fall",I94=12,"Winter")</f>
        <v>Summer</v>
      </c>
      <c r="K94" s="5">
        <v>50</v>
      </c>
    </row>
    <row r="95" spans="1:11" x14ac:dyDescent="0.3">
      <c r="A95">
        <v>185138409</v>
      </c>
      <c r="B95">
        <v>40570</v>
      </c>
      <c r="C95" t="s">
        <v>101</v>
      </c>
      <c r="D95" t="str">
        <f t="shared" si="5"/>
        <v>NE</v>
      </c>
      <c r="E95" t="str">
        <f t="shared" si="4"/>
        <v>South Sioux City</v>
      </c>
      <c r="F95" t="s">
        <v>15</v>
      </c>
      <c r="G95">
        <f t="shared" si="6"/>
        <v>0</v>
      </c>
      <c r="H95" s="2">
        <v>42979.75277777778</v>
      </c>
      <c r="I95" s="5">
        <f t="shared" si="7"/>
        <v>9</v>
      </c>
      <c r="J95" s="5" t="str" cm="1">
        <f t="array" ref="J95">_xlfn.IFS(I95&lt;=2,"Winter",I95&lt;=5,"Spring",I95&lt;=8,"Summer",I95&lt;=11,"Fall",I95=12,"Winter")</f>
        <v>Fall</v>
      </c>
      <c r="K95" s="5">
        <v>115</v>
      </c>
    </row>
    <row r="96" spans="1:11" x14ac:dyDescent="0.3">
      <c r="A96">
        <v>185139515</v>
      </c>
      <c r="B96">
        <v>107252</v>
      </c>
      <c r="C96" t="s">
        <v>103</v>
      </c>
      <c r="D96" t="str">
        <f t="shared" si="5"/>
        <v>TX</v>
      </c>
      <c r="E96" t="str">
        <f t="shared" si="4"/>
        <v>Victoria</v>
      </c>
      <c r="F96" t="s">
        <v>37</v>
      </c>
      <c r="G96">
        <f t="shared" si="6"/>
        <v>1</v>
      </c>
      <c r="H96" s="2">
        <v>42982.756782407407</v>
      </c>
      <c r="I96" s="5">
        <f t="shared" si="7"/>
        <v>9</v>
      </c>
      <c r="J96" s="5" t="str" cm="1">
        <f t="array" ref="J96">_xlfn.IFS(I96&lt;=2,"Winter",I96&lt;=5,"Spring",I96&lt;=8,"Summer",I96&lt;=11,"Fall",I96=12,"Winter")</f>
        <v>Fall</v>
      </c>
      <c r="K96" s="5">
        <v>50</v>
      </c>
    </row>
    <row r="97" spans="1:11" x14ac:dyDescent="0.3">
      <c r="A97">
        <v>185144526</v>
      </c>
      <c r="B97">
        <v>96946</v>
      </c>
      <c r="C97" t="s">
        <v>20</v>
      </c>
      <c r="D97" t="str">
        <f t="shared" si="5"/>
        <v>NE</v>
      </c>
      <c r="E97" t="str">
        <f t="shared" si="4"/>
        <v>Omaha</v>
      </c>
      <c r="F97" t="s">
        <v>37</v>
      </c>
      <c r="G97">
        <f t="shared" si="6"/>
        <v>1</v>
      </c>
      <c r="H97" s="2">
        <v>42987.000196759262</v>
      </c>
      <c r="I97" s="5">
        <f t="shared" si="7"/>
        <v>9</v>
      </c>
      <c r="J97" s="5" t="str" cm="1">
        <f t="array" ref="J97">_xlfn.IFS(I97&lt;=2,"Winter",I97&lt;=5,"Spring",I97&lt;=8,"Summer",I97&lt;=11,"Fall",I97=12,"Winter")</f>
        <v>Fall</v>
      </c>
      <c r="K97" s="5">
        <v>35</v>
      </c>
    </row>
    <row r="98" spans="1:11" x14ac:dyDescent="0.3">
      <c r="A98">
        <v>185145631</v>
      </c>
      <c r="B98">
        <v>14129</v>
      </c>
      <c r="C98" t="s">
        <v>41</v>
      </c>
      <c r="D98" t="str">
        <f t="shared" si="5"/>
        <v>TX</v>
      </c>
      <c r="E98" t="str">
        <f t="shared" si="4"/>
        <v>Plano</v>
      </c>
      <c r="F98" t="s">
        <v>15</v>
      </c>
      <c r="G98">
        <f t="shared" si="6"/>
        <v>0</v>
      </c>
      <c r="H98" s="2">
        <v>42989.768043981479</v>
      </c>
      <c r="I98" s="5">
        <f t="shared" si="7"/>
        <v>9</v>
      </c>
      <c r="J98" s="5" t="str" cm="1">
        <f t="array" ref="J98">_xlfn.IFS(I98&lt;=2,"Winter",I98&lt;=5,"Spring",I98&lt;=8,"Summer",I98&lt;=11,"Fall",I98=12,"Winter")</f>
        <v>Fall</v>
      </c>
      <c r="K98" s="5">
        <v>65</v>
      </c>
    </row>
    <row r="99" spans="1:11" x14ac:dyDescent="0.3">
      <c r="A99">
        <v>185147029</v>
      </c>
      <c r="B99">
        <v>19003</v>
      </c>
      <c r="C99" t="s">
        <v>104</v>
      </c>
      <c r="D99" t="str">
        <f t="shared" si="5"/>
        <v>KS</v>
      </c>
      <c r="E99" t="str">
        <f t="shared" si="4"/>
        <v>Lawrence</v>
      </c>
      <c r="F99" t="s">
        <v>15</v>
      </c>
      <c r="G99">
        <f t="shared" si="6"/>
        <v>0</v>
      </c>
      <c r="H99" s="2">
        <v>42991.000925925924</v>
      </c>
      <c r="I99" s="5">
        <f t="shared" si="7"/>
        <v>9</v>
      </c>
      <c r="J99" s="5" t="str" cm="1">
        <f t="array" ref="J99">_xlfn.IFS(I99&lt;=2,"Winter",I99&lt;=5,"Spring",I99&lt;=8,"Summer",I99&lt;=11,"Fall",I99=12,"Winter")</f>
        <v>Fall</v>
      </c>
      <c r="K99" s="5">
        <v>75</v>
      </c>
    </row>
    <row r="100" spans="1:11" x14ac:dyDescent="0.3">
      <c r="A100">
        <v>185147787</v>
      </c>
      <c r="B100">
        <v>25359</v>
      </c>
      <c r="C100" t="s">
        <v>105</v>
      </c>
      <c r="D100" t="str">
        <f t="shared" si="5"/>
        <v>TX</v>
      </c>
      <c r="E100" t="str">
        <f t="shared" si="4"/>
        <v>Port Arthur</v>
      </c>
      <c r="F100" t="s">
        <v>37</v>
      </c>
      <c r="G100">
        <f t="shared" si="6"/>
        <v>1</v>
      </c>
      <c r="H100" s="2">
        <v>42991.82912037037</v>
      </c>
      <c r="I100" s="5">
        <f t="shared" si="7"/>
        <v>9</v>
      </c>
      <c r="J100" s="5" t="str" cm="1">
        <f t="array" ref="J100">_xlfn.IFS(I100&lt;=2,"Winter",I100&lt;=5,"Spring",I100&lt;=8,"Summer",I100&lt;=11,"Fall",I100=12,"Winter")</f>
        <v>Fall</v>
      </c>
      <c r="K100" s="5">
        <v>50</v>
      </c>
    </row>
    <row r="101" spans="1:11" x14ac:dyDescent="0.3">
      <c r="A101">
        <v>185153015</v>
      </c>
      <c r="B101">
        <v>40570</v>
      </c>
      <c r="C101" t="s">
        <v>106</v>
      </c>
      <c r="D101" t="str">
        <f t="shared" si="5"/>
        <v>NE</v>
      </c>
      <c r="E101" t="str">
        <f t="shared" si="4"/>
        <v>Lincoln</v>
      </c>
      <c r="F101" t="s">
        <v>15</v>
      </c>
      <c r="G101">
        <f t="shared" si="6"/>
        <v>0</v>
      </c>
      <c r="H101" s="2">
        <v>42998.679513888892</v>
      </c>
      <c r="I101" s="5">
        <f t="shared" si="7"/>
        <v>9</v>
      </c>
      <c r="J101" s="5" t="str" cm="1">
        <f t="array" ref="J101">_xlfn.IFS(I101&lt;=2,"Winter",I101&lt;=5,"Spring",I101&lt;=8,"Summer",I101&lt;=11,"Fall",I101=12,"Winter")</f>
        <v>Fall</v>
      </c>
      <c r="K101" s="5">
        <v>115</v>
      </c>
    </row>
    <row r="102" spans="1:11" x14ac:dyDescent="0.3">
      <c r="A102">
        <v>185154155</v>
      </c>
      <c r="B102">
        <v>8451</v>
      </c>
      <c r="C102" t="s">
        <v>20</v>
      </c>
      <c r="D102" t="str">
        <f t="shared" si="5"/>
        <v>NE</v>
      </c>
      <c r="E102" t="str">
        <f t="shared" si="4"/>
        <v>Omaha</v>
      </c>
      <c r="F102" t="s">
        <v>15</v>
      </c>
      <c r="G102">
        <f t="shared" si="6"/>
        <v>0</v>
      </c>
      <c r="H102" s="2">
        <v>42999.746979166666</v>
      </c>
      <c r="I102" s="5">
        <f t="shared" si="7"/>
        <v>9</v>
      </c>
      <c r="J102" s="5" t="str" cm="1">
        <f t="array" ref="J102">_xlfn.IFS(I102&lt;=2,"Winter",I102&lt;=5,"Spring",I102&lt;=8,"Summer",I102&lt;=11,"Fall",I102=12,"Winter")</f>
        <v>Fall</v>
      </c>
      <c r="K102" s="5">
        <v>75</v>
      </c>
    </row>
    <row r="103" spans="1:11" x14ac:dyDescent="0.3">
      <c r="A103">
        <v>185160785</v>
      </c>
      <c r="B103">
        <v>111884</v>
      </c>
      <c r="C103" t="s">
        <v>107</v>
      </c>
      <c r="D103" t="str">
        <f t="shared" si="5"/>
        <v>TX</v>
      </c>
      <c r="E103" t="str">
        <f t="shared" si="4"/>
        <v>Bellaire</v>
      </c>
      <c r="F103" t="s">
        <v>15</v>
      </c>
      <c r="G103">
        <f t="shared" si="6"/>
        <v>0</v>
      </c>
      <c r="H103" s="2">
        <v>43007.738564814812</v>
      </c>
      <c r="I103" s="5">
        <f t="shared" si="7"/>
        <v>9</v>
      </c>
      <c r="J103" s="5" t="str" cm="1">
        <f t="array" ref="J103">_xlfn.IFS(I103&lt;=2,"Winter",I103&lt;=5,"Spring",I103&lt;=8,"Summer",I103&lt;=11,"Fall",I103=12,"Winter")</f>
        <v>Fall</v>
      </c>
      <c r="K103" s="5">
        <v>84</v>
      </c>
    </row>
    <row r="104" spans="1:11" x14ac:dyDescent="0.3">
      <c r="A104">
        <v>185161636</v>
      </c>
      <c r="B104">
        <v>32430</v>
      </c>
      <c r="C104" t="s">
        <v>43</v>
      </c>
      <c r="D104" t="str">
        <f t="shared" si="5"/>
        <v>TX</v>
      </c>
      <c r="E104" t="str">
        <f t="shared" si="4"/>
        <v>Humble</v>
      </c>
      <c r="F104" t="s">
        <v>15</v>
      </c>
      <c r="G104">
        <f t="shared" si="6"/>
        <v>0</v>
      </c>
      <c r="H104" s="2">
        <v>43009.649537037039</v>
      </c>
      <c r="I104" s="5">
        <f t="shared" si="7"/>
        <v>10</v>
      </c>
      <c r="J104" s="5" t="str" cm="1">
        <f t="array" ref="J104">_xlfn.IFS(I104&lt;=2,"Winter",I104&lt;=5,"Spring",I104&lt;=8,"Summer",I104&lt;=11,"Fall",I104=12,"Winter")</f>
        <v>Fall</v>
      </c>
      <c r="K104" s="5">
        <v>75</v>
      </c>
    </row>
    <row r="105" spans="1:11" x14ac:dyDescent="0.3">
      <c r="A105">
        <v>185164765</v>
      </c>
      <c r="B105">
        <v>78587</v>
      </c>
      <c r="C105" t="s">
        <v>108</v>
      </c>
      <c r="D105" t="str">
        <f t="shared" si="5"/>
        <v>NE</v>
      </c>
      <c r="E105" t="str">
        <f t="shared" si="4"/>
        <v>Broken Bow</v>
      </c>
      <c r="F105" t="s">
        <v>37</v>
      </c>
      <c r="G105">
        <f t="shared" si="6"/>
        <v>1</v>
      </c>
      <c r="H105" s="2">
        <v>43013.73810185185</v>
      </c>
      <c r="I105" s="5">
        <f t="shared" si="7"/>
        <v>10</v>
      </c>
      <c r="J105" s="5" t="str" cm="1">
        <f t="array" ref="J105">_xlfn.IFS(I105&lt;=2,"Winter",I105&lt;=5,"Spring",I105&lt;=8,"Summer",I105&lt;=11,"Fall",I105=12,"Winter")</f>
        <v>Fall</v>
      </c>
      <c r="K105" s="5">
        <v>50</v>
      </c>
    </row>
    <row r="106" spans="1:11" x14ac:dyDescent="0.3">
      <c r="A106">
        <v>185167814</v>
      </c>
      <c r="B106">
        <v>35280</v>
      </c>
      <c r="C106" t="s">
        <v>43</v>
      </c>
      <c r="D106" t="str">
        <f t="shared" si="5"/>
        <v>TX</v>
      </c>
      <c r="E106" t="str">
        <f t="shared" si="4"/>
        <v>Humble</v>
      </c>
      <c r="F106" t="s">
        <v>15</v>
      </c>
      <c r="G106">
        <f t="shared" si="6"/>
        <v>0</v>
      </c>
      <c r="H106" s="2">
        <v>43018.776307870372</v>
      </c>
      <c r="I106" s="5">
        <f t="shared" si="7"/>
        <v>10</v>
      </c>
      <c r="J106" s="5" t="str" cm="1">
        <f t="array" ref="J106">_xlfn.IFS(I106&lt;=2,"Winter",I106&lt;=5,"Spring",I106&lt;=8,"Summer",I106&lt;=11,"Fall",I106=12,"Winter")</f>
        <v>Fall</v>
      </c>
      <c r="K106" s="5">
        <v>65</v>
      </c>
    </row>
    <row r="107" spans="1:11" x14ac:dyDescent="0.3">
      <c r="A107">
        <v>185168647</v>
      </c>
      <c r="B107">
        <v>38546</v>
      </c>
      <c r="C107" t="s">
        <v>109</v>
      </c>
      <c r="D107" t="str">
        <f t="shared" si="5"/>
        <v>TX</v>
      </c>
      <c r="E107" t="str">
        <f t="shared" si="4"/>
        <v>Cleburne</v>
      </c>
      <c r="F107" t="s">
        <v>37</v>
      </c>
      <c r="G107">
        <f t="shared" si="6"/>
        <v>1</v>
      </c>
      <c r="H107" s="2">
        <v>43019.755324074074</v>
      </c>
      <c r="I107" s="5">
        <f t="shared" si="7"/>
        <v>10</v>
      </c>
      <c r="J107" s="5" t="str" cm="1">
        <f t="array" ref="J107">_xlfn.IFS(I107&lt;=2,"Winter",I107&lt;=5,"Spring",I107&lt;=8,"Summer",I107&lt;=11,"Fall",I107=12,"Winter")</f>
        <v>Fall</v>
      </c>
      <c r="K107" s="5">
        <v>50</v>
      </c>
    </row>
    <row r="108" spans="1:11" x14ac:dyDescent="0.3">
      <c r="A108">
        <v>185171092</v>
      </c>
      <c r="B108">
        <v>114414</v>
      </c>
      <c r="C108" t="s">
        <v>110</v>
      </c>
      <c r="D108" t="str">
        <f t="shared" si="5"/>
        <v>KS</v>
      </c>
      <c r="E108" t="str">
        <f t="shared" si="4"/>
        <v>Paola</v>
      </c>
      <c r="F108" t="s">
        <v>15</v>
      </c>
      <c r="G108">
        <f t="shared" si="6"/>
        <v>0</v>
      </c>
      <c r="H108" s="2">
        <v>43023.765729166669</v>
      </c>
      <c r="I108" s="5">
        <f t="shared" si="7"/>
        <v>10</v>
      </c>
      <c r="J108" s="5" t="str" cm="1">
        <f t="array" ref="J108">_xlfn.IFS(I108&lt;=2,"Winter",I108&lt;=5,"Spring",I108&lt;=8,"Summer",I108&lt;=11,"Fall",I108=12,"Winter")</f>
        <v>Fall</v>
      </c>
      <c r="K108" s="5">
        <v>75</v>
      </c>
    </row>
    <row r="109" spans="1:11" x14ac:dyDescent="0.3">
      <c r="A109">
        <v>185179676</v>
      </c>
      <c r="B109">
        <v>8423</v>
      </c>
      <c r="C109" t="s">
        <v>111</v>
      </c>
      <c r="D109" t="str">
        <f t="shared" si="5"/>
        <v>TX</v>
      </c>
      <c r="E109" t="str">
        <f t="shared" si="4"/>
        <v>Granbury</v>
      </c>
      <c r="F109" t="s">
        <v>15</v>
      </c>
      <c r="G109">
        <f t="shared" si="6"/>
        <v>0</v>
      </c>
      <c r="H109" s="2">
        <v>43036.736111111109</v>
      </c>
      <c r="I109" s="5">
        <f t="shared" si="7"/>
        <v>10</v>
      </c>
      <c r="J109" s="5" t="str" cm="1">
        <f t="array" ref="J109">_xlfn.IFS(I109&lt;=2,"Winter",I109&lt;=5,"Spring",I109&lt;=8,"Summer",I109&lt;=11,"Fall",I109=12,"Winter")</f>
        <v>Fall</v>
      </c>
      <c r="K109" s="5">
        <v>90</v>
      </c>
    </row>
    <row r="110" spans="1:11" x14ac:dyDescent="0.3">
      <c r="A110">
        <v>185181177</v>
      </c>
      <c r="B110">
        <v>10160</v>
      </c>
      <c r="C110" t="s">
        <v>112</v>
      </c>
      <c r="D110" t="str">
        <f t="shared" si="5"/>
        <v>TX</v>
      </c>
      <c r="E110" t="str">
        <f t="shared" si="4"/>
        <v>Argyle</v>
      </c>
      <c r="F110" t="s">
        <v>15</v>
      </c>
      <c r="G110">
        <f t="shared" si="6"/>
        <v>0</v>
      </c>
      <c r="H110" s="2">
        <v>43039.802222222221</v>
      </c>
      <c r="I110" s="5">
        <f t="shared" si="7"/>
        <v>10</v>
      </c>
      <c r="J110" s="5" t="str" cm="1">
        <f t="array" ref="J110">_xlfn.IFS(I110&lt;=2,"Winter",I110&lt;=5,"Spring",I110&lt;=8,"Summer",I110&lt;=11,"Fall",I110=12,"Winter")</f>
        <v>Fall</v>
      </c>
      <c r="K110" s="5">
        <v>60</v>
      </c>
    </row>
    <row r="111" spans="1:11" x14ac:dyDescent="0.3">
      <c r="A111">
        <v>185181307</v>
      </c>
      <c r="B111">
        <v>39212</v>
      </c>
      <c r="C111" t="s">
        <v>29</v>
      </c>
      <c r="D111" t="str">
        <f t="shared" si="5"/>
        <v>TX</v>
      </c>
      <c r="E111" t="str">
        <f t="shared" si="4"/>
        <v>Aledo</v>
      </c>
      <c r="F111" t="s">
        <v>15</v>
      </c>
      <c r="G111">
        <f t="shared" si="6"/>
        <v>0</v>
      </c>
      <c r="H111" s="2">
        <v>43039.873437499999</v>
      </c>
      <c r="I111" s="5">
        <f t="shared" si="7"/>
        <v>10</v>
      </c>
      <c r="J111" s="5" t="str" cm="1">
        <f t="array" ref="J111">_xlfn.IFS(I111&lt;=2,"Winter",I111&lt;=5,"Spring",I111&lt;=8,"Summer",I111&lt;=11,"Fall",I111=12,"Winter")</f>
        <v>Fall</v>
      </c>
      <c r="K111" s="5">
        <v>75</v>
      </c>
    </row>
    <row r="112" spans="1:11" x14ac:dyDescent="0.3">
      <c r="A112">
        <v>185182505</v>
      </c>
      <c r="B112">
        <v>24329</v>
      </c>
      <c r="C112" t="s">
        <v>36</v>
      </c>
      <c r="D112" t="str">
        <f t="shared" si="5"/>
        <v>TX</v>
      </c>
      <c r="E112" t="str">
        <f t="shared" si="4"/>
        <v>Houston</v>
      </c>
      <c r="F112" t="s">
        <v>15</v>
      </c>
      <c r="G112">
        <f t="shared" si="6"/>
        <v>0</v>
      </c>
      <c r="H112" s="2">
        <v>43041.62232638889</v>
      </c>
      <c r="I112" s="5">
        <f t="shared" si="7"/>
        <v>11</v>
      </c>
      <c r="J112" s="5" t="str" cm="1">
        <f t="array" ref="J112">_xlfn.IFS(I112&lt;=2,"Winter",I112&lt;=5,"Spring",I112&lt;=8,"Summer",I112&lt;=11,"Fall",I112=12,"Winter")</f>
        <v>Fall</v>
      </c>
      <c r="K112" s="5">
        <v>75</v>
      </c>
    </row>
    <row r="113" spans="1:11" x14ac:dyDescent="0.3">
      <c r="A113">
        <v>185183006</v>
      </c>
      <c r="B113">
        <v>35280</v>
      </c>
      <c r="C113" t="s">
        <v>36</v>
      </c>
      <c r="D113" t="str">
        <f t="shared" si="5"/>
        <v>TX</v>
      </c>
      <c r="E113" t="str">
        <f t="shared" si="4"/>
        <v>Houston</v>
      </c>
      <c r="F113" t="s">
        <v>15</v>
      </c>
      <c r="G113">
        <f t="shared" si="6"/>
        <v>0</v>
      </c>
      <c r="H113" s="2">
        <v>43041.952187499999</v>
      </c>
      <c r="I113" s="5">
        <f t="shared" si="7"/>
        <v>11</v>
      </c>
      <c r="J113" s="5" t="str" cm="1">
        <f t="array" ref="J113">_xlfn.IFS(I113&lt;=2,"Winter",I113&lt;=5,"Spring",I113&lt;=8,"Summer",I113&lt;=11,"Fall",I113=12,"Winter")</f>
        <v>Fall</v>
      </c>
      <c r="K113" s="5">
        <v>50</v>
      </c>
    </row>
    <row r="114" spans="1:11" x14ac:dyDescent="0.3">
      <c r="A114">
        <v>185183614</v>
      </c>
      <c r="B114">
        <v>39212</v>
      </c>
      <c r="C114" t="s">
        <v>72</v>
      </c>
      <c r="D114" t="str">
        <f t="shared" si="5"/>
        <v>TX</v>
      </c>
      <c r="E114" t="str">
        <f t="shared" si="4"/>
        <v>Fort Worth</v>
      </c>
      <c r="F114" t="s">
        <v>37</v>
      </c>
      <c r="G114">
        <f t="shared" si="6"/>
        <v>1</v>
      </c>
      <c r="H114" s="2">
        <v>43042.918356481481</v>
      </c>
      <c r="I114" s="5">
        <f t="shared" si="7"/>
        <v>11</v>
      </c>
      <c r="J114" s="5" t="str" cm="1">
        <f t="array" ref="J114">_xlfn.IFS(I114&lt;=2,"Winter",I114&lt;=5,"Spring",I114&lt;=8,"Summer",I114&lt;=11,"Fall",I114=12,"Winter")</f>
        <v>Fall</v>
      </c>
      <c r="K114" s="5">
        <v>50</v>
      </c>
    </row>
    <row r="115" spans="1:11" x14ac:dyDescent="0.3">
      <c r="A115">
        <v>185184002</v>
      </c>
      <c r="B115">
        <v>101702</v>
      </c>
      <c r="C115" t="s">
        <v>25</v>
      </c>
      <c r="D115" t="str">
        <f t="shared" si="5"/>
        <v>TX</v>
      </c>
      <c r="E115" t="str">
        <f t="shared" si="4"/>
        <v>Austin</v>
      </c>
      <c r="F115" t="s">
        <v>15</v>
      </c>
      <c r="G115">
        <f t="shared" si="6"/>
        <v>0</v>
      </c>
      <c r="H115" s="2">
        <v>43043.8591087963</v>
      </c>
      <c r="I115" s="5">
        <f t="shared" si="7"/>
        <v>11</v>
      </c>
      <c r="J115" s="5" t="str" cm="1">
        <f t="array" ref="J115">_xlfn.IFS(I115&lt;=2,"Winter",I115&lt;=5,"Spring",I115&lt;=8,"Summer",I115&lt;=11,"Fall",I115=12,"Winter")</f>
        <v>Fall</v>
      </c>
      <c r="K115" s="5">
        <v>50</v>
      </c>
    </row>
    <row r="116" spans="1:11" x14ac:dyDescent="0.3">
      <c r="A116">
        <v>185186837</v>
      </c>
      <c r="B116">
        <v>32459</v>
      </c>
      <c r="C116" t="s">
        <v>113</v>
      </c>
      <c r="D116" t="str">
        <f t="shared" si="5"/>
        <v>ND</v>
      </c>
      <c r="E116" t="str">
        <f t="shared" si="4"/>
        <v>Carson</v>
      </c>
      <c r="F116" t="s">
        <v>15</v>
      </c>
      <c r="G116">
        <f t="shared" si="6"/>
        <v>0</v>
      </c>
      <c r="H116" s="2">
        <v>43048.70175925926</v>
      </c>
      <c r="I116" s="5">
        <f t="shared" si="7"/>
        <v>11</v>
      </c>
      <c r="J116" s="5" t="str" cm="1">
        <f t="array" ref="J116">_xlfn.IFS(I116&lt;=2,"Winter",I116&lt;=5,"Spring",I116&lt;=8,"Summer",I116&lt;=11,"Fall",I116=12,"Winter")</f>
        <v>Fall</v>
      </c>
      <c r="K116" s="5">
        <v>75</v>
      </c>
    </row>
    <row r="117" spans="1:11" x14ac:dyDescent="0.3">
      <c r="A117">
        <v>185187121</v>
      </c>
      <c r="B117">
        <v>91135</v>
      </c>
      <c r="C117" t="s">
        <v>114</v>
      </c>
      <c r="D117" t="str">
        <f t="shared" si="5"/>
        <v>OK</v>
      </c>
      <c r="E117" t="str">
        <f t="shared" si="4"/>
        <v>Broken Arrow</v>
      </c>
      <c r="F117" t="s">
        <v>15</v>
      </c>
      <c r="G117">
        <f t="shared" si="6"/>
        <v>0</v>
      </c>
      <c r="H117" s="2">
        <v>43048.854178240741</v>
      </c>
      <c r="I117" s="5">
        <f t="shared" si="7"/>
        <v>11</v>
      </c>
      <c r="J117" s="5" t="str" cm="1">
        <f t="array" ref="J117">_xlfn.IFS(I117&lt;=2,"Winter",I117&lt;=5,"Spring",I117&lt;=8,"Summer",I117&lt;=11,"Fall",I117=12,"Winter")</f>
        <v>Fall</v>
      </c>
      <c r="K117" s="5">
        <v>60</v>
      </c>
    </row>
    <row r="118" spans="1:11" x14ac:dyDescent="0.3">
      <c r="A118">
        <v>185191832</v>
      </c>
      <c r="B118">
        <v>78052</v>
      </c>
      <c r="C118" t="s">
        <v>41</v>
      </c>
      <c r="D118" t="str">
        <f t="shared" si="5"/>
        <v>TX</v>
      </c>
      <c r="E118" t="str">
        <f t="shared" si="4"/>
        <v>Plano</v>
      </c>
      <c r="F118" t="s">
        <v>15</v>
      </c>
      <c r="G118">
        <f t="shared" si="6"/>
        <v>0</v>
      </c>
      <c r="H118" s="2">
        <v>43056.926701388889</v>
      </c>
      <c r="I118" s="5">
        <f t="shared" si="7"/>
        <v>11</v>
      </c>
      <c r="J118" s="5" t="str" cm="1">
        <f t="array" ref="J118">_xlfn.IFS(I118&lt;=2,"Winter",I118&lt;=5,"Spring",I118&lt;=8,"Summer",I118&lt;=11,"Fall",I118=12,"Winter")</f>
        <v>Fall</v>
      </c>
      <c r="K118" s="5">
        <v>84</v>
      </c>
    </row>
    <row r="119" spans="1:11" x14ac:dyDescent="0.3">
      <c r="A119">
        <v>185192643</v>
      </c>
      <c r="B119">
        <v>118865</v>
      </c>
      <c r="C119" t="s">
        <v>115</v>
      </c>
      <c r="D119" t="str">
        <f t="shared" si="5"/>
        <v>NE</v>
      </c>
      <c r="E119" t="str">
        <f t="shared" si="4"/>
        <v>North Bend</v>
      </c>
      <c r="F119" t="s">
        <v>15</v>
      </c>
      <c r="G119">
        <f t="shared" si="6"/>
        <v>0</v>
      </c>
      <c r="H119" s="2">
        <v>43059.661666666667</v>
      </c>
      <c r="I119" s="5">
        <f t="shared" si="7"/>
        <v>11</v>
      </c>
      <c r="J119" s="5" t="str" cm="1">
        <f t="array" ref="J119">_xlfn.IFS(I119&lt;=2,"Winter",I119&lt;=5,"Spring",I119&lt;=8,"Summer",I119&lt;=11,"Fall",I119=12,"Winter")</f>
        <v>Fall</v>
      </c>
      <c r="K119" s="5">
        <v>99</v>
      </c>
    </row>
    <row r="120" spans="1:11" x14ac:dyDescent="0.3">
      <c r="A120">
        <v>185192754</v>
      </c>
      <c r="B120">
        <v>118581</v>
      </c>
      <c r="C120" t="s">
        <v>41</v>
      </c>
      <c r="D120" t="str">
        <f t="shared" si="5"/>
        <v>TX</v>
      </c>
      <c r="E120" t="str">
        <f t="shared" si="4"/>
        <v>Plano</v>
      </c>
      <c r="F120" t="s">
        <v>15</v>
      </c>
      <c r="G120">
        <f t="shared" si="6"/>
        <v>0</v>
      </c>
      <c r="H120" s="2">
        <v>43059.746215277781</v>
      </c>
      <c r="I120" s="5">
        <f t="shared" si="7"/>
        <v>11</v>
      </c>
      <c r="J120" s="5" t="str" cm="1">
        <f t="array" ref="J120">_xlfn.IFS(I120&lt;=2,"Winter",I120&lt;=5,"Spring",I120&lt;=8,"Summer",I120&lt;=11,"Fall",I120=12,"Winter")</f>
        <v>Fall</v>
      </c>
      <c r="K120" s="5">
        <v>115</v>
      </c>
    </row>
    <row r="121" spans="1:11" x14ac:dyDescent="0.3">
      <c r="A121">
        <v>185193845</v>
      </c>
      <c r="B121">
        <v>40570</v>
      </c>
      <c r="C121" t="s">
        <v>116</v>
      </c>
      <c r="D121" t="str">
        <f t="shared" si="5"/>
        <v>SD</v>
      </c>
      <c r="E121" t="str">
        <f t="shared" si="4"/>
        <v>Dakota Dunes</v>
      </c>
      <c r="F121" t="s">
        <v>15</v>
      </c>
      <c r="G121">
        <f t="shared" si="6"/>
        <v>0</v>
      </c>
      <c r="H121" s="2">
        <v>43061.686851851853</v>
      </c>
      <c r="I121" s="5">
        <f t="shared" si="7"/>
        <v>11</v>
      </c>
      <c r="J121" s="5" t="str" cm="1">
        <f t="array" ref="J121">_xlfn.IFS(I121&lt;=2,"Winter",I121&lt;=5,"Spring",I121&lt;=8,"Summer",I121&lt;=11,"Fall",I121=12,"Winter")</f>
        <v>Fall</v>
      </c>
      <c r="K121" s="5">
        <v>115</v>
      </c>
    </row>
    <row r="122" spans="1:11" x14ac:dyDescent="0.3">
      <c r="A122">
        <v>185197842</v>
      </c>
      <c r="B122">
        <v>78052</v>
      </c>
      <c r="C122" t="s">
        <v>117</v>
      </c>
      <c r="D122" t="str">
        <f t="shared" si="5"/>
        <v>OK</v>
      </c>
      <c r="E122" t="str">
        <f t="shared" si="4"/>
        <v>Oklahoma City</v>
      </c>
      <c r="F122" t="s">
        <v>15</v>
      </c>
      <c r="G122">
        <f t="shared" si="6"/>
        <v>0</v>
      </c>
      <c r="H122" s="2">
        <v>43070.972569444442</v>
      </c>
      <c r="I122" s="5">
        <f t="shared" si="7"/>
        <v>12</v>
      </c>
      <c r="J122" s="5" t="str" cm="1">
        <f t="array" ref="J122">_xlfn.IFS(I122&lt;=2,"Winter",I122&lt;=5,"Spring",I122&lt;=8,"Summer",I122&lt;=11,"Fall",I122=12,"Winter")</f>
        <v>Winter</v>
      </c>
      <c r="K122" s="5">
        <v>50</v>
      </c>
    </row>
    <row r="123" spans="1:11" x14ac:dyDescent="0.3">
      <c r="A123">
        <v>185201688</v>
      </c>
      <c r="B123">
        <v>42344</v>
      </c>
      <c r="C123" t="s">
        <v>118</v>
      </c>
      <c r="D123" t="str">
        <f t="shared" si="5"/>
        <v>TX</v>
      </c>
      <c r="E123" t="str">
        <f t="shared" si="4"/>
        <v>China Spring</v>
      </c>
      <c r="F123" t="s">
        <v>15</v>
      </c>
      <c r="G123">
        <f t="shared" si="6"/>
        <v>0</v>
      </c>
      <c r="H123" s="2">
        <v>43080.613900462966</v>
      </c>
      <c r="I123" s="5">
        <f t="shared" si="7"/>
        <v>12</v>
      </c>
      <c r="J123" s="5" t="str" cm="1">
        <f t="array" ref="J123">_xlfn.IFS(I123&lt;=2,"Winter",I123&lt;=5,"Spring",I123&lt;=8,"Summer",I123&lt;=11,"Fall",I123=12,"Winter")</f>
        <v>Winter</v>
      </c>
      <c r="K123" s="5">
        <v>89</v>
      </c>
    </row>
    <row r="124" spans="1:11" x14ac:dyDescent="0.3">
      <c r="A124">
        <v>185202287</v>
      </c>
      <c r="B124">
        <v>35280</v>
      </c>
      <c r="C124" t="s">
        <v>45</v>
      </c>
      <c r="D124" t="str">
        <f t="shared" si="5"/>
        <v>TX</v>
      </c>
      <c r="E124" t="str">
        <f t="shared" si="4"/>
        <v>San Antonio</v>
      </c>
      <c r="F124" t="s">
        <v>15</v>
      </c>
      <c r="G124">
        <f t="shared" si="6"/>
        <v>0</v>
      </c>
      <c r="H124" s="2">
        <v>43081.668657407405</v>
      </c>
      <c r="I124" s="5">
        <f t="shared" si="7"/>
        <v>12</v>
      </c>
      <c r="J124" s="5" t="str" cm="1">
        <f t="array" ref="J124">_xlfn.IFS(I124&lt;=2,"Winter",I124&lt;=5,"Spring",I124&lt;=8,"Summer",I124&lt;=11,"Fall",I124=12,"Winter")</f>
        <v>Winter</v>
      </c>
      <c r="K124" s="5">
        <v>75</v>
      </c>
    </row>
    <row r="125" spans="1:11" x14ac:dyDescent="0.3">
      <c r="A125">
        <v>185206131</v>
      </c>
      <c r="B125">
        <v>24329</v>
      </c>
      <c r="C125" t="s">
        <v>36</v>
      </c>
      <c r="D125" t="str">
        <f t="shared" si="5"/>
        <v>TX</v>
      </c>
      <c r="E125" t="str">
        <f t="shared" si="4"/>
        <v>Houston</v>
      </c>
      <c r="F125" t="s">
        <v>37</v>
      </c>
      <c r="G125">
        <f t="shared" si="6"/>
        <v>1</v>
      </c>
      <c r="H125" s="2">
        <v>43090.821539351855</v>
      </c>
      <c r="I125" s="5">
        <f t="shared" si="7"/>
        <v>12</v>
      </c>
      <c r="J125" s="5" t="str" cm="1">
        <f t="array" ref="J125">_xlfn.IFS(I125&lt;=2,"Winter",I125&lt;=5,"Spring",I125&lt;=8,"Summer",I125&lt;=11,"Fall",I125=12,"Winter")</f>
        <v>Winter</v>
      </c>
      <c r="K125" s="5">
        <v>65</v>
      </c>
    </row>
    <row r="126" spans="1:11" x14ac:dyDescent="0.3">
      <c r="A126">
        <v>185206295</v>
      </c>
      <c r="B126">
        <v>122139</v>
      </c>
      <c r="C126" t="s">
        <v>119</v>
      </c>
      <c r="D126" t="str">
        <f t="shared" si="5"/>
        <v>KS</v>
      </c>
      <c r="E126" t="str">
        <f t="shared" si="4"/>
        <v>Mission</v>
      </c>
      <c r="F126" t="s">
        <v>15</v>
      </c>
      <c r="G126">
        <f t="shared" si="6"/>
        <v>0</v>
      </c>
      <c r="H126" s="2">
        <v>43090.884525462963</v>
      </c>
      <c r="I126" s="5">
        <f t="shared" si="7"/>
        <v>12</v>
      </c>
      <c r="J126" s="5" t="str" cm="1">
        <f t="array" ref="J126">_xlfn.IFS(I126&lt;=2,"Winter",I126&lt;=5,"Spring",I126&lt;=8,"Summer",I126&lt;=11,"Fall",I126=12,"Winter")</f>
        <v>Winter</v>
      </c>
      <c r="K126" s="5">
        <v>99</v>
      </c>
    </row>
    <row r="127" spans="1:11" x14ac:dyDescent="0.3">
      <c r="A127">
        <v>185211358</v>
      </c>
      <c r="B127">
        <v>85210</v>
      </c>
      <c r="C127" t="s">
        <v>120</v>
      </c>
      <c r="D127" t="str">
        <f t="shared" si="5"/>
        <v>TX</v>
      </c>
      <c r="E127" t="str">
        <f t="shared" si="4"/>
        <v>Pampa</v>
      </c>
      <c r="F127" t="s">
        <v>15</v>
      </c>
      <c r="G127">
        <f t="shared" si="6"/>
        <v>0</v>
      </c>
      <c r="H127" s="2">
        <v>43108.979421296295</v>
      </c>
      <c r="I127" s="5">
        <f t="shared" si="7"/>
        <v>1</v>
      </c>
      <c r="J127" s="5" t="str" cm="1">
        <f t="array" ref="J127">_xlfn.IFS(I127&lt;=2,"Winter",I127&lt;=5,"Spring",I127&lt;=8,"Summer",I127&lt;=11,"Fall",I127=12,"Winter")</f>
        <v>Winter</v>
      </c>
      <c r="K127" s="5">
        <v>35</v>
      </c>
    </row>
    <row r="128" spans="1:11" x14ac:dyDescent="0.3">
      <c r="A128">
        <v>185212949</v>
      </c>
      <c r="B128">
        <v>116709</v>
      </c>
      <c r="C128" t="s">
        <v>121</v>
      </c>
      <c r="D128" t="str">
        <f t="shared" si="5"/>
        <v>TX</v>
      </c>
      <c r="E128" t="str">
        <f t="shared" si="4"/>
        <v>Kingsbury</v>
      </c>
      <c r="F128" t="s">
        <v>15</v>
      </c>
      <c r="G128">
        <f t="shared" si="6"/>
        <v>0</v>
      </c>
      <c r="H128" s="2">
        <v>43111.752129629633</v>
      </c>
      <c r="I128" s="5">
        <f t="shared" si="7"/>
        <v>1</v>
      </c>
      <c r="J128" s="5" t="str" cm="1">
        <f t="array" ref="J128">_xlfn.IFS(I128&lt;=2,"Winter",I128&lt;=5,"Spring",I128&lt;=8,"Summer",I128&lt;=11,"Fall",I128=12,"Winter")</f>
        <v>Winter</v>
      </c>
      <c r="K128" s="5">
        <v>50</v>
      </c>
    </row>
    <row r="129" spans="1:11" x14ac:dyDescent="0.3">
      <c r="A129">
        <v>185214126</v>
      </c>
      <c r="B129">
        <v>124099</v>
      </c>
      <c r="C129" t="s">
        <v>122</v>
      </c>
      <c r="D129" t="str">
        <f t="shared" si="5"/>
        <v>TX</v>
      </c>
      <c r="E129" t="str">
        <f t="shared" si="4"/>
        <v>Dallas</v>
      </c>
      <c r="F129" t="s">
        <v>15</v>
      </c>
      <c r="G129">
        <f t="shared" si="6"/>
        <v>0</v>
      </c>
      <c r="H129" s="2">
        <v>43114.662824074076</v>
      </c>
      <c r="I129" s="5">
        <f t="shared" si="7"/>
        <v>1</v>
      </c>
      <c r="J129" s="5" t="str" cm="1">
        <f t="array" ref="J129">_xlfn.IFS(I129&lt;=2,"Winter",I129&lt;=5,"Spring",I129&lt;=8,"Summer",I129&lt;=11,"Fall",I129=12,"Winter")</f>
        <v>Winter</v>
      </c>
      <c r="K129" s="5">
        <v>60</v>
      </c>
    </row>
    <row r="130" spans="1:11" x14ac:dyDescent="0.3">
      <c r="A130">
        <v>185214526</v>
      </c>
      <c r="B130">
        <v>79442</v>
      </c>
      <c r="C130" t="s">
        <v>25</v>
      </c>
      <c r="D130" t="str">
        <f t="shared" si="5"/>
        <v>TX</v>
      </c>
      <c r="E130" t="str">
        <f t="shared" ref="E130:E193" si="8">LEFT(C130, SEARCH(",",C130)-1)</f>
        <v>Austin</v>
      </c>
      <c r="F130" t="s">
        <v>15</v>
      </c>
      <c r="G130">
        <f t="shared" si="6"/>
        <v>0</v>
      </c>
      <c r="H130" s="2">
        <v>43115.727754629632</v>
      </c>
      <c r="I130" s="5">
        <f t="shared" si="7"/>
        <v>1</v>
      </c>
      <c r="J130" s="5" t="str" cm="1">
        <f t="array" ref="J130">_xlfn.IFS(I130&lt;=2,"Winter",I130&lt;=5,"Spring",I130&lt;=8,"Summer",I130&lt;=11,"Fall",I130=12,"Winter")</f>
        <v>Winter</v>
      </c>
      <c r="K130" s="5">
        <v>75</v>
      </c>
    </row>
    <row r="131" spans="1:11" x14ac:dyDescent="0.3">
      <c r="A131">
        <v>185214590</v>
      </c>
      <c r="B131">
        <v>27852</v>
      </c>
      <c r="C131" t="s">
        <v>68</v>
      </c>
      <c r="D131" t="str">
        <f t="shared" ref="D131:D194" si="9">RIGHT(C131, 2)</f>
        <v>ND</v>
      </c>
      <c r="E131" t="str">
        <f t="shared" si="8"/>
        <v>Fargo</v>
      </c>
      <c r="F131" t="s">
        <v>15</v>
      </c>
      <c r="G131">
        <f t="shared" ref="G131:G194" si="10">IF(F131="roof",1,0)</f>
        <v>0</v>
      </c>
      <c r="H131" s="2">
        <v>43115.801122685189</v>
      </c>
      <c r="I131" s="5">
        <f t="shared" ref="I131:I194" si="11">MONTH(H131)</f>
        <v>1</v>
      </c>
      <c r="J131" s="5" t="str" cm="1">
        <f t="array" ref="J131">_xlfn.IFS(I131&lt;=2,"Winter",I131&lt;=5,"Spring",I131&lt;=8,"Summer",I131&lt;=11,"Fall",I131=12,"Winter")</f>
        <v>Winter</v>
      </c>
      <c r="K131" s="5">
        <v>75</v>
      </c>
    </row>
    <row r="132" spans="1:11" x14ac:dyDescent="0.3">
      <c r="A132">
        <v>185220295</v>
      </c>
      <c r="B132">
        <v>67273</v>
      </c>
      <c r="C132" t="s">
        <v>45</v>
      </c>
      <c r="D132" t="str">
        <f t="shared" si="9"/>
        <v>TX</v>
      </c>
      <c r="E132" t="str">
        <f t="shared" si="8"/>
        <v>San Antonio</v>
      </c>
      <c r="F132" t="s">
        <v>37</v>
      </c>
      <c r="G132">
        <f t="shared" si="10"/>
        <v>1</v>
      </c>
      <c r="H132" s="2">
        <v>43125.941458333335</v>
      </c>
      <c r="I132" s="5">
        <f t="shared" si="11"/>
        <v>1</v>
      </c>
      <c r="J132" s="5" t="str" cm="1">
        <f t="array" ref="J132">_xlfn.IFS(I132&lt;=2,"Winter",I132&lt;=5,"Spring",I132&lt;=8,"Summer",I132&lt;=11,"Fall",I132=12,"Winter")</f>
        <v>Winter</v>
      </c>
      <c r="K132" s="5">
        <v>50</v>
      </c>
    </row>
    <row r="133" spans="1:11" x14ac:dyDescent="0.3">
      <c r="A133">
        <v>185220337</v>
      </c>
      <c r="B133">
        <v>125758</v>
      </c>
      <c r="C133" t="s">
        <v>123</v>
      </c>
      <c r="D133" t="str">
        <f t="shared" si="9"/>
        <v>NE</v>
      </c>
      <c r="E133" t="str">
        <f t="shared" si="8"/>
        <v>Fremont</v>
      </c>
      <c r="F133" t="s">
        <v>15</v>
      </c>
      <c r="G133">
        <f t="shared" si="10"/>
        <v>0</v>
      </c>
      <c r="H133" s="2">
        <v>43125.96707175926</v>
      </c>
      <c r="I133" s="5">
        <f t="shared" si="11"/>
        <v>1</v>
      </c>
      <c r="J133" s="5" t="str" cm="1">
        <f t="array" ref="J133">_xlfn.IFS(I133&lt;=2,"Winter",I133&lt;=5,"Spring",I133&lt;=8,"Summer",I133&lt;=11,"Fall",I133=12,"Winter")</f>
        <v>Winter</v>
      </c>
      <c r="K133" s="5">
        <v>84</v>
      </c>
    </row>
    <row r="134" spans="1:11" x14ac:dyDescent="0.3">
      <c r="A134">
        <v>185220822</v>
      </c>
      <c r="B134">
        <v>123998</v>
      </c>
      <c r="C134" t="s">
        <v>124</v>
      </c>
      <c r="D134" t="str">
        <f t="shared" si="9"/>
        <v>NE</v>
      </c>
      <c r="E134" t="str">
        <f t="shared" si="8"/>
        <v>Palmer</v>
      </c>
      <c r="F134" t="s">
        <v>15</v>
      </c>
      <c r="G134">
        <f t="shared" si="10"/>
        <v>0</v>
      </c>
      <c r="H134" s="2">
        <v>43126.800798611112</v>
      </c>
      <c r="I134" s="5">
        <f t="shared" si="11"/>
        <v>1</v>
      </c>
      <c r="J134" s="5" t="str" cm="1">
        <f t="array" ref="J134">_xlfn.IFS(I134&lt;=2,"Winter",I134&lt;=5,"Spring",I134&lt;=8,"Summer",I134&lt;=11,"Fall",I134=12,"Winter")</f>
        <v>Winter</v>
      </c>
      <c r="K134" s="5">
        <v>75</v>
      </c>
    </row>
    <row r="135" spans="1:11" x14ac:dyDescent="0.3">
      <c r="A135">
        <v>185223789</v>
      </c>
      <c r="B135">
        <v>13856</v>
      </c>
      <c r="C135" t="s">
        <v>125</v>
      </c>
      <c r="D135" t="str">
        <f t="shared" si="9"/>
        <v>TX</v>
      </c>
      <c r="E135" t="str">
        <f t="shared" si="8"/>
        <v>Irving</v>
      </c>
      <c r="F135" t="s">
        <v>37</v>
      </c>
      <c r="G135">
        <f t="shared" si="10"/>
        <v>1</v>
      </c>
      <c r="H135" s="2">
        <v>43131.774375000001</v>
      </c>
      <c r="I135" s="5">
        <f t="shared" si="11"/>
        <v>1</v>
      </c>
      <c r="J135" s="5" t="str" cm="1">
        <f t="array" ref="J135">_xlfn.IFS(I135&lt;=2,"Winter",I135&lt;=5,"Spring",I135&lt;=8,"Summer",I135&lt;=11,"Fall",I135=12,"Winter")</f>
        <v>Winter</v>
      </c>
      <c r="K135" s="5">
        <v>40</v>
      </c>
    </row>
    <row r="136" spans="1:11" x14ac:dyDescent="0.3">
      <c r="A136">
        <v>185223978</v>
      </c>
      <c r="B136">
        <v>126466</v>
      </c>
      <c r="C136" t="s">
        <v>126</v>
      </c>
      <c r="D136" t="str">
        <f t="shared" si="9"/>
        <v>TX</v>
      </c>
      <c r="E136" t="str">
        <f t="shared" si="8"/>
        <v>Horseshoe Bay</v>
      </c>
      <c r="F136" t="s">
        <v>15</v>
      </c>
      <c r="G136">
        <f t="shared" si="10"/>
        <v>0</v>
      </c>
      <c r="H136" s="2">
        <v>43131.856400462966</v>
      </c>
      <c r="I136" s="5">
        <f t="shared" si="11"/>
        <v>1</v>
      </c>
      <c r="J136" s="5" t="str" cm="1">
        <f t="array" ref="J136">_xlfn.IFS(I136&lt;=2,"Winter",I136&lt;=5,"Spring",I136&lt;=8,"Summer",I136&lt;=11,"Fall",I136=12,"Winter")</f>
        <v>Winter</v>
      </c>
      <c r="K136" s="5">
        <v>75</v>
      </c>
    </row>
    <row r="137" spans="1:11" x14ac:dyDescent="0.3">
      <c r="A137">
        <v>185225704</v>
      </c>
      <c r="B137">
        <v>14129</v>
      </c>
      <c r="C137" t="s">
        <v>89</v>
      </c>
      <c r="D137" t="str">
        <f t="shared" si="9"/>
        <v>KS</v>
      </c>
      <c r="E137" t="str">
        <f t="shared" si="8"/>
        <v>Wichita</v>
      </c>
      <c r="F137" t="s">
        <v>15</v>
      </c>
      <c r="G137">
        <f t="shared" si="10"/>
        <v>0</v>
      </c>
      <c r="H137" s="2">
        <v>43133.91233796296</v>
      </c>
      <c r="I137" s="5">
        <f t="shared" si="11"/>
        <v>2</v>
      </c>
      <c r="J137" s="5" t="str" cm="1">
        <f t="array" ref="J137">_xlfn.IFS(I137&lt;=2,"Winter",I137&lt;=5,"Spring",I137&lt;=8,"Summer",I137&lt;=11,"Fall",I137=12,"Winter")</f>
        <v>Winter</v>
      </c>
      <c r="K137" s="5">
        <v>115</v>
      </c>
    </row>
    <row r="138" spans="1:11" x14ac:dyDescent="0.3">
      <c r="A138">
        <v>185226792</v>
      </c>
      <c r="B138">
        <v>115006</v>
      </c>
      <c r="C138" t="s">
        <v>31</v>
      </c>
      <c r="D138" t="str">
        <f t="shared" si="9"/>
        <v>TX</v>
      </c>
      <c r="E138" t="str">
        <f t="shared" si="8"/>
        <v>Katy</v>
      </c>
      <c r="F138" t="s">
        <v>37</v>
      </c>
      <c r="G138">
        <f t="shared" si="10"/>
        <v>1</v>
      </c>
      <c r="H138" s="2">
        <v>43136.83221064815</v>
      </c>
      <c r="I138" s="5">
        <f t="shared" si="11"/>
        <v>2</v>
      </c>
      <c r="J138" s="5" t="str" cm="1">
        <f t="array" ref="J138">_xlfn.IFS(I138&lt;=2,"Winter",I138&lt;=5,"Spring",I138&lt;=8,"Summer",I138&lt;=11,"Fall",I138=12,"Winter")</f>
        <v>Winter</v>
      </c>
      <c r="K138" s="5">
        <v>50</v>
      </c>
    </row>
    <row r="139" spans="1:11" x14ac:dyDescent="0.3">
      <c r="A139">
        <v>185228339</v>
      </c>
      <c r="B139">
        <v>27852</v>
      </c>
      <c r="C139" t="s">
        <v>68</v>
      </c>
      <c r="D139" t="str">
        <f t="shared" si="9"/>
        <v>ND</v>
      </c>
      <c r="E139" t="str">
        <f t="shared" si="8"/>
        <v>Fargo</v>
      </c>
      <c r="F139" t="s">
        <v>15</v>
      </c>
      <c r="G139">
        <f t="shared" si="10"/>
        <v>0</v>
      </c>
      <c r="H139" s="2">
        <v>43138.844965277778</v>
      </c>
      <c r="I139" s="5">
        <f t="shared" si="11"/>
        <v>2</v>
      </c>
      <c r="J139" s="5" t="str" cm="1">
        <f t="array" ref="J139">_xlfn.IFS(I139&lt;=2,"Winter",I139&lt;=5,"Spring",I139&lt;=8,"Summer",I139&lt;=11,"Fall",I139=12,"Winter")</f>
        <v>Winter</v>
      </c>
      <c r="K139" s="5">
        <v>115</v>
      </c>
    </row>
    <row r="140" spans="1:11" x14ac:dyDescent="0.3">
      <c r="A140">
        <v>185229938</v>
      </c>
      <c r="B140">
        <v>68002</v>
      </c>
      <c r="C140" t="s">
        <v>36</v>
      </c>
      <c r="D140" t="str">
        <f t="shared" si="9"/>
        <v>TX</v>
      </c>
      <c r="E140" t="str">
        <f t="shared" si="8"/>
        <v>Houston</v>
      </c>
      <c r="F140" t="s">
        <v>15</v>
      </c>
      <c r="G140">
        <f t="shared" si="10"/>
        <v>0</v>
      </c>
      <c r="H140" s="2">
        <v>43140.717118055552</v>
      </c>
      <c r="I140" s="5">
        <f t="shared" si="11"/>
        <v>2</v>
      </c>
      <c r="J140" s="5" t="str" cm="1">
        <f t="array" ref="J140">_xlfn.IFS(I140&lt;=2,"Winter",I140&lt;=5,"Spring",I140&lt;=8,"Summer",I140&lt;=11,"Fall",I140=12,"Winter")</f>
        <v>Winter</v>
      </c>
      <c r="K140" s="5">
        <v>75</v>
      </c>
    </row>
    <row r="141" spans="1:11" x14ac:dyDescent="0.3">
      <c r="A141">
        <v>185230277</v>
      </c>
      <c r="B141">
        <v>117067</v>
      </c>
      <c r="C141" t="s">
        <v>45</v>
      </c>
      <c r="D141" t="str">
        <f t="shared" si="9"/>
        <v>TX</v>
      </c>
      <c r="E141" t="str">
        <f t="shared" si="8"/>
        <v>San Antonio</v>
      </c>
      <c r="F141" t="s">
        <v>15</v>
      </c>
      <c r="G141">
        <f t="shared" si="10"/>
        <v>0</v>
      </c>
      <c r="H141" s="2">
        <v>43140.886874999997</v>
      </c>
      <c r="I141" s="5">
        <f t="shared" si="11"/>
        <v>2</v>
      </c>
      <c r="J141" s="5" t="str" cm="1">
        <f t="array" ref="J141">_xlfn.IFS(I141&lt;=2,"Winter",I141&lt;=5,"Spring",I141&lt;=8,"Summer",I141&lt;=11,"Fall",I141=12,"Winter")</f>
        <v>Winter</v>
      </c>
      <c r="K141" s="5">
        <v>75</v>
      </c>
    </row>
    <row r="142" spans="1:11" x14ac:dyDescent="0.3">
      <c r="A142">
        <v>185235079</v>
      </c>
      <c r="B142">
        <v>52588</v>
      </c>
      <c r="C142" t="s">
        <v>127</v>
      </c>
      <c r="D142" t="str">
        <f t="shared" si="9"/>
        <v>TX</v>
      </c>
      <c r="E142" t="str">
        <f t="shared" si="8"/>
        <v>Leander</v>
      </c>
      <c r="F142" t="s">
        <v>15</v>
      </c>
      <c r="G142">
        <f t="shared" si="10"/>
        <v>0</v>
      </c>
      <c r="H142" s="2">
        <v>43146.077916666669</v>
      </c>
      <c r="I142" s="5">
        <f t="shared" si="11"/>
        <v>2</v>
      </c>
      <c r="J142" s="5" t="str" cm="1">
        <f t="array" ref="J142">_xlfn.IFS(I142&lt;=2,"Winter",I142&lt;=5,"Spring",I142&lt;=8,"Summer",I142&lt;=11,"Fall",I142=12,"Winter")</f>
        <v>Winter</v>
      </c>
      <c r="K142" s="5">
        <v>75</v>
      </c>
    </row>
    <row r="143" spans="1:11" x14ac:dyDescent="0.3">
      <c r="A143">
        <v>185236439</v>
      </c>
      <c r="B143">
        <v>27852</v>
      </c>
      <c r="C143" t="s">
        <v>93</v>
      </c>
      <c r="D143" t="str">
        <f t="shared" si="9"/>
        <v>ND</v>
      </c>
      <c r="E143" t="str">
        <f t="shared" si="8"/>
        <v>Jamestown</v>
      </c>
      <c r="F143" t="s">
        <v>15</v>
      </c>
      <c r="G143">
        <f t="shared" si="10"/>
        <v>0</v>
      </c>
      <c r="H143" s="2">
        <v>43147.693425925929</v>
      </c>
      <c r="I143" s="5">
        <f t="shared" si="11"/>
        <v>2</v>
      </c>
      <c r="J143" s="5" t="str" cm="1">
        <f t="array" ref="J143">_xlfn.IFS(I143&lt;=2,"Winter",I143&lt;=5,"Spring",I143&lt;=8,"Summer",I143&lt;=11,"Fall",I143=12,"Winter")</f>
        <v>Winter</v>
      </c>
      <c r="K143" s="5">
        <v>75</v>
      </c>
    </row>
    <row r="144" spans="1:11" x14ac:dyDescent="0.3">
      <c r="A144">
        <v>185236537</v>
      </c>
      <c r="B144">
        <v>33518</v>
      </c>
      <c r="C144" t="s">
        <v>128</v>
      </c>
      <c r="D144" t="str">
        <f t="shared" si="9"/>
        <v>NE</v>
      </c>
      <c r="E144" t="str">
        <f t="shared" si="8"/>
        <v>Ashland</v>
      </c>
      <c r="F144" t="s">
        <v>15</v>
      </c>
      <c r="G144">
        <f t="shared" si="10"/>
        <v>0</v>
      </c>
      <c r="H144" s="2">
        <v>43147.734652777777</v>
      </c>
      <c r="I144" s="5">
        <f t="shared" si="11"/>
        <v>2</v>
      </c>
      <c r="J144" s="5" t="str" cm="1">
        <f t="array" ref="J144">_xlfn.IFS(I144&lt;=2,"Winter",I144&lt;=5,"Spring",I144&lt;=8,"Summer",I144&lt;=11,"Fall",I144=12,"Winter")</f>
        <v>Winter</v>
      </c>
      <c r="K144" s="5">
        <v>75</v>
      </c>
    </row>
    <row r="145" spans="1:11" x14ac:dyDescent="0.3">
      <c r="A145">
        <v>185238699</v>
      </c>
      <c r="B145">
        <v>126690</v>
      </c>
      <c r="C145" t="s">
        <v>129</v>
      </c>
      <c r="D145" t="str">
        <f t="shared" si="9"/>
        <v>OK</v>
      </c>
      <c r="E145" t="str">
        <f t="shared" si="8"/>
        <v>Bartlesville</v>
      </c>
      <c r="F145" t="s">
        <v>15</v>
      </c>
      <c r="G145">
        <f t="shared" si="10"/>
        <v>0</v>
      </c>
      <c r="H145" s="2">
        <v>43151.63858796296</v>
      </c>
      <c r="I145" s="5">
        <f t="shared" si="11"/>
        <v>2</v>
      </c>
      <c r="J145" s="5" t="str" cm="1">
        <f t="array" ref="J145">_xlfn.IFS(I145&lt;=2,"Winter",I145&lt;=5,"Spring",I145&lt;=8,"Summer",I145&lt;=11,"Fall",I145=12,"Winter")</f>
        <v>Winter</v>
      </c>
      <c r="K145" s="5">
        <v>40</v>
      </c>
    </row>
    <row r="146" spans="1:11" x14ac:dyDescent="0.3">
      <c r="A146">
        <v>185238795</v>
      </c>
      <c r="B146">
        <v>31348</v>
      </c>
      <c r="C146" t="s">
        <v>74</v>
      </c>
      <c r="D146" t="str">
        <f t="shared" si="9"/>
        <v>OK</v>
      </c>
      <c r="E146" t="str">
        <f t="shared" si="8"/>
        <v>Tulsa</v>
      </c>
      <c r="F146" t="s">
        <v>15</v>
      </c>
      <c r="G146">
        <f t="shared" si="10"/>
        <v>0</v>
      </c>
      <c r="H146" s="2">
        <v>43151.683576388888</v>
      </c>
      <c r="I146" s="5">
        <f t="shared" si="11"/>
        <v>2</v>
      </c>
      <c r="J146" s="5" t="str" cm="1">
        <f t="array" ref="J146">_xlfn.IFS(I146&lt;=2,"Winter",I146&lt;=5,"Spring",I146&lt;=8,"Summer",I146&lt;=11,"Fall",I146=12,"Winter")</f>
        <v>Winter</v>
      </c>
      <c r="K146" s="5">
        <v>75</v>
      </c>
    </row>
    <row r="147" spans="1:11" x14ac:dyDescent="0.3">
      <c r="A147">
        <v>185242546</v>
      </c>
      <c r="B147">
        <v>130000</v>
      </c>
      <c r="C147" t="s">
        <v>130</v>
      </c>
      <c r="D147" t="str">
        <f t="shared" si="9"/>
        <v>TX</v>
      </c>
      <c r="E147" t="str">
        <f t="shared" si="8"/>
        <v>Dripping Springs</v>
      </c>
      <c r="F147" t="s">
        <v>37</v>
      </c>
      <c r="G147">
        <f t="shared" si="10"/>
        <v>1</v>
      </c>
      <c r="H147" s="2">
        <v>43154.776458333334</v>
      </c>
      <c r="I147" s="5">
        <f t="shared" si="11"/>
        <v>2</v>
      </c>
      <c r="J147" s="5" t="str" cm="1">
        <f t="array" ref="J147">_xlfn.IFS(I147&lt;=2,"Winter",I147&lt;=5,"Spring",I147&lt;=8,"Summer",I147&lt;=11,"Fall",I147=12,"Winter")</f>
        <v>Winter</v>
      </c>
      <c r="K147" s="5">
        <v>25</v>
      </c>
    </row>
    <row r="148" spans="1:11" x14ac:dyDescent="0.3">
      <c r="A148">
        <v>185244794</v>
      </c>
      <c r="B148">
        <v>122021</v>
      </c>
      <c r="C148" t="s">
        <v>131</v>
      </c>
      <c r="D148" t="str">
        <f t="shared" si="9"/>
        <v>TX</v>
      </c>
      <c r="E148" t="str">
        <f t="shared" si="8"/>
        <v>Melissa</v>
      </c>
      <c r="F148" t="s">
        <v>37</v>
      </c>
      <c r="G148">
        <f t="shared" si="10"/>
        <v>1</v>
      </c>
      <c r="H148" s="2">
        <v>43158.64298611111</v>
      </c>
      <c r="I148" s="5">
        <f t="shared" si="11"/>
        <v>2</v>
      </c>
      <c r="J148" s="5" t="str" cm="1">
        <f t="array" ref="J148">_xlfn.IFS(I148&lt;=2,"Winter",I148&lt;=5,"Spring",I148&lt;=8,"Summer",I148&lt;=11,"Fall",I148=12,"Winter")</f>
        <v>Winter</v>
      </c>
      <c r="K148" s="5">
        <v>50</v>
      </c>
    </row>
    <row r="149" spans="1:11" x14ac:dyDescent="0.3">
      <c r="A149">
        <v>185246243</v>
      </c>
      <c r="B149">
        <v>14129</v>
      </c>
      <c r="C149" t="s">
        <v>132</v>
      </c>
      <c r="D149" t="str">
        <f t="shared" si="9"/>
        <v>TX</v>
      </c>
      <c r="E149" t="str">
        <f t="shared" si="8"/>
        <v>Huntsville</v>
      </c>
      <c r="F149" t="s">
        <v>15</v>
      </c>
      <c r="G149">
        <f t="shared" si="10"/>
        <v>0</v>
      </c>
      <c r="H149" s="2">
        <v>43159.679837962962</v>
      </c>
      <c r="I149" s="5">
        <f t="shared" si="11"/>
        <v>2</v>
      </c>
      <c r="J149" s="5" t="str" cm="1">
        <f t="array" ref="J149">_xlfn.IFS(I149&lt;=2,"Winter",I149&lt;=5,"Spring",I149&lt;=8,"Summer",I149&lt;=11,"Fall",I149=12,"Winter")</f>
        <v>Winter</v>
      </c>
      <c r="K149" s="5">
        <v>75</v>
      </c>
    </row>
    <row r="150" spans="1:11" x14ac:dyDescent="0.3">
      <c r="A150">
        <v>185248780</v>
      </c>
      <c r="B150">
        <v>35280</v>
      </c>
      <c r="C150" t="s">
        <v>133</v>
      </c>
      <c r="D150" t="str">
        <f t="shared" si="9"/>
        <v>TX</v>
      </c>
      <c r="E150" t="str">
        <f t="shared" si="8"/>
        <v>Clifton</v>
      </c>
      <c r="F150" t="s">
        <v>15</v>
      </c>
      <c r="G150">
        <f t="shared" si="10"/>
        <v>0</v>
      </c>
      <c r="H150" s="2">
        <v>43161.810925925929</v>
      </c>
      <c r="I150" s="5">
        <f t="shared" si="11"/>
        <v>3</v>
      </c>
      <c r="J150" s="5" t="str" cm="1">
        <f t="array" ref="J150">_xlfn.IFS(I150&lt;=2,"Winter",I150&lt;=5,"Spring",I150&lt;=8,"Summer",I150&lt;=11,"Fall",I150=12,"Winter")</f>
        <v>Spring</v>
      </c>
      <c r="K150" s="5">
        <v>89</v>
      </c>
    </row>
    <row r="151" spans="1:11" x14ac:dyDescent="0.3">
      <c r="A151">
        <v>185249134</v>
      </c>
      <c r="B151">
        <v>38144</v>
      </c>
      <c r="C151" t="s">
        <v>134</v>
      </c>
      <c r="D151" t="str">
        <f t="shared" si="9"/>
        <v>KS</v>
      </c>
      <c r="E151" t="str">
        <f t="shared" si="8"/>
        <v>Independence</v>
      </c>
      <c r="F151" t="s">
        <v>15</v>
      </c>
      <c r="G151">
        <f t="shared" si="10"/>
        <v>0</v>
      </c>
      <c r="H151" s="2">
        <v>43162.046527777777</v>
      </c>
      <c r="I151" s="5">
        <f t="shared" si="11"/>
        <v>3</v>
      </c>
      <c r="J151" s="5" t="str" cm="1">
        <f t="array" ref="J151">_xlfn.IFS(I151&lt;=2,"Winter",I151&lt;=5,"Spring",I151&lt;=8,"Summer",I151&lt;=11,"Fall",I151=12,"Winter")</f>
        <v>Spring</v>
      </c>
      <c r="K151" s="5">
        <v>99</v>
      </c>
    </row>
    <row r="152" spans="1:11" x14ac:dyDescent="0.3">
      <c r="A152">
        <v>185250303</v>
      </c>
      <c r="B152">
        <v>38546</v>
      </c>
      <c r="C152" t="s">
        <v>135</v>
      </c>
      <c r="D152" t="str">
        <f t="shared" si="9"/>
        <v>TX</v>
      </c>
      <c r="E152" t="str">
        <f t="shared" si="8"/>
        <v>Joshua</v>
      </c>
      <c r="F152" t="s">
        <v>37</v>
      </c>
      <c r="G152">
        <f t="shared" si="10"/>
        <v>1</v>
      </c>
      <c r="H152" s="2">
        <v>43164.632037037038</v>
      </c>
      <c r="I152" s="5">
        <f t="shared" si="11"/>
        <v>3</v>
      </c>
      <c r="J152" s="5" t="str" cm="1">
        <f t="array" ref="J152">_xlfn.IFS(I152&lt;=2,"Winter",I152&lt;=5,"Spring",I152&lt;=8,"Summer",I152&lt;=11,"Fall",I152=12,"Winter")</f>
        <v>Spring</v>
      </c>
      <c r="K152" s="5">
        <v>35</v>
      </c>
    </row>
    <row r="153" spans="1:11" x14ac:dyDescent="0.3">
      <c r="A153">
        <v>185251612</v>
      </c>
      <c r="B153">
        <v>117067</v>
      </c>
      <c r="C153" t="s">
        <v>45</v>
      </c>
      <c r="D153" t="str">
        <f t="shared" si="9"/>
        <v>TX</v>
      </c>
      <c r="E153" t="str">
        <f t="shared" si="8"/>
        <v>San Antonio</v>
      </c>
      <c r="F153" t="s">
        <v>15</v>
      </c>
      <c r="G153">
        <f t="shared" si="10"/>
        <v>0</v>
      </c>
      <c r="H153" s="2">
        <v>43165.642962962964</v>
      </c>
      <c r="I153" s="5">
        <f t="shared" si="11"/>
        <v>3</v>
      </c>
      <c r="J153" s="5" t="str" cm="1">
        <f t="array" ref="J153">_xlfn.IFS(I153&lt;=2,"Winter",I153&lt;=5,"Spring",I153&lt;=8,"Summer",I153&lt;=11,"Fall",I153=12,"Winter")</f>
        <v>Spring</v>
      </c>
      <c r="K153" s="5">
        <v>99</v>
      </c>
    </row>
    <row r="154" spans="1:11" x14ac:dyDescent="0.3">
      <c r="A154">
        <v>185253082</v>
      </c>
      <c r="B154">
        <v>10575</v>
      </c>
      <c r="C154" t="s">
        <v>136</v>
      </c>
      <c r="D154" t="str">
        <f t="shared" si="9"/>
        <v>NE</v>
      </c>
      <c r="E154" t="str">
        <f t="shared" si="8"/>
        <v>Hallam</v>
      </c>
      <c r="F154" t="s">
        <v>15</v>
      </c>
      <c r="G154">
        <f t="shared" si="10"/>
        <v>0</v>
      </c>
      <c r="H154" s="2">
        <v>43166.76425925926</v>
      </c>
      <c r="I154" s="5">
        <f t="shared" si="11"/>
        <v>3</v>
      </c>
      <c r="J154" s="5" t="str" cm="1">
        <f t="array" ref="J154">_xlfn.IFS(I154&lt;=2,"Winter",I154&lt;=5,"Spring",I154&lt;=8,"Summer",I154&lt;=11,"Fall",I154=12,"Winter")</f>
        <v>Spring</v>
      </c>
      <c r="K154" s="5">
        <v>75</v>
      </c>
    </row>
    <row r="155" spans="1:11" x14ac:dyDescent="0.3">
      <c r="A155">
        <v>185253995</v>
      </c>
      <c r="B155">
        <v>8451</v>
      </c>
      <c r="C155" t="s">
        <v>20</v>
      </c>
      <c r="D155" t="str">
        <f t="shared" si="9"/>
        <v>NE</v>
      </c>
      <c r="E155" t="str">
        <f t="shared" si="8"/>
        <v>Omaha</v>
      </c>
      <c r="F155" t="s">
        <v>15</v>
      </c>
      <c r="G155">
        <f t="shared" si="10"/>
        <v>0</v>
      </c>
      <c r="H155" s="2">
        <v>43167.676898148151</v>
      </c>
      <c r="I155" s="5">
        <f t="shared" si="11"/>
        <v>3</v>
      </c>
      <c r="J155" s="5" t="str" cm="1">
        <f t="array" ref="J155">_xlfn.IFS(I155&lt;=2,"Winter",I155&lt;=5,"Spring",I155&lt;=8,"Summer",I155&lt;=11,"Fall",I155=12,"Winter")</f>
        <v>Spring</v>
      </c>
      <c r="K155" s="5">
        <v>60</v>
      </c>
    </row>
    <row r="156" spans="1:11" x14ac:dyDescent="0.3">
      <c r="A156">
        <v>185254020</v>
      </c>
      <c r="B156">
        <v>13856</v>
      </c>
      <c r="C156" t="s">
        <v>137</v>
      </c>
      <c r="D156" t="str">
        <f t="shared" si="9"/>
        <v>TX</v>
      </c>
      <c r="E156" t="str">
        <f t="shared" si="8"/>
        <v>Justin</v>
      </c>
      <c r="F156" t="s">
        <v>15</v>
      </c>
      <c r="G156">
        <f t="shared" si="10"/>
        <v>0</v>
      </c>
      <c r="H156" s="2">
        <v>43167.687361111108</v>
      </c>
      <c r="I156" s="5">
        <f t="shared" si="11"/>
        <v>3</v>
      </c>
      <c r="J156" s="5" t="str" cm="1">
        <f t="array" ref="J156">_xlfn.IFS(I156&lt;=2,"Winter",I156&lt;=5,"Spring",I156&lt;=8,"Summer",I156&lt;=11,"Fall",I156=12,"Winter")</f>
        <v>Spring</v>
      </c>
      <c r="K156" s="5">
        <v>99</v>
      </c>
    </row>
    <row r="157" spans="1:11" x14ac:dyDescent="0.3">
      <c r="A157">
        <v>185255945</v>
      </c>
      <c r="B157">
        <v>11276</v>
      </c>
      <c r="C157" t="s">
        <v>138</v>
      </c>
      <c r="D157" t="str">
        <f t="shared" si="9"/>
        <v>NE</v>
      </c>
      <c r="E157" t="str">
        <f t="shared" si="8"/>
        <v>Malcolm</v>
      </c>
      <c r="F157" t="s">
        <v>15</v>
      </c>
      <c r="G157">
        <f t="shared" si="10"/>
        <v>0</v>
      </c>
      <c r="H157" s="2">
        <v>43168.953240740739</v>
      </c>
      <c r="I157" s="5">
        <f t="shared" si="11"/>
        <v>3</v>
      </c>
      <c r="J157" s="5" t="str" cm="1">
        <f t="array" ref="J157">_xlfn.IFS(I157&lt;=2,"Winter",I157&lt;=5,"Spring",I157&lt;=8,"Summer",I157&lt;=11,"Fall",I157=12,"Winter")</f>
        <v>Spring</v>
      </c>
      <c r="K157" s="5">
        <v>80</v>
      </c>
    </row>
    <row r="158" spans="1:11" x14ac:dyDescent="0.3">
      <c r="A158">
        <v>185257209</v>
      </c>
      <c r="B158">
        <v>134581</v>
      </c>
      <c r="C158" t="s">
        <v>139</v>
      </c>
      <c r="D158" t="str">
        <f t="shared" si="9"/>
        <v>TX</v>
      </c>
      <c r="E158" t="str">
        <f t="shared" si="8"/>
        <v>Dayton</v>
      </c>
      <c r="F158" t="s">
        <v>37</v>
      </c>
      <c r="G158">
        <f t="shared" si="10"/>
        <v>1</v>
      </c>
      <c r="H158" s="2">
        <v>43171.56449074074</v>
      </c>
      <c r="I158" s="5">
        <f t="shared" si="11"/>
        <v>3</v>
      </c>
      <c r="J158" s="5" t="str" cm="1">
        <f t="array" ref="J158">_xlfn.IFS(I158&lt;=2,"Winter",I158&lt;=5,"Spring",I158&lt;=8,"Summer",I158&lt;=11,"Fall",I158=12,"Winter")</f>
        <v>Spring</v>
      </c>
      <c r="K158" s="5">
        <v>50</v>
      </c>
    </row>
    <row r="159" spans="1:11" x14ac:dyDescent="0.3">
      <c r="A159">
        <v>185257870</v>
      </c>
      <c r="B159">
        <v>120331</v>
      </c>
      <c r="C159" t="s">
        <v>140</v>
      </c>
      <c r="D159" t="str">
        <f t="shared" si="9"/>
        <v>KS</v>
      </c>
      <c r="E159" t="str">
        <f t="shared" si="8"/>
        <v>Gardner</v>
      </c>
      <c r="F159" t="s">
        <v>15</v>
      </c>
      <c r="G159">
        <f t="shared" si="10"/>
        <v>0</v>
      </c>
      <c r="H159" s="2">
        <v>43171.826168981483</v>
      </c>
      <c r="I159" s="5">
        <f t="shared" si="11"/>
        <v>3</v>
      </c>
      <c r="J159" s="5" t="str" cm="1">
        <f t="array" ref="J159">_xlfn.IFS(I159&lt;=2,"Winter",I159&lt;=5,"Spring",I159&lt;=8,"Summer",I159&lt;=11,"Fall",I159=12,"Winter")</f>
        <v>Spring</v>
      </c>
      <c r="K159" s="5">
        <v>65</v>
      </c>
    </row>
    <row r="160" spans="1:11" x14ac:dyDescent="0.3">
      <c r="A160">
        <v>185257911</v>
      </c>
      <c r="B160">
        <v>42515</v>
      </c>
      <c r="C160" t="s">
        <v>31</v>
      </c>
      <c r="D160" t="str">
        <f t="shared" si="9"/>
        <v>TX</v>
      </c>
      <c r="E160" t="str">
        <f t="shared" si="8"/>
        <v>Katy</v>
      </c>
      <c r="F160" t="s">
        <v>37</v>
      </c>
      <c r="G160">
        <f t="shared" si="10"/>
        <v>1</v>
      </c>
      <c r="H160" s="2">
        <v>43171.840092592596</v>
      </c>
      <c r="I160" s="5">
        <f t="shared" si="11"/>
        <v>3</v>
      </c>
      <c r="J160" s="5" t="str" cm="1">
        <f t="array" ref="J160">_xlfn.IFS(I160&lt;=2,"Winter",I160&lt;=5,"Spring",I160&lt;=8,"Summer",I160&lt;=11,"Fall",I160=12,"Winter")</f>
        <v>Spring</v>
      </c>
      <c r="K160" s="5">
        <v>90</v>
      </c>
    </row>
    <row r="161" spans="1:11" x14ac:dyDescent="0.3">
      <c r="A161">
        <v>185257944</v>
      </c>
      <c r="B161">
        <v>30513</v>
      </c>
      <c r="C161" t="s">
        <v>141</v>
      </c>
      <c r="D161" t="str">
        <f t="shared" si="9"/>
        <v>OK</v>
      </c>
      <c r="E161" t="str">
        <f t="shared" si="8"/>
        <v>Kingston</v>
      </c>
      <c r="F161" t="s">
        <v>15</v>
      </c>
      <c r="G161">
        <f t="shared" si="10"/>
        <v>0</v>
      </c>
      <c r="H161" s="2">
        <v>43171.851423611108</v>
      </c>
      <c r="I161" s="5">
        <f t="shared" si="11"/>
        <v>3</v>
      </c>
      <c r="J161" s="5" t="str" cm="1">
        <f t="array" ref="J161">_xlfn.IFS(I161&lt;=2,"Winter",I161&lt;=5,"Spring",I161&lt;=8,"Summer",I161&lt;=11,"Fall",I161=12,"Winter")</f>
        <v>Spring</v>
      </c>
      <c r="K161" s="5">
        <v>75</v>
      </c>
    </row>
    <row r="162" spans="1:11" x14ac:dyDescent="0.3">
      <c r="A162">
        <v>185258214</v>
      </c>
      <c r="B162">
        <v>32459</v>
      </c>
      <c r="C162" t="s">
        <v>142</v>
      </c>
      <c r="D162" t="str">
        <f t="shared" si="9"/>
        <v>ND</v>
      </c>
      <c r="E162" t="str">
        <f t="shared" si="8"/>
        <v>Minot</v>
      </c>
      <c r="F162" t="s">
        <v>15</v>
      </c>
      <c r="G162">
        <f t="shared" si="10"/>
        <v>0</v>
      </c>
      <c r="H162" s="2">
        <v>43171.981342592589</v>
      </c>
      <c r="I162" s="5">
        <f t="shared" si="11"/>
        <v>3</v>
      </c>
      <c r="J162" s="5" t="str" cm="1">
        <f t="array" ref="J162">_xlfn.IFS(I162&lt;=2,"Winter",I162&lt;=5,"Spring",I162&lt;=8,"Summer",I162&lt;=11,"Fall",I162=12,"Winter")</f>
        <v>Spring</v>
      </c>
      <c r="K162" s="5">
        <v>139</v>
      </c>
    </row>
    <row r="163" spans="1:11" x14ac:dyDescent="0.3">
      <c r="A163">
        <v>185258656</v>
      </c>
      <c r="B163">
        <v>107694</v>
      </c>
      <c r="C163" t="s">
        <v>143</v>
      </c>
      <c r="D163" t="str">
        <f t="shared" si="9"/>
        <v>SD</v>
      </c>
      <c r="E163" t="str">
        <f t="shared" si="8"/>
        <v>Rapid City</v>
      </c>
      <c r="F163" t="s">
        <v>15</v>
      </c>
      <c r="G163">
        <f t="shared" si="10"/>
        <v>0</v>
      </c>
      <c r="H163" s="2">
        <v>43172.658125000002</v>
      </c>
      <c r="I163" s="5">
        <f t="shared" si="11"/>
        <v>3</v>
      </c>
      <c r="J163" s="5" t="str" cm="1">
        <f t="array" ref="J163">_xlfn.IFS(I163&lt;=2,"Winter",I163&lt;=5,"Spring",I163&lt;=8,"Summer",I163&lt;=11,"Fall",I163=12,"Winter")</f>
        <v>Spring</v>
      </c>
      <c r="K163" s="5">
        <v>65</v>
      </c>
    </row>
    <row r="164" spans="1:11" x14ac:dyDescent="0.3">
      <c r="A164">
        <v>185259952</v>
      </c>
      <c r="B164">
        <v>150693</v>
      </c>
      <c r="C164" t="s">
        <v>25</v>
      </c>
      <c r="D164" t="str">
        <f t="shared" si="9"/>
        <v>TX</v>
      </c>
      <c r="E164" t="str">
        <f t="shared" si="8"/>
        <v>Austin</v>
      </c>
      <c r="F164" t="s">
        <v>37</v>
      </c>
      <c r="G164">
        <f t="shared" si="10"/>
        <v>1</v>
      </c>
      <c r="H164" s="2">
        <v>43173.647499999999</v>
      </c>
      <c r="I164" s="5">
        <f t="shared" si="11"/>
        <v>3</v>
      </c>
      <c r="J164" s="5" t="str" cm="1">
        <f t="array" ref="J164">_xlfn.IFS(I164&lt;=2,"Winter",I164&lt;=5,"Spring",I164&lt;=8,"Summer",I164&lt;=11,"Fall",I164=12,"Winter")</f>
        <v>Spring</v>
      </c>
      <c r="K164" s="5">
        <v>50</v>
      </c>
    </row>
    <row r="165" spans="1:11" x14ac:dyDescent="0.3">
      <c r="A165">
        <v>185263940</v>
      </c>
      <c r="B165">
        <v>118216</v>
      </c>
      <c r="C165" t="s">
        <v>41</v>
      </c>
      <c r="D165" t="str">
        <f t="shared" si="9"/>
        <v>TX</v>
      </c>
      <c r="E165" t="str">
        <f t="shared" si="8"/>
        <v>Plano</v>
      </c>
      <c r="F165" t="s">
        <v>15</v>
      </c>
      <c r="G165">
        <f t="shared" si="10"/>
        <v>0</v>
      </c>
      <c r="H165" s="2">
        <v>43176.759918981479</v>
      </c>
      <c r="I165" s="5">
        <f t="shared" si="11"/>
        <v>3</v>
      </c>
      <c r="J165" s="5" t="str" cm="1">
        <f t="array" ref="J165">_xlfn.IFS(I165&lt;=2,"Winter",I165&lt;=5,"Spring",I165&lt;=8,"Summer",I165&lt;=11,"Fall",I165=12,"Winter")</f>
        <v>Spring</v>
      </c>
      <c r="K165" s="5">
        <v>75</v>
      </c>
    </row>
    <row r="166" spans="1:11" x14ac:dyDescent="0.3">
      <c r="A166">
        <v>185266240</v>
      </c>
      <c r="B166">
        <v>68002</v>
      </c>
      <c r="C166" t="s">
        <v>36</v>
      </c>
      <c r="D166" t="str">
        <f t="shared" si="9"/>
        <v>TX</v>
      </c>
      <c r="E166" t="str">
        <f t="shared" si="8"/>
        <v>Houston</v>
      </c>
      <c r="F166" t="s">
        <v>15</v>
      </c>
      <c r="G166">
        <f t="shared" si="10"/>
        <v>0</v>
      </c>
      <c r="H166" s="2">
        <v>43179.711944444447</v>
      </c>
      <c r="I166" s="5">
        <f t="shared" si="11"/>
        <v>3</v>
      </c>
      <c r="J166" s="5" t="str" cm="1">
        <f t="array" ref="J166">_xlfn.IFS(I166&lt;=2,"Winter",I166&lt;=5,"Spring",I166&lt;=8,"Summer",I166&lt;=11,"Fall",I166=12,"Winter")</f>
        <v>Spring</v>
      </c>
      <c r="K166" s="5">
        <v>75</v>
      </c>
    </row>
    <row r="167" spans="1:11" x14ac:dyDescent="0.3">
      <c r="A167">
        <v>185266528</v>
      </c>
      <c r="B167">
        <v>134817</v>
      </c>
      <c r="C167" t="s">
        <v>74</v>
      </c>
      <c r="D167" t="str">
        <f t="shared" si="9"/>
        <v>OK</v>
      </c>
      <c r="E167" t="str">
        <f t="shared" si="8"/>
        <v>Tulsa</v>
      </c>
      <c r="F167" t="s">
        <v>37</v>
      </c>
      <c r="G167">
        <f t="shared" si="10"/>
        <v>1</v>
      </c>
      <c r="H167" s="2">
        <v>43179.804432870369</v>
      </c>
      <c r="I167" s="5">
        <f t="shared" si="11"/>
        <v>3</v>
      </c>
      <c r="J167" s="5" t="str" cm="1">
        <f t="array" ref="J167">_xlfn.IFS(I167&lt;=2,"Winter",I167&lt;=5,"Spring",I167&lt;=8,"Summer",I167&lt;=11,"Fall",I167=12,"Winter")</f>
        <v>Spring</v>
      </c>
      <c r="K167" s="5">
        <v>25</v>
      </c>
    </row>
    <row r="168" spans="1:11" x14ac:dyDescent="0.3">
      <c r="A168">
        <v>185270135</v>
      </c>
      <c r="B168">
        <v>24128</v>
      </c>
      <c r="C168" t="s">
        <v>140</v>
      </c>
      <c r="D168" t="str">
        <f t="shared" si="9"/>
        <v>KS</v>
      </c>
      <c r="E168" t="str">
        <f t="shared" si="8"/>
        <v>Gardner</v>
      </c>
      <c r="F168" t="s">
        <v>37</v>
      </c>
      <c r="G168">
        <f t="shared" si="10"/>
        <v>1</v>
      </c>
      <c r="H168" s="2">
        <v>43182.708310185182</v>
      </c>
      <c r="I168" s="5">
        <f t="shared" si="11"/>
        <v>3</v>
      </c>
      <c r="J168" s="5" t="str" cm="1">
        <f t="array" ref="J168">_xlfn.IFS(I168&lt;=2,"Winter",I168&lt;=5,"Spring",I168&lt;=8,"Summer",I168&lt;=11,"Fall",I168=12,"Winter")</f>
        <v>Spring</v>
      </c>
      <c r="K168" s="5">
        <v>35</v>
      </c>
    </row>
    <row r="169" spans="1:11" x14ac:dyDescent="0.3">
      <c r="A169">
        <v>185270231</v>
      </c>
      <c r="B169">
        <v>38546</v>
      </c>
      <c r="C169" t="s">
        <v>144</v>
      </c>
      <c r="D169" t="str">
        <f t="shared" si="9"/>
        <v>TX</v>
      </c>
      <c r="E169" t="str">
        <f t="shared" si="8"/>
        <v>Bryan</v>
      </c>
      <c r="F169" t="s">
        <v>37</v>
      </c>
      <c r="G169">
        <f t="shared" si="10"/>
        <v>1</v>
      </c>
      <c r="H169" s="2">
        <v>43182.743333333332</v>
      </c>
      <c r="I169" s="5">
        <f t="shared" si="11"/>
        <v>3</v>
      </c>
      <c r="J169" s="5" t="str" cm="1">
        <f t="array" ref="J169">_xlfn.IFS(I169&lt;=2,"Winter",I169&lt;=5,"Spring",I169&lt;=8,"Summer",I169&lt;=11,"Fall",I169=12,"Winter")</f>
        <v>Spring</v>
      </c>
      <c r="K169" s="5">
        <v>75</v>
      </c>
    </row>
    <row r="170" spans="1:11" x14ac:dyDescent="0.3">
      <c r="A170">
        <v>185273109</v>
      </c>
      <c r="B170">
        <v>70402</v>
      </c>
      <c r="C170" t="s">
        <v>145</v>
      </c>
      <c r="D170" t="str">
        <f t="shared" si="9"/>
        <v>TX</v>
      </c>
      <c r="E170" t="str">
        <f t="shared" si="8"/>
        <v>Bastrop</v>
      </c>
      <c r="F170" t="s">
        <v>37</v>
      </c>
      <c r="G170">
        <f t="shared" si="10"/>
        <v>1</v>
      </c>
      <c r="H170" s="2">
        <v>43185.920706018522</v>
      </c>
      <c r="I170" s="5">
        <f t="shared" si="11"/>
        <v>3</v>
      </c>
      <c r="J170" s="5" t="str" cm="1">
        <f t="array" ref="J170">_xlfn.IFS(I170&lt;=2,"Winter",I170&lt;=5,"Spring",I170&lt;=8,"Summer",I170&lt;=11,"Fall",I170=12,"Winter")</f>
        <v>Spring</v>
      </c>
      <c r="K170" s="5">
        <v>75</v>
      </c>
    </row>
    <row r="171" spans="1:11" x14ac:dyDescent="0.3">
      <c r="A171">
        <v>185273968</v>
      </c>
      <c r="B171">
        <v>53466</v>
      </c>
      <c r="C171" t="s">
        <v>146</v>
      </c>
      <c r="D171" t="str">
        <f t="shared" si="9"/>
        <v>KS</v>
      </c>
      <c r="E171" t="str">
        <f t="shared" si="8"/>
        <v>Leawood</v>
      </c>
      <c r="F171" t="s">
        <v>37</v>
      </c>
      <c r="G171">
        <f t="shared" si="10"/>
        <v>1</v>
      </c>
      <c r="H171" s="2">
        <v>43186.75403935185</v>
      </c>
      <c r="I171" s="5">
        <f t="shared" si="11"/>
        <v>3</v>
      </c>
      <c r="J171" s="5" t="str" cm="1">
        <f t="array" ref="J171">_xlfn.IFS(I171&lt;=2,"Winter",I171&lt;=5,"Spring",I171&lt;=8,"Summer",I171&lt;=11,"Fall",I171=12,"Winter")</f>
        <v>Spring</v>
      </c>
      <c r="K171" s="5">
        <v>40</v>
      </c>
    </row>
    <row r="172" spans="1:11" x14ac:dyDescent="0.3">
      <c r="A172">
        <v>185276054</v>
      </c>
      <c r="B172">
        <v>11231</v>
      </c>
      <c r="C172" t="s">
        <v>147</v>
      </c>
      <c r="D172" t="str">
        <f t="shared" si="9"/>
        <v>TX</v>
      </c>
      <c r="E172" t="str">
        <f t="shared" si="8"/>
        <v>El Paso</v>
      </c>
      <c r="F172" t="s">
        <v>37</v>
      </c>
      <c r="G172">
        <f t="shared" si="10"/>
        <v>1</v>
      </c>
      <c r="H172" s="2">
        <v>43187.92664351852</v>
      </c>
      <c r="I172" s="5">
        <f t="shared" si="11"/>
        <v>3</v>
      </c>
      <c r="J172" s="5" t="str" cm="1">
        <f t="array" ref="J172">_xlfn.IFS(I172&lt;=2,"Winter",I172&lt;=5,"Spring",I172&lt;=8,"Summer",I172&lt;=11,"Fall",I172=12,"Winter")</f>
        <v>Spring</v>
      </c>
      <c r="K172" s="5">
        <v>90</v>
      </c>
    </row>
    <row r="173" spans="1:11" x14ac:dyDescent="0.3">
      <c r="A173">
        <v>185278625</v>
      </c>
      <c r="B173">
        <v>123998</v>
      </c>
      <c r="C173" t="s">
        <v>85</v>
      </c>
      <c r="D173" t="str">
        <f t="shared" si="9"/>
        <v>NE</v>
      </c>
      <c r="E173" t="str">
        <f t="shared" si="8"/>
        <v>Springfield</v>
      </c>
      <c r="F173" t="s">
        <v>15</v>
      </c>
      <c r="G173">
        <f t="shared" si="10"/>
        <v>0</v>
      </c>
      <c r="H173" s="2">
        <v>43189.835057870368</v>
      </c>
      <c r="I173" s="5">
        <f t="shared" si="11"/>
        <v>3</v>
      </c>
      <c r="J173" s="5" t="str" cm="1">
        <f t="array" ref="J173">_xlfn.IFS(I173&lt;=2,"Winter",I173&lt;=5,"Spring",I173&lt;=8,"Summer",I173&lt;=11,"Fall",I173=12,"Winter")</f>
        <v>Spring</v>
      </c>
      <c r="K173" s="5">
        <v>75</v>
      </c>
    </row>
    <row r="174" spans="1:11" x14ac:dyDescent="0.3">
      <c r="A174">
        <v>185279626</v>
      </c>
      <c r="B174">
        <v>19765</v>
      </c>
      <c r="C174" t="s">
        <v>148</v>
      </c>
      <c r="D174" t="str">
        <f t="shared" si="9"/>
        <v>TX</v>
      </c>
      <c r="E174" t="str">
        <f t="shared" si="8"/>
        <v>Crowley</v>
      </c>
      <c r="F174" t="s">
        <v>37</v>
      </c>
      <c r="G174">
        <f t="shared" si="10"/>
        <v>1</v>
      </c>
      <c r="H174" s="2">
        <v>43192.146238425928</v>
      </c>
      <c r="I174" s="5">
        <f t="shared" si="11"/>
        <v>4</v>
      </c>
      <c r="J174" s="5" t="str" cm="1">
        <f t="array" ref="J174">_xlfn.IFS(I174&lt;=2,"Winter",I174&lt;=5,"Spring",I174&lt;=8,"Summer",I174&lt;=11,"Fall",I174=12,"Winter")</f>
        <v>Spring</v>
      </c>
      <c r="K174" s="5">
        <v>40</v>
      </c>
    </row>
    <row r="175" spans="1:11" x14ac:dyDescent="0.3">
      <c r="A175">
        <v>185282708</v>
      </c>
      <c r="B175">
        <v>138058</v>
      </c>
      <c r="C175" t="s">
        <v>114</v>
      </c>
      <c r="D175" t="str">
        <f t="shared" si="9"/>
        <v>OK</v>
      </c>
      <c r="E175" t="str">
        <f t="shared" si="8"/>
        <v>Broken Arrow</v>
      </c>
      <c r="F175" t="s">
        <v>37</v>
      </c>
      <c r="G175">
        <f t="shared" si="10"/>
        <v>1</v>
      </c>
      <c r="H175" s="2">
        <v>43194.719502314816</v>
      </c>
      <c r="I175" s="5">
        <f t="shared" si="11"/>
        <v>4</v>
      </c>
      <c r="J175" s="5" t="str" cm="1">
        <f t="array" ref="J175">_xlfn.IFS(I175&lt;=2,"Winter",I175&lt;=5,"Spring",I175&lt;=8,"Summer",I175&lt;=11,"Fall",I175=12,"Winter")</f>
        <v>Spring</v>
      </c>
      <c r="K175" s="5">
        <v>40</v>
      </c>
    </row>
    <row r="176" spans="1:11" x14ac:dyDescent="0.3">
      <c r="A176">
        <v>185282989</v>
      </c>
      <c r="B176">
        <v>23198</v>
      </c>
      <c r="C176" t="s">
        <v>149</v>
      </c>
      <c r="D176" t="str">
        <f t="shared" si="9"/>
        <v>KS</v>
      </c>
      <c r="E176" t="str">
        <f t="shared" si="8"/>
        <v>Douglass</v>
      </c>
      <c r="F176" t="s">
        <v>15</v>
      </c>
      <c r="G176">
        <f t="shared" si="10"/>
        <v>0</v>
      </c>
      <c r="H176" s="2">
        <v>43194.790752314817</v>
      </c>
      <c r="I176" s="5">
        <f t="shared" si="11"/>
        <v>4</v>
      </c>
      <c r="J176" s="5" t="str" cm="1">
        <f t="array" ref="J176">_xlfn.IFS(I176&lt;=2,"Winter",I176&lt;=5,"Spring",I176&lt;=8,"Summer",I176&lt;=11,"Fall",I176=12,"Winter")</f>
        <v>Spring</v>
      </c>
      <c r="K176" s="5">
        <v>60</v>
      </c>
    </row>
    <row r="177" spans="1:11" x14ac:dyDescent="0.3">
      <c r="A177">
        <v>185284524</v>
      </c>
      <c r="B177">
        <v>126842</v>
      </c>
      <c r="C177" t="s">
        <v>150</v>
      </c>
      <c r="D177" t="str">
        <f t="shared" si="9"/>
        <v>KS</v>
      </c>
      <c r="E177" t="str">
        <f t="shared" si="8"/>
        <v>Ottawa</v>
      </c>
      <c r="F177" t="s">
        <v>15</v>
      </c>
      <c r="G177">
        <f t="shared" si="10"/>
        <v>0</v>
      </c>
      <c r="H177" s="2">
        <v>43195.79414351852</v>
      </c>
      <c r="I177" s="5">
        <f t="shared" si="11"/>
        <v>4</v>
      </c>
      <c r="J177" s="5" t="str" cm="1">
        <f t="array" ref="J177">_xlfn.IFS(I177&lt;=2,"Winter",I177&lt;=5,"Spring",I177&lt;=8,"Summer",I177&lt;=11,"Fall",I177=12,"Winter")</f>
        <v>Spring</v>
      </c>
      <c r="K177" s="5">
        <v>84</v>
      </c>
    </row>
    <row r="178" spans="1:11" x14ac:dyDescent="0.3">
      <c r="A178">
        <v>185285506</v>
      </c>
      <c r="B178">
        <v>28543</v>
      </c>
      <c r="C178" t="s">
        <v>151</v>
      </c>
      <c r="D178" t="str">
        <f t="shared" si="9"/>
        <v>TX</v>
      </c>
      <c r="E178" t="str">
        <f t="shared" si="8"/>
        <v>Mount Pleasant</v>
      </c>
      <c r="F178" t="s">
        <v>15</v>
      </c>
      <c r="G178">
        <f t="shared" si="10"/>
        <v>0</v>
      </c>
      <c r="H178" s="2">
        <v>43196.66909722222</v>
      </c>
      <c r="I178" s="5">
        <f t="shared" si="11"/>
        <v>4</v>
      </c>
      <c r="J178" s="5" t="str" cm="1">
        <f t="array" ref="J178">_xlfn.IFS(I178&lt;=2,"Winter",I178&lt;=5,"Spring",I178&lt;=8,"Summer",I178&lt;=11,"Fall",I178=12,"Winter")</f>
        <v>Spring</v>
      </c>
      <c r="K178" s="5">
        <v>99</v>
      </c>
    </row>
    <row r="179" spans="1:11" x14ac:dyDescent="0.3">
      <c r="A179">
        <v>185288038</v>
      </c>
      <c r="B179">
        <v>129708</v>
      </c>
      <c r="C179" t="s">
        <v>143</v>
      </c>
      <c r="D179" t="str">
        <f t="shared" si="9"/>
        <v>SD</v>
      </c>
      <c r="E179" t="str">
        <f t="shared" si="8"/>
        <v>Rapid City</v>
      </c>
      <c r="F179" t="s">
        <v>37</v>
      </c>
      <c r="G179">
        <f t="shared" si="10"/>
        <v>1</v>
      </c>
      <c r="H179" s="2">
        <v>43199.766469907408</v>
      </c>
      <c r="I179" s="5">
        <f t="shared" si="11"/>
        <v>4</v>
      </c>
      <c r="J179" s="5" t="str" cm="1">
        <f t="array" ref="J179">_xlfn.IFS(I179&lt;=2,"Winter",I179&lt;=5,"Spring",I179&lt;=8,"Summer",I179&lt;=11,"Fall",I179=12,"Winter")</f>
        <v>Spring</v>
      </c>
      <c r="K179" s="5">
        <v>75</v>
      </c>
    </row>
    <row r="180" spans="1:11" x14ac:dyDescent="0.3">
      <c r="A180">
        <v>185288700</v>
      </c>
      <c r="B180">
        <v>18130</v>
      </c>
      <c r="C180" t="s">
        <v>129</v>
      </c>
      <c r="D180" t="str">
        <f t="shared" si="9"/>
        <v>OK</v>
      </c>
      <c r="E180" t="str">
        <f t="shared" si="8"/>
        <v>Bartlesville</v>
      </c>
      <c r="F180" t="s">
        <v>15</v>
      </c>
      <c r="G180">
        <f t="shared" si="10"/>
        <v>0</v>
      </c>
      <c r="H180" s="2">
        <v>43199.953912037039</v>
      </c>
      <c r="I180" s="5">
        <f t="shared" si="11"/>
        <v>4</v>
      </c>
      <c r="J180" s="5" t="str" cm="1">
        <f t="array" ref="J180">_xlfn.IFS(I180&lt;=2,"Winter",I180&lt;=5,"Spring",I180&lt;=8,"Summer",I180&lt;=11,"Fall",I180=12,"Winter")</f>
        <v>Spring</v>
      </c>
      <c r="K180" s="5">
        <v>60</v>
      </c>
    </row>
    <row r="181" spans="1:11" x14ac:dyDescent="0.3">
      <c r="A181">
        <v>185291051</v>
      </c>
      <c r="B181">
        <v>27852</v>
      </c>
      <c r="C181" t="s">
        <v>68</v>
      </c>
      <c r="D181" t="str">
        <f t="shared" si="9"/>
        <v>ND</v>
      </c>
      <c r="E181" t="str">
        <f t="shared" si="8"/>
        <v>Fargo</v>
      </c>
      <c r="F181" t="s">
        <v>15</v>
      </c>
      <c r="G181">
        <f t="shared" si="10"/>
        <v>0</v>
      </c>
      <c r="H181" s="2">
        <v>43201.655590277776</v>
      </c>
      <c r="I181" s="5">
        <f t="shared" si="11"/>
        <v>4</v>
      </c>
      <c r="J181" s="5" t="str" cm="1">
        <f t="array" ref="J181">_xlfn.IFS(I181&lt;=2,"Winter",I181&lt;=5,"Spring",I181&lt;=8,"Summer",I181&lt;=11,"Fall",I181=12,"Winter")</f>
        <v>Spring</v>
      </c>
      <c r="K181" s="5">
        <v>99</v>
      </c>
    </row>
    <row r="182" spans="1:11" x14ac:dyDescent="0.3">
      <c r="A182">
        <v>185295319</v>
      </c>
      <c r="B182">
        <v>78052</v>
      </c>
      <c r="C182" t="s">
        <v>152</v>
      </c>
      <c r="D182" t="str">
        <f t="shared" si="9"/>
        <v>TX</v>
      </c>
      <c r="E182" t="str">
        <f t="shared" si="8"/>
        <v>Marshall</v>
      </c>
      <c r="F182" t="s">
        <v>15</v>
      </c>
      <c r="G182">
        <f t="shared" si="10"/>
        <v>0</v>
      </c>
      <c r="H182" s="2">
        <v>43204.723425925928</v>
      </c>
      <c r="I182" s="5">
        <f t="shared" si="11"/>
        <v>4</v>
      </c>
      <c r="J182" s="5" t="str" cm="1">
        <f t="array" ref="J182">_xlfn.IFS(I182&lt;=2,"Winter",I182&lt;=5,"Spring",I182&lt;=8,"Summer",I182&lt;=11,"Fall",I182=12,"Winter")</f>
        <v>Spring</v>
      </c>
      <c r="K182" s="5">
        <v>65</v>
      </c>
    </row>
    <row r="183" spans="1:11" x14ac:dyDescent="0.3">
      <c r="A183">
        <v>185298045</v>
      </c>
      <c r="B183">
        <v>123998</v>
      </c>
      <c r="C183" t="s">
        <v>153</v>
      </c>
      <c r="D183" t="str">
        <f t="shared" si="9"/>
        <v>SD</v>
      </c>
      <c r="E183" t="str">
        <f t="shared" si="8"/>
        <v>Sioux Falls</v>
      </c>
      <c r="F183" t="s">
        <v>15</v>
      </c>
      <c r="G183">
        <f t="shared" si="10"/>
        <v>0</v>
      </c>
      <c r="H183" s="2">
        <v>43207.791979166665</v>
      </c>
      <c r="I183" s="5">
        <f t="shared" si="11"/>
        <v>4</v>
      </c>
      <c r="J183" s="5" t="str" cm="1">
        <f t="array" ref="J183">_xlfn.IFS(I183&lt;=2,"Winter",I183&lt;=5,"Spring",I183&lt;=8,"Summer",I183&lt;=11,"Fall",I183=12,"Winter")</f>
        <v>Spring</v>
      </c>
      <c r="K183" s="5">
        <v>60</v>
      </c>
    </row>
    <row r="184" spans="1:11" x14ac:dyDescent="0.3">
      <c r="A184">
        <v>185299374</v>
      </c>
      <c r="B184">
        <v>13287</v>
      </c>
      <c r="C184" t="s">
        <v>154</v>
      </c>
      <c r="D184" t="str">
        <f t="shared" si="9"/>
        <v>KS</v>
      </c>
      <c r="E184" t="str">
        <f t="shared" si="8"/>
        <v>Linwood</v>
      </c>
      <c r="F184" t="s">
        <v>15</v>
      </c>
      <c r="G184">
        <f t="shared" si="10"/>
        <v>0</v>
      </c>
      <c r="H184" s="2">
        <v>43208.725046296298</v>
      </c>
      <c r="I184" s="5">
        <f t="shared" si="11"/>
        <v>4</v>
      </c>
      <c r="J184" s="5" t="str" cm="1">
        <f t="array" ref="J184">_xlfn.IFS(I184&lt;=2,"Winter",I184&lt;=5,"Spring",I184&lt;=8,"Summer",I184&lt;=11,"Fall",I184=12,"Winter")</f>
        <v>Spring</v>
      </c>
      <c r="K184" s="5">
        <v>84</v>
      </c>
    </row>
    <row r="185" spans="1:11" x14ac:dyDescent="0.3">
      <c r="A185">
        <v>185300754</v>
      </c>
      <c r="B185">
        <v>32459</v>
      </c>
      <c r="C185" t="s">
        <v>155</v>
      </c>
      <c r="D185" t="str">
        <f t="shared" si="9"/>
        <v>ND</v>
      </c>
      <c r="E185" t="str">
        <f t="shared" si="8"/>
        <v>Williston</v>
      </c>
      <c r="F185" t="s">
        <v>15</v>
      </c>
      <c r="G185">
        <f t="shared" si="10"/>
        <v>0</v>
      </c>
      <c r="H185" s="2">
        <v>43209.726400462961</v>
      </c>
      <c r="I185" s="5">
        <f t="shared" si="11"/>
        <v>4</v>
      </c>
      <c r="J185" s="5" t="str" cm="1">
        <f t="array" ref="J185">_xlfn.IFS(I185&lt;=2,"Winter",I185&lt;=5,"Spring",I185&lt;=8,"Summer",I185&lt;=11,"Fall",I185=12,"Winter")</f>
        <v>Spring</v>
      </c>
      <c r="K185" s="5">
        <v>65</v>
      </c>
    </row>
    <row r="186" spans="1:11" x14ac:dyDescent="0.3">
      <c r="A186">
        <v>185307531</v>
      </c>
      <c r="B186">
        <v>13714</v>
      </c>
      <c r="C186" t="s">
        <v>156</v>
      </c>
      <c r="D186" t="str">
        <f t="shared" si="9"/>
        <v>TX</v>
      </c>
      <c r="E186" t="str">
        <f t="shared" si="8"/>
        <v>Schertz</v>
      </c>
      <c r="F186" t="s">
        <v>37</v>
      </c>
      <c r="G186">
        <f t="shared" si="10"/>
        <v>1</v>
      </c>
      <c r="H186" s="2">
        <v>43215.689236111109</v>
      </c>
      <c r="I186" s="5">
        <f t="shared" si="11"/>
        <v>4</v>
      </c>
      <c r="J186" s="5" t="str" cm="1">
        <f t="array" ref="J186">_xlfn.IFS(I186&lt;=2,"Winter",I186&lt;=5,"Spring",I186&lt;=8,"Summer",I186&lt;=11,"Fall",I186=12,"Winter")</f>
        <v>Spring</v>
      </c>
      <c r="K186" s="5">
        <v>50</v>
      </c>
    </row>
    <row r="187" spans="1:11" x14ac:dyDescent="0.3">
      <c r="A187">
        <v>185307995</v>
      </c>
      <c r="B187">
        <v>42515</v>
      </c>
      <c r="C187" t="s">
        <v>157</v>
      </c>
      <c r="D187" t="str">
        <f t="shared" si="9"/>
        <v>TX</v>
      </c>
      <c r="E187" t="str">
        <f t="shared" si="8"/>
        <v>Missouri City</v>
      </c>
      <c r="F187" t="s">
        <v>15</v>
      </c>
      <c r="G187">
        <f t="shared" si="10"/>
        <v>0</v>
      </c>
      <c r="H187" s="2">
        <v>43215.809733796297</v>
      </c>
      <c r="I187" s="5">
        <f t="shared" si="11"/>
        <v>4</v>
      </c>
      <c r="J187" s="5" t="str" cm="1">
        <f t="array" ref="J187">_xlfn.IFS(I187&lt;=2,"Winter",I187&lt;=5,"Spring",I187&lt;=8,"Summer",I187&lt;=11,"Fall",I187=12,"Winter")</f>
        <v>Spring</v>
      </c>
      <c r="K187" s="5">
        <v>60</v>
      </c>
    </row>
    <row r="188" spans="1:11" x14ac:dyDescent="0.3">
      <c r="A188">
        <v>185310062</v>
      </c>
      <c r="B188">
        <v>10160</v>
      </c>
      <c r="C188" t="s">
        <v>158</v>
      </c>
      <c r="D188" t="str">
        <f t="shared" si="9"/>
        <v>TX</v>
      </c>
      <c r="E188" t="str">
        <f t="shared" si="8"/>
        <v>Coppell</v>
      </c>
      <c r="F188" t="s">
        <v>15</v>
      </c>
      <c r="G188">
        <f t="shared" si="10"/>
        <v>0</v>
      </c>
      <c r="H188" s="2">
        <v>43216.913159722222</v>
      </c>
      <c r="I188" s="5">
        <f t="shared" si="11"/>
        <v>4</v>
      </c>
      <c r="J188" s="5" t="str" cm="1">
        <f t="array" ref="J188">_xlfn.IFS(I188&lt;=2,"Winter",I188&lt;=5,"Spring",I188&lt;=8,"Summer",I188&lt;=11,"Fall",I188=12,"Winter")</f>
        <v>Spring</v>
      </c>
      <c r="K188" s="5">
        <v>99</v>
      </c>
    </row>
    <row r="189" spans="1:11" x14ac:dyDescent="0.3">
      <c r="A189">
        <v>185310747</v>
      </c>
      <c r="B189">
        <v>23198</v>
      </c>
      <c r="C189" t="s">
        <v>89</v>
      </c>
      <c r="D189" t="str">
        <f t="shared" si="9"/>
        <v>KS</v>
      </c>
      <c r="E189" t="str">
        <f t="shared" si="8"/>
        <v>Wichita</v>
      </c>
      <c r="F189" t="s">
        <v>37</v>
      </c>
      <c r="G189">
        <f t="shared" si="10"/>
        <v>1</v>
      </c>
      <c r="H189" s="2">
        <v>43217.638055555559</v>
      </c>
      <c r="I189" s="5">
        <f t="shared" si="11"/>
        <v>4</v>
      </c>
      <c r="J189" s="5" t="str" cm="1">
        <f t="array" ref="J189">_xlfn.IFS(I189&lt;=2,"Winter",I189&lt;=5,"Spring",I189&lt;=8,"Summer",I189&lt;=11,"Fall",I189=12,"Winter")</f>
        <v>Spring</v>
      </c>
      <c r="K189" s="5">
        <v>40</v>
      </c>
    </row>
    <row r="190" spans="1:11" x14ac:dyDescent="0.3">
      <c r="A190">
        <v>185313599</v>
      </c>
      <c r="B190">
        <v>129708</v>
      </c>
      <c r="C190" t="s">
        <v>71</v>
      </c>
      <c r="D190" t="str">
        <f t="shared" si="9"/>
        <v>SD</v>
      </c>
      <c r="E190" t="str">
        <f t="shared" si="8"/>
        <v>Belle Fourche</v>
      </c>
      <c r="F190" t="s">
        <v>15</v>
      </c>
      <c r="G190">
        <f t="shared" si="10"/>
        <v>0</v>
      </c>
      <c r="H190" s="2">
        <v>43220.722361111111</v>
      </c>
      <c r="I190" s="5">
        <f t="shared" si="11"/>
        <v>4</v>
      </c>
      <c r="J190" s="5" t="str" cm="1">
        <f t="array" ref="J190">_xlfn.IFS(I190&lt;=2,"Winter",I190&lt;=5,"Spring",I190&lt;=8,"Summer",I190&lt;=11,"Fall",I190=12,"Winter")</f>
        <v>Spring</v>
      </c>
      <c r="K190" s="5">
        <v>50</v>
      </c>
    </row>
    <row r="191" spans="1:11" x14ac:dyDescent="0.3">
      <c r="A191">
        <v>185319442</v>
      </c>
      <c r="B191">
        <v>46962</v>
      </c>
      <c r="C191" t="s">
        <v>159</v>
      </c>
      <c r="D191" t="str">
        <f t="shared" si="9"/>
        <v>SD</v>
      </c>
      <c r="E191" t="str">
        <f t="shared" si="8"/>
        <v>Pickstown</v>
      </c>
      <c r="F191" t="s">
        <v>37</v>
      </c>
      <c r="G191">
        <f t="shared" si="10"/>
        <v>1</v>
      </c>
      <c r="H191" s="2">
        <v>43223.907858796294</v>
      </c>
      <c r="I191" s="5">
        <f t="shared" si="11"/>
        <v>5</v>
      </c>
      <c r="J191" s="5" t="str" cm="1">
        <f t="array" ref="J191">_xlfn.IFS(I191&lt;=2,"Winter",I191&lt;=5,"Spring",I191&lt;=8,"Summer",I191&lt;=11,"Fall",I191=12,"Winter")</f>
        <v>Spring</v>
      </c>
      <c r="K191" s="5">
        <v>10</v>
      </c>
    </row>
    <row r="192" spans="1:11" x14ac:dyDescent="0.3">
      <c r="A192">
        <v>185319592</v>
      </c>
      <c r="B192">
        <v>140747</v>
      </c>
      <c r="C192" t="s">
        <v>160</v>
      </c>
      <c r="D192" t="str">
        <f t="shared" si="9"/>
        <v>NE</v>
      </c>
      <c r="E192" t="str">
        <f t="shared" si="8"/>
        <v>Papillion</v>
      </c>
      <c r="F192" t="s">
        <v>15</v>
      </c>
      <c r="G192">
        <f t="shared" si="10"/>
        <v>0</v>
      </c>
      <c r="H192" s="2">
        <v>43223.966736111113</v>
      </c>
      <c r="I192" s="5">
        <f t="shared" si="11"/>
        <v>5</v>
      </c>
      <c r="J192" s="5" t="str" cm="1">
        <f t="array" ref="J192">_xlfn.IFS(I192&lt;=2,"Winter",I192&lt;=5,"Spring",I192&lt;=8,"Summer",I192&lt;=11,"Fall",I192=12,"Winter")</f>
        <v>Spring</v>
      </c>
      <c r="K192" s="5">
        <v>84</v>
      </c>
    </row>
    <row r="193" spans="1:11" x14ac:dyDescent="0.3">
      <c r="A193">
        <v>185320804</v>
      </c>
      <c r="B193">
        <v>134061</v>
      </c>
      <c r="C193" t="s">
        <v>77</v>
      </c>
      <c r="D193" t="str">
        <f t="shared" si="9"/>
        <v>KS</v>
      </c>
      <c r="E193" t="str">
        <f t="shared" si="8"/>
        <v>Olathe</v>
      </c>
      <c r="F193" t="s">
        <v>37</v>
      </c>
      <c r="G193">
        <f t="shared" si="10"/>
        <v>1</v>
      </c>
      <c r="H193" s="2">
        <v>43224.793078703704</v>
      </c>
      <c r="I193" s="5">
        <f t="shared" si="11"/>
        <v>5</v>
      </c>
      <c r="J193" s="5" t="str" cm="1">
        <f t="array" ref="J193">_xlfn.IFS(I193&lt;=2,"Winter",I193&lt;=5,"Spring",I193&lt;=8,"Summer",I193&lt;=11,"Fall",I193=12,"Winter")</f>
        <v>Spring</v>
      </c>
      <c r="K193" s="5">
        <v>50</v>
      </c>
    </row>
    <row r="194" spans="1:11" x14ac:dyDescent="0.3">
      <c r="A194">
        <v>185323175</v>
      </c>
      <c r="B194">
        <v>38546</v>
      </c>
      <c r="C194" t="s">
        <v>161</v>
      </c>
      <c r="D194" t="str">
        <f t="shared" si="9"/>
        <v>TX</v>
      </c>
      <c r="E194" t="str">
        <f t="shared" ref="E194:E257" si="12">LEFT(C194, SEARCH(",",C194)-1)</f>
        <v>College Station</v>
      </c>
      <c r="F194" t="s">
        <v>37</v>
      </c>
      <c r="G194">
        <f t="shared" si="10"/>
        <v>1</v>
      </c>
      <c r="H194" s="2">
        <v>43227.762499999997</v>
      </c>
      <c r="I194" s="5">
        <f t="shared" si="11"/>
        <v>5</v>
      </c>
      <c r="J194" s="5" t="str" cm="1">
        <f t="array" ref="J194">_xlfn.IFS(I194&lt;=2,"Winter",I194&lt;=5,"Spring",I194&lt;=8,"Summer",I194&lt;=11,"Fall",I194=12,"Winter")</f>
        <v>Spring</v>
      </c>
      <c r="K194" s="5">
        <v>35</v>
      </c>
    </row>
    <row r="195" spans="1:11" x14ac:dyDescent="0.3">
      <c r="A195">
        <v>185323778</v>
      </c>
      <c r="B195">
        <v>142428</v>
      </c>
      <c r="C195" t="s">
        <v>36</v>
      </c>
      <c r="D195" t="str">
        <f t="shared" ref="D195:D258" si="13">RIGHT(C195, 2)</f>
        <v>TX</v>
      </c>
      <c r="E195" t="str">
        <f t="shared" si="12"/>
        <v>Houston</v>
      </c>
      <c r="F195" t="s">
        <v>15</v>
      </c>
      <c r="G195">
        <f t="shared" ref="G195:G258" si="14">IF(F195="roof",1,0)</f>
        <v>0</v>
      </c>
      <c r="H195" s="2">
        <v>43227.953599537039</v>
      </c>
      <c r="I195" s="5">
        <f t="shared" ref="I195:I258" si="15">MONTH(H195)</f>
        <v>5</v>
      </c>
      <c r="J195" s="5" t="str" cm="1">
        <f t="array" ref="J195">_xlfn.IFS(I195&lt;=2,"Winter",I195&lt;=5,"Spring",I195&lt;=8,"Summer",I195&lt;=11,"Fall",I195=12,"Winter")</f>
        <v>Spring</v>
      </c>
      <c r="K195" s="5">
        <v>84</v>
      </c>
    </row>
    <row r="196" spans="1:11" x14ac:dyDescent="0.3">
      <c r="A196">
        <v>185326626</v>
      </c>
      <c r="B196">
        <v>123998</v>
      </c>
      <c r="C196" t="s">
        <v>162</v>
      </c>
      <c r="D196" t="str">
        <f t="shared" si="13"/>
        <v>NE</v>
      </c>
      <c r="E196" t="str">
        <f t="shared" si="12"/>
        <v>Linwood</v>
      </c>
      <c r="F196" t="s">
        <v>15</v>
      </c>
      <c r="G196">
        <f t="shared" si="14"/>
        <v>0</v>
      </c>
      <c r="H196" s="2">
        <v>43229.739571759259</v>
      </c>
      <c r="I196" s="5">
        <f t="shared" si="15"/>
        <v>5</v>
      </c>
      <c r="J196" s="5" t="str" cm="1">
        <f t="array" ref="J196">_xlfn.IFS(I196&lt;=2,"Winter",I196&lt;=5,"Spring",I196&lt;=8,"Summer",I196&lt;=11,"Fall",I196=12,"Winter")</f>
        <v>Spring</v>
      </c>
      <c r="K196" s="5">
        <v>65</v>
      </c>
    </row>
    <row r="197" spans="1:11" x14ac:dyDescent="0.3">
      <c r="A197">
        <v>185326999</v>
      </c>
      <c r="B197">
        <v>129708</v>
      </c>
      <c r="C197" t="s">
        <v>143</v>
      </c>
      <c r="D197" t="str">
        <f t="shared" si="13"/>
        <v>SD</v>
      </c>
      <c r="E197" t="str">
        <f t="shared" si="12"/>
        <v>Rapid City</v>
      </c>
      <c r="F197" t="s">
        <v>15</v>
      </c>
      <c r="G197">
        <f t="shared" si="14"/>
        <v>0</v>
      </c>
      <c r="H197" s="2">
        <v>43229.824201388888</v>
      </c>
      <c r="I197" s="5">
        <f t="shared" si="15"/>
        <v>5</v>
      </c>
      <c r="J197" s="5" t="str" cm="1">
        <f t="array" ref="J197">_xlfn.IFS(I197&lt;=2,"Winter",I197&lt;=5,"Spring",I197&lt;=8,"Summer",I197&lt;=11,"Fall",I197=12,"Winter")</f>
        <v>Spring</v>
      </c>
      <c r="K197" s="5">
        <v>99</v>
      </c>
    </row>
    <row r="198" spans="1:11" x14ac:dyDescent="0.3">
      <c r="A198">
        <v>185327104</v>
      </c>
      <c r="B198">
        <v>123998</v>
      </c>
      <c r="C198" t="s">
        <v>163</v>
      </c>
      <c r="D198" t="str">
        <f t="shared" si="13"/>
        <v>NE</v>
      </c>
      <c r="E198" t="str">
        <f t="shared" si="12"/>
        <v>Wymore</v>
      </c>
      <c r="F198" t="s">
        <v>15</v>
      </c>
      <c r="G198">
        <f t="shared" si="14"/>
        <v>0</v>
      </c>
      <c r="H198" s="2">
        <v>43229.858194444445</v>
      </c>
      <c r="I198" s="5">
        <f t="shared" si="15"/>
        <v>5</v>
      </c>
      <c r="J198" s="5" t="str" cm="1">
        <f t="array" ref="J198">_xlfn.IFS(I198&lt;=2,"Winter",I198&lt;=5,"Spring",I198&lt;=8,"Summer",I198&lt;=11,"Fall",I198=12,"Winter")</f>
        <v>Spring</v>
      </c>
      <c r="K198" s="5">
        <v>50</v>
      </c>
    </row>
    <row r="199" spans="1:11" x14ac:dyDescent="0.3">
      <c r="A199">
        <v>185332191</v>
      </c>
      <c r="B199">
        <v>78052</v>
      </c>
      <c r="C199" t="s">
        <v>164</v>
      </c>
      <c r="D199" t="str">
        <f t="shared" si="13"/>
        <v>TX</v>
      </c>
      <c r="E199" t="str">
        <f t="shared" si="12"/>
        <v>Corsicana</v>
      </c>
      <c r="F199" t="s">
        <v>15</v>
      </c>
      <c r="G199">
        <f t="shared" si="14"/>
        <v>0</v>
      </c>
      <c r="H199" s="2">
        <v>43234.698252314818</v>
      </c>
      <c r="I199" s="5">
        <f t="shared" si="15"/>
        <v>5</v>
      </c>
      <c r="J199" s="5" t="str" cm="1">
        <f t="array" ref="J199">_xlfn.IFS(I199&lt;=2,"Winter",I199&lt;=5,"Spring",I199&lt;=8,"Summer",I199&lt;=11,"Fall",I199=12,"Winter")</f>
        <v>Spring</v>
      </c>
      <c r="K199" s="5">
        <v>90</v>
      </c>
    </row>
    <row r="200" spans="1:11" x14ac:dyDescent="0.3">
      <c r="A200">
        <v>185332744</v>
      </c>
      <c r="B200">
        <v>163697</v>
      </c>
      <c r="C200" t="s">
        <v>165</v>
      </c>
      <c r="D200" t="str">
        <f t="shared" si="13"/>
        <v>KS</v>
      </c>
      <c r="E200" t="str">
        <f t="shared" si="12"/>
        <v>Ford</v>
      </c>
      <c r="F200" t="s">
        <v>15</v>
      </c>
      <c r="G200">
        <f t="shared" si="14"/>
        <v>0</v>
      </c>
      <c r="H200" s="2">
        <v>43234.849814814814</v>
      </c>
      <c r="I200" s="5">
        <f t="shared" si="15"/>
        <v>5</v>
      </c>
      <c r="J200" s="5" t="str" cm="1">
        <f t="array" ref="J200">_xlfn.IFS(I200&lt;=2,"Winter",I200&lt;=5,"Spring",I200&lt;=8,"Summer",I200&lt;=11,"Fall",I200=12,"Winter")</f>
        <v>Spring</v>
      </c>
      <c r="K200" s="5">
        <v>99</v>
      </c>
    </row>
    <row r="201" spans="1:11" x14ac:dyDescent="0.3">
      <c r="A201">
        <v>185333057</v>
      </c>
      <c r="B201">
        <v>155878</v>
      </c>
      <c r="C201" t="s">
        <v>72</v>
      </c>
      <c r="D201" t="str">
        <f t="shared" si="13"/>
        <v>TX</v>
      </c>
      <c r="E201" t="str">
        <f t="shared" si="12"/>
        <v>Fort Worth</v>
      </c>
      <c r="F201" t="s">
        <v>15</v>
      </c>
      <c r="G201">
        <f t="shared" si="14"/>
        <v>0</v>
      </c>
      <c r="H201" s="2">
        <v>43234.948564814818</v>
      </c>
      <c r="I201" s="5">
        <f t="shared" si="15"/>
        <v>5</v>
      </c>
      <c r="J201" s="5" t="str" cm="1">
        <f t="array" ref="J201">_xlfn.IFS(I201&lt;=2,"Winter",I201&lt;=5,"Spring",I201&lt;=8,"Summer",I201&lt;=11,"Fall",I201=12,"Winter")</f>
        <v>Spring</v>
      </c>
      <c r="K201" s="5">
        <v>89</v>
      </c>
    </row>
    <row r="202" spans="1:11" x14ac:dyDescent="0.3">
      <c r="A202">
        <v>185335144</v>
      </c>
      <c r="B202">
        <v>142871</v>
      </c>
      <c r="C202" t="s">
        <v>122</v>
      </c>
      <c r="D202" t="str">
        <f t="shared" si="13"/>
        <v>TX</v>
      </c>
      <c r="E202" t="str">
        <f t="shared" si="12"/>
        <v>Dallas</v>
      </c>
      <c r="F202" t="s">
        <v>37</v>
      </c>
      <c r="G202">
        <f t="shared" si="14"/>
        <v>1</v>
      </c>
      <c r="H202" s="2">
        <v>43236.562951388885</v>
      </c>
      <c r="I202" s="5">
        <f t="shared" si="15"/>
        <v>5</v>
      </c>
      <c r="J202" s="5" t="str" cm="1">
        <f t="array" ref="J202">_xlfn.IFS(I202&lt;=2,"Winter",I202&lt;=5,"Spring",I202&lt;=8,"Summer",I202&lt;=11,"Fall",I202=12,"Winter")</f>
        <v>Spring</v>
      </c>
      <c r="K202" s="5">
        <v>25</v>
      </c>
    </row>
    <row r="203" spans="1:11" x14ac:dyDescent="0.3">
      <c r="A203">
        <v>185341215</v>
      </c>
      <c r="B203">
        <v>115158</v>
      </c>
      <c r="C203" t="s">
        <v>166</v>
      </c>
      <c r="D203" t="str">
        <f t="shared" si="13"/>
        <v>TX</v>
      </c>
      <c r="E203" t="str">
        <f t="shared" si="12"/>
        <v>Alpine</v>
      </c>
      <c r="F203" t="s">
        <v>37</v>
      </c>
      <c r="G203">
        <f t="shared" si="14"/>
        <v>1</v>
      </c>
      <c r="H203" s="2">
        <v>43241.73841435185</v>
      </c>
      <c r="I203" s="5">
        <f t="shared" si="15"/>
        <v>5</v>
      </c>
      <c r="J203" s="5" t="str" cm="1">
        <f t="array" ref="J203">_xlfn.IFS(I203&lt;=2,"Winter",I203&lt;=5,"Spring",I203&lt;=8,"Summer",I203&lt;=11,"Fall",I203=12,"Winter")</f>
        <v>Spring</v>
      </c>
      <c r="K203" s="5">
        <v>50</v>
      </c>
    </row>
    <row r="204" spans="1:11" x14ac:dyDescent="0.3">
      <c r="A204">
        <v>185341715</v>
      </c>
      <c r="B204">
        <v>11589</v>
      </c>
      <c r="C204" t="s">
        <v>167</v>
      </c>
      <c r="D204" t="str">
        <f t="shared" si="13"/>
        <v>KS</v>
      </c>
      <c r="E204" t="str">
        <f t="shared" si="12"/>
        <v>Smith Center</v>
      </c>
      <c r="F204" t="s">
        <v>37</v>
      </c>
      <c r="G204">
        <f t="shared" si="14"/>
        <v>1</v>
      </c>
      <c r="H204" s="2">
        <v>43241.917175925926</v>
      </c>
      <c r="I204" s="5">
        <f t="shared" si="15"/>
        <v>5</v>
      </c>
      <c r="J204" s="5" t="str" cm="1">
        <f t="array" ref="J204">_xlfn.IFS(I204&lt;=2,"Winter",I204&lt;=5,"Spring",I204&lt;=8,"Summer",I204&lt;=11,"Fall",I204=12,"Winter")</f>
        <v>Spring</v>
      </c>
      <c r="K204" s="5">
        <v>35</v>
      </c>
    </row>
    <row r="205" spans="1:11" x14ac:dyDescent="0.3">
      <c r="A205">
        <v>185345405</v>
      </c>
      <c r="B205">
        <v>44390</v>
      </c>
      <c r="C205" t="s">
        <v>143</v>
      </c>
      <c r="D205" t="str">
        <f t="shared" si="13"/>
        <v>SD</v>
      </c>
      <c r="E205" t="str">
        <f t="shared" si="12"/>
        <v>Rapid City</v>
      </c>
      <c r="F205" t="s">
        <v>37</v>
      </c>
      <c r="G205">
        <f t="shared" si="14"/>
        <v>1</v>
      </c>
      <c r="H205" s="2">
        <v>43244.031041666669</v>
      </c>
      <c r="I205" s="5">
        <f t="shared" si="15"/>
        <v>5</v>
      </c>
      <c r="J205" s="5" t="str" cm="1">
        <f t="array" ref="J205">_xlfn.IFS(I205&lt;=2,"Winter",I205&lt;=5,"Spring",I205&lt;=8,"Summer",I205&lt;=11,"Fall",I205=12,"Winter")</f>
        <v>Spring</v>
      </c>
      <c r="K205" s="5">
        <v>35</v>
      </c>
    </row>
    <row r="206" spans="1:11" x14ac:dyDescent="0.3">
      <c r="A206">
        <v>185346179</v>
      </c>
      <c r="B206">
        <v>123998</v>
      </c>
      <c r="C206" t="s">
        <v>73</v>
      </c>
      <c r="D206" t="str">
        <f t="shared" si="13"/>
        <v>NE</v>
      </c>
      <c r="E206" t="str">
        <f t="shared" si="12"/>
        <v>West Point</v>
      </c>
      <c r="F206" t="s">
        <v>37</v>
      </c>
      <c r="G206">
        <f t="shared" si="14"/>
        <v>1</v>
      </c>
      <c r="H206" s="2">
        <v>43244.700648148151</v>
      </c>
      <c r="I206" s="5">
        <f t="shared" si="15"/>
        <v>5</v>
      </c>
      <c r="J206" s="5" t="str" cm="1">
        <f t="array" ref="J206">_xlfn.IFS(I206&lt;=2,"Winter",I206&lt;=5,"Spring",I206&lt;=8,"Summer",I206&lt;=11,"Fall",I206=12,"Winter")</f>
        <v>Spring</v>
      </c>
      <c r="K206" s="5">
        <v>75</v>
      </c>
    </row>
    <row r="207" spans="1:11" x14ac:dyDescent="0.3">
      <c r="A207">
        <v>185347207</v>
      </c>
      <c r="B207">
        <v>113859</v>
      </c>
      <c r="C207" t="s">
        <v>168</v>
      </c>
      <c r="D207" t="str">
        <f t="shared" si="13"/>
        <v>TX</v>
      </c>
      <c r="E207" t="str">
        <f t="shared" si="12"/>
        <v>Borger</v>
      </c>
      <c r="F207" t="s">
        <v>15</v>
      </c>
      <c r="G207">
        <f t="shared" si="14"/>
        <v>0</v>
      </c>
      <c r="H207" s="2">
        <v>43245.716111111113</v>
      </c>
      <c r="I207" s="5">
        <f t="shared" si="15"/>
        <v>5</v>
      </c>
      <c r="J207" s="5" t="str" cm="1">
        <f t="array" ref="J207">_xlfn.IFS(I207&lt;=2,"Winter",I207&lt;=5,"Spring",I207&lt;=8,"Summer",I207&lt;=11,"Fall",I207=12,"Winter")</f>
        <v>Spring</v>
      </c>
      <c r="K207" s="5">
        <v>75</v>
      </c>
    </row>
    <row r="208" spans="1:11" x14ac:dyDescent="0.3">
      <c r="A208">
        <v>185349395</v>
      </c>
      <c r="B208">
        <v>78052</v>
      </c>
      <c r="C208" t="s">
        <v>169</v>
      </c>
      <c r="D208" t="str">
        <f t="shared" si="13"/>
        <v>TX</v>
      </c>
      <c r="E208" t="str">
        <f t="shared" si="12"/>
        <v>Lancaster</v>
      </c>
      <c r="F208" t="s">
        <v>15</v>
      </c>
      <c r="G208">
        <f t="shared" si="14"/>
        <v>0</v>
      </c>
      <c r="H208" s="2">
        <v>43248.643750000003</v>
      </c>
      <c r="I208" s="5">
        <f t="shared" si="15"/>
        <v>5</v>
      </c>
      <c r="J208" s="5" t="str" cm="1">
        <f t="array" ref="J208">_xlfn.IFS(I208&lt;=2,"Winter",I208&lt;=5,"Spring",I208&lt;=8,"Summer",I208&lt;=11,"Fall",I208=12,"Winter")</f>
        <v>Spring</v>
      </c>
      <c r="K208" s="5">
        <v>65</v>
      </c>
    </row>
    <row r="209" spans="1:11" x14ac:dyDescent="0.3">
      <c r="A209">
        <v>185349727</v>
      </c>
      <c r="B209">
        <v>120331</v>
      </c>
      <c r="C209" t="s">
        <v>60</v>
      </c>
      <c r="D209" t="str">
        <f t="shared" si="13"/>
        <v>KS</v>
      </c>
      <c r="E209" t="str">
        <f t="shared" si="12"/>
        <v>Overland Park</v>
      </c>
      <c r="F209" t="s">
        <v>15</v>
      </c>
      <c r="G209">
        <f t="shared" si="14"/>
        <v>0</v>
      </c>
      <c r="H209" s="2">
        <v>43249.548182870371</v>
      </c>
      <c r="I209" s="5">
        <f t="shared" si="15"/>
        <v>5</v>
      </c>
      <c r="J209" s="5" t="str" cm="1">
        <f t="array" ref="J209">_xlfn.IFS(I209&lt;=2,"Winter",I209&lt;=5,"Spring",I209&lt;=8,"Summer",I209&lt;=11,"Fall",I209=12,"Winter")</f>
        <v>Spring</v>
      </c>
      <c r="K209" s="5">
        <v>70</v>
      </c>
    </row>
    <row r="210" spans="1:11" x14ac:dyDescent="0.3">
      <c r="A210">
        <v>185351794</v>
      </c>
      <c r="B210">
        <v>41713</v>
      </c>
      <c r="C210" t="s">
        <v>170</v>
      </c>
      <c r="D210" t="str">
        <f t="shared" si="13"/>
        <v>KS</v>
      </c>
      <c r="E210" t="str">
        <f t="shared" si="12"/>
        <v>Auburn</v>
      </c>
      <c r="F210" t="s">
        <v>37</v>
      </c>
      <c r="G210">
        <f t="shared" si="14"/>
        <v>1</v>
      </c>
      <c r="H210" s="2">
        <v>43250.670497685183</v>
      </c>
      <c r="I210" s="5">
        <f t="shared" si="15"/>
        <v>5</v>
      </c>
      <c r="J210" s="5" t="str" cm="1">
        <f t="array" ref="J210">_xlfn.IFS(I210&lt;=2,"Winter",I210&lt;=5,"Spring",I210&lt;=8,"Summer",I210&lt;=11,"Fall",I210=12,"Winter")</f>
        <v>Spring</v>
      </c>
      <c r="K210" s="5">
        <v>25</v>
      </c>
    </row>
    <row r="211" spans="1:11" x14ac:dyDescent="0.3">
      <c r="A211">
        <v>185352646</v>
      </c>
      <c r="B211">
        <v>35280</v>
      </c>
      <c r="C211" t="s">
        <v>36</v>
      </c>
      <c r="D211" t="str">
        <f t="shared" si="13"/>
        <v>TX</v>
      </c>
      <c r="E211" t="str">
        <f t="shared" si="12"/>
        <v>Houston</v>
      </c>
      <c r="F211" t="s">
        <v>15</v>
      </c>
      <c r="G211">
        <f t="shared" si="14"/>
        <v>0</v>
      </c>
      <c r="H211" s="2">
        <v>43250.900266203702</v>
      </c>
      <c r="I211" s="5">
        <f t="shared" si="15"/>
        <v>5</v>
      </c>
      <c r="J211" s="5" t="str" cm="1">
        <f t="array" ref="J211">_xlfn.IFS(I211&lt;=2,"Winter",I211&lt;=5,"Spring",I211&lt;=8,"Summer",I211&lt;=11,"Fall",I211=12,"Winter")</f>
        <v>Spring</v>
      </c>
      <c r="K211" s="5">
        <v>99</v>
      </c>
    </row>
    <row r="212" spans="1:11" x14ac:dyDescent="0.3">
      <c r="A212">
        <v>185353175</v>
      </c>
      <c r="B212">
        <v>155878</v>
      </c>
      <c r="C212" t="s">
        <v>171</v>
      </c>
      <c r="D212" t="str">
        <f t="shared" si="13"/>
        <v>TX</v>
      </c>
      <c r="E212" t="str">
        <f t="shared" si="12"/>
        <v>Colleyville</v>
      </c>
      <c r="F212" t="s">
        <v>15</v>
      </c>
      <c r="G212">
        <f t="shared" si="14"/>
        <v>0</v>
      </c>
      <c r="H212" s="2">
        <v>43251.590231481481</v>
      </c>
      <c r="I212" s="5">
        <f t="shared" si="15"/>
        <v>5</v>
      </c>
      <c r="J212" s="5" t="str" cm="1">
        <f t="array" ref="J212">_xlfn.IFS(I212&lt;=2,"Winter",I212&lt;=5,"Spring",I212&lt;=8,"Summer",I212&lt;=11,"Fall",I212=12,"Winter")</f>
        <v>Spring</v>
      </c>
      <c r="K212" s="5">
        <v>50</v>
      </c>
    </row>
    <row r="213" spans="1:11" x14ac:dyDescent="0.3">
      <c r="A213">
        <v>185353936</v>
      </c>
      <c r="B213">
        <v>123685</v>
      </c>
      <c r="C213" t="s">
        <v>172</v>
      </c>
      <c r="D213" t="str">
        <f t="shared" si="13"/>
        <v>KS</v>
      </c>
      <c r="E213" t="str">
        <f t="shared" si="12"/>
        <v>Dighton</v>
      </c>
      <c r="F213" t="s">
        <v>37</v>
      </c>
      <c r="G213">
        <f t="shared" si="14"/>
        <v>1</v>
      </c>
      <c r="H213" s="2">
        <v>43251.789710648147</v>
      </c>
      <c r="I213" s="5">
        <f t="shared" si="15"/>
        <v>5</v>
      </c>
      <c r="J213" s="5" t="str" cm="1">
        <f t="array" ref="J213">_xlfn.IFS(I213&lt;=2,"Winter",I213&lt;=5,"Spring",I213&lt;=8,"Summer",I213&lt;=11,"Fall",I213=12,"Winter")</f>
        <v>Spring</v>
      </c>
      <c r="K213" s="5">
        <v>40</v>
      </c>
    </row>
    <row r="214" spans="1:11" x14ac:dyDescent="0.3">
      <c r="A214">
        <v>185355554</v>
      </c>
      <c r="B214">
        <v>123998</v>
      </c>
      <c r="C214" t="s">
        <v>173</v>
      </c>
      <c r="D214" t="str">
        <f t="shared" si="13"/>
        <v>NE</v>
      </c>
      <c r="E214" t="str">
        <f t="shared" si="12"/>
        <v>Beemer</v>
      </c>
      <c r="F214" t="s">
        <v>15</v>
      </c>
      <c r="G214">
        <f t="shared" si="14"/>
        <v>0</v>
      </c>
      <c r="H214" s="2">
        <v>43252.787175925929</v>
      </c>
      <c r="I214" s="5">
        <f t="shared" si="15"/>
        <v>6</v>
      </c>
      <c r="J214" s="5" t="str" cm="1">
        <f t="array" ref="J214">_xlfn.IFS(I214&lt;=2,"Winter",I214&lt;=5,"Spring",I214&lt;=8,"Summer",I214&lt;=11,"Fall",I214=12,"Winter")</f>
        <v>Summer</v>
      </c>
      <c r="K214" s="5">
        <v>75</v>
      </c>
    </row>
    <row r="215" spans="1:11" x14ac:dyDescent="0.3">
      <c r="A215">
        <v>185357504</v>
      </c>
      <c r="B215">
        <v>35280</v>
      </c>
      <c r="C215" t="s">
        <v>45</v>
      </c>
      <c r="D215" t="str">
        <f t="shared" si="13"/>
        <v>TX</v>
      </c>
      <c r="E215" t="str">
        <f t="shared" si="12"/>
        <v>San Antonio</v>
      </c>
      <c r="F215" t="s">
        <v>15</v>
      </c>
      <c r="G215">
        <f t="shared" si="14"/>
        <v>0</v>
      </c>
      <c r="H215" s="2">
        <v>43255.644189814811</v>
      </c>
      <c r="I215" s="5">
        <f t="shared" si="15"/>
        <v>6</v>
      </c>
      <c r="J215" s="5" t="str" cm="1">
        <f t="array" ref="J215">_xlfn.IFS(I215&lt;=2,"Winter",I215&lt;=5,"Spring",I215&lt;=8,"Summer",I215&lt;=11,"Fall",I215=12,"Winter")</f>
        <v>Summer</v>
      </c>
      <c r="K215" s="5">
        <v>75</v>
      </c>
    </row>
    <row r="216" spans="1:11" x14ac:dyDescent="0.3">
      <c r="A216">
        <v>185357670</v>
      </c>
      <c r="B216">
        <v>25359</v>
      </c>
      <c r="C216" t="s">
        <v>174</v>
      </c>
      <c r="D216" t="str">
        <f t="shared" si="13"/>
        <v>TX</v>
      </c>
      <c r="E216" t="str">
        <f t="shared" si="12"/>
        <v>Cypress</v>
      </c>
      <c r="F216" t="s">
        <v>15</v>
      </c>
      <c r="G216">
        <f t="shared" si="14"/>
        <v>0</v>
      </c>
      <c r="H216" s="2">
        <v>43255.689328703702</v>
      </c>
      <c r="I216" s="5">
        <f t="shared" si="15"/>
        <v>6</v>
      </c>
      <c r="J216" s="5" t="str" cm="1">
        <f t="array" ref="J216">_xlfn.IFS(I216&lt;=2,"Winter",I216&lt;=5,"Spring",I216&lt;=8,"Summer",I216&lt;=11,"Fall",I216=12,"Winter")</f>
        <v>Summer</v>
      </c>
      <c r="K216" s="5">
        <v>50</v>
      </c>
    </row>
    <row r="217" spans="1:11" x14ac:dyDescent="0.3">
      <c r="A217">
        <v>185357828</v>
      </c>
      <c r="B217">
        <v>8785</v>
      </c>
      <c r="C217" t="s">
        <v>20</v>
      </c>
      <c r="D217" t="str">
        <f t="shared" si="13"/>
        <v>NE</v>
      </c>
      <c r="E217" t="str">
        <f t="shared" si="12"/>
        <v>Omaha</v>
      </c>
      <c r="F217" t="s">
        <v>15</v>
      </c>
      <c r="G217">
        <f t="shared" si="14"/>
        <v>0</v>
      </c>
      <c r="H217" s="2">
        <v>43255.738113425927</v>
      </c>
      <c r="I217" s="5">
        <f t="shared" si="15"/>
        <v>6</v>
      </c>
      <c r="J217" s="5" t="str" cm="1">
        <f t="array" ref="J217">_xlfn.IFS(I217&lt;=2,"Winter",I217&lt;=5,"Spring",I217&lt;=8,"Summer",I217&lt;=11,"Fall",I217=12,"Winter")</f>
        <v>Summer</v>
      </c>
      <c r="K217" s="5">
        <v>75</v>
      </c>
    </row>
    <row r="218" spans="1:11" x14ac:dyDescent="0.3">
      <c r="A218">
        <v>185357833</v>
      </c>
      <c r="B218">
        <v>123998</v>
      </c>
      <c r="C218" t="s">
        <v>175</v>
      </c>
      <c r="D218" t="str">
        <f t="shared" si="13"/>
        <v>NE</v>
      </c>
      <c r="E218" t="str">
        <f t="shared" si="12"/>
        <v>Doniphan</v>
      </c>
      <c r="F218" t="s">
        <v>15</v>
      </c>
      <c r="G218">
        <f t="shared" si="14"/>
        <v>0</v>
      </c>
      <c r="H218" s="2">
        <v>43255.739884259259</v>
      </c>
      <c r="I218" s="5">
        <f t="shared" si="15"/>
        <v>6</v>
      </c>
      <c r="J218" s="5" t="str" cm="1">
        <f t="array" ref="J218">_xlfn.IFS(I218&lt;=2,"Winter",I218&lt;=5,"Spring",I218&lt;=8,"Summer",I218&lt;=11,"Fall",I218=12,"Winter")</f>
        <v>Summer</v>
      </c>
      <c r="K218" s="5">
        <v>60</v>
      </c>
    </row>
    <row r="219" spans="1:11" x14ac:dyDescent="0.3">
      <c r="A219">
        <v>185358175</v>
      </c>
      <c r="B219">
        <v>140266</v>
      </c>
      <c r="C219" t="s">
        <v>161</v>
      </c>
      <c r="D219" t="str">
        <f t="shared" si="13"/>
        <v>TX</v>
      </c>
      <c r="E219" t="str">
        <f t="shared" si="12"/>
        <v>College Station</v>
      </c>
      <c r="F219" t="s">
        <v>15</v>
      </c>
      <c r="G219">
        <f t="shared" si="14"/>
        <v>0</v>
      </c>
      <c r="H219" s="2">
        <v>43255.835625</v>
      </c>
      <c r="I219" s="5">
        <f t="shared" si="15"/>
        <v>6</v>
      </c>
      <c r="J219" s="5" t="str" cm="1">
        <f t="array" ref="J219">_xlfn.IFS(I219&lt;=2,"Winter",I219&lt;=5,"Spring",I219&lt;=8,"Summer",I219&lt;=11,"Fall",I219=12,"Winter")</f>
        <v>Summer</v>
      </c>
      <c r="K219" s="5">
        <v>75</v>
      </c>
    </row>
    <row r="220" spans="1:11" x14ac:dyDescent="0.3">
      <c r="A220">
        <v>185358334</v>
      </c>
      <c r="B220">
        <v>123998</v>
      </c>
      <c r="C220" t="s">
        <v>176</v>
      </c>
      <c r="D220" t="str">
        <f t="shared" si="13"/>
        <v>NE</v>
      </c>
      <c r="E220" t="str">
        <f t="shared" si="12"/>
        <v>Kearney</v>
      </c>
      <c r="F220" t="s">
        <v>15</v>
      </c>
      <c r="G220">
        <f t="shared" si="14"/>
        <v>0</v>
      </c>
      <c r="H220" s="2">
        <v>43255.881562499999</v>
      </c>
      <c r="I220" s="5">
        <f t="shared" si="15"/>
        <v>6</v>
      </c>
      <c r="J220" s="5" t="str" cm="1">
        <f t="array" ref="J220">_xlfn.IFS(I220&lt;=2,"Winter",I220&lt;=5,"Spring",I220&lt;=8,"Summer",I220&lt;=11,"Fall",I220=12,"Winter")</f>
        <v>Summer</v>
      </c>
      <c r="K220" s="5">
        <v>65</v>
      </c>
    </row>
    <row r="221" spans="1:11" x14ac:dyDescent="0.3">
      <c r="A221">
        <v>185358498</v>
      </c>
      <c r="B221">
        <v>35280</v>
      </c>
      <c r="C221" t="s">
        <v>45</v>
      </c>
      <c r="D221" t="str">
        <f t="shared" si="13"/>
        <v>TX</v>
      </c>
      <c r="E221" t="str">
        <f t="shared" si="12"/>
        <v>San Antonio</v>
      </c>
      <c r="F221" t="s">
        <v>15</v>
      </c>
      <c r="G221">
        <f t="shared" si="14"/>
        <v>0</v>
      </c>
      <c r="H221" s="2">
        <v>43255.948449074072</v>
      </c>
      <c r="I221" s="5">
        <f t="shared" si="15"/>
        <v>6</v>
      </c>
      <c r="J221" s="5" t="str" cm="1">
        <f t="array" ref="J221">_xlfn.IFS(I221&lt;=2,"Winter",I221&lt;=5,"Spring",I221&lt;=8,"Summer",I221&lt;=11,"Fall",I221=12,"Winter")</f>
        <v>Summer</v>
      </c>
      <c r="K221" s="5">
        <v>75</v>
      </c>
    </row>
    <row r="222" spans="1:11" x14ac:dyDescent="0.3">
      <c r="A222">
        <v>185350005</v>
      </c>
      <c r="B222">
        <v>155878</v>
      </c>
      <c r="C222" t="s">
        <v>75</v>
      </c>
      <c r="D222" t="str">
        <f t="shared" si="13"/>
        <v>TX</v>
      </c>
      <c r="E222" t="str">
        <f t="shared" si="12"/>
        <v>Frisco</v>
      </c>
      <c r="F222" t="s">
        <v>15</v>
      </c>
      <c r="G222">
        <f t="shared" si="14"/>
        <v>0</v>
      </c>
      <c r="H222" s="2">
        <v>43256.55810185185</v>
      </c>
      <c r="I222" s="5">
        <f t="shared" si="15"/>
        <v>6</v>
      </c>
      <c r="J222" s="5" t="str" cm="1">
        <f t="array" ref="J222">_xlfn.IFS(I222&lt;=2,"Winter",I222&lt;=5,"Spring",I222&lt;=8,"Summer",I222&lt;=11,"Fall",I222=12,"Winter")</f>
        <v>Summer</v>
      </c>
      <c r="K222" s="5">
        <v>75</v>
      </c>
    </row>
    <row r="223" spans="1:11" x14ac:dyDescent="0.3">
      <c r="A223">
        <v>185359746</v>
      </c>
      <c r="B223">
        <v>78047</v>
      </c>
      <c r="C223" t="s">
        <v>177</v>
      </c>
      <c r="D223" t="str">
        <f t="shared" si="13"/>
        <v>NE</v>
      </c>
      <c r="E223" t="str">
        <f t="shared" si="12"/>
        <v>Ralston</v>
      </c>
      <c r="F223" t="s">
        <v>15</v>
      </c>
      <c r="G223">
        <f t="shared" si="14"/>
        <v>0</v>
      </c>
      <c r="H223" s="2">
        <v>43256.833229166667</v>
      </c>
      <c r="I223" s="5">
        <f t="shared" si="15"/>
        <v>6</v>
      </c>
      <c r="J223" s="5" t="str" cm="1">
        <f t="array" ref="J223">_xlfn.IFS(I223&lt;=2,"Winter",I223&lt;=5,"Spring",I223&lt;=8,"Summer",I223&lt;=11,"Fall",I223=12,"Winter")</f>
        <v>Summer</v>
      </c>
      <c r="K223" s="5">
        <v>75</v>
      </c>
    </row>
    <row r="224" spans="1:11" x14ac:dyDescent="0.3">
      <c r="A224">
        <v>185360236</v>
      </c>
      <c r="B224">
        <v>125473</v>
      </c>
      <c r="C224" t="s">
        <v>45</v>
      </c>
      <c r="D224" t="str">
        <f t="shared" si="13"/>
        <v>TX</v>
      </c>
      <c r="E224" t="str">
        <f t="shared" si="12"/>
        <v>San Antonio</v>
      </c>
      <c r="F224" t="s">
        <v>15</v>
      </c>
      <c r="G224">
        <f t="shared" si="14"/>
        <v>0</v>
      </c>
      <c r="H224" s="2">
        <v>43257.038425925923</v>
      </c>
      <c r="I224" s="5">
        <f t="shared" si="15"/>
        <v>6</v>
      </c>
      <c r="J224" s="5" t="str" cm="1">
        <f t="array" ref="J224">_xlfn.IFS(I224&lt;=2,"Winter",I224&lt;=5,"Spring",I224&lt;=8,"Summer",I224&lt;=11,"Fall",I224=12,"Winter")</f>
        <v>Summer</v>
      </c>
      <c r="K224" s="5">
        <v>95</v>
      </c>
    </row>
    <row r="225" spans="1:11" x14ac:dyDescent="0.3">
      <c r="A225">
        <v>185361113</v>
      </c>
      <c r="B225">
        <v>145419</v>
      </c>
      <c r="C225" t="s">
        <v>36</v>
      </c>
      <c r="D225" t="str">
        <f t="shared" si="13"/>
        <v>TX</v>
      </c>
      <c r="E225" t="str">
        <f t="shared" si="12"/>
        <v>Houston</v>
      </c>
      <c r="F225" t="s">
        <v>15</v>
      </c>
      <c r="G225">
        <f t="shared" si="14"/>
        <v>0</v>
      </c>
      <c r="H225" s="2">
        <v>43257.756851851853</v>
      </c>
      <c r="I225" s="5">
        <f t="shared" si="15"/>
        <v>6</v>
      </c>
      <c r="J225" s="5" t="str" cm="1">
        <f t="array" ref="J225">_xlfn.IFS(I225&lt;=2,"Winter",I225&lt;=5,"Spring",I225&lt;=8,"Summer",I225&lt;=11,"Fall",I225=12,"Winter")</f>
        <v>Summer</v>
      </c>
      <c r="K225" s="5">
        <v>75</v>
      </c>
    </row>
    <row r="226" spans="1:11" x14ac:dyDescent="0.3">
      <c r="A226">
        <v>185362066</v>
      </c>
      <c r="B226">
        <v>145446</v>
      </c>
      <c r="C226" t="s">
        <v>42</v>
      </c>
      <c r="D226" t="str">
        <f t="shared" si="13"/>
        <v>TX</v>
      </c>
      <c r="E226" t="str">
        <f t="shared" si="12"/>
        <v>Spring</v>
      </c>
      <c r="F226" t="s">
        <v>15</v>
      </c>
      <c r="G226">
        <f t="shared" si="14"/>
        <v>0</v>
      </c>
      <c r="H226" s="2">
        <v>43257.934583333335</v>
      </c>
      <c r="I226" s="5">
        <f t="shared" si="15"/>
        <v>6</v>
      </c>
      <c r="J226" s="5" t="str" cm="1">
        <f t="array" ref="J226">_xlfn.IFS(I226&lt;=2,"Winter",I226&lt;=5,"Spring",I226&lt;=8,"Summer",I226&lt;=11,"Fall",I226=12,"Winter")</f>
        <v>Summer</v>
      </c>
      <c r="K226" s="5">
        <v>84</v>
      </c>
    </row>
    <row r="227" spans="1:11" x14ac:dyDescent="0.3">
      <c r="A227">
        <v>185362716</v>
      </c>
      <c r="B227">
        <v>123998</v>
      </c>
      <c r="C227" t="s">
        <v>178</v>
      </c>
      <c r="D227" t="str">
        <f t="shared" si="13"/>
        <v>SD</v>
      </c>
      <c r="E227" t="str">
        <f t="shared" si="12"/>
        <v>Hecla</v>
      </c>
      <c r="F227" t="s">
        <v>15</v>
      </c>
      <c r="G227">
        <f t="shared" si="14"/>
        <v>0</v>
      </c>
      <c r="H227" s="2">
        <v>43258.573564814818</v>
      </c>
      <c r="I227" s="5">
        <f t="shared" si="15"/>
        <v>6</v>
      </c>
      <c r="J227" s="5" t="str" cm="1">
        <f t="array" ref="J227">_xlfn.IFS(I227&lt;=2,"Winter",I227&lt;=5,"Spring",I227&lt;=8,"Summer",I227&lt;=11,"Fall",I227=12,"Winter")</f>
        <v>Summer</v>
      </c>
      <c r="K227" s="5">
        <v>75</v>
      </c>
    </row>
    <row r="228" spans="1:11" x14ac:dyDescent="0.3">
      <c r="A228">
        <v>185363651</v>
      </c>
      <c r="B228">
        <v>118623</v>
      </c>
      <c r="C228" t="s">
        <v>45</v>
      </c>
      <c r="D228" t="str">
        <f t="shared" si="13"/>
        <v>TX</v>
      </c>
      <c r="E228" t="str">
        <f t="shared" si="12"/>
        <v>San Antonio</v>
      </c>
      <c r="F228" t="s">
        <v>15</v>
      </c>
      <c r="G228">
        <f t="shared" si="14"/>
        <v>0</v>
      </c>
      <c r="H228" s="2">
        <v>43258.803819444445</v>
      </c>
      <c r="I228" s="5">
        <f t="shared" si="15"/>
        <v>6</v>
      </c>
      <c r="J228" s="5" t="str" cm="1">
        <f t="array" ref="J228">_xlfn.IFS(I228&lt;=2,"Winter",I228&lt;=5,"Spring",I228&lt;=8,"Summer",I228&lt;=11,"Fall",I228=12,"Winter")</f>
        <v>Summer</v>
      </c>
      <c r="K228" s="5">
        <v>50</v>
      </c>
    </row>
    <row r="229" spans="1:11" x14ac:dyDescent="0.3">
      <c r="A229">
        <v>185364918</v>
      </c>
      <c r="B229">
        <v>10822</v>
      </c>
      <c r="C229" t="s">
        <v>36</v>
      </c>
      <c r="D229" t="str">
        <f t="shared" si="13"/>
        <v>TX</v>
      </c>
      <c r="E229" t="str">
        <f t="shared" si="12"/>
        <v>Houston</v>
      </c>
      <c r="F229" t="s">
        <v>15</v>
      </c>
      <c r="G229">
        <f t="shared" si="14"/>
        <v>0</v>
      </c>
      <c r="H229" s="2">
        <v>43259.697210648148</v>
      </c>
      <c r="I229" s="5">
        <f t="shared" si="15"/>
        <v>6</v>
      </c>
      <c r="J229" s="5" t="str" cm="1">
        <f t="array" ref="J229">_xlfn.IFS(I229&lt;=2,"Winter",I229&lt;=5,"Spring",I229&lt;=8,"Summer",I229&lt;=11,"Fall",I229=12,"Winter")</f>
        <v>Summer</v>
      </c>
      <c r="K229" s="5">
        <v>65</v>
      </c>
    </row>
    <row r="230" spans="1:11" x14ac:dyDescent="0.3">
      <c r="A230">
        <v>185365044</v>
      </c>
      <c r="B230">
        <v>123998</v>
      </c>
      <c r="C230" t="s">
        <v>73</v>
      </c>
      <c r="D230" t="str">
        <f t="shared" si="13"/>
        <v>NE</v>
      </c>
      <c r="E230" t="str">
        <f t="shared" si="12"/>
        <v>West Point</v>
      </c>
      <c r="F230" t="s">
        <v>15</v>
      </c>
      <c r="G230">
        <f t="shared" si="14"/>
        <v>0</v>
      </c>
      <c r="H230" s="2">
        <v>43259.741168981483</v>
      </c>
      <c r="I230" s="5">
        <f t="shared" si="15"/>
        <v>6</v>
      </c>
      <c r="J230" s="5" t="str" cm="1">
        <f t="array" ref="J230">_xlfn.IFS(I230&lt;=2,"Winter",I230&lt;=5,"Spring",I230&lt;=8,"Summer",I230&lt;=11,"Fall",I230=12,"Winter")</f>
        <v>Summer</v>
      </c>
      <c r="K230" s="5">
        <v>75</v>
      </c>
    </row>
    <row r="231" spans="1:11" x14ac:dyDescent="0.3">
      <c r="A231">
        <v>185365948</v>
      </c>
      <c r="B231">
        <v>13714</v>
      </c>
      <c r="C231" t="s">
        <v>45</v>
      </c>
      <c r="D231" t="str">
        <f t="shared" si="13"/>
        <v>TX</v>
      </c>
      <c r="E231" t="str">
        <f t="shared" si="12"/>
        <v>San Antonio</v>
      </c>
      <c r="F231" t="s">
        <v>15</v>
      </c>
      <c r="G231">
        <f t="shared" si="14"/>
        <v>0</v>
      </c>
      <c r="H231" s="2">
        <v>43260.730613425927</v>
      </c>
      <c r="I231" s="5">
        <f t="shared" si="15"/>
        <v>6</v>
      </c>
      <c r="J231" s="5" t="str" cm="1">
        <f t="array" ref="J231">_xlfn.IFS(I231&lt;=2,"Winter",I231&lt;=5,"Spring",I231&lt;=8,"Summer",I231&lt;=11,"Fall",I231=12,"Winter")</f>
        <v>Summer</v>
      </c>
      <c r="K231" s="5">
        <v>75</v>
      </c>
    </row>
    <row r="232" spans="1:11" x14ac:dyDescent="0.3">
      <c r="A232">
        <v>185366120</v>
      </c>
      <c r="B232">
        <v>134061</v>
      </c>
      <c r="C232" t="s">
        <v>77</v>
      </c>
      <c r="D232" t="str">
        <f t="shared" si="13"/>
        <v>KS</v>
      </c>
      <c r="E232" t="str">
        <f t="shared" si="12"/>
        <v>Olathe</v>
      </c>
      <c r="F232" t="s">
        <v>37</v>
      </c>
      <c r="G232">
        <f t="shared" si="14"/>
        <v>1</v>
      </c>
      <c r="H232" s="2">
        <v>43260.844178240739</v>
      </c>
      <c r="I232" s="5">
        <f t="shared" si="15"/>
        <v>6</v>
      </c>
      <c r="J232" s="5" t="str" cm="1">
        <f t="array" ref="J232">_xlfn.IFS(I232&lt;=2,"Winter",I232&lt;=5,"Spring",I232&lt;=8,"Summer",I232&lt;=11,"Fall",I232=12,"Winter")</f>
        <v>Summer</v>
      </c>
      <c r="K232" s="5">
        <v>75</v>
      </c>
    </row>
    <row r="233" spans="1:11" x14ac:dyDescent="0.3">
      <c r="A233">
        <v>185355079</v>
      </c>
      <c r="B233">
        <v>32459</v>
      </c>
      <c r="C233" t="s">
        <v>179</v>
      </c>
      <c r="D233" t="str">
        <f t="shared" si="13"/>
        <v>ND</v>
      </c>
      <c r="E233" t="str">
        <f t="shared" si="12"/>
        <v>Bismarck</v>
      </c>
      <c r="F233" t="s">
        <v>15</v>
      </c>
      <c r="G233">
        <f t="shared" si="14"/>
        <v>0</v>
      </c>
      <c r="H233" s="2">
        <v>43261.91883101852</v>
      </c>
      <c r="I233" s="5">
        <f t="shared" si="15"/>
        <v>6</v>
      </c>
      <c r="J233" s="5" t="str" cm="1">
        <f t="array" ref="J233">_xlfn.IFS(I233&lt;=2,"Winter",I233&lt;=5,"Spring",I233&lt;=8,"Summer",I233&lt;=11,"Fall",I233=12,"Winter")</f>
        <v>Summer</v>
      </c>
      <c r="K233" s="5">
        <v>99</v>
      </c>
    </row>
    <row r="234" spans="1:11" x14ac:dyDescent="0.3">
      <c r="A234">
        <v>185367192</v>
      </c>
      <c r="B234">
        <v>123998</v>
      </c>
      <c r="C234" t="s">
        <v>73</v>
      </c>
      <c r="D234" t="str">
        <f t="shared" si="13"/>
        <v>NE</v>
      </c>
      <c r="E234" t="str">
        <f t="shared" si="12"/>
        <v>West Point</v>
      </c>
      <c r="F234" t="s">
        <v>15</v>
      </c>
      <c r="G234">
        <f t="shared" si="14"/>
        <v>0</v>
      </c>
      <c r="H234" s="2">
        <v>43262.722037037034</v>
      </c>
      <c r="I234" s="5">
        <f t="shared" si="15"/>
        <v>6</v>
      </c>
      <c r="J234" s="5" t="str" cm="1">
        <f t="array" ref="J234">_xlfn.IFS(I234&lt;=2,"Winter",I234&lt;=5,"Spring",I234&lt;=8,"Summer",I234&lt;=11,"Fall",I234=12,"Winter")</f>
        <v>Summer</v>
      </c>
      <c r="K234" s="5">
        <v>84</v>
      </c>
    </row>
    <row r="235" spans="1:11" x14ac:dyDescent="0.3">
      <c r="A235">
        <v>185368655</v>
      </c>
      <c r="B235">
        <v>123998</v>
      </c>
      <c r="C235" t="s">
        <v>180</v>
      </c>
      <c r="D235" t="str">
        <f t="shared" si="13"/>
        <v>NE</v>
      </c>
      <c r="E235" t="str">
        <f t="shared" si="12"/>
        <v>Bee</v>
      </c>
      <c r="F235" t="s">
        <v>15</v>
      </c>
      <c r="G235">
        <f t="shared" si="14"/>
        <v>0</v>
      </c>
      <c r="H235" s="2">
        <v>43263.707939814813</v>
      </c>
      <c r="I235" s="5">
        <f t="shared" si="15"/>
        <v>6</v>
      </c>
      <c r="J235" s="5" t="str" cm="1">
        <f t="array" ref="J235">_xlfn.IFS(I235&lt;=2,"Winter",I235&lt;=5,"Spring",I235&lt;=8,"Summer",I235&lt;=11,"Fall",I235=12,"Winter")</f>
        <v>Summer</v>
      </c>
      <c r="K235" s="5">
        <v>75</v>
      </c>
    </row>
    <row r="236" spans="1:11" x14ac:dyDescent="0.3">
      <c r="A236">
        <v>185369375</v>
      </c>
      <c r="B236">
        <v>8435</v>
      </c>
      <c r="C236" t="s">
        <v>181</v>
      </c>
      <c r="D236" t="str">
        <f t="shared" si="13"/>
        <v>KS</v>
      </c>
      <c r="E236" t="str">
        <f t="shared" si="12"/>
        <v>Winfield</v>
      </c>
      <c r="F236" t="s">
        <v>15</v>
      </c>
      <c r="G236">
        <f t="shared" si="14"/>
        <v>0</v>
      </c>
      <c r="H236" s="2">
        <v>43263.905821759261</v>
      </c>
      <c r="I236" s="5">
        <f t="shared" si="15"/>
        <v>6</v>
      </c>
      <c r="J236" s="5" t="str" cm="1">
        <f t="array" ref="J236">_xlfn.IFS(I236&lt;=2,"Winter",I236&lt;=5,"Spring",I236&lt;=8,"Summer",I236&lt;=11,"Fall",I236=12,"Winter")</f>
        <v>Summer</v>
      </c>
      <c r="K236" s="5">
        <v>35</v>
      </c>
    </row>
    <row r="237" spans="1:11" x14ac:dyDescent="0.3">
      <c r="A237">
        <v>185370756</v>
      </c>
      <c r="B237">
        <v>132261</v>
      </c>
      <c r="C237" t="s">
        <v>79</v>
      </c>
      <c r="D237" t="str">
        <f t="shared" si="13"/>
        <v>TX</v>
      </c>
      <c r="E237" t="str">
        <f t="shared" si="12"/>
        <v>Carrollton</v>
      </c>
      <c r="F237" t="s">
        <v>15</v>
      </c>
      <c r="G237">
        <f t="shared" si="14"/>
        <v>0</v>
      </c>
      <c r="H237" s="2">
        <v>43264.817962962959</v>
      </c>
      <c r="I237" s="5">
        <f t="shared" si="15"/>
        <v>6</v>
      </c>
      <c r="J237" s="5" t="str" cm="1">
        <f t="array" ref="J237">_xlfn.IFS(I237&lt;=2,"Winter",I237&lt;=5,"Spring",I237&lt;=8,"Summer",I237&lt;=11,"Fall",I237=12,"Winter")</f>
        <v>Summer</v>
      </c>
      <c r="K237" s="5">
        <v>75</v>
      </c>
    </row>
    <row r="238" spans="1:11" x14ac:dyDescent="0.3">
      <c r="A238">
        <v>185372809</v>
      </c>
      <c r="B238">
        <v>8785</v>
      </c>
      <c r="C238" t="s">
        <v>160</v>
      </c>
      <c r="D238" t="str">
        <f t="shared" si="13"/>
        <v>NE</v>
      </c>
      <c r="E238" t="str">
        <f t="shared" si="12"/>
        <v>Papillion</v>
      </c>
      <c r="F238" t="s">
        <v>37</v>
      </c>
      <c r="G238">
        <f t="shared" si="14"/>
        <v>1</v>
      </c>
      <c r="H238" s="2">
        <v>43265.966574074075</v>
      </c>
      <c r="I238" s="5">
        <f t="shared" si="15"/>
        <v>6</v>
      </c>
      <c r="J238" s="5" t="str" cm="1">
        <f t="array" ref="J238">_xlfn.IFS(I238&lt;=2,"Winter",I238&lt;=5,"Spring",I238&lt;=8,"Summer",I238&lt;=11,"Fall",I238=12,"Winter")</f>
        <v>Summer</v>
      </c>
      <c r="K238" s="5">
        <v>50</v>
      </c>
    </row>
    <row r="239" spans="1:11" x14ac:dyDescent="0.3">
      <c r="A239">
        <v>185374701</v>
      </c>
      <c r="B239">
        <v>24329</v>
      </c>
      <c r="C239" t="s">
        <v>31</v>
      </c>
      <c r="D239" t="str">
        <f t="shared" si="13"/>
        <v>TX</v>
      </c>
      <c r="E239" t="str">
        <f t="shared" si="12"/>
        <v>Katy</v>
      </c>
      <c r="F239" t="s">
        <v>15</v>
      </c>
      <c r="G239">
        <f t="shared" si="14"/>
        <v>0</v>
      </c>
      <c r="H239" s="2">
        <v>43267.84233796296</v>
      </c>
      <c r="I239" s="5">
        <f t="shared" si="15"/>
        <v>6</v>
      </c>
      <c r="J239" s="5" t="str" cm="1">
        <f t="array" ref="J239">_xlfn.IFS(I239&lt;=2,"Winter",I239&lt;=5,"Spring",I239&lt;=8,"Summer",I239&lt;=11,"Fall",I239=12,"Winter")</f>
        <v>Summer</v>
      </c>
      <c r="K239" s="5">
        <v>84</v>
      </c>
    </row>
    <row r="240" spans="1:11" x14ac:dyDescent="0.3">
      <c r="A240">
        <v>185376876</v>
      </c>
      <c r="B240">
        <v>123998</v>
      </c>
      <c r="C240" t="s">
        <v>182</v>
      </c>
      <c r="D240" t="str">
        <f t="shared" si="13"/>
        <v>NE</v>
      </c>
      <c r="E240" t="str">
        <f t="shared" si="12"/>
        <v>Shelby</v>
      </c>
      <c r="F240" t="s">
        <v>15</v>
      </c>
      <c r="G240">
        <f t="shared" si="14"/>
        <v>0</v>
      </c>
      <c r="H240" s="2">
        <v>43270.617986111109</v>
      </c>
      <c r="I240" s="5">
        <f t="shared" si="15"/>
        <v>6</v>
      </c>
      <c r="J240" s="5" t="str" cm="1">
        <f t="array" ref="J240">_xlfn.IFS(I240&lt;=2,"Winter",I240&lt;=5,"Spring",I240&lt;=8,"Summer",I240&lt;=11,"Fall",I240=12,"Winter")</f>
        <v>Summer</v>
      </c>
      <c r="K240" s="5">
        <v>50</v>
      </c>
    </row>
    <row r="241" spans="1:11" x14ac:dyDescent="0.3">
      <c r="A241">
        <v>185377385</v>
      </c>
      <c r="B241">
        <v>27852</v>
      </c>
      <c r="C241" t="s">
        <v>183</v>
      </c>
      <c r="D241" t="str">
        <f t="shared" si="13"/>
        <v>ND</v>
      </c>
      <c r="E241" t="str">
        <f t="shared" si="12"/>
        <v>Walcott</v>
      </c>
      <c r="F241" t="s">
        <v>15</v>
      </c>
      <c r="G241">
        <f t="shared" si="14"/>
        <v>0</v>
      </c>
      <c r="H241" s="2">
        <v>43270.741562499999</v>
      </c>
      <c r="I241" s="5">
        <f t="shared" si="15"/>
        <v>6</v>
      </c>
      <c r="J241" s="5" t="str" cm="1">
        <f t="array" ref="J241">_xlfn.IFS(I241&lt;=2,"Winter",I241&lt;=5,"Spring",I241&lt;=8,"Summer",I241&lt;=11,"Fall",I241=12,"Winter")</f>
        <v>Summer</v>
      </c>
      <c r="K241" s="5">
        <v>80</v>
      </c>
    </row>
    <row r="242" spans="1:11" x14ac:dyDescent="0.3">
      <c r="A242">
        <v>185381007</v>
      </c>
      <c r="B242">
        <v>123998</v>
      </c>
      <c r="C242" t="s">
        <v>184</v>
      </c>
      <c r="D242" t="str">
        <f t="shared" si="13"/>
        <v>NE</v>
      </c>
      <c r="E242" t="str">
        <f t="shared" si="12"/>
        <v>Republican City</v>
      </c>
      <c r="F242" t="s">
        <v>15</v>
      </c>
      <c r="G242">
        <f t="shared" si="14"/>
        <v>0</v>
      </c>
      <c r="H242" s="2">
        <v>43272.794166666667</v>
      </c>
      <c r="I242" s="5">
        <f t="shared" si="15"/>
        <v>6</v>
      </c>
      <c r="J242" s="5" t="str" cm="1">
        <f t="array" ref="J242">_xlfn.IFS(I242&lt;=2,"Winter",I242&lt;=5,"Spring",I242&lt;=8,"Summer",I242&lt;=11,"Fall",I242=12,"Winter")</f>
        <v>Summer</v>
      </c>
      <c r="K242" s="5">
        <v>60</v>
      </c>
    </row>
    <row r="243" spans="1:11" x14ac:dyDescent="0.3">
      <c r="A243">
        <v>185382340</v>
      </c>
      <c r="B243">
        <v>123998</v>
      </c>
      <c r="C243" t="s">
        <v>20</v>
      </c>
      <c r="D243" t="str">
        <f t="shared" si="13"/>
        <v>NE</v>
      </c>
      <c r="E243" t="str">
        <f t="shared" si="12"/>
        <v>Omaha</v>
      </c>
      <c r="F243" t="s">
        <v>15</v>
      </c>
      <c r="G243">
        <f t="shared" si="14"/>
        <v>0</v>
      </c>
      <c r="H243" s="2">
        <v>43273.72865740741</v>
      </c>
      <c r="I243" s="5">
        <f t="shared" si="15"/>
        <v>6</v>
      </c>
      <c r="J243" s="5" t="str" cm="1">
        <f t="array" ref="J243">_xlfn.IFS(I243&lt;=2,"Winter",I243&lt;=5,"Spring",I243&lt;=8,"Summer",I243&lt;=11,"Fall",I243=12,"Winter")</f>
        <v>Summer</v>
      </c>
      <c r="K243" s="5">
        <v>99</v>
      </c>
    </row>
    <row r="244" spans="1:11" x14ac:dyDescent="0.3">
      <c r="A244">
        <v>185385681</v>
      </c>
      <c r="B244">
        <v>24329</v>
      </c>
      <c r="C244" t="s">
        <v>185</v>
      </c>
      <c r="D244" t="str">
        <f t="shared" si="13"/>
        <v>TX</v>
      </c>
      <c r="E244" t="str">
        <f t="shared" si="12"/>
        <v>Friendswood</v>
      </c>
      <c r="F244" t="s">
        <v>37</v>
      </c>
      <c r="G244">
        <f t="shared" si="14"/>
        <v>1</v>
      </c>
      <c r="H244" s="2">
        <v>43277.026944444442</v>
      </c>
      <c r="I244" s="5">
        <f t="shared" si="15"/>
        <v>6</v>
      </c>
      <c r="J244" s="5" t="str" cm="1">
        <f t="array" ref="J244">_xlfn.IFS(I244&lt;=2,"Winter",I244&lt;=5,"Spring",I244&lt;=8,"Summer",I244&lt;=11,"Fall",I244=12,"Winter")</f>
        <v>Summer</v>
      </c>
      <c r="K244" s="5">
        <v>50</v>
      </c>
    </row>
    <row r="245" spans="1:11" x14ac:dyDescent="0.3">
      <c r="A245">
        <v>185388228</v>
      </c>
      <c r="B245">
        <v>78052</v>
      </c>
      <c r="C245" t="s">
        <v>74</v>
      </c>
      <c r="D245" t="str">
        <f t="shared" si="13"/>
        <v>OK</v>
      </c>
      <c r="E245" t="str">
        <f t="shared" si="12"/>
        <v>Tulsa</v>
      </c>
      <c r="F245" t="s">
        <v>15</v>
      </c>
      <c r="G245">
        <f t="shared" si="14"/>
        <v>0</v>
      </c>
      <c r="H245" s="2">
        <v>43278.693703703706</v>
      </c>
      <c r="I245" s="5">
        <f t="shared" si="15"/>
        <v>6</v>
      </c>
      <c r="J245" s="5" t="str" cm="1">
        <f t="array" ref="J245">_xlfn.IFS(I245&lt;=2,"Winter",I245&lt;=5,"Spring",I245&lt;=8,"Summer",I245&lt;=11,"Fall",I245=12,"Winter")</f>
        <v>Summer</v>
      </c>
      <c r="K245" s="5">
        <v>75</v>
      </c>
    </row>
    <row r="246" spans="1:11" x14ac:dyDescent="0.3">
      <c r="A246">
        <v>185388269</v>
      </c>
      <c r="B246">
        <v>13856</v>
      </c>
      <c r="C246" t="s">
        <v>79</v>
      </c>
      <c r="D246" t="str">
        <f t="shared" si="13"/>
        <v>TX</v>
      </c>
      <c r="E246" t="str">
        <f t="shared" si="12"/>
        <v>Carrollton</v>
      </c>
      <c r="F246" t="s">
        <v>37</v>
      </c>
      <c r="G246">
        <f t="shared" si="14"/>
        <v>1</v>
      </c>
      <c r="H246" s="2">
        <v>43278.7030787037</v>
      </c>
      <c r="I246" s="5">
        <f t="shared" si="15"/>
        <v>6</v>
      </c>
      <c r="J246" s="5" t="str" cm="1">
        <f t="array" ref="J246">_xlfn.IFS(I246&lt;=2,"Winter",I246&lt;=5,"Spring",I246&lt;=8,"Summer",I246&lt;=11,"Fall",I246=12,"Winter")</f>
        <v>Summer</v>
      </c>
      <c r="K246" s="5">
        <v>90</v>
      </c>
    </row>
    <row r="247" spans="1:11" x14ac:dyDescent="0.3">
      <c r="A247">
        <v>185389657</v>
      </c>
      <c r="B247">
        <v>145580</v>
      </c>
      <c r="C247" t="s">
        <v>160</v>
      </c>
      <c r="D247" t="str">
        <f t="shared" si="13"/>
        <v>NE</v>
      </c>
      <c r="E247" t="str">
        <f t="shared" si="12"/>
        <v>Papillion</v>
      </c>
      <c r="F247" t="s">
        <v>37</v>
      </c>
      <c r="G247">
        <f t="shared" si="14"/>
        <v>1</v>
      </c>
      <c r="H247" s="2">
        <v>43279.630856481483</v>
      </c>
      <c r="I247" s="5">
        <f t="shared" si="15"/>
        <v>6</v>
      </c>
      <c r="J247" s="5" t="str" cm="1">
        <f t="array" ref="J247">_xlfn.IFS(I247&lt;=2,"Winter",I247&lt;=5,"Spring",I247&lt;=8,"Summer",I247&lt;=11,"Fall",I247=12,"Winter")</f>
        <v>Summer</v>
      </c>
      <c r="K247" s="5">
        <v>50</v>
      </c>
    </row>
    <row r="248" spans="1:11" x14ac:dyDescent="0.3">
      <c r="A248">
        <v>185389929</v>
      </c>
      <c r="B248">
        <v>78052</v>
      </c>
      <c r="C248" t="s">
        <v>186</v>
      </c>
      <c r="D248" t="str">
        <f t="shared" si="13"/>
        <v>TX</v>
      </c>
      <c r="E248" t="str">
        <f t="shared" si="12"/>
        <v>Rowlett</v>
      </c>
      <c r="F248" t="s">
        <v>15</v>
      </c>
      <c r="G248">
        <f t="shared" si="14"/>
        <v>0</v>
      </c>
      <c r="H248" s="2">
        <v>43279.704826388886</v>
      </c>
      <c r="I248" s="5">
        <f t="shared" si="15"/>
        <v>6</v>
      </c>
      <c r="J248" s="5" t="str" cm="1">
        <f t="array" ref="J248">_xlfn.IFS(I248&lt;=2,"Winter",I248&lt;=5,"Spring",I248&lt;=8,"Summer",I248&lt;=11,"Fall",I248=12,"Winter")</f>
        <v>Summer</v>
      </c>
      <c r="K248" s="5">
        <v>50</v>
      </c>
    </row>
    <row r="249" spans="1:11" x14ac:dyDescent="0.3">
      <c r="A249">
        <v>185392187</v>
      </c>
      <c r="B249">
        <v>24329</v>
      </c>
      <c r="C249" t="s">
        <v>36</v>
      </c>
      <c r="D249" t="str">
        <f t="shared" si="13"/>
        <v>TX</v>
      </c>
      <c r="E249" t="str">
        <f t="shared" si="12"/>
        <v>Houston</v>
      </c>
      <c r="F249" t="s">
        <v>37</v>
      </c>
      <c r="G249">
        <f t="shared" si="14"/>
        <v>1</v>
      </c>
      <c r="H249" s="2">
        <v>43280.92728009259</v>
      </c>
      <c r="I249" s="5">
        <f t="shared" si="15"/>
        <v>6</v>
      </c>
      <c r="J249" s="5" t="str" cm="1">
        <f t="array" ref="J249">_xlfn.IFS(I249&lt;=2,"Winter",I249&lt;=5,"Spring",I249&lt;=8,"Summer",I249&lt;=11,"Fall",I249=12,"Winter")</f>
        <v>Summer</v>
      </c>
      <c r="K249" s="5">
        <v>50</v>
      </c>
    </row>
    <row r="250" spans="1:11" x14ac:dyDescent="0.3">
      <c r="A250">
        <v>185392605</v>
      </c>
      <c r="B250">
        <v>139472</v>
      </c>
      <c r="C250" t="s">
        <v>59</v>
      </c>
      <c r="D250" t="str">
        <f t="shared" si="13"/>
        <v>TX</v>
      </c>
      <c r="E250" t="str">
        <f t="shared" si="12"/>
        <v>Arlington</v>
      </c>
      <c r="F250" t="s">
        <v>37</v>
      </c>
      <c r="G250">
        <f t="shared" si="14"/>
        <v>1</v>
      </c>
      <c r="H250" s="2">
        <v>43281.661099537036</v>
      </c>
      <c r="I250" s="5">
        <f t="shared" si="15"/>
        <v>6</v>
      </c>
      <c r="J250" s="5" t="str" cm="1">
        <f t="array" ref="J250">_xlfn.IFS(I250&lt;=2,"Winter",I250&lt;=5,"Spring",I250&lt;=8,"Summer",I250&lt;=11,"Fall",I250=12,"Winter")</f>
        <v>Summer</v>
      </c>
      <c r="K250" s="5">
        <v>50</v>
      </c>
    </row>
    <row r="251" spans="1:11" x14ac:dyDescent="0.3">
      <c r="A251">
        <v>185393166</v>
      </c>
      <c r="B251">
        <v>40570</v>
      </c>
      <c r="C251" t="s">
        <v>20</v>
      </c>
      <c r="D251" t="str">
        <f t="shared" si="13"/>
        <v>NE</v>
      </c>
      <c r="E251" t="str">
        <f t="shared" si="12"/>
        <v>Omaha</v>
      </c>
      <c r="F251" t="s">
        <v>15</v>
      </c>
      <c r="G251">
        <f t="shared" si="14"/>
        <v>0</v>
      </c>
      <c r="H251" s="2">
        <v>43282.69604166667</v>
      </c>
      <c r="I251" s="5">
        <f t="shared" si="15"/>
        <v>7</v>
      </c>
      <c r="J251" s="5" t="str" cm="1">
        <f t="array" ref="J251">_xlfn.IFS(I251&lt;=2,"Winter",I251&lt;=5,"Spring",I251&lt;=8,"Summer",I251&lt;=11,"Fall",I251=12,"Winter")</f>
        <v>Summer</v>
      </c>
      <c r="K251" s="5">
        <v>75</v>
      </c>
    </row>
    <row r="252" spans="1:11" x14ac:dyDescent="0.3">
      <c r="A252">
        <v>185395585</v>
      </c>
      <c r="B252">
        <v>123998</v>
      </c>
      <c r="C252" t="s">
        <v>187</v>
      </c>
      <c r="D252" t="str">
        <f t="shared" si="13"/>
        <v>NE</v>
      </c>
      <c r="E252" t="str">
        <f t="shared" si="12"/>
        <v>Arapahoe</v>
      </c>
      <c r="F252" t="s">
        <v>15</v>
      </c>
      <c r="G252">
        <f t="shared" si="14"/>
        <v>0</v>
      </c>
      <c r="H252" s="2">
        <v>43284.6637962963</v>
      </c>
      <c r="I252" s="5">
        <f t="shared" si="15"/>
        <v>7</v>
      </c>
      <c r="J252" s="5" t="str" cm="1">
        <f t="array" ref="J252">_xlfn.IFS(I252&lt;=2,"Winter",I252&lt;=5,"Spring",I252&lt;=8,"Summer",I252&lt;=11,"Fall",I252=12,"Winter")</f>
        <v>Summer</v>
      </c>
      <c r="K252" s="5">
        <v>75</v>
      </c>
    </row>
    <row r="253" spans="1:11" x14ac:dyDescent="0.3">
      <c r="A253">
        <v>185395591</v>
      </c>
      <c r="B253">
        <v>78052</v>
      </c>
      <c r="C253" t="s">
        <v>122</v>
      </c>
      <c r="D253" t="str">
        <f t="shared" si="13"/>
        <v>TX</v>
      </c>
      <c r="E253" t="str">
        <f t="shared" si="12"/>
        <v>Dallas</v>
      </c>
      <c r="F253" t="s">
        <v>15</v>
      </c>
      <c r="G253">
        <f t="shared" si="14"/>
        <v>0</v>
      </c>
      <c r="H253" s="2">
        <v>43284.66642361111</v>
      </c>
      <c r="I253" s="5">
        <f t="shared" si="15"/>
        <v>7</v>
      </c>
      <c r="J253" s="5" t="str" cm="1">
        <f t="array" ref="J253">_xlfn.IFS(I253&lt;=2,"Winter",I253&lt;=5,"Spring",I253&lt;=8,"Summer",I253&lt;=11,"Fall",I253=12,"Winter")</f>
        <v>Summer</v>
      </c>
      <c r="K253" s="5">
        <v>65</v>
      </c>
    </row>
    <row r="254" spans="1:11" x14ac:dyDescent="0.3">
      <c r="A254">
        <v>185395969</v>
      </c>
      <c r="B254">
        <v>35280</v>
      </c>
      <c r="C254" t="s">
        <v>36</v>
      </c>
      <c r="D254" t="str">
        <f t="shared" si="13"/>
        <v>TX</v>
      </c>
      <c r="E254" t="str">
        <f t="shared" si="12"/>
        <v>Houston</v>
      </c>
      <c r="F254" t="s">
        <v>15</v>
      </c>
      <c r="G254">
        <f t="shared" si="14"/>
        <v>0</v>
      </c>
      <c r="H254" s="2">
        <v>43284.746898148151</v>
      </c>
      <c r="I254" s="5">
        <f t="shared" si="15"/>
        <v>7</v>
      </c>
      <c r="J254" s="5" t="str" cm="1">
        <f t="array" ref="J254">_xlfn.IFS(I254&lt;=2,"Winter",I254&lt;=5,"Spring",I254&lt;=8,"Summer",I254&lt;=11,"Fall",I254=12,"Winter")</f>
        <v>Summer</v>
      </c>
      <c r="K254" s="5">
        <v>75</v>
      </c>
    </row>
    <row r="255" spans="1:11" x14ac:dyDescent="0.3">
      <c r="A255">
        <v>185396006</v>
      </c>
      <c r="B255">
        <v>123998</v>
      </c>
      <c r="C255" t="s">
        <v>188</v>
      </c>
      <c r="D255" t="str">
        <f t="shared" si="13"/>
        <v>NE</v>
      </c>
      <c r="E255" t="str">
        <f t="shared" si="12"/>
        <v>Creighton</v>
      </c>
      <c r="F255" t="s">
        <v>15</v>
      </c>
      <c r="G255">
        <f t="shared" si="14"/>
        <v>0</v>
      </c>
      <c r="H255" s="2">
        <v>43284.754050925927</v>
      </c>
      <c r="I255" s="5">
        <f t="shared" si="15"/>
        <v>7</v>
      </c>
      <c r="J255" s="5" t="str" cm="1">
        <f t="array" ref="J255">_xlfn.IFS(I255&lt;=2,"Winter",I255&lt;=5,"Spring",I255&lt;=8,"Summer",I255&lt;=11,"Fall",I255=12,"Winter")</f>
        <v>Summer</v>
      </c>
      <c r="K255" s="5">
        <v>65</v>
      </c>
    </row>
    <row r="256" spans="1:11" x14ac:dyDescent="0.3">
      <c r="A256">
        <v>185397625</v>
      </c>
      <c r="B256">
        <v>123998</v>
      </c>
      <c r="C256" t="s">
        <v>187</v>
      </c>
      <c r="D256" t="str">
        <f t="shared" si="13"/>
        <v>NE</v>
      </c>
      <c r="E256" t="str">
        <f t="shared" si="12"/>
        <v>Arapahoe</v>
      </c>
      <c r="F256" t="s">
        <v>15</v>
      </c>
      <c r="G256">
        <f t="shared" si="14"/>
        <v>0</v>
      </c>
      <c r="H256" s="2">
        <v>43286.703969907408</v>
      </c>
      <c r="I256" s="5">
        <f t="shared" si="15"/>
        <v>7</v>
      </c>
      <c r="J256" s="5" t="str" cm="1">
        <f t="array" ref="J256">_xlfn.IFS(I256&lt;=2,"Winter",I256&lt;=5,"Spring",I256&lt;=8,"Summer",I256&lt;=11,"Fall",I256=12,"Winter")</f>
        <v>Summer</v>
      </c>
      <c r="K256" s="5">
        <v>75</v>
      </c>
    </row>
    <row r="257" spans="1:11" x14ac:dyDescent="0.3">
      <c r="A257">
        <v>185397906</v>
      </c>
      <c r="B257">
        <v>132834</v>
      </c>
      <c r="C257" t="s">
        <v>61</v>
      </c>
      <c r="D257" t="str">
        <f t="shared" si="13"/>
        <v>KS</v>
      </c>
      <c r="E257" t="str">
        <f t="shared" si="12"/>
        <v>Shawnee</v>
      </c>
      <c r="F257" t="s">
        <v>37</v>
      </c>
      <c r="G257">
        <f t="shared" si="14"/>
        <v>1</v>
      </c>
      <c r="H257" s="2">
        <v>43286.787326388891</v>
      </c>
      <c r="I257" s="5">
        <f t="shared" si="15"/>
        <v>7</v>
      </c>
      <c r="J257" s="5" t="str" cm="1">
        <f t="array" ref="J257">_xlfn.IFS(I257&lt;=2,"Winter",I257&lt;=5,"Spring",I257&lt;=8,"Summer",I257&lt;=11,"Fall",I257=12,"Winter")</f>
        <v>Summer</v>
      </c>
      <c r="K257" s="5">
        <v>25</v>
      </c>
    </row>
    <row r="258" spans="1:11" x14ac:dyDescent="0.3">
      <c r="A258">
        <v>185399752</v>
      </c>
      <c r="B258">
        <v>134061</v>
      </c>
      <c r="C258" t="s">
        <v>189</v>
      </c>
      <c r="D258" t="str">
        <f t="shared" si="13"/>
        <v>KS</v>
      </c>
      <c r="E258" t="str">
        <f t="shared" ref="E258:E321" si="16">LEFT(C258, SEARCH(",",C258)-1)</f>
        <v>Lenexa</v>
      </c>
      <c r="F258" t="s">
        <v>37</v>
      </c>
      <c r="G258">
        <f t="shared" si="14"/>
        <v>1</v>
      </c>
      <c r="H258" s="2">
        <v>43287.962245370371</v>
      </c>
      <c r="I258" s="5">
        <f t="shared" si="15"/>
        <v>7</v>
      </c>
      <c r="J258" s="5" t="str" cm="1">
        <f t="array" ref="J258">_xlfn.IFS(I258&lt;=2,"Winter",I258&lt;=5,"Spring",I258&lt;=8,"Summer",I258&lt;=11,"Fall",I258=12,"Winter")</f>
        <v>Summer</v>
      </c>
      <c r="K258" s="5">
        <v>115</v>
      </c>
    </row>
    <row r="259" spans="1:11" x14ac:dyDescent="0.3">
      <c r="A259">
        <v>185401992</v>
      </c>
      <c r="B259">
        <v>150693</v>
      </c>
      <c r="C259" t="s">
        <v>190</v>
      </c>
      <c r="D259" t="str">
        <f t="shared" ref="D259:D322" si="17">RIGHT(C259, 2)</f>
        <v>TX</v>
      </c>
      <c r="E259" t="str">
        <f t="shared" si="16"/>
        <v>Round Rock</v>
      </c>
      <c r="F259" t="s">
        <v>15</v>
      </c>
      <c r="G259">
        <f t="shared" ref="G259:G322" si="18">IF(F259="roof",1,0)</f>
        <v>0</v>
      </c>
      <c r="H259" s="2">
        <v>43290.911932870367</v>
      </c>
      <c r="I259" s="5">
        <f t="shared" ref="I259:I322" si="19">MONTH(H259)</f>
        <v>7</v>
      </c>
      <c r="J259" s="5" t="str" cm="1">
        <f t="array" ref="J259">_xlfn.IFS(I259&lt;=2,"Winter",I259&lt;=5,"Spring",I259&lt;=8,"Summer",I259&lt;=11,"Fall",I259=12,"Winter")</f>
        <v>Summer</v>
      </c>
      <c r="K259" s="5">
        <v>84</v>
      </c>
    </row>
    <row r="260" spans="1:11" x14ac:dyDescent="0.3">
      <c r="A260">
        <v>185402029</v>
      </c>
      <c r="B260">
        <v>123998</v>
      </c>
      <c r="C260" t="s">
        <v>191</v>
      </c>
      <c r="D260" t="str">
        <f t="shared" si="17"/>
        <v>SD</v>
      </c>
      <c r="E260" t="str">
        <f t="shared" si="16"/>
        <v>Sturgis</v>
      </c>
      <c r="F260" t="s">
        <v>15</v>
      </c>
      <c r="G260">
        <f t="shared" si="18"/>
        <v>0</v>
      </c>
      <c r="H260" s="2">
        <v>43290.932025462964</v>
      </c>
      <c r="I260" s="5">
        <f t="shared" si="19"/>
        <v>7</v>
      </c>
      <c r="J260" s="5" t="str" cm="1">
        <f t="array" ref="J260">_xlfn.IFS(I260&lt;=2,"Winter",I260&lt;=5,"Spring",I260&lt;=8,"Summer",I260&lt;=11,"Fall",I260=12,"Winter")</f>
        <v>Summer</v>
      </c>
      <c r="K260" s="5">
        <v>75</v>
      </c>
    </row>
    <row r="261" spans="1:11" x14ac:dyDescent="0.3">
      <c r="A261">
        <v>185403180</v>
      </c>
      <c r="B261">
        <v>123998</v>
      </c>
      <c r="C261" t="s">
        <v>192</v>
      </c>
      <c r="D261" t="str">
        <f t="shared" si="17"/>
        <v>SD</v>
      </c>
      <c r="E261" t="str">
        <f t="shared" si="16"/>
        <v>Chamberlain</v>
      </c>
      <c r="F261" t="s">
        <v>15</v>
      </c>
      <c r="G261">
        <f t="shared" si="18"/>
        <v>0</v>
      </c>
      <c r="H261" s="2">
        <v>43291.751215277778</v>
      </c>
      <c r="I261" s="5">
        <f t="shared" si="19"/>
        <v>7</v>
      </c>
      <c r="J261" s="5" t="str" cm="1">
        <f t="array" ref="J261">_xlfn.IFS(I261&lt;=2,"Winter",I261&lt;=5,"Spring",I261&lt;=8,"Summer",I261&lt;=11,"Fall",I261=12,"Winter")</f>
        <v>Summer</v>
      </c>
      <c r="K261" s="5">
        <v>119</v>
      </c>
    </row>
    <row r="262" spans="1:11" x14ac:dyDescent="0.3">
      <c r="A262">
        <v>185403269</v>
      </c>
      <c r="B262">
        <v>38546</v>
      </c>
      <c r="C262" t="s">
        <v>161</v>
      </c>
      <c r="D262" t="str">
        <f t="shared" si="17"/>
        <v>TX</v>
      </c>
      <c r="E262" t="str">
        <f t="shared" si="16"/>
        <v>College Station</v>
      </c>
      <c r="F262" t="s">
        <v>37</v>
      </c>
      <c r="G262">
        <f t="shared" si="18"/>
        <v>1</v>
      </c>
      <c r="H262" s="2">
        <v>43291.771620370368</v>
      </c>
      <c r="I262" s="5">
        <f t="shared" si="19"/>
        <v>7</v>
      </c>
      <c r="J262" s="5" t="str" cm="1">
        <f t="array" ref="J262">_xlfn.IFS(I262&lt;=2,"Winter",I262&lt;=5,"Spring",I262&lt;=8,"Summer",I262&lt;=11,"Fall",I262=12,"Winter")</f>
        <v>Summer</v>
      </c>
      <c r="K262" s="5">
        <v>40</v>
      </c>
    </row>
    <row r="263" spans="1:11" x14ac:dyDescent="0.3">
      <c r="A263">
        <v>185403699</v>
      </c>
      <c r="B263">
        <v>108664</v>
      </c>
      <c r="C263" t="s">
        <v>104</v>
      </c>
      <c r="D263" t="str">
        <f t="shared" si="17"/>
        <v>KS</v>
      </c>
      <c r="E263" t="str">
        <f t="shared" si="16"/>
        <v>Lawrence</v>
      </c>
      <c r="F263" t="s">
        <v>15</v>
      </c>
      <c r="G263">
        <f t="shared" si="18"/>
        <v>0</v>
      </c>
      <c r="H263" s="2">
        <v>43291.895069444443</v>
      </c>
      <c r="I263" s="5">
        <f t="shared" si="19"/>
        <v>7</v>
      </c>
      <c r="J263" s="5" t="str" cm="1">
        <f t="array" ref="J263">_xlfn.IFS(I263&lt;=2,"Winter",I263&lt;=5,"Spring",I263&lt;=8,"Summer",I263&lt;=11,"Fall",I263=12,"Winter")</f>
        <v>Summer</v>
      </c>
      <c r="K263" s="5">
        <v>75</v>
      </c>
    </row>
    <row r="264" spans="1:11" x14ac:dyDescent="0.3">
      <c r="A264">
        <v>185404941</v>
      </c>
      <c r="B264">
        <v>22721</v>
      </c>
      <c r="C264" t="s">
        <v>42</v>
      </c>
      <c r="D264" t="str">
        <f t="shared" si="17"/>
        <v>TX</v>
      </c>
      <c r="E264" t="str">
        <f t="shared" si="16"/>
        <v>Spring</v>
      </c>
      <c r="F264" t="s">
        <v>15</v>
      </c>
      <c r="G264">
        <f t="shared" si="18"/>
        <v>0</v>
      </c>
      <c r="H264" s="2">
        <v>43292.703460648147</v>
      </c>
      <c r="I264" s="5">
        <f t="shared" si="19"/>
        <v>7</v>
      </c>
      <c r="J264" s="5" t="str" cm="1">
        <f t="array" ref="J264">_xlfn.IFS(I264&lt;=2,"Winter",I264&lt;=5,"Spring",I264&lt;=8,"Summer",I264&lt;=11,"Fall",I264=12,"Winter")</f>
        <v>Summer</v>
      </c>
      <c r="K264" s="5">
        <v>75</v>
      </c>
    </row>
    <row r="265" spans="1:11" x14ac:dyDescent="0.3">
      <c r="A265">
        <v>185405285</v>
      </c>
      <c r="B265">
        <v>120331</v>
      </c>
      <c r="C265" t="s">
        <v>60</v>
      </c>
      <c r="D265" t="str">
        <f t="shared" si="17"/>
        <v>KS</v>
      </c>
      <c r="E265" t="str">
        <f t="shared" si="16"/>
        <v>Overland Park</v>
      </c>
      <c r="F265" t="s">
        <v>15</v>
      </c>
      <c r="G265">
        <f t="shared" si="18"/>
        <v>0</v>
      </c>
      <c r="H265" s="2">
        <v>43292.773356481484</v>
      </c>
      <c r="I265" s="5">
        <f t="shared" si="19"/>
        <v>7</v>
      </c>
      <c r="J265" s="5" t="str" cm="1">
        <f t="array" ref="J265">_xlfn.IFS(I265&lt;=2,"Winter",I265&lt;=5,"Spring",I265&lt;=8,"Summer",I265&lt;=11,"Fall",I265=12,"Winter")</f>
        <v>Summer</v>
      </c>
      <c r="K265" s="5">
        <v>75</v>
      </c>
    </row>
    <row r="266" spans="1:11" x14ac:dyDescent="0.3">
      <c r="A266">
        <v>185406334</v>
      </c>
      <c r="B266">
        <v>34789</v>
      </c>
      <c r="C266" t="s">
        <v>20</v>
      </c>
      <c r="D266" t="str">
        <f t="shared" si="17"/>
        <v>NE</v>
      </c>
      <c r="E266" t="str">
        <f t="shared" si="16"/>
        <v>Omaha</v>
      </c>
      <c r="F266" t="s">
        <v>15</v>
      </c>
      <c r="G266">
        <f t="shared" si="18"/>
        <v>0</v>
      </c>
      <c r="H266" s="2">
        <v>43293.548113425924</v>
      </c>
      <c r="I266" s="5">
        <f t="shared" si="19"/>
        <v>7</v>
      </c>
      <c r="J266" s="5" t="str" cm="1">
        <f t="array" ref="J266">_xlfn.IFS(I266&lt;=2,"Winter",I266&lt;=5,"Spring",I266&lt;=8,"Summer",I266&lt;=11,"Fall",I266=12,"Winter")</f>
        <v>Summer</v>
      </c>
      <c r="K266" s="5">
        <v>60</v>
      </c>
    </row>
    <row r="267" spans="1:11" x14ac:dyDescent="0.3">
      <c r="A267">
        <v>185406623</v>
      </c>
      <c r="B267">
        <v>123998</v>
      </c>
      <c r="C267" t="s">
        <v>187</v>
      </c>
      <c r="D267" t="str">
        <f t="shared" si="17"/>
        <v>NE</v>
      </c>
      <c r="E267" t="str">
        <f t="shared" si="16"/>
        <v>Arapahoe</v>
      </c>
      <c r="F267" t="s">
        <v>15</v>
      </c>
      <c r="G267">
        <f t="shared" si="18"/>
        <v>0</v>
      </c>
      <c r="H267" s="2">
        <v>43293.643171296295</v>
      </c>
      <c r="I267" s="5">
        <f t="shared" si="19"/>
        <v>7</v>
      </c>
      <c r="J267" s="5" t="str" cm="1">
        <f t="array" ref="J267">_xlfn.IFS(I267&lt;=2,"Winter",I267&lt;=5,"Spring",I267&lt;=8,"Summer",I267&lt;=11,"Fall",I267=12,"Winter")</f>
        <v>Summer</v>
      </c>
      <c r="K267" s="5">
        <v>60</v>
      </c>
    </row>
    <row r="268" spans="1:11" x14ac:dyDescent="0.3">
      <c r="A268">
        <v>185407117</v>
      </c>
      <c r="B268">
        <v>105163</v>
      </c>
      <c r="C268" t="s">
        <v>25</v>
      </c>
      <c r="D268" t="str">
        <f t="shared" si="17"/>
        <v>TX</v>
      </c>
      <c r="E268" t="str">
        <f t="shared" si="16"/>
        <v>Austin</v>
      </c>
      <c r="F268" t="s">
        <v>15</v>
      </c>
      <c r="G268">
        <f t="shared" si="18"/>
        <v>0</v>
      </c>
      <c r="H268" s="2">
        <v>43293.759560185186</v>
      </c>
      <c r="I268" s="5">
        <f t="shared" si="19"/>
        <v>7</v>
      </c>
      <c r="J268" s="5" t="str" cm="1">
        <f t="array" ref="J268">_xlfn.IFS(I268&lt;=2,"Winter",I268&lt;=5,"Spring",I268&lt;=8,"Summer",I268&lt;=11,"Fall",I268=12,"Winter")</f>
        <v>Summer</v>
      </c>
      <c r="K268" s="5">
        <v>40</v>
      </c>
    </row>
    <row r="269" spans="1:11" x14ac:dyDescent="0.3">
      <c r="A269">
        <v>185407696</v>
      </c>
      <c r="B269">
        <v>8395</v>
      </c>
      <c r="C269" t="s">
        <v>190</v>
      </c>
      <c r="D269" t="str">
        <f t="shared" si="17"/>
        <v>TX</v>
      </c>
      <c r="E269" t="str">
        <f t="shared" si="16"/>
        <v>Round Rock</v>
      </c>
      <c r="F269" t="s">
        <v>15</v>
      </c>
      <c r="G269">
        <f t="shared" si="18"/>
        <v>0</v>
      </c>
      <c r="H269" s="2">
        <v>43293.947245370371</v>
      </c>
      <c r="I269" s="5">
        <f t="shared" si="19"/>
        <v>7</v>
      </c>
      <c r="J269" s="5" t="str" cm="1">
        <f t="array" ref="J269">_xlfn.IFS(I269&lt;=2,"Winter",I269&lt;=5,"Spring",I269&lt;=8,"Summer",I269&lt;=11,"Fall",I269=12,"Winter")</f>
        <v>Summer</v>
      </c>
      <c r="K269" s="5">
        <v>50</v>
      </c>
    </row>
    <row r="270" spans="1:11" x14ac:dyDescent="0.3">
      <c r="A270">
        <v>185409518</v>
      </c>
      <c r="B270">
        <v>132261</v>
      </c>
      <c r="C270" t="s">
        <v>79</v>
      </c>
      <c r="D270" t="str">
        <f t="shared" si="17"/>
        <v>TX</v>
      </c>
      <c r="E270" t="str">
        <f t="shared" si="16"/>
        <v>Carrollton</v>
      </c>
      <c r="F270" t="s">
        <v>15</v>
      </c>
      <c r="G270">
        <f t="shared" si="18"/>
        <v>0</v>
      </c>
      <c r="H270" s="2">
        <v>43295.643854166665</v>
      </c>
      <c r="I270" s="5">
        <f t="shared" si="19"/>
        <v>7</v>
      </c>
      <c r="J270" s="5" t="str" cm="1">
        <f t="array" ref="J270">_xlfn.IFS(I270&lt;=2,"Winter",I270&lt;=5,"Spring",I270&lt;=8,"Summer",I270&lt;=11,"Fall",I270=12,"Winter")</f>
        <v>Summer</v>
      </c>
      <c r="K270" s="5">
        <v>84</v>
      </c>
    </row>
    <row r="271" spans="1:11" x14ac:dyDescent="0.3">
      <c r="A271">
        <v>185411623</v>
      </c>
      <c r="B271">
        <v>44390</v>
      </c>
      <c r="C271" t="s">
        <v>143</v>
      </c>
      <c r="D271" t="str">
        <f t="shared" si="17"/>
        <v>SD</v>
      </c>
      <c r="E271" t="str">
        <f t="shared" si="16"/>
        <v>Rapid City</v>
      </c>
      <c r="F271" t="s">
        <v>37</v>
      </c>
      <c r="G271">
        <f t="shared" si="18"/>
        <v>1</v>
      </c>
      <c r="H271" s="2">
        <v>43297.914537037039</v>
      </c>
      <c r="I271" s="5">
        <f t="shared" si="19"/>
        <v>7</v>
      </c>
      <c r="J271" s="5" t="str" cm="1">
        <f t="array" ref="J271">_xlfn.IFS(I271&lt;=2,"Winter",I271&lt;=5,"Spring",I271&lt;=8,"Summer",I271&lt;=11,"Fall",I271=12,"Winter")</f>
        <v>Summer</v>
      </c>
      <c r="K271" s="5">
        <v>50</v>
      </c>
    </row>
    <row r="272" spans="1:11" x14ac:dyDescent="0.3">
      <c r="A272">
        <v>185414400</v>
      </c>
      <c r="B272">
        <v>25359</v>
      </c>
      <c r="C272" t="s">
        <v>193</v>
      </c>
      <c r="D272" t="str">
        <f t="shared" si="17"/>
        <v>TX</v>
      </c>
      <c r="E272" t="str">
        <f t="shared" si="16"/>
        <v>Sour Lake</v>
      </c>
      <c r="F272" t="s">
        <v>15</v>
      </c>
      <c r="G272">
        <f t="shared" si="18"/>
        <v>0</v>
      </c>
      <c r="H272" s="2">
        <v>43299.7266087963</v>
      </c>
      <c r="I272" s="5">
        <f t="shared" si="19"/>
        <v>7</v>
      </c>
      <c r="J272" s="5" t="str" cm="1">
        <f t="array" ref="J272">_xlfn.IFS(I272&lt;=2,"Winter",I272&lt;=5,"Spring",I272&lt;=8,"Summer",I272&lt;=11,"Fall",I272=12,"Winter")</f>
        <v>Summer</v>
      </c>
      <c r="K272" s="5">
        <v>115</v>
      </c>
    </row>
    <row r="273" spans="1:11" x14ac:dyDescent="0.3">
      <c r="A273">
        <v>185415123</v>
      </c>
      <c r="B273">
        <v>22948</v>
      </c>
      <c r="C273" t="s">
        <v>134</v>
      </c>
      <c r="D273" t="str">
        <f t="shared" si="17"/>
        <v>KS</v>
      </c>
      <c r="E273" t="str">
        <f t="shared" si="16"/>
        <v>Independence</v>
      </c>
      <c r="F273" t="s">
        <v>15</v>
      </c>
      <c r="G273">
        <f t="shared" si="18"/>
        <v>0</v>
      </c>
      <c r="H273" s="2">
        <v>43299.924143518518</v>
      </c>
      <c r="I273" s="5">
        <f t="shared" si="19"/>
        <v>7</v>
      </c>
      <c r="J273" s="5" t="str" cm="1">
        <f t="array" ref="J273">_xlfn.IFS(I273&lt;=2,"Winter",I273&lt;=5,"Spring",I273&lt;=8,"Summer",I273&lt;=11,"Fall",I273=12,"Winter")</f>
        <v>Summer</v>
      </c>
      <c r="K273" s="5">
        <v>75</v>
      </c>
    </row>
    <row r="274" spans="1:11" x14ac:dyDescent="0.3">
      <c r="A274">
        <v>185415447</v>
      </c>
      <c r="B274">
        <v>139510</v>
      </c>
      <c r="C274" t="s">
        <v>194</v>
      </c>
      <c r="D274" t="str">
        <f t="shared" si="17"/>
        <v>NE</v>
      </c>
      <c r="E274" t="str">
        <f t="shared" si="16"/>
        <v>Gretna</v>
      </c>
      <c r="F274" t="s">
        <v>15</v>
      </c>
      <c r="G274">
        <f t="shared" si="18"/>
        <v>0</v>
      </c>
      <c r="H274" s="2">
        <v>43300.534826388888</v>
      </c>
      <c r="I274" s="5">
        <f t="shared" si="19"/>
        <v>7</v>
      </c>
      <c r="J274" s="5" t="str" cm="1">
        <f t="array" ref="J274">_xlfn.IFS(I274&lt;=2,"Winter",I274&lt;=5,"Spring",I274&lt;=8,"Summer",I274&lt;=11,"Fall",I274=12,"Winter")</f>
        <v>Summer</v>
      </c>
      <c r="K274" s="5">
        <v>75</v>
      </c>
    </row>
    <row r="275" spans="1:11" x14ac:dyDescent="0.3">
      <c r="A275">
        <v>185415648</v>
      </c>
      <c r="B275">
        <v>123998</v>
      </c>
      <c r="C275" t="s">
        <v>195</v>
      </c>
      <c r="D275" t="str">
        <f t="shared" si="17"/>
        <v>NE</v>
      </c>
      <c r="E275" t="str">
        <f t="shared" si="16"/>
        <v>Columbus</v>
      </c>
      <c r="F275" t="s">
        <v>15</v>
      </c>
      <c r="G275">
        <f t="shared" si="18"/>
        <v>0</v>
      </c>
      <c r="H275" s="2">
        <v>43300.61042824074</v>
      </c>
      <c r="I275" s="5">
        <f t="shared" si="19"/>
        <v>7</v>
      </c>
      <c r="J275" s="5" t="str" cm="1">
        <f t="array" ref="J275">_xlfn.IFS(I275&lt;=2,"Winter",I275&lt;=5,"Spring",I275&lt;=8,"Summer",I275&lt;=11,"Fall",I275=12,"Winter")</f>
        <v>Summer</v>
      </c>
      <c r="K275" s="5">
        <v>75</v>
      </c>
    </row>
    <row r="276" spans="1:11" x14ac:dyDescent="0.3">
      <c r="A276">
        <v>185417854</v>
      </c>
      <c r="B276">
        <v>123998</v>
      </c>
      <c r="C276" t="s">
        <v>196</v>
      </c>
      <c r="D276" t="str">
        <f t="shared" si="17"/>
        <v>NE</v>
      </c>
      <c r="E276" t="str">
        <f t="shared" si="16"/>
        <v>Litchfield</v>
      </c>
      <c r="F276" t="s">
        <v>15</v>
      </c>
      <c r="G276">
        <f t="shared" si="18"/>
        <v>0</v>
      </c>
      <c r="H276" s="2">
        <v>43301.751956018517</v>
      </c>
      <c r="I276" s="5">
        <f t="shared" si="19"/>
        <v>7</v>
      </c>
      <c r="J276" s="5" t="str" cm="1">
        <f t="array" ref="J276">_xlfn.IFS(I276&lt;=2,"Winter",I276&lt;=5,"Spring",I276&lt;=8,"Summer",I276&lt;=11,"Fall",I276=12,"Winter")</f>
        <v>Summer</v>
      </c>
      <c r="K276" s="5">
        <v>89</v>
      </c>
    </row>
    <row r="277" spans="1:11" x14ac:dyDescent="0.3">
      <c r="A277">
        <v>185418065</v>
      </c>
      <c r="B277">
        <v>139145</v>
      </c>
      <c r="C277" t="s">
        <v>197</v>
      </c>
      <c r="D277" t="str">
        <f t="shared" si="17"/>
        <v>TX</v>
      </c>
      <c r="E277" t="str">
        <f t="shared" si="16"/>
        <v>Murphy</v>
      </c>
      <c r="F277" t="s">
        <v>15</v>
      </c>
      <c r="G277">
        <f t="shared" si="18"/>
        <v>0</v>
      </c>
      <c r="H277" s="2">
        <v>43301.810752314814</v>
      </c>
      <c r="I277" s="5">
        <f t="shared" si="19"/>
        <v>7</v>
      </c>
      <c r="J277" s="5" t="str" cm="1">
        <f t="array" ref="J277">_xlfn.IFS(I277&lt;=2,"Winter",I277&lt;=5,"Spring",I277&lt;=8,"Summer",I277&lt;=11,"Fall",I277=12,"Winter")</f>
        <v>Summer</v>
      </c>
      <c r="K277" s="5">
        <v>89</v>
      </c>
    </row>
    <row r="278" spans="1:11" x14ac:dyDescent="0.3">
      <c r="A278">
        <v>185420339</v>
      </c>
      <c r="B278">
        <v>149314</v>
      </c>
      <c r="C278" t="s">
        <v>191</v>
      </c>
      <c r="D278" t="str">
        <f t="shared" si="17"/>
        <v>SD</v>
      </c>
      <c r="E278" t="str">
        <f t="shared" si="16"/>
        <v>Sturgis</v>
      </c>
      <c r="F278" t="s">
        <v>37</v>
      </c>
      <c r="G278">
        <f t="shared" si="18"/>
        <v>1</v>
      </c>
      <c r="H278" s="2">
        <v>43304.770682870374</v>
      </c>
      <c r="I278" s="5">
        <f t="shared" si="19"/>
        <v>7</v>
      </c>
      <c r="J278" s="5" t="str" cm="1">
        <f t="array" ref="J278">_xlfn.IFS(I278&lt;=2,"Winter",I278&lt;=5,"Spring",I278&lt;=8,"Summer",I278&lt;=11,"Fall",I278=12,"Winter")</f>
        <v>Summer</v>
      </c>
      <c r="K278" s="5">
        <v>75</v>
      </c>
    </row>
    <row r="279" spans="1:11" x14ac:dyDescent="0.3">
      <c r="A279">
        <v>185420896</v>
      </c>
      <c r="B279">
        <v>56167</v>
      </c>
      <c r="C279" t="s">
        <v>187</v>
      </c>
      <c r="D279" t="str">
        <f t="shared" si="17"/>
        <v>NE</v>
      </c>
      <c r="E279" t="str">
        <f t="shared" si="16"/>
        <v>Arapahoe</v>
      </c>
      <c r="F279" t="s">
        <v>37</v>
      </c>
      <c r="G279">
        <f t="shared" si="18"/>
        <v>1</v>
      </c>
      <c r="H279" s="2">
        <v>43304.957569444443</v>
      </c>
      <c r="I279" s="5">
        <f t="shared" si="19"/>
        <v>7</v>
      </c>
      <c r="J279" s="5" t="str" cm="1">
        <f t="array" ref="J279">_xlfn.IFS(I279&lt;=2,"Winter",I279&lt;=5,"Spring",I279&lt;=8,"Summer",I279&lt;=11,"Fall",I279=12,"Winter")</f>
        <v>Summer</v>
      </c>
      <c r="K279" s="5">
        <v>35</v>
      </c>
    </row>
    <row r="280" spans="1:11" x14ac:dyDescent="0.3">
      <c r="A280">
        <v>185422051</v>
      </c>
      <c r="B280">
        <v>10917</v>
      </c>
      <c r="C280" t="s">
        <v>106</v>
      </c>
      <c r="D280" t="str">
        <f t="shared" si="17"/>
        <v>NE</v>
      </c>
      <c r="E280" t="str">
        <f t="shared" si="16"/>
        <v>Lincoln</v>
      </c>
      <c r="F280" t="s">
        <v>15</v>
      </c>
      <c r="G280">
        <f t="shared" si="18"/>
        <v>0</v>
      </c>
      <c r="H280" s="2">
        <v>43305.792384259257</v>
      </c>
      <c r="I280" s="5">
        <f t="shared" si="19"/>
        <v>7</v>
      </c>
      <c r="J280" s="5" t="str" cm="1">
        <f t="array" ref="J280">_xlfn.IFS(I280&lt;=2,"Winter",I280&lt;=5,"Spring",I280&lt;=8,"Summer",I280&lt;=11,"Fall",I280=12,"Winter")</f>
        <v>Summer</v>
      </c>
      <c r="K280" s="5">
        <v>75</v>
      </c>
    </row>
    <row r="281" spans="1:11" x14ac:dyDescent="0.3">
      <c r="A281">
        <v>185422469</v>
      </c>
      <c r="B281">
        <v>32459</v>
      </c>
      <c r="C281" t="s">
        <v>198</v>
      </c>
      <c r="D281" t="str">
        <f t="shared" si="17"/>
        <v>ND</v>
      </c>
      <c r="E281" t="str">
        <f t="shared" si="16"/>
        <v>Scranton</v>
      </c>
      <c r="F281" t="s">
        <v>15</v>
      </c>
      <c r="G281">
        <f t="shared" si="18"/>
        <v>0</v>
      </c>
      <c r="H281" s="2">
        <v>43305.909224537034</v>
      </c>
      <c r="I281" s="5">
        <f t="shared" si="19"/>
        <v>7</v>
      </c>
      <c r="J281" s="5" t="str" cm="1">
        <f t="array" ref="J281">_xlfn.IFS(I281&lt;=2,"Winter",I281&lt;=5,"Spring",I281&lt;=8,"Summer",I281&lt;=11,"Fall",I281=12,"Winter")</f>
        <v>Summer</v>
      </c>
      <c r="K281" s="5">
        <v>75</v>
      </c>
    </row>
    <row r="282" spans="1:11" x14ac:dyDescent="0.3">
      <c r="A282">
        <v>185425997</v>
      </c>
      <c r="B282">
        <v>8395</v>
      </c>
      <c r="C282" t="s">
        <v>199</v>
      </c>
      <c r="D282" t="str">
        <f t="shared" si="17"/>
        <v>TX</v>
      </c>
      <c r="E282" t="str">
        <f t="shared" si="16"/>
        <v>Waxahachie</v>
      </c>
      <c r="F282" t="s">
        <v>15</v>
      </c>
      <c r="G282">
        <f t="shared" si="18"/>
        <v>0</v>
      </c>
      <c r="H282" s="2">
        <v>43308.010879629626</v>
      </c>
      <c r="I282" s="5">
        <f t="shared" si="19"/>
        <v>7</v>
      </c>
      <c r="J282" s="5" t="str" cm="1">
        <f t="array" ref="J282">_xlfn.IFS(I282&lt;=2,"Winter",I282&lt;=5,"Spring",I282&lt;=8,"Summer",I282&lt;=11,"Fall",I282=12,"Winter")</f>
        <v>Summer</v>
      </c>
      <c r="K282" s="5">
        <v>75</v>
      </c>
    </row>
    <row r="283" spans="1:11" x14ac:dyDescent="0.3">
      <c r="A283">
        <v>185432893</v>
      </c>
      <c r="B283">
        <v>23105</v>
      </c>
      <c r="C283" t="s">
        <v>140</v>
      </c>
      <c r="D283" t="str">
        <f t="shared" si="17"/>
        <v>KS</v>
      </c>
      <c r="E283" t="str">
        <f t="shared" si="16"/>
        <v>Gardner</v>
      </c>
      <c r="F283" t="s">
        <v>15</v>
      </c>
      <c r="G283">
        <f t="shared" si="18"/>
        <v>0</v>
      </c>
      <c r="H283" s="2">
        <v>43313.603807870371</v>
      </c>
      <c r="I283" s="5">
        <f t="shared" si="19"/>
        <v>8</v>
      </c>
      <c r="J283" s="5" t="str" cm="1">
        <f t="array" ref="J283">_xlfn.IFS(I283&lt;=2,"Winter",I283&lt;=5,"Spring",I283&lt;=8,"Summer",I283&lt;=11,"Fall",I283=12,"Winter")</f>
        <v>Summer</v>
      </c>
      <c r="K283" s="5">
        <v>89</v>
      </c>
    </row>
    <row r="284" spans="1:11" x14ac:dyDescent="0.3">
      <c r="A284">
        <v>185433429</v>
      </c>
      <c r="B284">
        <v>35280</v>
      </c>
      <c r="C284" t="s">
        <v>36</v>
      </c>
      <c r="D284" t="str">
        <f t="shared" si="17"/>
        <v>TX</v>
      </c>
      <c r="E284" t="str">
        <f t="shared" si="16"/>
        <v>Houston</v>
      </c>
      <c r="F284" t="s">
        <v>15</v>
      </c>
      <c r="G284">
        <f t="shared" si="18"/>
        <v>0</v>
      </c>
      <c r="H284" s="2">
        <v>43313.73541666667</v>
      </c>
      <c r="I284" s="5">
        <f t="shared" si="19"/>
        <v>8</v>
      </c>
      <c r="J284" s="5" t="str" cm="1">
        <f t="array" ref="J284">_xlfn.IFS(I284&lt;=2,"Winter",I284&lt;=5,"Spring",I284&lt;=8,"Summer",I284&lt;=11,"Fall",I284=12,"Winter")</f>
        <v>Summer</v>
      </c>
      <c r="K284" s="5">
        <v>50</v>
      </c>
    </row>
    <row r="285" spans="1:11" x14ac:dyDescent="0.3">
      <c r="A285">
        <v>185435214</v>
      </c>
      <c r="B285">
        <v>123998</v>
      </c>
      <c r="C285" t="s">
        <v>200</v>
      </c>
      <c r="D285" t="str">
        <f t="shared" si="17"/>
        <v>NE</v>
      </c>
      <c r="E285" t="str">
        <f t="shared" si="16"/>
        <v>Gibbon</v>
      </c>
      <c r="F285" t="s">
        <v>15</v>
      </c>
      <c r="G285">
        <f t="shared" si="18"/>
        <v>0</v>
      </c>
      <c r="H285" s="2">
        <v>43314.722222222219</v>
      </c>
      <c r="I285" s="5">
        <f t="shared" si="19"/>
        <v>8</v>
      </c>
      <c r="J285" s="5" t="str" cm="1">
        <f t="array" ref="J285">_xlfn.IFS(I285&lt;=2,"Winter",I285&lt;=5,"Spring",I285&lt;=8,"Summer",I285&lt;=11,"Fall",I285=12,"Winter")</f>
        <v>Summer</v>
      </c>
      <c r="K285" s="5">
        <v>75</v>
      </c>
    </row>
    <row r="286" spans="1:11" x14ac:dyDescent="0.3">
      <c r="A286">
        <v>185435359</v>
      </c>
      <c r="B286">
        <v>151512</v>
      </c>
      <c r="C286" t="s">
        <v>201</v>
      </c>
      <c r="D286" t="str">
        <f t="shared" si="17"/>
        <v>TX</v>
      </c>
      <c r="E286" t="str">
        <f t="shared" si="16"/>
        <v>Austin</v>
      </c>
      <c r="F286" t="s">
        <v>37</v>
      </c>
      <c r="G286">
        <f t="shared" si="18"/>
        <v>1</v>
      </c>
      <c r="H286" s="2">
        <v>43314.763171296298</v>
      </c>
      <c r="I286" s="5">
        <f t="shared" si="19"/>
        <v>8</v>
      </c>
      <c r="J286" s="5" t="str" cm="1">
        <f t="array" ref="J286">_xlfn.IFS(I286&lt;=2,"Winter",I286&lt;=5,"Spring",I286&lt;=8,"Summer",I286&lt;=11,"Fall",I286=12,"Winter")</f>
        <v>Summer</v>
      </c>
      <c r="K286" s="5">
        <v>65</v>
      </c>
    </row>
    <row r="287" spans="1:11" x14ac:dyDescent="0.3">
      <c r="A287">
        <v>185436758</v>
      </c>
      <c r="B287">
        <v>140266</v>
      </c>
      <c r="C287" t="s">
        <v>31</v>
      </c>
      <c r="D287" t="str">
        <f t="shared" si="17"/>
        <v>TX</v>
      </c>
      <c r="E287" t="str">
        <f t="shared" si="16"/>
        <v>Katy</v>
      </c>
      <c r="F287" t="s">
        <v>15</v>
      </c>
      <c r="G287">
        <f t="shared" si="18"/>
        <v>0</v>
      </c>
      <c r="H287" s="2">
        <v>43315.715474537035</v>
      </c>
      <c r="I287" s="5">
        <f t="shared" si="19"/>
        <v>8</v>
      </c>
      <c r="J287" s="5" t="str" cm="1">
        <f t="array" ref="J287">_xlfn.IFS(I287&lt;=2,"Winter",I287&lt;=5,"Spring",I287&lt;=8,"Summer",I287&lt;=11,"Fall",I287=12,"Winter")</f>
        <v>Summer</v>
      </c>
      <c r="K287" s="5">
        <v>35</v>
      </c>
    </row>
    <row r="288" spans="1:11" x14ac:dyDescent="0.3">
      <c r="A288">
        <v>185438198</v>
      </c>
      <c r="B288">
        <v>142957</v>
      </c>
      <c r="C288" t="s">
        <v>202</v>
      </c>
      <c r="D288" t="str">
        <f t="shared" si="17"/>
        <v>KS</v>
      </c>
      <c r="E288" t="str">
        <f t="shared" si="16"/>
        <v>Bogue</v>
      </c>
      <c r="F288" t="s">
        <v>37</v>
      </c>
      <c r="G288">
        <f t="shared" si="18"/>
        <v>1</v>
      </c>
      <c r="H288" s="2">
        <v>43317.62358796296</v>
      </c>
      <c r="I288" s="5">
        <f t="shared" si="19"/>
        <v>8</v>
      </c>
      <c r="J288" s="5" t="str" cm="1">
        <f t="array" ref="J288">_xlfn.IFS(I288&lt;=2,"Winter",I288&lt;=5,"Spring",I288&lt;=8,"Summer",I288&lt;=11,"Fall",I288=12,"Winter")</f>
        <v>Summer</v>
      </c>
      <c r="K288" s="5">
        <v>50</v>
      </c>
    </row>
    <row r="289" spans="1:11" x14ac:dyDescent="0.3">
      <c r="A289">
        <v>185439760</v>
      </c>
      <c r="B289">
        <v>16610</v>
      </c>
      <c r="C289" t="s">
        <v>106</v>
      </c>
      <c r="D289" t="str">
        <f t="shared" si="17"/>
        <v>NE</v>
      </c>
      <c r="E289" t="str">
        <f t="shared" si="16"/>
        <v>Lincoln</v>
      </c>
      <c r="F289" t="s">
        <v>37</v>
      </c>
      <c r="G289">
        <f t="shared" si="18"/>
        <v>1</v>
      </c>
      <c r="H289" s="2">
        <v>43318.928182870368</v>
      </c>
      <c r="I289" s="5">
        <f t="shared" si="19"/>
        <v>8</v>
      </c>
      <c r="J289" s="5" t="str" cm="1">
        <f t="array" ref="J289">_xlfn.IFS(I289&lt;=2,"Winter",I289&lt;=5,"Spring",I289&lt;=8,"Summer",I289&lt;=11,"Fall",I289=12,"Winter")</f>
        <v>Summer</v>
      </c>
      <c r="K289" s="5">
        <v>25</v>
      </c>
    </row>
    <row r="290" spans="1:11" x14ac:dyDescent="0.3">
      <c r="A290">
        <v>185440395</v>
      </c>
      <c r="B290">
        <v>130220</v>
      </c>
      <c r="C290" t="s">
        <v>203</v>
      </c>
      <c r="D290" t="str">
        <f t="shared" si="17"/>
        <v>ND</v>
      </c>
      <c r="E290" t="str">
        <f t="shared" si="16"/>
        <v>Cummings</v>
      </c>
      <c r="F290" t="s">
        <v>15</v>
      </c>
      <c r="G290">
        <f t="shared" si="18"/>
        <v>0</v>
      </c>
      <c r="H290" s="2">
        <v>43319.651990740742</v>
      </c>
      <c r="I290" s="5">
        <f t="shared" si="19"/>
        <v>8</v>
      </c>
      <c r="J290" s="5" t="str" cm="1">
        <f t="array" ref="J290">_xlfn.IFS(I290&lt;=2,"Winter",I290&lt;=5,"Spring",I290&lt;=8,"Summer",I290&lt;=11,"Fall",I290=12,"Winter")</f>
        <v>Summer</v>
      </c>
      <c r="K290" s="5">
        <v>50</v>
      </c>
    </row>
    <row r="291" spans="1:11" x14ac:dyDescent="0.3">
      <c r="A291">
        <v>185441265</v>
      </c>
      <c r="B291">
        <v>56601</v>
      </c>
      <c r="C291" t="s">
        <v>204</v>
      </c>
      <c r="D291" t="str">
        <f t="shared" si="17"/>
        <v>ND</v>
      </c>
      <c r="E291" t="str">
        <f t="shared" si="16"/>
        <v>Argusville</v>
      </c>
      <c r="F291" t="s">
        <v>15</v>
      </c>
      <c r="G291">
        <f t="shared" si="18"/>
        <v>0</v>
      </c>
      <c r="H291" s="2">
        <v>43319.864953703705</v>
      </c>
      <c r="I291" s="5">
        <f t="shared" si="19"/>
        <v>8</v>
      </c>
      <c r="J291" s="5" t="str" cm="1">
        <f t="array" ref="J291">_xlfn.IFS(I291&lt;=2,"Winter",I291&lt;=5,"Spring",I291&lt;=8,"Summer",I291&lt;=11,"Fall",I291=12,"Winter")</f>
        <v>Summer</v>
      </c>
      <c r="K291" s="5">
        <v>115</v>
      </c>
    </row>
    <row r="292" spans="1:11" x14ac:dyDescent="0.3">
      <c r="A292">
        <v>185441741</v>
      </c>
      <c r="B292">
        <v>22484</v>
      </c>
      <c r="C292" t="s">
        <v>195</v>
      </c>
      <c r="D292" t="str">
        <f t="shared" si="17"/>
        <v>NE</v>
      </c>
      <c r="E292" t="str">
        <f t="shared" si="16"/>
        <v>Columbus</v>
      </c>
      <c r="F292" t="s">
        <v>15</v>
      </c>
      <c r="G292">
        <f t="shared" si="18"/>
        <v>0</v>
      </c>
      <c r="H292" s="2">
        <v>43320.063599537039</v>
      </c>
      <c r="I292" s="5">
        <f t="shared" si="19"/>
        <v>8</v>
      </c>
      <c r="J292" s="5" t="str" cm="1">
        <f t="array" ref="J292">_xlfn.IFS(I292&lt;=2,"Winter",I292&lt;=5,"Spring",I292&lt;=8,"Summer",I292&lt;=11,"Fall",I292=12,"Winter")</f>
        <v>Summer</v>
      </c>
      <c r="K292" s="5">
        <v>84</v>
      </c>
    </row>
    <row r="293" spans="1:11" x14ac:dyDescent="0.3">
      <c r="A293">
        <v>185442300</v>
      </c>
      <c r="B293">
        <v>123998</v>
      </c>
      <c r="C293" t="s">
        <v>205</v>
      </c>
      <c r="D293" t="str">
        <f t="shared" si="17"/>
        <v>NE</v>
      </c>
      <c r="E293" t="str">
        <f t="shared" si="16"/>
        <v>York</v>
      </c>
      <c r="F293" t="s">
        <v>15</v>
      </c>
      <c r="G293">
        <f t="shared" si="18"/>
        <v>0</v>
      </c>
      <c r="H293" s="2">
        <v>43320.663969907408</v>
      </c>
      <c r="I293" s="5">
        <f t="shared" si="19"/>
        <v>8</v>
      </c>
      <c r="J293" s="5" t="str" cm="1">
        <f t="array" ref="J293">_xlfn.IFS(I293&lt;=2,"Winter",I293&lt;=5,"Spring",I293&lt;=8,"Summer",I293&lt;=11,"Fall",I293=12,"Winter")</f>
        <v>Summer</v>
      </c>
      <c r="K293" s="5">
        <v>99</v>
      </c>
    </row>
    <row r="294" spans="1:11" x14ac:dyDescent="0.3">
      <c r="A294">
        <v>185442626</v>
      </c>
      <c r="B294">
        <v>123998</v>
      </c>
      <c r="C294" t="s">
        <v>206</v>
      </c>
      <c r="D294" t="str">
        <f t="shared" si="17"/>
        <v>NE</v>
      </c>
      <c r="E294" t="str">
        <f t="shared" si="16"/>
        <v>Utica</v>
      </c>
      <c r="F294" t="s">
        <v>15</v>
      </c>
      <c r="G294">
        <f t="shared" si="18"/>
        <v>0</v>
      </c>
      <c r="H294" s="2">
        <v>43320.732777777775</v>
      </c>
      <c r="I294" s="5">
        <f t="shared" si="19"/>
        <v>8</v>
      </c>
      <c r="J294" s="5" t="str" cm="1">
        <f t="array" ref="J294">_xlfn.IFS(I294&lt;=2,"Winter",I294&lt;=5,"Spring",I294&lt;=8,"Summer",I294&lt;=11,"Fall",I294=12,"Winter")</f>
        <v>Summer</v>
      </c>
      <c r="K294" s="5">
        <v>75</v>
      </c>
    </row>
    <row r="295" spans="1:11" x14ac:dyDescent="0.3">
      <c r="A295">
        <v>185445250</v>
      </c>
      <c r="B295">
        <v>78052</v>
      </c>
      <c r="C295" t="s">
        <v>111</v>
      </c>
      <c r="D295" t="str">
        <f t="shared" si="17"/>
        <v>TX</v>
      </c>
      <c r="E295" t="str">
        <f t="shared" si="16"/>
        <v>Granbury</v>
      </c>
      <c r="F295" t="s">
        <v>15</v>
      </c>
      <c r="G295">
        <f t="shared" si="18"/>
        <v>0</v>
      </c>
      <c r="H295" s="2">
        <v>43321.931689814817</v>
      </c>
      <c r="I295" s="5">
        <f t="shared" si="19"/>
        <v>8</v>
      </c>
      <c r="J295" s="5" t="str" cm="1">
        <f t="array" ref="J295">_xlfn.IFS(I295&lt;=2,"Winter",I295&lt;=5,"Spring",I295&lt;=8,"Summer",I295&lt;=11,"Fall",I295=12,"Winter")</f>
        <v>Summer</v>
      </c>
      <c r="K295" s="5">
        <v>99</v>
      </c>
    </row>
    <row r="296" spans="1:11" x14ac:dyDescent="0.3">
      <c r="A296">
        <v>185446612</v>
      </c>
      <c r="B296">
        <v>139510</v>
      </c>
      <c r="C296" t="s">
        <v>207</v>
      </c>
      <c r="D296" t="str">
        <f t="shared" si="17"/>
        <v>NE</v>
      </c>
      <c r="E296" t="str">
        <f t="shared" si="16"/>
        <v>La Vista</v>
      </c>
      <c r="F296" t="s">
        <v>37</v>
      </c>
      <c r="G296">
        <f t="shared" si="18"/>
        <v>1</v>
      </c>
      <c r="H296" s="2">
        <v>43322.827893518515</v>
      </c>
      <c r="I296" s="5">
        <f t="shared" si="19"/>
        <v>8</v>
      </c>
      <c r="J296" s="5" t="str" cm="1">
        <f t="array" ref="J296">_xlfn.IFS(I296&lt;=2,"Winter",I296&lt;=5,"Spring",I296&lt;=8,"Summer",I296&lt;=11,"Fall",I296=12,"Winter")</f>
        <v>Summer</v>
      </c>
      <c r="K296" s="5">
        <v>50</v>
      </c>
    </row>
    <row r="297" spans="1:11" x14ac:dyDescent="0.3">
      <c r="A297">
        <v>185415932</v>
      </c>
      <c r="B297">
        <v>32459</v>
      </c>
      <c r="C297" t="s">
        <v>179</v>
      </c>
      <c r="D297" t="str">
        <f t="shared" si="17"/>
        <v>ND</v>
      </c>
      <c r="E297" t="str">
        <f t="shared" si="16"/>
        <v>Bismarck</v>
      </c>
      <c r="F297" t="s">
        <v>15</v>
      </c>
      <c r="G297">
        <f t="shared" si="18"/>
        <v>0</v>
      </c>
      <c r="H297" s="2">
        <v>43324.08965277778</v>
      </c>
      <c r="I297" s="5">
        <f t="shared" si="19"/>
        <v>8</v>
      </c>
      <c r="J297" s="5" t="str" cm="1">
        <f t="array" ref="J297">_xlfn.IFS(I297&lt;=2,"Winter",I297&lt;=5,"Spring",I297&lt;=8,"Summer",I297&lt;=11,"Fall",I297=12,"Winter")</f>
        <v>Summer</v>
      </c>
      <c r="K297" s="5">
        <v>75</v>
      </c>
    </row>
    <row r="298" spans="1:11" x14ac:dyDescent="0.3">
      <c r="A298">
        <v>185448586</v>
      </c>
      <c r="B298">
        <v>142957</v>
      </c>
      <c r="C298" t="s">
        <v>202</v>
      </c>
      <c r="D298" t="str">
        <f t="shared" si="17"/>
        <v>KS</v>
      </c>
      <c r="E298" t="str">
        <f t="shared" si="16"/>
        <v>Bogue</v>
      </c>
      <c r="F298" t="s">
        <v>15</v>
      </c>
      <c r="G298">
        <f t="shared" si="18"/>
        <v>0</v>
      </c>
      <c r="H298" s="2">
        <v>43325.668749999997</v>
      </c>
      <c r="I298" s="5">
        <f t="shared" si="19"/>
        <v>8</v>
      </c>
      <c r="J298" s="5" t="str" cm="1">
        <f t="array" ref="J298">_xlfn.IFS(I298&lt;=2,"Winter",I298&lt;=5,"Spring",I298&lt;=8,"Summer",I298&lt;=11,"Fall",I298=12,"Winter")</f>
        <v>Summer</v>
      </c>
      <c r="K298" s="5">
        <v>35</v>
      </c>
    </row>
    <row r="299" spans="1:11" x14ac:dyDescent="0.3">
      <c r="A299">
        <v>185448835</v>
      </c>
      <c r="B299">
        <v>123998</v>
      </c>
      <c r="C299" t="s">
        <v>205</v>
      </c>
      <c r="D299" t="str">
        <f t="shared" si="17"/>
        <v>NE</v>
      </c>
      <c r="E299" t="str">
        <f t="shared" si="16"/>
        <v>York</v>
      </c>
      <c r="F299" t="s">
        <v>15</v>
      </c>
      <c r="G299">
        <f t="shared" si="18"/>
        <v>0</v>
      </c>
      <c r="H299" s="2">
        <v>43325.733414351853</v>
      </c>
      <c r="I299" s="5">
        <f t="shared" si="19"/>
        <v>8</v>
      </c>
      <c r="J299" s="5" t="str" cm="1">
        <f t="array" ref="J299">_xlfn.IFS(I299&lt;=2,"Winter",I299&lt;=5,"Spring",I299&lt;=8,"Summer",I299&lt;=11,"Fall",I299=12,"Winter")</f>
        <v>Summer</v>
      </c>
      <c r="K299" s="5">
        <v>65</v>
      </c>
    </row>
    <row r="300" spans="1:11" x14ac:dyDescent="0.3">
      <c r="A300">
        <v>185449435</v>
      </c>
      <c r="B300">
        <v>139510</v>
      </c>
      <c r="C300" t="s">
        <v>194</v>
      </c>
      <c r="D300" t="str">
        <f t="shared" si="17"/>
        <v>NE</v>
      </c>
      <c r="E300" t="str">
        <f t="shared" si="16"/>
        <v>Gretna</v>
      </c>
      <c r="F300" t="s">
        <v>37</v>
      </c>
      <c r="G300">
        <f t="shared" si="18"/>
        <v>1</v>
      </c>
      <c r="H300" s="2">
        <v>43325.898680555554</v>
      </c>
      <c r="I300" s="5">
        <f t="shared" si="19"/>
        <v>8</v>
      </c>
      <c r="J300" s="5" t="str" cm="1">
        <f t="array" ref="J300">_xlfn.IFS(I300&lt;=2,"Winter",I300&lt;=5,"Spring",I300&lt;=8,"Summer",I300&lt;=11,"Fall",I300=12,"Winter")</f>
        <v>Summer</v>
      </c>
      <c r="K300" s="5">
        <v>50</v>
      </c>
    </row>
    <row r="301" spans="1:11" x14ac:dyDescent="0.3">
      <c r="A301">
        <v>185449997</v>
      </c>
      <c r="B301">
        <v>32459</v>
      </c>
      <c r="C301" t="s">
        <v>208</v>
      </c>
      <c r="D301" t="str">
        <f t="shared" si="17"/>
        <v>ND</v>
      </c>
      <c r="E301" t="str">
        <f t="shared" si="16"/>
        <v>Killdeer</v>
      </c>
      <c r="F301" t="s">
        <v>15</v>
      </c>
      <c r="G301">
        <f t="shared" si="18"/>
        <v>0</v>
      </c>
      <c r="H301" s="2">
        <v>43326.604988425926</v>
      </c>
      <c r="I301" s="5">
        <f t="shared" si="19"/>
        <v>8</v>
      </c>
      <c r="J301" s="5" t="str" cm="1">
        <f t="array" ref="J301">_xlfn.IFS(I301&lt;=2,"Winter",I301&lt;=5,"Spring",I301&lt;=8,"Summer",I301&lt;=11,"Fall",I301=12,"Winter")</f>
        <v>Summer</v>
      </c>
      <c r="K301" s="5">
        <v>60</v>
      </c>
    </row>
    <row r="302" spans="1:11" x14ac:dyDescent="0.3">
      <c r="A302">
        <v>185451991</v>
      </c>
      <c r="B302">
        <v>107825</v>
      </c>
      <c r="C302" t="s">
        <v>66</v>
      </c>
      <c r="D302" t="str">
        <f t="shared" si="17"/>
        <v>TX</v>
      </c>
      <c r="E302" t="str">
        <f t="shared" si="16"/>
        <v>McKinney</v>
      </c>
      <c r="F302" t="s">
        <v>15</v>
      </c>
      <c r="G302">
        <f t="shared" si="18"/>
        <v>0</v>
      </c>
      <c r="H302" s="2">
        <v>43327.619097222225</v>
      </c>
      <c r="I302" s="5">
        <f t="shared" si="19"/>
        <v>8</v>
      </c>
      <c r="J302" s="5" t="str" cm="1">
        <f t="array" ref="J302">_xlfn.IFS(I302&lt;=2,"Winter",I302&lt;=5,"Spring",I302&lt;=8,"Summer",I302&lt;=11,"Fall",I302=12,"Winter")</f>
        <v>Summer</v>
      </c>
      <c r="K302" s="5">
        <v>99</v>
      </c>
    </row>
    <row r="303" spans="1:11" x14ac:dyDescent="0.3">
      <c r="A303">
        <v>185453112</v>
      </c>
      <c r="B303">
        <v>123998</v>
      </c>
      <c r="C303" t="s">
        <v>195</v>
      </c>
      <c r="D303" t="str">
        <f t="shared" si="17"/>
        <v>NE</v>
      </c>
      <c r="E303" t="str">
        <f t="shared" si="16"/>
        <v>Columbus</v>
      </c>
      <c r="F303" t="s">
        <v>15</v>
      </c>
      <c r="G303">
        <f t="shared" si="18"/>
        <v>0</v>
      </c>
      <c r="H303" s="2">
        <v>43327.856099537035</v>
      </c>
      <c r="I303" s="5">
        <f t="shared" si="19"/>
        <v>8</v>
      </c>
      <c r="J303" s="5" t="str" cm="1">
        <f t="array" ref="J303">_xlfn.IFS(I303&lt;=2,"Winter",I303&lt;=5,"Spring",I303&lt;=8,"Summer",I303&lt;=11,"Fall",I303=12,"Winter")</f>
        <v>Summer</v>
      </c>
      <c r="K303" s="5">
        <v>40</v>
      </c>
    </row>
    <row r="304" spans="1:11" x14ac:dyDescent="0.3">
      <c r="A304">
        <v>185453496</v>
      </c>
      <c r="B304">
        <v>123998</v>
      </c>
      <c r="C304" t="s">
        <v>209</v>
      </c>
      <c r="D304" t="str">
        <f t="shared" si="17"/>
        <v>NE</v>
      </c>
      <c r="E304" t="str">
        <f t="shared" si="16"/>
        <v>Benedict</v>
      </c>
      <c r="F304" t="s">
        <v>15</v>
      </c>
      <c r="G304">
        <f t="shared" si="18"/>
        <v>0</v>
      </c>
      <c r="H304" s="2">
        <v>43327.962557870371</v>
      </c>
      <c r="I304" s="5">
        <f t="shared" si="19"/>
        <v>8</v>
      </c>
      <c r="J304" s="5" t="str" cm="1">
        <f t="array" ref="J304">_xlfn.IFS(I304&lt;=2,"Winter",I304&lt;=5,"Spring",I304&lt;=8,"Summer",I304&lt;=11,"Fall",I304=12,"Winter")</f>
        <v>Summer</v>
      </c>
      <c r="K304" s="5">
        <v>75</v>
      </c>
    </row>
    <row r="305" spans="1:11" x14ac:dyDescent="0.3">
      <c r="A305">
        <v>185453621</v>
      </c>
      <c r="B305">
        <v>134061</v>
      </c>
      <c r="C305" t="s">
        <v>104</v>
      </c>
      <c r="D305" t="str">
        <f t="shared" si="17"/>
        <v>KS</v>
      </c>
      <c r="E305" t="str">
        <f t="shared" si="16"/>
        <v>Lawrence</v>
      </c>
      <c r="F305" t="s">
        <v>37</v>
      </c>
      <c r="G305">
        <f t="shared" si="18"/>
        <v>1</v>
      </c>
      <c r="H305" s="2">
        <v>43328.029039351852</v>
      </c>
      <c r="I305" s="5">
        <f t="shared" si="19"/>
        <v>8</v>
      </c>
      <c r="J305" s="5" t="str" cm="1">
        <f t="array" ref="J305">_xlfn.IFS(I305&lt;=2,"Winter",I305&lt;=5,"Spring",I305&lt;=8,"Summer",I305&lt;=11,"Fall",I305=12,"Winter")</f>
        <v>Summer</v>
      </c>
      <c r="K305" s="5">
        <v>75</v>
      </c>
    </row>
    <row r="306" spans="1:11" x14ac:dyDescent="0.3">
      <c r="A306">
        <v>185454827</v>
      </c>
      <c r="B306">
        <v>40570</v>
      </c>
      <c r="C306" t="s">
        <v>210</v>
      </c>
      <c r="D306" t="str">
        <f t="shared" si="17"/>
        <v>SD</v>
      </c>
      <c r="E306" t="str">
        <f t="shared" si="16"/>
        <v>Oacoma</v>
      </c>
      <c r="F306" t="s">
        <v>37</v>
      </c>
      <c r="G306">
        <f t="shared" si="18"/>
        <v>1</v>
      </c>
      <c r="H306" s="2">
        <v>43328.810034722221</v>
      </c>
      <c r="I306" s="5">
        <f t="shared" si="19"/>
        <v>8</v>
      </c>
      <c r="J306" s="5" t="str" cm="1">
        <f t="array" ref="J306">_xlfn.IFS(I306&lt;=2,"Winter",I306&lt;=5,"Spring",I306&lt;=8,"Summer",I306&lt;=11,"Fall",I306=12,"Winter")</f>
        <v>Summer</v>
      </c>
      <c r="K306" s="5">
        <v>75</v>
      </c>
    </row>
    <row r="307" spans="1:11" x14ac:dyDescent="0.3">
      <c r="A307">
        <v>185455836</v>
      </c>
      <c r="B307">
        <v>32450</v>
      </c>
      <c r="C307" t="s">
        <v>153</v>
      </c>
      <c r="D307" t="str">
        <f t="shared" si="17"/>
        <v>SD</v>
      </c>
      <c r="E307" t="str">
        <f t="shared" si="16"/>
        <v>Sioux Falls</v>
      </c>
      <c r="F307" t="s">
        <v>15</v>
      </c>
      <c r="G307">
        <f t="shared" si="18"/>
        <v>0</v>
      </c>
      <c r="H307" s="2">
        <v>43329.629687499997</v>
      </c>
      <c r="I307" s="5">
        <f t="shared" si="19"/>
        <v>8</v>
      </c>
      <c r="J307" s="5" t="str" cm="1">
        <f t="array" ref="J307">_xlfn.IFS(I307&lt;=2,"Winter",I307&lt;=5,"Spring",I307&lt;=8,"Summer",I307&lt;=11,"Fall",I307=12,"Winter")</f>
        <v>Summer</v>
      </c>
      <c r="K307" s="5">
        <v>75</v>
      </c>
    </row>
    <row r="308" spans="1:11" x14ac:dyDescent="0.3">
      <c r="A308">
        <v>185456097</v>
      </c>
      <c r="B308">
        <v>32459</v>
      </c>
      <c r="C308" t="s">
        <v>142</v>
      </c>
      <c r="D308" t="str">
        <f t="shared" si="17"/>
        <v>ND</v>
      </c>
      <c r="E308" t="str">
        <f t="shared" si="16"/>
        <v>Minot</v>
      </c>
      <c r="F308" t="s">
        <v>15</v>
      </c>
      <c r="G308">
        <f t="shared" si="18"/>
        <v>0</v>
      </c>
      <c r="H308" s="2">
        <v>43329.697256944448</v>
      </c>
      <c r="I308" s="5">
        <f t="shared" si="19"/>
        <v>8</v>
      </c>
      <c r="J308" s="5" t="str" cm="1">
        <f t="array" ref="J308">_xlfn.IFS(I308&lt;=2,"Winter",I308&lt;=5,"Spring",I308&lt;=8,"Summer",I308&lt;=11,"Fall",I308=12,"Winter")</f>
        <v>Summer</v>
      </c>
      <c r="K308" s="5">
        <v>84</v>
      </c>
    </row>
    <row r="309" spans="1:11" x14ac:dyDescent="0.3">
      <c r="A309">
        <v>185456521</v>
      </c>
      <c r="B309">
        <v>13513</v>
      </c>
      <c r="C309" t="s">
        <v>211</v>
      </c>
      <c r="D309" t="str">
        <f t="shared" si="17"/>
        <v>OK</v>
      </c>
      <c r="E309" t="str">
        <f t="shared" si="16"/>
        <v>Glenpool</v>
      </c>
      <c r="F309" t="s">
        <v>15</v>
      </c>
      <c r="G309">
        <f t="shared" si="18"/>
        <v>0</v>
      </c>
      <c r="H309" s="2">
        <v>43329.817696759259</v>
      </c>
      <c r="I309" s="5">
        <f t="shared" si="19"/>
        <v>8</v>
      </c>
      <c r="J309" s="5" t="str" cm="1">
        <f t="array" ref="J309">_xlfn.IFS(I309&lt;=2,"Winter",I309&lt;=5,"Spring",I309&lt;=8,"Summer",I309&lt;=11,"Fall",I309=12,"Winter")</f>
        <v>Summer</v>
      </c>
      <c r="K309" s="5">
        <v>99</v>
      </c>
    </row>
    <row r="310" spans="1:11" x14ac:dyDescent="0.3">
      <c r="A310">
        <v>185459342</v>
      </c>
      <c r="B310">
        <v>44617</v>
      </c>
      <c r="C310" t="s">
        <v>212</v>
      </c>
      <c r="D310" t="str">
        <f t="shared" si="17"/>
        <v>TX</v>
      </c>
      <c r="E310" t="str">
        <f t="shared" si="16"/>
        <v>Daisetta</v>
      </c>
      <c r="F310" t="s">
        <v>15</v>
      </c>
      <c r="G310">
        <f t="shared" si="18"/>
        <v>0</v>
      </c>
      <c r="H310" s="2">
        <v>43332.873148148145</v>
      </c>
      <c r="I310" s="5">
        <f t="shared" si="19"/>
        <v>8</v>
      </c>
      <c r="J310" s="5" t="str" cm="1">
        <f t="array" ref="J310">_xlfn.IFS(I310&lt;=2,"Winter",I310&lt;=5,"Spring",I310&lt;=8,"Summer",I310&lt;=11,"Fall",I310=12,"Winter")</f>
        <v>Summer</v>
      </c>
      <c r="K310" s="5">
        <v>50</v>
      </c>
    </row>
    <row r="311" spans="1:11" x14ac:dyDescent="0.3">
      <c r="A311">
        <v>185460193</v>
      </c>
      <c r="B311">
        <v>122987</v>
      </c>
      <c r="C311" t="s">
        <v>213</v>
      </c>
      <c r="D311" t="str">
        <f t="shared" si="17"/>
        <v>SD</v>
      </c>
      <c r="E311" t="str">
        <f t="shared" si="16"/>
        <v>Box Elder</v>
      </c>
      <c r="F311" t="s">
        <v>15</v>
      </c>
      <c r="G311">
        <f t="shared" si="18"/>
        <v>0</v>
      </c>
      <c r="H311" s="2">
        <v>43333.643414351849</v>
      </c>
      <c r="I311" s="5">
        <f t="shared" si="19"/>
        <v>8</v>
      </c>
      <c r="J311" s="5" t="str" cm="1">
        <f t="array" ref="J311">_xlfn.IFS(I311&lt;=2,"Winter",I311&lt;=5,"Spring",I311&lt;=8,"Summer",I311&lt;=11,"Fall",I311=12,"Winter")</f>
        <v>Summer</v>
      </c>
      <c r="K311" s="5">
        <v>89</v>
      </c>
    </row>
    <row r="312" spans="1:11" x14ac:dyDescent="0.3">
      <c r="A312">
        <v>185460880</v>
      </c>
      <c r="B312">
        <v>32459</v>
      </c>
      <c r="C312" t="s">
        <v>208</v>
      </c>
      <c r="D312" t="str">
        <f t="shared" si="17"/>
        <v>ND</v>
      </c>
      <c r="E312" t="str">
        <f t="shared" si="16"/>
        <v>Killdeer</v>
      </c>
      <c r="F312" t="s">
        <v>15</v>
      </c>
      <c r="G312">
        <f t="shared" si="18"/>
        <v>0</v>
      </c>
      <c r="H312" s="2">
        <v>43333.777013888888</v>
      </c>
      <c r="I312" s="5">
        <f t="shared" si="19"/>
        <v>8</v>
      </c>
      <c r="J312" s="5" t="str" cm="1">
        <f t="array" ref="J312">_xlfn.IFS(I312&lt;=2,"Winter",I312&lt;=5,"Spring",I312&lt;=8,"Summer",I312&lt;=11,"Fall",I312=12,"Winter")</f>
        <v>Summer</v>
      </c>
      <c r="K312" s="5">
        <v>89</v>
      </c>
    </row>
    <row r="313" spans="1:11" x14ac:dyDescent="0.3">
      <c r="A313">
        <v>185462764</v>
      </c>
      <c r="B313">
        <v>123998</v>
      </c>
      <c r="C313" t="s">
        <v>214</v>
      </c>
      <c r="D313" t="str">
        <f t="shared" si="17"/>
        <v>NE</v>
      </c>
      <c r="E313" t="str">
        <f t="shared" si="16"/>
        <v>Deshler</v>
      </c>
      <c r="F313" t="s">
        <v>15</v>
      </c>
      <c r="G313">
        <f t="shared" si="18"/>
        <v>0</v>
      </c>
      <c r="H313" s="2">
        <v>43334.750787037039</v>
      </c>
      <c r="I313" s="5">
        <f t="shared" si="19"/>
        <v>8</v>
      </c>
      <c r="J313" s="5" t="str" cm="1">
        <f t="array" ref="J313">_xlfn.IFS(I313&lt;=2,"Winter",I313&lt;=5,"Spring",I313&lt;=8,"Summer",I313&lt;=11,"Fall",I313=12,"Winter")</f>
        <v>Summer</v>
      </c>
      <c r="K313" s="5">
        <v>84</v>
      </c>
    </row>
    <row r="314" spans="1:11" x14ac:dyDescent="0.3">
      <c r="A314">
        <v>185465417</v>
      </c>
      <c r="B314">
        <v>132261</v>
      </c>
      <c r="C314" t="s">
        <v>66</v>
      </c>
      <c r="D314" t="str">
        <f t="shared" si="17"/>
        <v>TX</v>
      </c>
      <c r="E314" t="str">
        <f t="shared" si="16"/>
        <v>McKinney</v>
      </c>
      <c r="F314" t="s">
        <v>37</v>
      </c>
      <c r="G314">
        <f t="shared" si="18"/>
        <v>1</v>
      </c>
      <c r="H314" s="2">
        <v>43335.909305555557</v>
      </c>
      <c r="I314" s="5">
        <f t="shared" si="19"/>
        <v>8</v>
      </c>
      <c r="J314" s="5" t="str" cm="1">
        <f t="array" ref="J314">_xlfn.IFS(I314&lt;=2,"Winter",I314&lt;=5,"Spring",I314&lt;=8,"Summer",I314&lt;=11,"Fall",I314=12,"Winter")</f>
        <v>Summer</v>
      </c>
      <c r="K314" s="5">
        <v>50</v>
      </c>
    </row>
    <row r="315" spans="1:11" x14ac:dyDescent="0.3">
      <c r="A315">
        <v>185470346</v>
      </c>
      <c r="B315">
        <v>123998</v>
      </c>
      <c r="C315" t="s">
        <v>123</v>
      </c>
      <c r="D315" t="str">
        <f t="shared" si="17"/>
        <v>NE</v>
      </c>
      <c r="E315" t="str">
        <f t="shared" si="16"/>
        <v>Fremont</v>
      </c>
      <c r="F315" t="s">
        <v>15</v>
      </c>
      <c r="G315">
        <f t="shared" si="18"/>
        <v>0</v>
      </c>
      <c r="H315" s="2">
        <v>43340.601863425924</v>
      </c>
      <c r="I315" s="5">
        <f t="shared" si="19"/>
        <v>8</v>
      </c>
      <c r="J315" s="5" t="str" cm="1">
        <f t="array" ref="J315">_xlfn.IFS(I315&lt;=2,"Winter",I315&lt;=5,"Spring",I315&lt;=8,"Summer",I315&lt;=11,"Fall",I315=12,"Winter")</f>
        <v>Summer</v>
      </c>
      <c r="K315" s="5">
        <v>75</v>
      </c>
    </row>
    <row r="316" spans="1:11" x14ac:dyDescent="0.3">
      <c r="A316">
        <v>185470943</v>
      </c>
      <c r="B316">
        <v>186877</v>
      </c>
      <c r="C316" t="s">
        <v>215</v>
      </c>
      <c r="D316" t="str">
        <f t="shared" si="17"/>
        <v>TX</v>
      </c>
      <c r="E316" t="str">
        <f t="shared" si="16"/>
        <v>Pottsboro</v>
      </c>
      <c r="F316" t="s">
        <v>15</v>
      </c>
      <c r="G316">
        <f t="shared" si="18"/>
        <v>0</v>
      </c>
      <c r="H316" s="2">
        <v>43340.726481481484</v>
      </c>
      <c r="I316" s="5">
        <f t="shared" si="19"/>
        <v>8</v>
      </c>
      <c r="J316" s="5" t="str" cm="1">
        <f t="array" ref="J316">_xlfn.IFS(I316&lt;=2,"Winter",I316&lt;=5,"Spring",I316&lt;=8,"Summer",I316&lt;=11,"Fall",I316=12,"Winter")</f>
        <v>Summer</v>
      </c>
      <c r="K316" s="5">
        <v>99</v>
      </c>
    </row>
    <row r="317" spans="1:11" x14ac:dyDescent="0.3">
      <c r="A317">
        <v>185471206</v>
      </c>
      <c r="B317">
        <v>121262</v>
      </c>
      <c r="C317" t="s">
        <v>216</v>
      </c>
      <c r="D317" t="str">
        <f t="shared" si="17"/>
        <v>NE</v>
      </c>
      <c r="E317" t="str">
        <f t="shared" si="16"/>
        <v>Central City</v>
      </c>
      <c r="F317" t="s">
        <v>15</v>
      </c>
      <c r="G317">
        <f t="shared" si="18"/>
        <v>0</v>
      </c>
      <c r="H317" s="2">
        <v>43340.78460648148</v>
      </c>
      <c r="I317" s="5">
        <f t="shared" si="19"/>
        <v>8</v>
      </c>
      <c r="J317" s="5" t="str" cm="1">
        <f t="array" ref="J317">_xlfn.IFS(I317&lt;=2,"Winter",I317&lt;=5,"Spring",I317&lt;=8,"Summer",I317&lt;=11,"Fall",I317=12,"Winter")</f>
        <v>Summer</v>
      </c>
      <c r="K317" s="5">
        <v>104</v>
      </c>
    </row>
    <row r="318" spans="1:11" x14ac:dyDescent="0.3">
      <c r="A318">
        <v>185472452</v>
      </c>
      <c r="B318">
        <v>33518</v>
      </c>
      <c r="C318" t="s">
        <v>217</v>
      </c>
      <c r="D318" t="str">
        <f t="shared" si="17"/>
        <v>NE</v>
      </c>
      <c r="E318" t="str">
        <f t="shared" si="16"/>
        <v>Hershey</v>
      </c>
      <c r="F318" t="s">
        <v>15</v>
      </c>
      <c r="G318">
        <f t="shared" si="18"/>
        <v>0</v>
      </c>
      <c r="H318" s="2">
        <v>43341.650266203702</v>
      </c>
      <c r="I318" s="5">
        <f t="shared" si="19"/>
        <v>8</v>
      </c>
      <c r="J318" s="5" t="str" cm="1">
        <f t="array" ref="J318">_xlfn.IFS(I318&lt;=2,"Winter",I318&lt;=5,"Spring",I318&lt;=8,"Summer",I318&lt;=11,"Fall",I318=12,"Winter")</f>
        <v>Summer</v>
      </c>
      <c r="K318" s="5">
        <v>99</v>
      </c>
    </row>
    <row r="319" spans="1:11" x14ac:dyDescent="0.3">
      <c r="A319">
        <v>185472634</v>
      </c>
      <c r="B319">
        <v>136176</v>
      </c>
      <c r="C319" t="s">
        <v>195</v>
      </c>
      <c r="D319" t="str">
        <f t="shared" si="17"/>
        <v>NE</v>
      </c>
      <c r="E319" t="str">
        <f t="shared" si="16"/>
        <v>Columbus</v>
      </c>
      <c r="F319" t="s">
        <v>15</v>
      </c>
      <c r="G319">
        <f t="shared" si="18"/>
        <v>0</v>
      </c>
      <c r="H319" s="2">
        <v>43341.690972222219</v>
      </c>
      <c r="I319" s="5">
        <f t="shared" si="19"/>
        <v>8</v>
      </c>
      <c r="J319" s="5" t="str" cm="1">
        <f t="array" ref="J319">_xlfn.IFS(I319&lt;=2,"Winter",I319&lt;=5,"Spring",I319&lt;=8,"Summer",I319&lt;=11,"Fall",I319=12,"Winter")</f>
        <v>Summer</v>
      </c>
      <c r="K319" s="5">
        <v>99</v>
      </c>
    </row>
    <row r="320" spans="1:11" x14ac:dyDescent="0.3">
      <c r="A320">
        <v>185473887</v>
      </c>
      <c r="B320">
        <v>139510</v>
      </c>
      <c r="C320" t="s">
        <v>194</v>
      </c>
      <c r="D320" t="str">
        <f t="shared" si="17"/>
        <v>NE</v>
      </c>
      <c r="E320" t="str">
        <f t="shared" si="16"/>
        <v>Gretna</v>
      </c>
      <c r="F320" t="s">
        <v>15</v>
      </c>
      <c r="G320">
        <f t="shared" si="18"/>
        <v>0</v>
      </c>
      <c r="H320" s="2">
        <v>43341.914664351854</v>
      </c>
      <c r="I320" s="5">
        <f t="shared" si="19"/>
        <v>8</v>
      </c>
      <c r="J320" s="5" t="str" cm="1">
        <f t="array" ref="J320">_xlfn.IFS(I320&lt;=2,"Winter",I320&lt;=5,"Spring",I320&lt;=8,"Summer",I320&lt;=11,"Fall",I320=12,"Winter")</f>
        <v>Summer</v>
      </c>
      <c r="K320" s="5">
        <v>89</v>
      </c>
    </row>
    <row r="321" spans="1:11" x14ac:dyDescent="0.3">
      <c r="A321">
        <v>185474510</v>
      </c>
      <c r="B321">
        <v>139510</v>
      </c>
      <c r="C321" t="s">
        <v>194</v>
      </c>
      <c r="D321" t="str">
        <f t="shared" si="17"/>
        <v>NE</v>
      </c>
      <c r="E321" t="str">
        <f t="shared" si="16"/>
        <v>Gretna</v>
      </c>
      <c r="F321" t="s">
        <v>37</v>
      </c>
      <c r="G321">
        <f t="shared" si="18"/>
        <v>1</v>
      </c>
      <c r="H321" s="2">
        <v>43342.623020833336</v>
      </c>
      <c r="I321" s="5">
        <f t="shared" si="19"/>
        <v>8</v>
      </c>
      <c r="J321" s="5" t="str" cm="1">
        <f t="array" ref="J321">_xlfn.IFS(I321&lt;=2,"Winter",I321&lt;=5,"Spring",I321&lt;=8,"Summer",I321&lt;=11,"Fall",I321=12,"Winter")</f>
        <v>Summer</v>
      </c>
      <c r="K321" s="5">
        <v>50</v>
      </c>
    </row>
    <row r="322" spans="1:11" x14ac:dyDescent="0.3">
      <c r="A322">
        <v>185475580</v>
      </c>
      <c r="B322">
        <v>134217</v>
      </c>
      <c r="C322" t="s">
        <v>218</v>
      </c>
      <c r="D322" t="str">
        <f t="shared" si="17"/>
        <v>TX</v>
      </c>
      <c r="E322" t="str">
        <f t="shared" ref="E322:E385" si="20">LEFT(C322, SEARCH(",",C322)-1)</f>
        <v>Hutto</v>
      </c>
      <c r="F322" t="s">
        <v>37</v>
      </c>
      <c r="G322">
        <f t="shared" si="18"/>
        <v>1</v>
      </c>
      <c r="H322" s="2">
        <v>43342.875451388885</v>
      </c>
      <c r="I322" s="5">
        <f t="shared" si="19"/>
        <v>8</v>
      </c>
      <c r="J322" s="5" t="str" cm="1">
        <f t="array" ref="J322">_xlfn.IFS(I322&lt;=2,"Winter",I322&lt;=5,"Spring",I322&lt;=8,"Summer",I322&lt;=11,"Fall",I322=12,"Winter")</f>
        <v>Summer</v>
      </c>
      <c r="K322" s="5">
        <v>25</v>
      </c>
    </row>
    <row r="323" spans="1:11" x14ac:dyDescent="0.3">
      <c r="A323">
        <v>185475787</v>
      </c>
      <c r="B323">
        <v>108664</v>
      </c>
      <c r="C323" t="s">
        <v>104</v>
      </c>
      <c r="D323" t="str">
        <f t="shared" ref="D323:D386" si="21">RIGHT(C323, 2)</f>
        <v>KS</v>
      </c>
      <c r="E323" t="str">
        <f t="shared" si="20"/>
        <v>Lawrence</v>
      </c>
      <c r="F323" t="s">
        <v>15</v>
      </c>
      <c r="G323">
        <f t="shared" ref="G323:G386" si="22">IF(F323="roof",1,0)</f>
        <v>0</v>
      </c>
      <c r="H323" s="2">
        <v>43342.954293981478</v>
      </c>
      <c r="I323" s="5">
        <f t="shared" ref="I323:I386" si="23">MONTH(H323)</f>
        <v>8</v>
      </c>
      <c r="J323" s="5" t="str" cm="1">
        <f t="array" ref="J323">_xlfn.IFS(I323&lt;=2,"Winter",I323&lt;=5,"Spring",I323&lt;=8,"Summer",I323&lt;=11,"Fall",I323=12,"Winter")</f>
        <v>Summer</v>
      </c>
      <c r="K323" s="5">
        <v>75</v>
      </c>
    </row>
    <row r="324" spans="1:11" x14ac:dyDescent="0.3">
      <c r="A324">
        <v>185476415</v>
      </c>
      <c r="B324">
        <v>8785</v>
      </c>
      <c r="C324" t="s">
        <v>20</v>
      </c>
      <c r="D324" t="str">
        <f t="shared" si="21"/>
        <v>NE</v>
      </c>
      <c r="E324" t="str">
        <f t="shared" si="20"/>
        <v>Omaha</v>
      </c>
      <c r="F324" t="s">
        <v>15</v>
      </c>
      <c r="G324">
        <f t="shared" si="22"/>
        <v>0</v>
      </c>
      <c r="H324" s="2">
        <v>43343.650717592594</v>
      </c>
      <c r="I324" s="5">
        <f t="shared" si="23"/>
        <v>8</v>
      </c>
      <c r="J324" s="5" t="str" cm="1">
        <f t="array" ref="J324">_xlfn.IFS(I324&lt;=2,"Winter",I324&lt;=5,"Spring",I324&lt;=8,"Summer",I324&lt;=11,"Fall",I324=12,"Winter")</f>
        <v>Summer</v>
      </c>
      <c r="K324" s="5">
        <v>75</v>
      </c>
    </row>
    <row r="325" spans="1:11" x14ac:dyDescent="0.3">
      <c r="A325">
        <v>185478070</v>
      </c>
      <c r="B325">
        <v>151545</v>
      </c>
      <c r="C325" t="s">
        <v>114</v>
      </c>
      <c r="D325" t="str">
        <f t="shared" si="21"/>
        <v>OK</v>
      </c>
      <c r="E325" t="str">
        <f t="shared" si="20"/>
        <v>Broken Arrow</v>
      </c>
      <c r="F325" t="s">
        <v>15</v>
      </c>
      <c r="G325">
        <f t="shared" si="22"/>
        <v>0</v>
      </c>
      <c r="H325" s="2">
        <v>43344.957025462965</v>
      </c>
      <c r="I325" s="5">
        <f t="shared" si="23"/>
        <v>9</v>
      </c>
      <c r="J325" s="5" t="str" cm="1">
        <f t="array" ref="J325">_xlfn.IFS(I325&lt;=2,"Winter",I325&lt;=5,"Spring",I325&lt;=8,"Summer",I325&lt;=11,"Fall",I325=12,"Winter")</f>
        <v>Fall</v>
      </c>
      <c r="K325" s="5">
        <v>75</v>
      </c>
    </row>
    <row r="326" spans="1:11" x14ac:dyDescent="0.3">
      <c r="A326">
        <v>185479694</v>
      </c>
      <c r="B326">
        <v>137411</v>
      </c>
      <c r="C326" t="s">
        <v>219</v>
      </c>
      <c r="D326" t="str">
        <f t="shared" si="21"/>
        <v>SD</v>
      </c>
      <c r="E326" t="str">
        <f t="shared" si="20"/>
        <v>Spearfish</v>
      </c>
      <c r="F326" t="s">
        <v>37</v>
      </c>
      <c r="G326">
        <f t="shared" si="22"/>
        <v>1</v>
      </c>
      <c r="H326" s="2">
        <v>43347.755729166667</v>
      </c>
      <c r="I326" s="5">
        <f t="shared" si="23"/>
        <v>9</v>
      </c>
      <c r="J326" s="5" t="str" cm="1">
        <f t="array" ref="J326">_xlfn.IFS(I326&lt;=2,"Winter",I326&lt;=5,"Spring",I326&lt;=8,"Summer",I326&lt;=11,"Fall",I326=12,"Winter")</f>
        <v>Fall</v>
      </c>
      <c r="K326" s="5">
        <v>50</v>
      </c>
    </row>
    <row r="327" spans="1:11" x14ac:dyDescent="0.3">
      <c r="A327">
        <v>185480069</v>
      </c>
      <c r="B327">
        <v>117732</v>
      </c>
      <c r="C327" t="s">
        <v>61</v>
      </c>
      <c r="D327" t="str">
        <f t="shared" si="21"/>
        <v>KS</v>
      </c>
      <c r="E327" t="str">
        <f t="shared" si="20"/>
        <v>Shawnee</v>
      </c>
      <c r="F327" t="s">
        <v>15</v>
      </c>
      <c r="G327">
        <f t="shared" si="22"/>
        <v>0</v>
      </c>
      <c r="H327" s="2">
        <v>43347.857569444444</v>
      </c>
      <c r="I327" s="5">
        <f t="shared" si="23"/>
        <v>9</v>
      </c>
      <c r="J327" s="5" t="str" cm="1">
        <f t="array" ref="J327">_xlfn.IFS(I327&lt;=2,"Winter",I327&lt;=5,"Spring",I327&lt;=8,"Summer",I327&lt;=11,"Fall",I327=12,"Winter")</f>
        <v>Fall</v>
      </c>
      <c r="K327" s="5">
        <v>65</v>
      </c>
    </row>
    <row r="328" spans="1:11" x14ac:dyDescent="0.3">
      <c r="A328">
        <v>185481293</v>
      </c>
      <c r="B328">
        <v>106946</v>
      </c>
      <c r="C328" t="s">
        <v>25</v>
      </c>
      <c r="D328" t="str">
        <f t="shared" si="21"/>
        <v>TX</v>
      </c>
      <c r="E328" t="str">
        <f t="shared" si="20"/>
        <v>Austin</v>
      </c>
      <c r="F328" t="s">
        <v>15</v>
      </c>
      <c r="G328">
        <f t="shared" si="22"/>
        <v>0</v>
      </c>
      <c r="H328" s="2">
        <v>43348.722939814812</v>
      </c>
      <c r="I328" s="5">
        <f t="shared" si="23"/>
        <v>9</v>
      </c>
      <c r="J328" s="5" t="str" cm="1">
        <f t="array" ref="J328">_xlfn.IFS(I328&lt;=2,"Winter",I328&lt;=5,"Spring",I328&lt;=8,"Summer",I328&lt;=11,"Fall",I328=12,"Winter")</f>
        <v>Fall</v>
      </c>
      <c r="K328" s="5">
        <v>60</v>
      </c>
    </row>
    <row r="329" spans="1:11" x14ac:dyDescent="0.3">
      <c r="A329">
        <v>185481742</v>
      </c>
      <c r="B329">
        <v>123998</v>
      </c>
      <c r="C329" t="s">
        <v>220</v>
      </c>
      <c r="D329" t="str">
        <f t="shared" si="21"/>
        <v>SD</v>
      </c>
      <c r="E329" t="str">
        <f t="shared" si="20"/>
        <v>Pierre</v>
      </c>
      <c r="F329" t="s">
        <v>15</v>
      </c>
      <c r="G329">
        <f t="shared" si="22"/>
        <v>0</v>
      </c>
      <c r="H329" s="2">
        <v>43348.82199074074</v>
      </c>
      <c r="I329" s="5">
        <f t="shared" si="23"/>
        <v>9</v>
      </c>
      <c r="J329" s="5" t="str" cm="1">
        <f t="array" ref="J329">_xlfn.IFS(I329&lt;=2,"Winter",I329&lt;=5,"Spring",I329&lt;=8,"Summer",I329&lt;=11,"Fall",I329=12,"Winter")</f>
        <v>Fall</v>
      </c>
      <c r="K329" s="5">
        <v>75</v>
      </c>
    </row>
    <row r="330" spans="1:11" x14ac:dyDescent="0.3">
      <c r="A330">
        <v>185482099</v>
      </c>
      <c r="B330">
        <v>52588</v>
      </c>
      <c r="C330" t="s">
        <v>25</v>
      </c>
      <c r="D330" t="str">
        <f t="shared" si="21"/>
        <v>TX</v>
      </c>
      <c r="E330" t="str">
        <f t="shared" si="20"/>
        <v>Austin</v>
      </c>
      <c r="F330" t="s">
        <v>37</v>
      </c>
      <c r="G330">
        <f t="shared" si="22"/>
        <v>1</v>
      </c>
      <c r="H330" s="2">
        <v>43348.909212962964</v>
      </c>
      <c r="I330" s="5">
        <f t="shared" si="23"/>
        <v>9</v>
      </c>
      <c r="J330" s="5" t="str" cm="1">
        <f t="array" ref="J330">_xlfn.IFS(I330&lt;=2,"Winter",I330&lt;=5,"Spring",I330&lt;=8,"Summer",I330&lt;=11,"Fall",I330=12,"Winter")</f>
        <v>Fall</v>
      </c>
      <c r="K330" s="5">
        <v>50</v>
      </c>
    </row>
    <row r="331" spans="1:11" x14ac:dyDescent="0.3">
      <c r="A331">
        <v>185484381</v>
      </c>
      <c r="B331">
        <v>151515</v>
      </c>
      <c r="C331" t="s">
        <v>77</v>
      </c>
      <c r="D331" t="str">
        <f t="shared" si="21"/>
        <v>KS</v>
      </c>
      <c r="E331" t="str">
        <f t="shared" si="20"/>
        <v>Olathe</v>
      </c>
      <c r="F331" t="s">
        <v>15</v>
      </c>
      <c r="G331">
        <f t="shared" si="22"/>
        <v>0</v>
      </c>
      <c r="H331" s="2">
        <v>43349.954432870371</v>
      </c>
      <c r="I331" s="5">
        <f t="shared" si="23"/>
        <v>9</v>
      </c>
      <c r="J331" s="5" t="str" cm="1">
        <f t="array" ref="J331">_xlfn.IFS(I331&lt;=2,"Winter",I331&lt;=5,"Spring",I331&lt;=8,"Summer",I331&lt;=11,"Fall",I331=12,"Winter")</f>
        <v>Fall</v>
      </c>
      <c r="K331" s="5">
        <v>35</v>
      </c>
    </row>
    <row r="332" spans="1:11" x14ac:dyDescent="0.3">
      <c r="A332">
        <v>185484828</v>
      </c>
      <c r="B332">
        <v>96482</v>
      </c>
      <c r="C332" t="s">
        <v>45</v>
      </c>
      <c r="D332" t="str">
        <f t="shared" si="21"/>
        <v>TX</v>
      </c>
      <c r="E332" t="str">
        <f t="shared" si="20"/>
        <v>San Antonio</v>
      </c>
      <c r="F332" t="s">
        <v>37</v>
      </c>
      <c r="G332">
        <f t="shared" si="22"/>
        <v>1</v>
      </c>
      <c r="H332" s="2">
        <v>43350.605243055557</v>
      </c>
      <c r="I332" s="5">
        <f t="shared" si="23"/>
        <v>9</v>
      </c>
      <c r="J332" s="5" t="str" cm="1">
        <f t="array" ref="J332">_xlfn.IFS(I332&lt;=2,"Winter",I332&lt;=5,"Spring",I332&lt;=8,"Summer",I332&lt;=11,"Fall",I332=12,"Winter")</f>
        <v>Fall</v>
      </c>
      <c r="K332" s="5">
        <v>35</v>
      </c>
    </row>
    <row r="333" spans="1:11" x14ac:dyDescent="0.3">
      <c r="A333">
        <v>185485671</v>
      </c>
      <c r="B333">
        <v>123998</v>
      </c>
      <c r="C333" t="s">
        <v>221</v>
      </c>
      <c r="D333" t="str">
        <f t="shared" si="21"/>
        <v>SD</v>
      </c>
      <c r="E333" t="str">
        <f t="shared" si="20"/>
        <v>Hartford</v>
      </c>
      <c r="F333" t="s">
        <v>15</v>
      </c>
      <c r="G333">
        <f t="shared" si="22"/>
        <v>0</v>
      </c>
      <c r="H333" s="2">
        <v>43350.791724537034</v>
      </c>
      <c r="I333" s="5">
        <f t="shared" si="23"/>
        <v>9</v>
      </c>
      <c r="J333" s="5" t="str" cm="1">
        <f t="array" ref="J333">_xlfn.IFS(I333&lt;=2,"Winter",I333&lt;=5,"Spring",I333&lt;=8,"Summer",I333&lt;=11,"Fall",I333=12,"Winter")</f>
        <v>Fall</v>
      </c>
      <c r="K333" s="5">
        <v>75</v>
      </c>
    </row>
    <row r="334" spans="1:11" x14ac:dyDescent="0.3">
      <c r="A334">
        <v>185488116</v>
      </c>
      <c r="B334">
        <v>78052</v>
      </c>
      <c r="C334" t="s">
        <v>222</v>
      </c>
      <c r="D334" t="str">
        <f t="shared" si="21"/>
        <v>TX</v>
      </c>
      <c r="E334" t="str">
        <f t="shared" si="20"/>
        <v>Rainbow</v>
      </c>
      <c r="F334" t="s">
        <v>15</v>
      </c>
      <c r="G334">
        <f t="shared" si="22"/>
        <v>0</v>
      </c>
      <c r="H334" s="2">
        <v>43353.766099537039</v>
      </c>
      <c r="I334" s="5">
        <f t="shared" si="23"/>
        <v>9</v>
      </c>
      <c r="J334" s="5" t="str" cm="1">
        <f t="array" ref="J334">_xlfn.IFS(I334&lt;=2,"Winter",I334&lt;=5,"Spring",I334&lt;=8,"Summer",I334&lt;=11,"Fall",I334=12,"Winter")</f>
        <v>Fall</v>
      </c>
      <c r="K334" s="5">
        <v>99</v>
      </c>
    </row>
    <row r="335" spans="1:11" x14ac:dyDescent="0.3">
      <c r="A335">
        <v>185488356</v>
      </c>
      <c r="B335">
        <v>24128</v>
      </c>
      <c r="C335" t="s">
        <v>223</v>
      </c>
      <c r="D335" t="str">
        <f t="shared" si="21"/>
        <v>KS</v>
      </c>
      <c r="E335" t="str">
        <f t="shared" si="20"/>
        <v>Manhattan</v>
      </c>
      <c r="F335" t="s">
        <v>37</v>
      </c>
      <c r="G335">
        <f t="shared" si="22"/>
        <v>1</v>
      </c>
      <c r="H335" s="2">
        <v>43353.831493055557</v>
      </c>
      <c r="I335" s="5">
        <f t="shared" si="23"/>
        <v>9</v>
      </c>
      <c r="J335" s="5" t="str" cm="1">
        <f t="array" ref="J335">_xlfn.IFS(I335&lt;=2,"Winter",I335&lt;=5,"Spring",I335&lt;=8,"Summer",I335&lt;=11,"Fall",I335=12,"Winter")</f>
        <v>Fall</v>
      </c>
      <c r="K335" s="5">
        <v>40</v>
      </c>
    </row>
    <row r="336" spans="1:11" x14ac:dyDescent="0.3">
      <c r="A336">
        <v>185491634</v>
      </c>
      <c r="B336">
        <v>78052</v>
      </c>
      <c r="C336" t="s">
        <v>224</v>
      </c>
      <c r="D336" t="str">
        <f t="shared" si="21"/>
        <v>TX</v>
      </c>
      <c r="E336" t="str">
        <f t="shared" si="20"/>
        <v>DeSoto</v>
      </c>
      <c r="F336" t="s">
        <v>15</v>
      </c>
      <c r="G336">
        <f t="shared" si="22"/>
        <v>0</v>
      </c>
      <c r="H336" s="2">
        <v>43355.678263888891</v>
      </c>
      <c r="I336" s="5">
        <f t="shared" si="23"/>
        <v>9</v>
      </c>
      <c r="J336" s="5" t="str" cm="1">
        <f t="array" ref="J336">_xlfn.IFS(I336&lt;=2,"Winter",I336&lt;=5,"Spring",I336&lt;=8,"Summer",I336&lt;=11,"Fall",I336=12,"Winter")</f>
        <v>Fall</v>
      </c>
      <c r="K336" s="5">
        <v>84</v>
      </c>
    </row>
    <row r="337" spans="1:11" x14ac:dyDescent="0.3">
      <c r="A337">
        <v>185491655</v>
      </c>
      <c r="B337">
        <v>132498</v>
      </c>
      <c r="C337" t="s">
        <v>225</v>
      </c>
      <c r="D337" t="str">
        <f t="shared" si="21"/>
        <v>TX</v>
      </c>
      <c r="E337" t="str">
        <f t="shared" si="20"/>
        <v>Corpus Christi</v>
      </c>
      <c r="F337" t="s">
        <v>15</v>
      </c>
      <c r="G337">
        <f t="shared" si="22"/>
        <v>0</v>
      </c>
      <c r="H337" s="2">
        <v>43355.679791666669</v>
      </c>
      <c r="I337" s="5">
        <f t="shared" si="23"/>
        <v>9</v>
      </c>
      <c r="J337" s="5" t="str" cm="1">
        <f t="array" ref="J337">_xlfn.IFS(I337&lt;=2,"Winter",I337&lt;=5,"Spring",I337&lt;=8,"Summer",I337&lt;=11,"Fall",I337=12,"Winter")</f>
        <v>Fall</v>
      </c>
      <c r="K337" s="5">
        <v>115</v>
      </c>
    </row>
    <row r="338" spans="1:11" x14ac:dyDescent="0.3">
      <c r="A338">
        <v>185493963</v>
      </c>
      <c r="B338">
        <v>137411</v>
      </c>
      <c r="C338" t="s">
        <v>219</v>
      </c>
      <c r="D338" t="str">
        <f t="shared" si="21"/>
        <v>SD</v>
      </c>
      <c r="E338" t="str">
        <f t="shared" si="20"/>
        <v>Spearfish</v>
      </c>
      <c r="F338" t="s">
        <v>37</v>
      </c>
      <c r="G338">
        <f t="shared" si="22"/>
        <v>1</v>
      </c>
      <c r="H338" s="2">
        <v>43355.924780092595</v>
      </c>
      <c r="I338" s="5">
        <f t="shared" si="23"/>
        <v>9</v>
      </c>
      <c r="J338" s="5" t="str" cm="1">
        <f t="array" ref="J338">_xlfn.IFS(I338&lt;=2,"Winter",I338&lt;=5,"Spring",I338&lt;=8,"Summer",I338&lt;=11,"Fall",I338=12,"Winter")</f>
        <v>Fall</v>
      </c>
      <c r="K338" s="5">
        <v>50</v>
      </c>
    </row>
    <row r="339" spans="1:11" x14ac:dyDescent="0.3">
      <c r="A339">
        <v>185495799</v>
      </c>
      <c r="B339">
        <v>52588</v>
      </c>
      <c r="C339" t="s">
        <v>33</v>
      </c>
      <c r="D339" t="str">
        <f t="shared" si="21"/>
        <v>TX</v>
      </c>
      <c r="E339" t="str">
        <f t="shared" si="20"/>
        <v>Pflugerville</v>
      </c>
      <c r="F339" t="s">
        <v>37</v>
      </c>
      <c r="G339">
        <f t="shared" si="22"/>
        <v>1</v>
      </c>
      <c r="H339" s="2">
        <v>43356.885844907411</v>
      </c>
      <c r="I339" s="5">
        <f t="shared" si="23"/>
        <v>9</v>
      </c>
      <c r="J339" s="5" t="str" cm="1">
        <f t="array" ref="J339">_xlfn.IFS(I339&lt;=2,"Winter",I339&lt;=5,"Spring",I339&lt;=8,"Summer",I339&lt;=11,"Fall",I339=12,"Winter")</f>
        <v>Fall</v>
      </c>
      <c r="K339" s="5">
        <v>25</v>
      </c>
    </row>
    <row r="340" spans="1:11" x14ac:dyDescent="0.3">
      <c r="A340">
        <v>185496805</v>
      </c>
      <c r="B340">
        <v>22484</v>
      </c>
      <c r="C340" t="s">
        <v>226</v>
      </c>
      <c r="D340" t="str">
        <f t="shared" si="21"/>
        <v>NE</v>
      </c>
      <c r="E340" t="str">
        <f t="shared" si="20"/>
        <v>Minden</v>
      </c>
      <c r="F340" t="s">
        <v>37</v>
      </c>
      <c r="G340">
        <f t="shared" si="22"/>
        <v>1</v>
      </c>
      <c r="H340" s="2">
        <v>43357.644282407404</v>
      </c>
      <c r="I340" s="5">
        <f t="shared" si="23"/>
        <v>9</v>
      </c>
      <c r="J340" s="5" t="str" cm="1">
        <f t="array" ref="J340">_xlfn.IFS(I340&lt;=2,"Winter",I340&lt;=5,"Spring",I340&lt;=8,"Summer",I340&lt;=11,"Fall",I340=12,"Winter")</f>
        <v>Fall</v>
      </c>
      <c r="K340" s="5">
        <v>50</v>
      </c>
    </row>
    <row r="341" spans="1:11" x14ac:dyDescent="0.3">
      <c r="A341">
        <v>185499995</v>
      </c>
      <c r="B341">
        <v>10917</v>
      </c>
      <c r="C341" t="s">
        <v>106</v>
      </c>
      <c r="D341" t="str">
        <f t="shared" si="21"/>
        <v>NE</v>
      </c>
      <c r="E341" t="str">
        <f t="shared" si="20"/>
        <v>Lincoln</v>
      </c>
      <c r="F341" t="s">
        <v>15</v>
      </c>
      <c r="G341">
        <f t="shared" si="22"/>
        <v>0</v>
      </c>
      <c r="H341" s="2">
        <v>43360.765462962961</v>
      </c>
      <c r="I341" s="5">
        <f t="shared" si="23"/>
        <v>9</v>
      </c>
      <c r="J341" s="5" t="str" cm="1">
        <f t="array" ref="J341">_xlfn.IFS(I341&lt;=2,"Winter",I341&lt;=5,"Spring",I341&lt;=8,"Summer",I341&lt;=11,"Fall",I341=12,"Winter")</f>
        <v>Fall</v>
      </c>
      <c r="K341" s="5">
        <v>99</v>
      </c>
    </row>
    <row r="342" spans="1:11" x14ac:dyDescent="0.3">
      <c r="A342">
        <v>185502633</v>
      </c>
      <c r="B342">
        <v>50530</v>
      </c>
      <c r="C342" t="s">
        <v>153</v>
      </c>
      <c r="D342" t="str">
        <f t="shared" si="21"/>
        <v>SD</v>
      </c>
      <c r="E342" t="str">
        <f t="shared" si="20"/>
        <v>Sioux Falls</v>
      </c>
      <c r="F342" t="s">
        <v>37</v>
      </c>
      <c r="G342">
        <f t="shared" si="22"/>
        <v>1</v>
      </c>
      <c r="H342" s="2">
        <v>43361.939884259256</v>
      </c>
      <c r="I342" s="5">
        <f t="shared" si="23"/>
        <v>9</v>
      </c>
      <c r="J342" s="5" t="str" cm="1">
        <f t="array" ref="J342">_xlfn.IFS(I342&lt;=2,"Winter",I342&lt;=5,"Spring",I342&lt;=8,"Summer",I342&lt;=11,"Fall",I342=12,"Winter")</f>
        <v>Fall</v>
      </c>
      <c r="K342" s="5">
        <v>40</v>
      </c>
    </row>
    <row r="343" spans="1:11" x14ac:dyDescent="0.3">
      <c r="A343">
        <v>185503234</v>
      </c>
      <c r="B343">
        <v>56167</v>
      </c>
      <c r="C343" t="s">
        <v>187</v>
      </c>
      <c r="D343" t="str">
        <f t="shared" si="21"/>
        <v>NE</v>
      </c>
      <c r="E343" t="str">
        <f t="shared" si="20"/>
        <v>Arapahoe</v>
      </c>
      <c r="F343" t="s">
        <v>15</v>
      </c>
      <c r="G343">
        <f t="shared" si="22"/>
        <v>0</v>
      </c>
      <c r="H343" s="2">
        <v>43362.619699074072</v>
      </c>
      <c r="I343" s="5">
        <f t="shared" si="23"/>
        <v>9</v>
      </c>
      <c r="J343" s="5" t="str" cm="1">
        <f t="array" ref="J343">_xlfn.IFS(I343&lt;=2,"Winter",I343&lt;=5,"Spring",I343&lt;=8,"Summer",I343&lt;=11,"Fall",I343=12,"Winter")</f>
        <v>Fall</v>
      </c>
      <c r="K343" s="5">
        <v>50</v>
      </c>
    </row>
    <row r="344" spans="1:11" x14ac:dyDescent="0.3">
      <c r="A344">
        <v>185505724</v>
      </c>
      <c r="B344">
        <v>78052</v>
      </c>
      <c r="C344" t="s">
        <v>114</v>
      </c>
      <c r="D344" t="str">
        <f t="shared" si="21"/>
        <v>OK</v>
      </c>
      <c r="E344" t="str">
        <f t="shared" si="20"/>
        <v>Broken Arrow</v>
      </c>
      <c r="F344" t="s">
        <v>15</v>
      </c>
      <c r="G344">
        <f t="shared" si="22"/>
        <v>0</v>
      </c>
      <c r="H344" s="2">
        <v>43363.675243055557</v>
      </c>
      <c r="I344" s="5">
        <f t="shared" si="23"/>
        <v>9</v>
      </c>
      <c r="J344" s="5" t="str" cm="1">
        <f t="array" ref="J344">_xlfn.IFS(I344&lt;=2,"Winter",I344&lt;=5,"Spring",I344&lt;=8,"Summer",I344&lt;=11,"Fall",I344=12,"Winter")</f>
        <v>Fall</v>
      </c>
      <c r="K344" s="5">
        <v>75</v>
      </c>
    </row>
    <row r="345" spans="1:11" x14ac:dyDescent="0.3">
      <c r="A345">
        <v>185508364</v>
      </c>
      <c r="B345">
        <v>139472</v>
      </c>
      <c r="C345" t="s">
        <v>227</v>
      </c>
      <c r="D345" t="str">
        <f t="shared" si="21"/>
        <v>TX</v>
      </c>
      <c r="E345" t="str">
        <f t="shared" si="20"/>
        <v>Grand Prairie</v>
      </c>
      <c r="F345" t="s">
        <v>37</v>
      </c>
      <c r="G345">
        <f t="shared" si="22"/>
        <v>1</v>
      </c>
      <c r="H345" s="2">
        <v>43364.789340277777</v>
      </c>
      <c r="I345" s="5">
        <f t="shared" si="23"/>
        <v>9</v>
      </c>
      <c r="J345" s="5" t="str" cm="1">
        <f t="array" ref="J345">_xlfn.IFS(I345&lt;=2,"Winter",I345&lt;=5,"Spring",I345&lt;=8,"Summer",I345&lt;=11,"Fall",I345=12,"Winter")</f>
        <v>Fall</v>
      </c>
      <c r="K345" s="5">
        <v>75</v>
      </c>
    </row>
    <row r="346" spans="1:11" x14ac:dyDescent="0.3">
      <c r="A346">
        <v>185511192</v>
      </c>
      <c r="B346">
        <v>147612</v>
      </c>
      <c r="C346" t="s">
        <v>143</v>
      </c>
      <c r="D346" t="str">
        <f t="shared" si="21"/>
        <v>SD</v>
      </c>
      <c r="E346" t="str">
        <f t="shared" si="20"/>
        <v>Rapid City</v>
      </c>
      <c r="F346" t="s">
        <v>15</v>
      </c>
      <c r="G346">
        <f t="shared" si="22"/>
        <v>0</v>
      </c>
      <c r="H346" s="2">
        <v>43367.670115740744</v>
      </c>
      <c r="I346" s="5">
        <f t="shared" si="23"/>
        <v>9</v>
      </c>
      <c r="J346" s="5" t="str" cm="1">
        <f t="array" ref="J346">_xlfn.IFS(I346&lt;=2,"Winter",I346&lt;=5,"Spring",I346&lt;=8,"Summer",I346&lt;=11,"Fall",I346=12,"Winter")</f>
        <v>Fall</v>
      </c>
      <c r="K346" s="5">
        <v>75</v>
      </c>
    </row>
    <row r="347" spans="1:11" x14ac:dyDescent="0.3">
      <c r="A347">
        <v>185511920</v>
      </c>
      <c r="B347">
        <v>142957</v>
      </c>
      <c r="C347" t="s">
        <v>228</v>
      </c>
      <c r="D347" t="str">
        <f t="shared" si="21"/>
        <v>KS</v>
      </c>
      <c r="E347" t="str">
        <f t="shared" si="20"/>
        <v>Hill City</v>
      </c>
      <c r="F347" t="s">
        <v>37</v>
      </c>
      <c r="G347">
        <f t="shared" si="22"/>
        <v>1</v>
      </c>
      <c r="H347" s="2">
        <v>43367.811678240738</v>
      </c>
      <c r="I347" s="5">
        <f t="shared" si="23"/>
        <v>9</v>
      </c>
      <c r="J347" s="5" t="str" cm="1">
        <f t="array" ref="J347">_xlfn.IFS(I347&lt;=2,"Winter",I347&lt;=5,"Spring",I347&lt;=8,"Summer",I347&lt;=11,"Fall",I347=12,"Winter")</f>
        <v>Fall</v>
      </c>
      <c r="K347" s="5">
        <v>55</v>
      </c>
    </row>
    <row r="348" spans="1:11" x14ac:dyDescent="0.3">
      <c r="A348">
        <v>185512366</v>
      </c>
      <c r="B348">
        <v>118216</v>
      </c>
      <c r="C348" t="s">
        <v>109</v>
      </c>
      <c r="D348" t="str">
        <f t="shared" si="21"/>
        <v>TX</v>
      </c>
      <c r="E348" t="str">
        <f t="shared" si="20"/>
        <v>Cleburne</v>
      </c>
      <c r="F348" t="s">
        <v>15</v>
      </c>
      <c r="G348">
        <f t="shared" si="22"/>
        <v>0</v>
      </c>
      <c r="H348" s="2">
        <v>43367.902106481481</v>
      </c>
      <c r="I348" s="5">
        <f t="shared" si="23"/>
        <v>9</v>
      </c>
      <c r="J348" s="5" t="str" cm="1">
        <f t="array" ref="J348">_xlfn.IFS(I348&lt;=2,"Winter",I348&lt;=5,"Spring",I348&lt;=8,"Summer",I348&lt;=11,"Fall",I348=12,"Winter")</f>
        <v>Fall</v>
      </c>
      <c r="K348" s="5">
        <v>65</v>
      </c>
    </row>
    <row r="349" spans="1:11" x14ac:dyDescent="0.3">
      <c r="A349">
        <v>185513277</v>
      </c>
      <c r="B349">
        <v>78052</v>
      </c>
      <c r="C349" t="s">
        <v>97</v>
      </c>
      <c r="D349" t="str">
        <f t="shared" si="21"/>
        <v>TX</v>
      </c>
      <c r="E349" t="str">
        <f t="shared" si="20"/>
        <v>Denison</v>
      </c>
      <c r="F349" t="s">
        <v>15</v>
      </c>
      <c r="G349">
        <f t="shared" si="22"/>
        <v>0</v>
      </c>
      <c r="H349" s="2">
        <v>43368.664375</v>
      </c>
      <c r="I349" s="5">
        <f t="shared" si="23"/>
        <v>9</v>
      </c>
      <c r="J349" s="5" t="str" cm="1">
        <f t="array" ref="J349">_xlfn.IFS(I349&lt;=2,"Winter",I349&lt;=5,"Spring",I349&lt;=8,"Summer",I349&lt;=11,"Fall",I349=12,"Winter")</f>
        <v>Fall</v>
      </c>
      <c r="K349" s="5">
        <v>75</v>
      </c>
    </row>
    <row r="350" spans="1:11" x14ac:dyDescent="0.3">
      <c r="A350">
        <v>185513486</v>
      </c>
      <c r="B350">
        <v>139083</v>
      </c>
      <c r="C350" t="s">
        <v>219</v>
      </c>
      <c r="D350" t="str">
        <f t="shared" si="21"/>
        <v>SD</v>
      </c>
      <c r="E350" t="str">
        <f t="shared" si="20"/>
        <v>Spearfish</v>
      </c>
      <c r="F350" t="s">
        <v>15</v>
      </c>
      <c r="G350">
        <f t="shared" si="22"/>
        <v>0</v>
      </c>
      <c r="H350" s="2">
        <v>43368.695324074077</v>
      </c>
      <c r="I350" s="5">
        <f t="shared" si="23"/>
        <v>9</v>
      </c>
      <c r="J350" s="5" t="str" cm="1">
        <f t="array" ref="J350">_xlfn.IFS(I350&lt;=2,"Winter",I350&lt;=5,"Spring",I350&lt;=8,"Summer",I350&lt;=11,"Fall",I350=12,"Winter")</f>
        <v>Fall</v>
      </c>
      <c r="K350" s="5">
        <v>99</v>
      </c>
    </row>
    <row r="351" spans="1:11" x14ac:dyDescent="0.3">
      <c r="A351">
        <v>185513577</v>
      </c>
      <c r="B351">
        <v>78052</v>
      </c>
      <c r="C351" t="s">
        <v>229</v>
      </c>
      <c r="D351" t="str">
        <f t="shared" si="21"/>
        <v>TX</v>
      </c>
      <c r="E351" t="str">
        <f t="shared" si="20"/>
        <v>Allen</v>
      </c>
      <c r="F351" t="s">
        <v>15</v>
      </c>
      <c r="G351">
        <f t="shared" si="22"/>
        <v>0</v>
      </c>
      <c r="H351" s="2">
        <v>43368.712627314817</v>
      </c>
      <c r="I351" s="5">
        <f t="shared" si="23"/>
        <v>9</v>
      </c>
      <c r="J351" s="5" t="str" cm="1">
        <f t="array" ref="J351">_xlfn.IFS(I351&lt;=2,"Winter",I351&lt;=5,"Spring",I351&lt;=8,"Summer",I351&lt;=11,"Fall",I351=12,"Winter")</f>
        <v>Fall</v>
      </c>
      <c r="K351" s="5">
        <v>99</v>
      </c>
    </row>
    <row r="352" spans="1:11" x14ac:dyDescent="0.3">
      <c r="A352">
        <v>185513834</v>
      </c>
      <c r="B352">
        <v>123998</v>
      </c>
      <c r="C352" t="s">
        <v>230</v>
      </c>
      <c r="D352" t="str">
        <f t="shared" si="21"/>
        <v>NE</v>
      </c>
      <c r="E352" t="str">
        <f t="shared" si="20"/>
        <v>Thedford</v>
      </c>
      <c r="F352" t="s">
        <v>15</v>
      </c>
      <c r="G352">
        <f t="shared" si="22"/>
        <v>0</v>
      </c>
      <c r="H352" s="2">
        <v>43368.766875000001</v>
      </c>
      <c r="I352" s="5">
        <f t="shared" si="23"/>
        <v>9</v>
      </c>
      <c r="J352" s="5" t="str" cm="1">
        <f t="array" ref="J352">_xlfn.IFS(I352&lt;=2,"Winter",I352&lt;=5,"Spring",I352&lt;=8,"Summer",I352&lt;=11,"Fall",I352=12,"Winter")</f>
        <v>Fall</v>
      </c>
      <c r="K352" s="5">
        <v>75</v>
      </c>
    </row>
    <row r="353" spans="1:11" x14ac:dyDescent="0.3">
      <c r="A353">
        <v>185517099</v>
      </c>
      <c r="B353">
        <v>132261</v>
      </c>
      <c r="C353" t="s">
        <v>41</v>
      </c>
      <c r="D353" t="str">
        <f t="shared" si="21"/>
        <v>TX</v>
      </c>
      <c r="E353" t="str">
        <f t="shared" si="20"/>
        <v>Plano</v>
      </c>
      <c r="F353" t="s">
        <v>15</v>
      </c>
      <c r="G353">
        <f t="shared" si="22"/>
        <v>0</v>
      </c>
      <c r="H353" s="2">
        <v>43369.964328703703</v>
      </c>
      <c r="I353" s="5">
        <f t="shared" si="23"/>
        <v>9</v>
      </c>
      <c r="J353" s="5" t="str" cm="1">
        <f t="array" ref="J353">_xlfn.IFS(I353&lt;=2,"Winter",I353&lt;=5,"Spring",I353&lt;=8,"Summer",I353&lt;=11,"Fall",I353=12,"Winter")</f>
        <v>Fall</v>
      </c>
      <c r="K353" s="5">
        <v>75</v>
      </c>
    </row>
    <row r="354" spans="1:11" x14ac:dyDescent="0.3">
      <c r="A354">
        <v>185517954</v>
      </c>
      <c r="B354">
        <v>132217</v>
      </c>
      <c r="C354" t="s">
        <v>231</v>
      </c>
      <c r="D354" t="str">
        <f t="shared" si="21"/>
        <v>TX</v>
      </c>
      <c r="E354" t="str">
        <f t="shared" si="20"/>
        <v>Forney</v>
      </c>
      <c r="F354" t="s">
        <v>37</v>
      </c>
      <c r="G354">
        <f t="shared" si="22"/>
        <v>1</v>
      </c>
      <c r="H354" s="2">
        <v>43370.636145833334</v>
      </c>
      <c r="I354" s="5">
        <f t="shared" si="23"/>
        <v>9</v>
      </c>
      <c r="J354" s="5" t="str" cm="1">
        <f t="array" ref="J354">_xlfn.IFS(I354&lt;=2,"Winter",I354&lt;=5,"Spring",I354&lt;=8,"Summer",I354&lt;=11,"Fall",I354=12,"Winter")</f>
        <v>Fall</v>
      </c>
      <c r="K354" s="5">
        <v>40</v>
      </c>
    </row>
    <row r="355" spans="1:11" x14ac:dyDescent="0.3">
      <c r="A355">
        <v>185518025</v>
      </c>
      <c r="B355">
        <v>110847</v>
      </c>
      <c r="C355" t="s">
        <v>232</v>
      </c>
      <c r="D355" t="str">
        <f t="shared" si="21"/>
        <v>TX</v>
      </c>
      <c r="E355" t="str">
        <f t="shared" si="20"/>
        <v>North Richland Hills</v>
      </c>
      <c r="F355" t="s">
        <v>15</v>
      </c>
      <c r="G355">
        <f t="shared" si="22"/>
        <v>0</v>
      </c>
      <c r="H355" s="2">
        <v>43370.64739583333</v>
      </c>
      <c r="I355" s="5">
        <f t="shared" si="23"/>
        <v>9</v>
      </c>
      <c r="J355" s="5" t="str" cm="1">
        <f t="array" ref="J355">_xlfn.IFS(I355&lt;=2,"Winter",I355&lt;=5,"Spring",I355&lt;=8,"Summer",I355&lt;=11,"Fall",I355=12,"Winter")</f>
        <v>Fall</v>
      </c>
      <c r="K355" s="5">
        <v>99</v>
      </c>
    </row>
    <row r="356" spans="1:11" x14ac:dyDescent="0.3">
      <c r="A356">
        <v>185518098</v>
      </c>
      <c r="B356">
        <v>77737</v>
      </c>
      <c r="C356" t="s">
        <v>74</v>
      </c>
      <c r="D356" t="str">
        <f t="shared" si="21"/>
        <v>OK</v>
      </c>
      <c r="E356" t="str">
        <f t="shared" si="20"/>
        <v>Tulsa</v>
      </c>
      <c r="F356" t="s">
        <v>15</v>
      </c>
      <c r="G356">
        <f t="shared" si="22"/>
        <v>0</v>
      </c>
      <c r="H356" s="2">
        <v>43370.66165509259</v>
      </c>
      <c r="I356" s="5">
        <f t="shared" si="23"/>
        <v>9</v>
      </c>
      <c r="J356" s="5" t="str" cm="1">
        <f t="array" ref="J356">_xlfn.IFS(I356&lt;=2,"Winter",I356&lt;=5,"Spring",I356&lt;=8,"Summer",I356&lt;=11,"Fall",I356=12,"Winter")</f>
        <v>Fall</v>
      </c>
      <c r="K356" s="5">
        <v>75</v>
      </c>
    </row>
    <row r="357" spans="1:11" x14ac:dyDescent="0.3">
      <c r="A357">
        <v>185518207</v>
      </c>
      <c r="B357">
        <v>123998</v>
      </c>
      <c r="C357" t="s">
        <v>233</v>
      </c>
      <c r="D357" t="str">
        <f t="shared" si="21"/>
        <v>SD</v>
      </c>
      <c r="E357" t="str">
        <f t="shared" si="20"/>
        <v>Wanblee</v>
      </c>
      <c r="F357" t="s">
        <v>15</v>
      </c>
      <c r="G357">
        <f t="shared" si="22"/>
        <v>0</v>
      </c>
      <c r="H357" s="2">
        <v>43370.682106481479</v>
      </c>
      <c r="I357" s="5">
        <f t="shared" si="23"/>
        <v>9</v>
      </c>
      <c r="J357" s="5" t="str" cm="1">
        <f t="array" ref="J357">_xlfn.IFS(I357&lt;=2,"Winter",I357&lt;=5,"Spring",I357&lt;=8,"Summer",I357&lt;=11,"Fall",I357=12,"Winter")</f>
        <v>Fall</v>
      </c>
      <c r="K357" s="5">
        <v>75</v>
      </c>
    </row>
    <row r="358" spans="1:11" x14ac:dyDescent="0.3">
      <c r="A358">
        <v>185519616</v>
      </c>
      <c r="B358">
        <v>134061</v>
      </c>
      <c r="C358" t="s">
        <v>77</v>
      </c>
      <c r="D358" t="str">
        <f t="shared" si="21"/>
        <v>KS</v>
      </c>
      <c r="E358" t="str">
        <f t="shared" si="20"/>
        <v>Olathe</v>
      </c>
      <c r="F358" t="s">
        <v>37</v>
      </c>
      <c r="G358">
        <f t="shared" si="22"/>
        <v>1</v>
      </c>
      <c r="H358" s="2">
        <v>43371.014606481483</v>
      </c>
      <c r="I358" s="5">
        <f t="shared" si="23"/>
        <v>9</v>
      </c>
      <c r="J358" s="5" t="str" cm="1">
        <f t="array" ref="J358">_xlfn.IFS(I358&lt;=2,"Winter",I358&lt;=5,"Spring",I358&lt;=8,"Summer",I358&lt;=11,"Fall",I358=12,"Winter")</f>
        <v>Fall</v>
      </c>
      <c r="K358" s="5">
        <v>65</v>
      </c>
    </row>
    <row r="359" spans="1:11" x14ac:dyDescent="0.3">
      <c r="A359">
        <v>185521264</v>
      </c>
      <c r="B359">
        <v>159993</v>
      </c>
      <c r="C359" t="s">
        <v>122</v>
      </c>
      <c r="D359" t="str">
        <f t="shared" si="21"/>
        <v>TX</v>
      </c>
      <c r="E359" t="str">
        <f t="shared" si="20"/>
        <v>Dallas</v>
      </c>
      <c r="F359" t="s">
        <v>15</v>
      </c>
      <c r="G359">
        <f t="shared" si="22"/>
        <v>0</v>
      </c>
      <c r="H359" s="2">
        <v>43371.853958333333</v>
      </c>
      <c r="I359" s="5">
        <f t="shared" si="23"/>
        <v>9</v>
      </c>
      <c r="J359" s="5" t="str" cm="1">
        <f t="array" ref="J359">_xlfn.IFS(I359&lt;=2,"Winter",I359&lt;=5,"Spring",I359&lt;=8,"Summer",I359&lt;=11,"Fall",I359=12,"Winter")</f>
        <v>Fall</v>
      </c>
      <c r="K359" s="5">
        <v>99</v>
      </c>
    </row>
    <row r="360" spans="1:11" x14ac:dyDescent="0.3">
      <c r="A360">
        <v>185524568</v>
      </c>
      <c r="B360">
        <v>155878</v>
      </c>
      <c r="C360" t="s">
        <v>104</v>
      </c>
      <c r="D360" t="str">
        <f t="shared" si="21"/>
        <v>KS</v>
      </c>
      <c r="E360" t="str">
        <f t="shared" si="20"/>
        <v>Lawrence</v>
      </c>
      <c r="F360" t="s">
        <v>37</v>
      </c>
      <c r="G360">
        <f t="shared" si="22"/>
        <v>1</v>
      </c>
      <c r="H360" s="2">
        <v>43374.682372685187</v>
      </c>
      <c r="I360" s="5">
        <f t="shared" si="23"/>
        <v>10</v>
      </c>
      <c r="J360" s="5" t="str" cm="1">
        <f t="array" ref="J360">_xlfn.IFS(I360&lt;=2,"Winter",I360&lt;=5,"Spring",I360&lt;=8,"Summer",I360&lt;=11,"Fall",I360=12,"Winter")</f>
        <v>Fall</v>
      </c>
      <c r="K360" s="5">
        <v>25</v>
      </c>
    </row>
    <row r="361" spans="1:11" x14ac:dyDescent="0.3">
      <c r="A361">
        <v>185526786</v>
      </c>
      <c r="B361">
        <v>118623</v>
      </c>
      <c r="C361" t="s">
        <v>23</v>
      </c>
      <c r="D361" t="str">
        <f t="shared" si="21"/>
        <v>TX</v>
      </c>
      <c r="E361" t="str">
        <f t="shared" si="20"/>
        <v>Boerne</v>
      </c>
      <c r="F361" t="s">
        <v>15</v>
      </c>
      <c r="G361">
        <f t="shared" si="22"/>
        <v>0</v>
      </c>
      <c r="H361" s="2">
        <v>43374.83865740741</v>
      </c>
      <c r="I361" s="5">
        <f t="shared" si="23"/>
        <v>10</v>
      </c>
      <c r="J361" s="5" t="str" cm="1">
        <f t="array" ref="J361">_xlfn.IFS(I361&lt;=2,"Winter",I361&lt;=5,"Spring",I361&lt;=8,"Summer",I361&lt;=11,"Fall",I361=12,"Winter")</f>
        <v>Fall</v>
      </c>
      <c r="K361" s="5">
        <v>75</v>
      </c>
    </row>
    <row r="362" spans="1:11" x14ac:dyDescent="0.3">
      <c r="A362">
        <v>185526881</v>
      </c>
      <c r="B362">
        <v>8785</v>
      </c>
      <c r="C362" t="s">
        <v>234</v>
      </c>
      <c r="D362" t="str">
        <f t="shared" si="21"/>
        <v>NE</v>
      </c>
      <c r="E362" t="str">
        <f t="shared" si="20"/>
        <v>Valley</v>
      </c>
      <c r="F362" t="s">
        <v>15</v>
      </c>
      <c r="G362">
        <f t="shared" si="22"/>
        <v>0</v>
      </c>
      <c r="H362" s="2">
        <v>43374.862476851849</v>
      </c>
      <c r="I362" s="5">
        <f t="shared" si="23"/>
        <v>10</v>
      </c>
      <c r="J362" s="5" t="str" cm="1">
        <f t="array" ref="J362">_xlfn.IFS(I362&lt;=2,"Winter",I362&lt;=5,"Spring",I362&lt;=8,"Summer",I362&lt;=11,"Fall",I362=12,"Winter")</f>
        <v>Fall</v>
      </c>
      <c r="K362" s="5">
        <v>75</v>
      </c>
    </row>
    <row r="363" spans="1:11" x14ac:dyDescent="0.3">
      <c r="A363">
        <v>185528082</v>
      </c>
      <c r="B363">
        <v>13856</v>
      </c>
      <c r="C363" t="s">
        <v>79</v>
      </c>
      <c r="D363" t="str">
        <f t="shared" si="21"/>
        <v>TX</v>
      </c>
      <c r="E363" t="str">
        <f t="shared" si="20"/>
        <v>Carrollton</v>
      </c>
      <c r="F363" t="s">
        <v>37</v>
      </c>
      <c r="G363">
        <f t="shared" si="22"/>
        <v>1</v>
      </c>
      <c r="H363" s="2">
        <v>43375.638171296298</v>
      </c>
      <c r="I363" s="5">
        <f t="shared" si="23"/>
        <v>10</v>
      </c>
      <c r="J363" s="5" t="str" cm="1">
        <f t="array" ref="J363">_xlfn.IFS(I363&lt;=2,"Winter",I363&lt;=5,"Spring",I363&lt;=8,"Summer",I363&lt;=11,"Fall",I363=12,"Winter")</f>
        <v>Fall</v>
      </c>
      <c r="K363" s="5">
        <v>65</v>
      </c>
    </row>
    <row r="364" spans="1:11" x14ac:dyDescent="0.3">
      <c r="A364">
        <v>185529041</v>
      </c>
      <c r="B364">
        <v>84383</v>
      </c>
      <c r="C364" t="s">
        <v>74</v>
      </c>
      <c r="D364" t="str">
        <f t="shared" si="21"/>
        <v>OK</v>
      </c>
      <c r="E364" t="str">
        <f t="shared" si="20"/>
        <v>Tulsa</v>
      </c>
      <c r="F364" t="s">
        <v>15</v>
      </c>
      <c r="G364">
        <f t="shared" si="22"/>
        <v>0</v>
      </c>
      <c r="H364" s="2">
        <v>43375.793761574074</v>
      </c>
      <c r="I364" s="5">
        <f t="shared" si="23"/>
        <v>10</v>
      </c>
      <c r="J364" s="5" t="str" cm="1">
        <f t="array" ref="J364">_xlfn.IFS(I364&lt;=2,"Winter",I364&lt;=5,"Spring",I364&lt;=8,"Summer",I364&lt;=11,"Fall",I364=12,"Winter")</f>
        <v>Fall</v>
      </c>
      <c r="K364" s="5">
        <v>50</v>
      </c>
    </row>
    <row r="365" spans="1:11" x14ac:dyDescent="0.3">
      <c r="A365">
        <v>185534113</v>
      </c>
      <c r="B365">
        <v>134217</v>
      </c>
      <c r="C365" t="s">
        <v>235</v>
      </c>
      <c r="D365" t="str">
        <f t="shared" si="21"/>
        <v>TX</v>
      </c>
      <c r="E365" t="str">
        <f t="shared" si="20"/>
        <v>Nolanville</v>
      </c>
      <c r="F365" t="s">
        <v>37</v>
      </c>
      <c r="G365">
        <f t="shared" si="22"/>
        <v>1</v>
      </c>
      <c r="H365" s="2">
        <v>43377.826643518521</v>
      </c>
      <c r="I365" s="5">
        <f t="shared" si="23"/>
        <v>10</v>
      </c>
      <c r="J365" s="5" t="str" cm="1">
        <f t="array" ref="J365">_xlfn.IFS(I365&lt;=2,"Winter",I365&lt;=5,"Spring",I365&lt;=8,"Summer",I365&lt;=11,"Fall",I365=12,"Winter")</f>
        <v>Fall</v>
      </c>
      <c r="K365" s="5">
        <v>75</v>
      </c>
    </row>
    <row r="366" spans="1:11" x14ac:dyDescent="0.3">
      <c r="A366">
        <v>185535789</v>
      </c>
      <c r="B366">
        <v>155878</v>
      </c>
      <c r="C366" t="s">
        <v>97</v>
      </c>
      <c r="D366" t="str">
        <f t="shared" si="21"/>
        <v>TX</v>
      </c>
      <c r="E366" t="str">
        <f t="shared" si="20"/>
        <v>Denison</v>
      </c>
      <c r="F366" t="s">
        <v>37</v>
      </c>
      <c r="G366">
        <f t="shared" si="22"/>
        <v>1</v>
      </c>
      <c r="H366" s="2">
        <v>43378.720347222225</v>
      </c>
      <c r="I366" s="5">
        <f t="shared" si="23"/>
        <v>10</v>
      </c>
      <c r="J366" s="5" t="str" cm="1">
        <f t="array" ref="J366">_xlfn.IFS(I366&lt;=2,"Winter",I366&lt;=5,"Spring",I366&lt;=8,"Summer",I366&lt;=11,"Fall",I366=12,"Winter")</f>
        <v>Fall</v>
      </c>
      <c r="K366" s="5">
        <v>50</v>
      </c>
    </row>
    <row r="367" spans="1:11" x14ac:dyDescent="0.3">
      <c r="A367">
        <v>185536690</v>
      </c>
      <c r="B367">
        <v>35280</v>
      </c>
      <c r="C367" t="s">
        <v>45</v>
      </c>
      <c r="D367" t="str">
        <f t="shared" si="21"/>
        <v>TX</v>
      </c>
      <c r="E367" t="str">
        <f t="shared" si="20"/>
        <v>San Antonio</v>
      </c>
      <c r="F367" t="s">
        <v>15</v>
      </c>
      <c r="G367">
        <f t="shared" si="22"/>
        <v>0</v>
      </c>
      <c r="H367" s="2">
        <v>43379.822291666664</v>
      </c>
      <c r="I367" s="5">
        <f t="shared" si="23"/>
        <v>10</v>
      </c>
      <c r="J367" s="5" t="str" cm="1">
        <f t="array" ref="J367">_xlfn.IFS(I367&lt;=2,"Winter",I367&lt;=5,"Spring",I367&lt;=8,"Summer",I367&lt;=11,"Fall",I367=12,"Winter")</f>
        <v>Fall</v>
      </c>
      <c r="K367" s="5">
        <v>50</v>
      </c>
    </row>
    <row r="368" spans="1:11" x14ac:dyDescent="0.3">
      <c r="A368">
        <v>185543161</v>
      </c>
      <c r="B368">
        <v>16235</v>
      </c>
      <c r="C368" t="s">
        <v>134</v>
      </c>
      <c r="D368" t="str">
        <f t="shared" si="21"/>
        <v>KS</v>
      </c>
      <c r="E368" t="str">
        <f t="shared" si="20"/>
        <v>Independence</v>
      </c>
      <c r="F368" t="s">
        <v>15</v>
      </c>
      <c r="G368">
        <f t="shared" si="22"/>
        <v>0</v>
      </c>
      <c r="H368" s="2">
        <v>43382.883020833331</v>
      </c>
      <c r="I368" s="5">
        <f t="shared" si="23"/>
        <v>10</v>
      </c>
      <c r="J368" s="5" t="str" cm="1">
        <f t="array" ref="J368">_xlfn.IFS(I368&lt;=2,"Winter",I368&lt;=5,"Spring",I368&lt;=8,"Summer",I368&lt;=11,"Fall",I368=12,"Winter")</f>
        <v>Fall</v>
      </c>
      <c r="K368" s="5">
        <v>89</v>
      </c>
    </row>
    <row r="369" spans="1:11" x14ac:dyDescent="0.3">
      <c r="A369">
        <v>185544818</v>
      </c>
      <c r="B369">
        <v>68002</v>
      </c>
      <c r="C369" t="s">
        <v>236</v>
      </c>
      <c r="D369" t="str">
        <f t="shared" si="21"/>
        <v>TX</v>
      </c>
      <c r="E369" t="str">
        <f t="shared" si="20"/>
        <v>Pasadena</v>
      </c>
      <c r="F369" t="s">
        <v>15</v>
      </c>
      <c r="G369">
        <f t="shared" si="22"/>
        <v>0</v>
      </c>
      <c r="H369" s="2">
        <v>43383.719270833331</v>
      </c>
      <c r="I369" s="5">
        <f t="shared" si="23"/>
        <v>10</v>
      </c>
      <c r="J369" s="5" t="str" cm="1">
        <f t="array" ref="J369">_xlfn.IFS(I369&lt;=2,"Winter",I369&lt;=5,"Spring",I369&lt;=8,"Summer",I369&lt;=11,"Fall",I369=12,"Winter")</f>
        <v>Fall</v>
      </c>
      <c r="K369" s="5">
        <v>50</v>
      </c>
    </row>
    <row r="370" spans="1:11" x14ac:dyDescent="0.3">
      <c r="A370">
        <v>185546752</v>
      </c>
      <c r="B370">
        <v>117067</v>
      </c>
      <c r="C370" t="s">
        <v>45</v>
      </c>
      <c r="D370" t="str">
        <f t="shared" si="21"/>
        <v>TX</v>
      </c>
      <c r="E370" t="str">
        <f t="shared" si="20"/>
        <v>San Antonio</v>
      </c>
      <c r="F370" t="s">
        <v>15</v>
      </c>
      <c r="G370">
        <f t="shared" si="22"/>
        <v>0</v>
      </c>
      <c r="H370" s="2">
        <v>43384.633368055554</v>
      </c>
      <c r="I370" s="5">
        <f t="shared" si="23"/>
        <v>10</v>
      </c>
      <c r="J370" s="5" t="str" cm="1">
        <f t="array" ref="J370">_xlfn.IFS(I370&lt;=2,"Winter",I370&lt;=5,"Spring",I370&lt;=8,"Summer",I370&lt;=11,"Fall",I370=12,"Winter")</f>
        <v>Fall</v>
      </c>
      <c r="K370" s="5">
        <v>60</v>
      </c>
    </row>
    <row r="371" spans="1:11" x14ac:dyDescent="0.3">
      <c r="A371">
        <v>185546862</v>
      </c>
      <c r="B371">
        <v>123998</v>
      </c>
      <c r="C371" t="s">
        <v>106</v>
      </c>
      <c r="D371" t="str">
        <f t="shared" si="21"/>
        <v>NE</v>
      </c>
      <c r="E371" t="str">
        <f t="shared" si="20"/>
        <v>Lincoln</v>
      </c>
      <c r="F371" t="s">
        <v>15</v>
      </c>
      <c r="G371">
        <f t="shared" si="22"/>
        <v>0</v>
      </c>
      <c r="H371" s="2">
        <v>43384.652407407404</v>
      </c>
      <c r="I371" s="5">
        <f t="shared" si="23"/>
        <v>10</v>
      </c>
      <c r="J371" s="5" t="str" cm="1">
        <f t="array" ref="J371">_xlfn.IFS(I371&lt;=2,"Winter",I371&lt;=5,"Spring",I371&lt;=8,"Summer",I371&lt;=11,"Fall",I371=12,"Winter")</f>
        <v>Fall</v>
      </c>
      <c r="K371" s="5">
        <v>99</v>
      </c>
    </row>
    <row r="372" spans="1:11" x14ac:dyDescent="0.3">
      <c r="A372">
        <v>185547863</v>
      </c>
      <c r="B372">
        <v>149942</v>
      </c>
      <c r="C372" t="s">
        <v>96</v>
      </c>
      <c r="D372" t="str">
        <f t="shared" si="21"/>
        <v>OK</v>
      </c>
      <c r="E372" t="str">
        <f t="shared" si="20"/>
        <v>Jenks</v>
      </c>
      <c r="F372" t="s">
        <v>15</v>
      </c>
      <c r="G372">
        <f t="shared" si="22"/>
        <v>0</v>
      </c>
      <c r="H372" s="2">
        <v>43384.857268518521</v>
      </c>
      <c r="I372" s="5">
        <f t="shared" si="23"/>
        <v>10</v>
      </c>
      <c r="J372" s="5" t="str" cm="1">
        <f t="array" ref="J372">_xlfn.IFS(I372&lt;=2,"Winter",I372&lt;=5,"Spring",I372&lt;=8,"Summer",I372&lt;=11,"Fall",I372=12,"Winter")</f>
        <v>Fall</v>
      </c>
      <c r="K372" s="5">
        <v>75</v>
      </c>
    </row>
    <row r="373" spans="1:11" x14ac:dyDescent="0.3">
      <c r="A373">
        <v>185553684</v>
      </c>
      <c r="B373">
        <v>68002</v>
      </c>
      <c r="C373" t="s">
        <v>237</v>
      </c>
      <c r="D373" t="str">
        <f t="shared" si="21"/>
        <v>TX</v>
      </c>
      <c r="E373" t="str">
        <f t="shared" si="20"/>
        <v>San Leon</v>
      </c>
      <c r="F373" t="s">
        <v>15</v>
      </c>
      <c r="G373">
        <f t="shared" si="22"/>
        <v>0</v>
      </c>
      <c r="H373" s="2">
        <v>43388.746851851851</v>
      </c>
      <c r="I373" s="5">
        <f t="shared" si="23"/>
        <v>10</v>
      </c>
      <c r="J373" s="5" t="str" cm="1">
        <f t="array" ref="J373">_xlfn.IFS(I373&lt;=2,"Winter",I373&lt;=5,"Spring",I373&lt;=8,"Summer",I373&lt;=11,"Fall",I373=12,"Winter")</f>
        <v>Fall</v>
      </c>
      <c r="K373" s="5">
        <v>115</v>
      </c>
    </row>
    <row r="374" spans="1:11" x14ac:dyDescent="0.3">
      <c r="A374">
        <v>185555256</v>
      </c>
      <c r="B374">
        <v>118216</v>
      </c>
      <c r="C374" t="s">
        <v>238</v>
      </c>
      <c r="D374" t="str">
        <f t="shared" si="21"/>
        <v>TX</v>
      </c>
      <c r="E374" t="str">
        <f t="shared" si="20"/>
        <v>Garland</v>
      </c>
      <c r="F374" t="s">
        <v>15</v>
      </c>
      <c r="G374">
        <f t="shared" si="22"/>
        <v>0</v>
      </c>
      <c r="H374" s="2">
        <v>43389.588009259256</v>
      </c>
      <c r="I374" s="5">
        <f t="shared" si="23"/>
        <v>10</v>
      </c>
      <c r="J374" s="5" t="str" cm="1">
        <f t="array" ref="J374">_xlfn.IFS(I374&lt;=2,"Winter",I374&lt;=5,"Spring",I374&lt;=8,"Summer",I374&lt;=11,"Fall",I374=12,"Winter")</f>
        <v>Fall</v>
      </c>
      <c r="K374" s="5">
        <v>90</v>
      </c>
    </row>
    <row r="375" spans="1:11" x14ac:dyDescent="0.3">
      <c r="A375">
        <v>185556752</v>
      </c>
      <c r="B375">
        <v>35280</v>
      </c>
      <c r="C375" t="s">
        <v>174</v>
      </c>
      <c r="D375" t="str">
        <f t="shared" si="21"/>
        <v>TX</v>
      </c>
      <c r="E375" t="str">
        <f t="shared" si="20"/>
        <v>Cypress</v>
      </c>
      <c r="F375" t="s">
        <v>15</v>
      </c>
      <c r="G375">
        <f t="shared" si="22"/>
        <v>0</v>
      </c>
      <c r="H375" s="2">
        <v>43389.837534722225</v>
      </c>
      <c r="I375" s="5">
        <f t="shared" si="23"/>
        <v>10</v>
      </c>
      <c r="J375" s="5" t="str" cm="1">
        <f t="array" ref="J375">_xlfn.IFS(I375&lt;=2,"Winter",I375&lt;=5,"Spring",I375&lt;=8,"Summer",I375&lt;=11,"Fall",I375=12,"Winter")</f>
        <v>Fall</v>
      </c>
      <c r="K375" s="5">
        <v>75</v>
      </c>
    </row>
    <row r="376" spans="1:11" x14ac:dyDescent="0.3">
      <c r="A376">
        <v>185558981</v>
      </c>
      <c r="B376">
        <v>8785</v>
      </c>
      <c r="C376" t="s">
        <v>20</v>
      </c>
      <c r="D376" t="str">
        <f t="shared" si="21"/>
        <v>NE</v>
      </c>
      <c r="E376" t="str">
        <f t="shared" si="20"/>
        <v>Omaha</v>
      </c>
      <c r="F376" t="s">
        <v>37</v>
      </c>
      <c r="G376">
        <f t="shared" si="22"/>
        <v>1</v>
      </c>
      <c r="H376" s="2">
        <v>43390.752418981479</v>
      </c>
      <c r="I376" s="5">
        <f t="shared" si="23"/>
        <v>10</v>
      </c>
      <c r="J376" s="5" t="str" cm="1">
        <f t="array" ref="J376">_xlfn.IFS(I376&lt;=2,"Winter",I376&lt;=5,"Spring",I376&lt;=8,"Summer",I376&lt;=11,"Fall",I376=12,"Winter")</f>
        <v>Fall</v>
      </c>
      <c r="K376" s="5">
        <v>75</v>
      </c>
    </row>
    <row r="377" spans="1:11" x14ac:dyDescent="0.3">
      <c r="A377">
        <v>185559479</v>
      </c>
      <c r="B377">
        <v>134061</v>
      </c>
      <c r="C377" t="s">
        <v>77</v>
      </c>
      <c r="D377" t="str">
        <f t="shared" si="21"/>
        <v>KS</v>
      </c>
      <c r="E377" t="str">
        <f t="shared" si="20"/>
        <v>Olathe</v>
      </c>
      <c r="F377" t="s">
        <v>37</v>
      </c>
      <c r="G377">
        <f t="shared" si="22"/>
        <v>1</v>
      </c>
      <c r="H377" s="2">
        <v>43390.854097222225</v>
      </c>
      <c r="I377" s="5">
        <f t="shared" si="23"/>
        <v>10</v>
      </c>
      <c r="J377" s="5" t="str" cm="1">
        <f t="array" ref="J377">_xlfn.IFS(I377&lt;=2,"Winter",I377&lt;=5,"Spring",I377&lt;=8,"Summer",I377&lt;=11,"Fall",I377=12,"Winter")</f>
        <v>Fall</v>
      </c>
      <c r="K377" s="5">
        <v>50</v>
      </c>
    </row>
    <row r="378" spans="1:11" x14ac:dyDescent="0.3">
      <c r="A378">
        <v>185568289</v>
      </c>
      <c r="B378">
        <v>8395</v>
      </c>
      <c r="C378" t="s">
        <v>239</v>
      </c>
      <c r="D378" t="str">
        <f t="shared" si="21"/>
        <v>KS</v>
      </c>
      <c r="E378" t="str">
        <f t="shared" si="20"/>
        <v>Meade</v>
      </c>
      <c r="F378" t="s">
        <v>15</v>
      </c>
      <c r="G378">
        <f t="shared" si="22"/>
        <v>0</v>
      </c>
      <c r="H378" s="2">
        <v>43395.741689814815</v>
      </c>
      <c r="I378" s="5">
        <f t="shared" si="23"/>
        <v>10</v>
      </c>
      <c r="J378" s="5" t="str" cm="1">
        <f t="array" ref="J378">_xlfn.IFS(I378&lt;=2,"Winter",I378&lt;=5,"Spring",I378&lt;=8,"Summer",I378&lt;=11,"Fall",I378=12,"Winter")</f>
        <v>Fall</v>
      </c>
      <c r="K378" s="5">
        <v>75</v>
      </c>
    </row>
    <row r="379" spans="1:11" x14ac:dyDescent="0.3">
      <c r="A379">
        <v>185568378</v>
      </c>
      <c r="B379">
        <v>35280</v>
      </c>
      <c r="C379" t="s">
        <v>45</v>
      </c>
      <c r="D379" t="str">
        <f t="shared" si="21"/>
        <v>TX</v>
      </c>
      <c r="E379" t="str">
        <f t="shared" si="20"/>
        <v>San Antonio</v>
      </c>
      <c r="F379" t="s">
        <v>15</v>
      </c>
      <c r="G379">
        <f t="shared" si="22"/>
        <v>0</v>
      </c>
      <c r="H379" s="2">
        <v>43395.89984953704</v>
      </c>
      <c r="I379" s="5">
        <f t="shared" si="23"/>
        <v>10</v>
      </c>
      <c r="J379" s="5" t="str" cm="1">
        <f t="array" ref="J379">_xlfn.IFS(I379&lt;=2,"Winter",I379&lt;=5,"Spring",I379&lt;=8,"Summer",I379&lt;=11,"Fall",I379=12,"Winter")</f>
        <v>Fall</v>
      </c>
      <c r="K379" s="5">
        <v>119</v>
      </c>
    </row>
    <row r="380" spans="1:11" x14ac:dyDescent="0.3">
      <c r="A380">
        <v>185573590</v>
      </c>
      <c r="B380">
        <v>24128</v>
      </c>
      <c r="C380" t="s">
        <v>240</v>
      </c>
      <c r="D380" t="str">
        <f t="shared" si="21"/>
        <v>KS</v>
      </c>
      <c r="E380" t="str">
        <f t="shared" si="20"/>
        <v>Council Grove</v>
      </c>
      <c r="F380" t="s">
        <v>37</v>
      </c>
      <c r="G380">
        <f t="shared" si="22"/>
        <v>1</v>
      </c>
      <c r="H380" s="2">
        <v>43397.639780092592</v>
      </c>
      <c r="I380" s="5">
        <f t="shared" si="23"/>
        <v>10</v>
      </c>
      <c r="J380" s="5" t="str" cm="1">
        <f t="array" ref="J380">_xlfn.IFS(I380&lt;=2,"Winter",I380&lt;=5,"Spring",I380&lt;=8,"Summer",I380&lt;=11,"Fall",I380=12,"Winter")</f>
        <v>Fall</v>
      </c>
      <c r="K380" s="5">
        <v>75</v>
      </c>
    </row>
    <row r="381" spans="1:11" x14ac:dyDescent="0.3">
      <c r="A381">
        <v>185576905</v>
      </c>
      <c r="B381">
        <v>118216</v>
      </c>
      <c r="C381" t="s">
        <v>122</v>
      </c>
      <c r="D381" t="str">
        <f t="shared" si="21"/>
        <v>TX</v>
      </c>
      <c r="E381" t="str">
        <f t="shared" si="20"/>
        <v>Dallas</v>
      </c>
      <c r="F381" t="s">
        <v>15</v>
      </c>
      <c r="G381">
        <f t="shared" si="22"/>
        <v>0</v>
      </c>
      <c r="H381" s="2">
        <v>43398.807696759257</v>
      </c>
      <c r="I381" s="5">
        <f t="shared" si="23"/>
        <v>10</v>
      </c>
      <c r="J381" s="5" t="str" cm="1">
        <f t="array" ref="J381">_xlfn.IFS(I381&lt;=2,"Winter",I381&lt;=5,"Spring",I381&lt;=8,"Summer",I381&lt;=11,"Fall",I381=12,"Winter")</f>
        <v>Fall</v>
      </c>
      <c r="K381" s="5">
        <v>115</v>
      </c>
    </row>
    <row r="382" spans="1:11" x14ac:dyDescent="0.3">
      <c r="A382">
        <v>185577168</v>
      </c>
      <c r="B382">
        <v>160559</v>
      </c>
      <c r="C382" t="s">
        <v>143</v>
      </c>
      <c r="D382" t="str">
        <f t="shared" si="21"/>
        <v>SD</v>
      </c>
      <c r="E382" t="str">
        <f t="shared" si="20"/>
        <v>Rapid City</v>
      </c>
      <c r="F382" t="s">
        <v>15</v>
      </c>
      <c r="G382">
        <f t="shared" si="22"/>
        <v>0</v>
      </c>
      <c r="H382" s="2">
        <v>43398.866597222222</v>
      </c>
      <c r="I382" s="5">
        <f t="shared" si="23"/>
        <v>10</v>
      </c>
      <c r="J382" s="5" t="str" cm="1">
        <f t="array" ref="J382">_xlfn.IFS(I382&lt;=2,"Winter",I382&lt;=5,"Spring",I382&lt;=8,"Summer",I382&lt;=11,"Fall",I382=12,"Winter")</f>
        <v>Fall</v>
      </c>
      <c r="K382" s="5">
        <v>75</v>
      </c>
    </row>
    <row r="383" spans="1:11" x14ac:dyDescent="0.3">
      <c r="A383">
        <v>185577818</v>
      </c>
      <c r="B383">
        <v>35280</v>
      </c>
      <c r="C383" t="s">
        <v>25</v>
      </c>
      <c r="D383" t="str">
        <f t="shared" si="21"/>
        <v>TX</v>
      </c>
      <c r="E383" t="str">
        <f t="shared" si="20"/>
        <v>Austin</v>
      </c>
      <c r="F383" t="s">
        <v>15</v>
      </c>
      <c r="G383">
        <f t="shared" si="22"/>
        <v>0</v>
      </c>
      <c r="H383" s="2">
        <v>43400.713009259256</v>
      </c>
      <c r="I383" s="5">
        <f t="shared" si="23"/>
        <v>10</v>
      </c>
      <c r="J383" s="5" t="str" cm="1">
        <f t="array" ref="J383">_xlfn.IFS(I383&lt;=2,"Winter",I383&lt;=5,"Spring",I383&lt;=8,"Summer",I383&lt;=11,"Fall",I383=12,"Winter")</f>
        <v>Fall</v>
      </c>
      <c r="K383" s="5">
        <v>75</v>
      </c>
    </row>
    <row r="384" spans="1:11" x14ac:dyDescent="0.3">
      <c r="A384">
        <v>185583231</v>
      </c>
      <c r="B384">
        <v>155878</v>
      </c>
      <c r="C384" t="s">
        <v>147</v>
      </c>
      <c r="D384" t="str">
        <f t="shared" si="21"/>
        <v>TX</v>
      </c>
      <c r="E384" t="str">
        <f t="shared" si="20"/>
        <v>El Paso</v>
      </c>
      <c r="F384" t="s">
        <v>37</v>
      </c>
      <c r="G384">
        <f t="shared" si="22"/>
        <v>1</v>
      </c>
      <c r="H384" s="2">
        <v>43402.820601851854</v>
      </c>
      <c r="I384" s="5">
        <f t="shared" si="23"/>
        <v>10</v>
      </c>
      <c r="J384" s="5" t="str" cm="1">
        <f t="array" ref="J384">_xlfn.IFS(I384&lt;=2,"Winter",I384&lt;=5,"Spring",I384&lt;=8,"Summer",I384&lt;=11,"Fall",I384=12,"Winter")</f>
        <v>Fall</v>
      </c>
      <c r="K384" s="5">
        <v>40</v>
      </c>
    </row>
    <row r="385" spans="1:11" x14ac:dyDescent="0.3">
      <c r="A385">
        <v>185586167</v>
      </c>
      <c r="B385">
        <v>27852</v>
      </c>
      <c r="C385" t="s">
        <v>241</v>
      </c>
      <c r="D385" t="str">
        <f t="shared" si="21"/>
        <v>ND</v>
      </c>
      <c r="E385" t="str">
        <f t="shared" si="20"/>
        <v>West Fargo</v>
      </c>
      <c r="F385" t="s">
        <v>15</v>
      </c>
      <c r="G385">
        <f t="shared" si="22"/>
        <v>0</v>
      </c>
      <c r="H385" s="2">
        <v>43403.943472222221</v>
      </c>
      <c r="I385" s="5">
        <f t="shared" si="23"/>
        <v>10</v>
      </c>
      <c r="J385" s="5" t="str" cm="1">
        <f t="array" ref="J385">_xlfn.IFS(I385&lt;=2,"Winter",I385&lt;=5,"Spring",I385&lt;=8,"Summer",I385&lt;=11,"Fall",I385=12,"Winter")</f>
        <v>Fall</v>
      </c>
      <c r="K385" s="5">
        <v>65</v>
      </c>
    </row>
    <row r="386" spans="1:11" x14ac:dyDescent="0.3">
      <c r="A386">
        <v>185588686</v>
      </c>
      <c r="B386">
        <v>23198</v>
      </c>
      <c r="C386" t="s">
        <v>89</v>
      </c>
      <c r="D386" t="str">
        <f t="shared" si="21"/>
        <v>KS</v>
      </c>
      <c r="E386" t="str">
        <f t="shared" ref="E386:E449" si="24">LEFT(C386, SEARCH(",",C386)-1)</f>
        <v>Wichita</v>
      </c>
      <c r="F386" t="s">
        <v>37</v>
      </c>
      <c r="G386">
        <f t="shared" si="22"/>
        <v>1</v>
      </c>
      <c r="H386" s="2">
        <v>43405.600868055553</v>
      </c>
      <c r="I386" s="5">
        <f t="shared" si="23"/>
        <v>11</v>
      </c>
      <c r="J386" s="5" t="str" cm="1">
        <f t="array" ref="J386">_xlfn.IFS(I386&lt;=2,"Winter",I386&lt;=5,"Spring",I386&lt;=8,"Summer",I386&lt;=11,"Fall",I386=12,"Winter")</f>
        <v>Fall</v>
      </c>
      <c r="K386" s="5">
        <v>50</v>
      </c>
    </row>
    <row r="387" spans="1:11" x14ac:dyDescent="0.3">
      <c r="A387">
        <v>185593525</v>
      </c>
      <c r="B387">
        <v>35280</v>
      </c>
      <c r="C387" t="s">
        <v>45</v>
      </c>
      <c r="D387" t="str">
        <f t="shared" ref="D387:D450" si="25">RIGHT(C387, 2)</f>
        <v>TX</v>
      </c>
      <c r="E387" t="str">
        <f t="shared" si="24"/>
        <v>San Antonio</v>
      </c>
      <c r="F387" t="s">
        <v>15</v>
      </c>
      <c r="G387">
        <f t="shared" ref="G387:G450" si="26">IF(F387="roof",1,0)</f>
        <v>0</v>
      </c>
      <c r="H387" s="2">
        <v>43407.835104166668</v>
      </c>
      <c r="I387" s="5">
        <f t="shared" ref="I387:I450" si="27">MONTH(H387)</f>
        <v>11</v>
      </c>
      <c r="J387" s="5" t="str" cm="1">
        <f t="array" ref="J387">_xlfn.IFS(I387&lt;=2,"Winter",I387&lt;=5,"Spring",I387&lt;=8,"Summer",I387&lt;=11,"Fall",I387=12,"Winter")</f>
        <v>Fall</v>
      </c>
      <c r="K387" s="5">
        <v>99</v>
      </c>
    </row>
    <row r="388" spans="1:11" x14ac:dyDescent="0.3">
      <c r="A388">
        <v>185594197</v>
      </c>
      <c r="B388">
        <v>132261</v>
      </c>
      <c r="C388" t="s">
        <v>229</v>
      </c>
      <c r="D388" t="str">
        <f t="shared" si="25"/>
        <v>TX</v>
      </c>
      <c r="E388" t="str">
        <f t="shared" si="24"/>
        <v>Allen</v>
      </c>
      <c r="F388" t="s">
        <v>37</v>
      </c>
      <c r="G388">
        <f t="shared" si="26"/>
        <v>1</v>
      </c>
      <c r="H388" s="2">
        <v>43408.751388888886</v>
      </c>
      <c r="I388" s="5">
        <f t="shared" si="27"/>
        <v>11</v>
      </c>
      <c r="J388" s="5" t="str" cm="1">
        <f t="array" ref="J388">_xlfn.IFS(I388&lt;=2,"Winter",I388&lt;=5,"Spring",I388&lt;=8,"Summer",I388&lt;=11,"Fall",I388=12,"Winter")</f>
        <v>Fall</v>
      </c>
      <c r="K388" s="5">
        <v>40</v>
      </c>
    </row>
    <row r="389" spans="1:11" x14ac:dyDescent="0.3">
      <c r="A389">
        <v>185595105</v>
      </c>
      <c r="B389">
        <v>33860</v>
      </c>
      <c r="C389" t="s">
        <v>242</v>
      </c>
      <c r="D389" t="str">
        <f t="shared" si="25"/>
        <v>ND</v>
      </c>
      <c r="E389" t="str">
        <f t="shared" si="24"/>
        <v>Davenport</v>
      </c>
      <c r="F389" t="s">
        <v>15</v>
      </c>
      <c r="G389">
        <f t="shared" si="26"/>
        <v>0</v>
      </c>
      <c r="H389" s="2">
        <v>43409.670694444445</v>
      </c>
      <c r="I389" s="5">
        <f t="shared" si="27"/>
        <v>11</v>
      </c>
      <c r="J389" s="5" t="str" cm="1">
        <f t="array" ref="J389">_xlfn.IFS(I389&lt;=2,"Winter",I389&lt;=5,"Spring",I389&lt;=8,"Summer",I389&lt;=11,"Fall",I389=12,"Winter")</f>
        <v>Fall</v>
      </c>
      <c r="K389" s="5">
        <v>75</v>
      </c>
    </row>
    <row r="390" spans="1:11" x14ac:dyDescent="0.3">
      <c r="A390">
        <v>185596306</v>
      </c>
      <c r="B390">
        <v>13856</v>
      </c>
      <c r="C390" t="s">
        <v>66</v>
      </c>
      <c r="D390" t="str">
        <f t="shared" si="25"/>
        <v>TX</v>
      </c>
      <c r="E390" t="str">
        <f t="shared" si="24"/>
        <v>McKinney</v>
      </c>
      <c r="F390" t="s">
        <v>37</v>
      </c>
      <c r="G390">
        <f t="shared" si="26"/>
        <v>1</v>
      </c>
      <c r="H390" s="2">
        <v>43409.90457175926</v>
      </c>
      <c r="I390" s="5">
        <f t="shared" si="27"/>
        <v>11</v>
      </c>
      <c r="J390" s="5" t="str" cm="1">
        <f t="array" ref="J390">_xlfn.IFS(I390&lt;=2,"Winter",I390&lt;=5,"Spring",I390&lt;=8,"Summer",I390&lt;=11,"Fall",I390=12,"Winter")</f>
        <v>Fall</v>
      </c>
      <c r="K390" s="5">
        <v>90</v>
      </c>
    </row>
    <row r="391" spans="1:11" x14ac:dyDescent="0.3">
      <c r="A391">
        <v>185588843</v>
      </c>
      <c r="B391">
        <v>35280</v>
      </c>
      <c r="C391" t="s">
        <v>36</v>
      </c>
      <c r="D391" t="str">
        <f t="shared" si="25"/>
        <v>TX</v>
      </c>
      <c r="E391" t="str">
        <f t="shared" si="24"/>
        <v>Houston</v>
      </c>
      <c r="F391" t="s">
        <v>15</v>
      </c>
      <c r="G391">
        <f t="shared" si="26"/>
        <v>0</v>
      </c>
      <c r="H391" s="2">
        <v>43409.933495370373</v>
      </c>
      <c r="I391" s="5">
        <f t="shared" si="27"/>
        <v>11</v>
      </c>
      <c r="J391" s="5" t="str" cm="1">
        <f t="array" ref="J391">_xlfn.IFS(I391&lt;=2,"Winter",I391&lt;=5,"Spring",I391&lt;=8,"Summer",I391&lt;=11,"Fall",I391=12,"Winter")</f>
        <v>Fall</v>
      </c>
      <c r="K391" s="5">
        <v>75</v>
      </c>
    </row>
    <row r="392" spans="1:11" x14ac:dyDescent="0.3">
      <c r="A392">
        <v>185596504</v>
      </c>
      <c r="B392">
        <v>24329</v>
      </c>
      <c r="C392" t="s">
        <v>46</v>
      </c>
      <c r="D392" t="str">
        <f t="shared" si="25"/>
        <v>TX</v>
      </c>
      <c r="E392" t="str">
        <f t="shared" si="24"/>
        <v>Sugar Land</v>
      </c>
      <c r="F392" t="s">
        <v>37</v>
      </c>
      <c r="G392">
        <f t="shared" si="26"/>
        <v>1</v>
      </c>
      <c r="H392" s="2">
        <v>43409.983807870369</v>
      </c>
      <c r="I392" s="5">
        <f t="shared" si="27"/>
        <v>11</v>
      </c>
      <c r="J392" s="5" t="str" cm="1">
        <f t="array" ref="J392">_xlfn.IFS(I392&lt;=2,"Winter",I392&lt;=5,"Spring",I392&lt;=8,"Summer",I392&lt;=11,"Fall",I392=12,"Winter")</f>
        <v>Fall</v>
      </c>
      <c r="K392" s="5">
        <v>40</v>
      </c>
    </row>
    <row r="393" spans="1:11" x14ac:dyDescent="0.3">
      <c r="A393">
        <v>185597820</v>
      </c>
      <c r="B393">
        <v>84383</v>
      </c>
      <c r="C393" t="s">
        <v>74</v>
      </c>
      <c r="D393" t="str">
        <f t="shared" si="25"/>
        <v>OK</v>
      </c>
      <c r="E393" t="str">
        <f t="shared" si="24"/>
        <v>Tulsa</v>
      </c>
      <c r="F393" t="s">
        <v>15</v>
      </c>
      <c r="G393">
        <f t="shared" si="26"/>
        <v>0</v>
      </c>
      <c r="H393" s="2">
        <v>43410.774062500001</v>
      </c>
      <c r="I393" s="5">
        <f t="shared" si="27"/>
        <v>11</v>
      </c>
      <c r="J393" s="5" t="str" cm="1">
        <f t="array" ref="J393">_xlfn.IFS(I393&lt;=2,"Winter",I393&lt;=5,"Spring",I393&lt;=8,"Summer",I393&lt;=11,"Fall",I393=12,"Winter")</f>
        <v>Fall</v>
      </c>
      <c r="K393" s="5">
        <v>65</v>
      </c>
    </row>
    <row r="394" spans="1:11" x14ac:dyDescent="0.3">
      <c r="A394">
        <v>185598694</v>
      </c>
      <c r="B394">
        <v>123998</v>
      </c>
      <c r="C394" t="s">
        <v>243</v>
      </c>
      <c r="D394" t="str">
        <f t="shared" si="25"/>
        <v>NE</v>
      </c>
      <c r="E394" t="str">
        <f t="shared" si="24"/>
        <v>Stella</v>
      </c>
      <c r="F394" t="s">
        <v>15</v>
      </c>
      <c r="G394">
        <f t="shared" si="26"/>
        <v>0</v>
      </c>
      <c r="H394" s="2">
        <v>43410.976446759261</v>
      </c>
      <c r="I394" s="5">
        <f t="shared" si="27"/>
        <v>11</v>
      </c>
      <c r="J394" s="5" t="str" cm="1">
        <f t="array" ref="J394">_xlfn.IFS(I394&lt;=2,"Winter",I394&lt;=5,"Spring",I394&lt;=8,"Summer",I394&lt;=11,"Fall",I394=12,"Winter")</f>
        <v>Fall</v>
      </c>
      <c r="K394" s="5">
        <v>104</v>
      </c>
    </row>
    <row r="395" spans="1:11" x14ac:dyDescent="0.3">
      <c r="A395">
        <v>185602971</v>
      </c>
      <c r="B395">
        <v>139510</v>
      </c>
      <c r="C395" t="s">
        <v>73</v>
      </c>
      <c r="D395" t="str">
        <f t="shared" si="25"/>
        <v>NE</v>
      </c>
      <c r="E395" t="str">
        <f t="shared" si="24"/>
        <v>West Point</v>
      </c>
      <c r="F395" t="s">
        <v>37</v>
      </c>
      <c r="G395">
        <f t="shared" si="26"/>
        <v>1</v>
      </c>
      <c r="H395" s="2">
        <v>43412.926319444443</v>
      </c>
      <c r="I395" s="5">
        <f t="shared" si="27"/>
        <v>11</v>
      </c>
      <c r="J395" s="5" t="str" cm="1">
        <f t="array" ref="J395">_xlfn.IFS(I395&lt;=2,"Winter",I395&lt;=5,"Spring",I395&lt;=8,"Summer",I395&lt;=11,"Fall",I395=12,"Winter")</f>
        <v>Fall</v>
      </c>
      <c r="K395" s="5">
        <v>75</v>
      </c>
    </row>
    <row r="396" spans="1:11" x14ac:dyDescent="0.3">
      <c r="A396">
        <v>185604982</v>
      </c>
      <c r="B396">
        <v>35280</v>
      </c>
      <c r="C396" t="s">
        <v>244</v>
      </c>
      <c r="D396" t="str">
        <f t="shared" si="25"/>
        <v>TX</v>
      </c>
      <c r="E396" t="str">
        <f t="shared" si="24"/>
        <v>ORANGE</v>
      </c>
      <c r="F396" t="s">
        <v>15</v>
      </c>
      <c r="G396">
        <f t="shared" si="26"/>
        <v>0</v>
      </c>
      <c r="H396" s="2">
        <v>43417.677407407406</v>
      </c>
      <c r="I396" s="5">
        <f t="shared" si="27"/>
        <v>11</v>
      </c>
      <c r="J396" s="5" t="str" cm="1">
        <f t="array" ref="J396">_xlfn.IFS(I396&lt;=2,"Winter",I396&lt;=5,"Spring",I396&lt;=8,"Summer",I396&lt;=11,"Fall",I396=12,"Winter")</f>
        <v>Fall</v>
      </c>
      <c r="K396" s="5">
        <v>65</v>
      </c>
    </row>
    <row r="397" spans="1:11" x14ac:dyDescent="0.3">
      <c r="A397">
        <v>185610068</v>
      </c>
      <c r="B397">
        <v>24304</v>
      </c>
      <c r="C397" t="s">
        <v>41</v>
      </c>
      <c r="D397" t="str">
        <f t="shared" si="25"/>
        <v>TX</v>
      </c>
      <c r="E397" t="str">
        <f t="shared" si="24"/>
        <v>Plano</v>
      </c>
      <c r="F397" t="s">
        <v>15</v>
      </c>
      <c r="G397">
        <f t="shared" si="26"/>
        <v>0</v>
      </c>
      <c r="H397" s="2">
        <v>43417.877222222225</v>
      </c>
      <c r="I397" s="5">
        <f t="shared" si="27"/>
        <v>11</v>
      </c>
      <c r="J397" s="5" t="str" cm="1">
        <f t="array" ref="J397">_xlfn.IFS(I397&lt;=2,"Winter",I397&lt;=5,"Spring",I397&lt;=8,"Summer",I397&lt;=11,"Fall",I397=12,"Winter")</f>
        <v>Fall</v>
      </c>
      <c r="K397" s="5">
        <v>75</v>
      </c>
    </row>
    <row r="398" spans="1:11" x14ac:dyDescent="0.3">
      <c r="A398">
        <v>185610750</v>
      </c>
      <c r="B398">
        <v>155878</v>
      </c>
      <c r="C398" t="s">
        <v>79</v>
      </c>
      <c r="D398" t="str">
        <f t="shared" si="25"/>
        <v>TX</v>
      </c>
      <c r="E398" t="str">
        <f t="shared" si="24"/>
        <v>Carrollton</v>
      </c>
      <c r="F398" t="s">
        <v>37</v>
      </c>
      <c r="G398">
        <f t="shared" si="26"/>
        <v>1</v>
      </c>
      <c r="H398" s="2">
        <v>43418.598321759258</v>
      </c>
      <c r="I398" s="5">
        <f t="shared" si="27"/>
        <v>11</v>
      </c>
      <c r="J398" s="5" t="str" cm="1">
        <f t="array" ref="J398">_xlfn.IFS(I398&lt;=2,"Winter",I398&lt;=5,"Spring",I398&lt;=8,"Summer",I398&lt;=11,"Fall",I398=12,"Winter")</f>
        <v>Fall</v>
      </c>
      <c r="K398" s="5">
        <v>60</v>
      </c>
    </row>
    <row r="399" spans="1:11" x14ac:dyDescent="0.3">
      <c r="A399">
        <v>185611593</v>
      </c>
      <c r="B399">
        <v>150693</v>
      </c>
      <c r="C399" t="s">
        <v>25</v>
      </c>
      <c r="D399" t="str">
        <f t="shared" si="25"/>
        <v>TX</v>
      </c>
      <c r="E399" t="str">
        <f t="shared" si="24"/>
        <v>Austin</v>
      </c>
      <c r="F399" t="s">
        <v>15</v>
      </c>
      <c r="G399">
        <f t="shared" si="26"/>
        <v>0</v>
      </c>
      <c r="H399" s="2">
        <v>43418.781064814815</v>
      </c>
      <c r="I399" s="5">
        <f t="shared" si="27"/>
        <v>11</v>
      </c>
      <c r="J399" s="5" t="str" cm="1">
        <f t="array" ref="J399">_xlfn.IFS(I399&lt;=2,"Winter",I399&lt;=5,"Spring",I399&lt;=8,"Summer",I399&lt;=11,"Fall",I399=12,"Winter")</f>
        <v>Fall</v>
      </c>
      <c r="K399" s="5">
        <v>50</v>
      </c>
    </row>
    <row r="400" spans="1:11" x14ac:dyDescent="0.3">
      <c r="A400">
        <v>185614639</v>
      </c>
      <c r="B400">
        <v>23198</v>
      </c>
      <c r="C400" t="s">
        <v>89</v>
      </c>
      <c r="D400" t="str">
        <f t="shared" si="25"/>
        <v>KS</v>
      </c>
      <c r="E400" t="str">
        <f t="shared" si="24"/>
        <v>Wichita</v>
      </c>
      <c r="F400" t="s">
        <v>37</v>
      </c>
      <c r="G400">
        <f t="shared" si="26"/>
        <v>1</v>
      </c>
      <c r="H400" s="2">
        <v>43420.723368055558</v>
      </c>
      <c r="I400" s="5">
        <f t="shared" si="27"/>
        <v>11</v>
      </c>
      <c r="J400" s="5" t="str" cm="1">
        <f t="array" ref="J400">_xlfn.IFS(I400&lt;=2,"Winter",I400&lt;=5,"Spring",I400&lt;=8,"Summer",I400&lt;=11,"Fall",I400=12,"Winter")</f>
        <v>Fall</v>
      </c>
      <c r="K400" s="5">
        <v>25</v>
      </c>
    </row>
    <row r="401" spans="1:11" x14ac:dyDescent="0.3">
      <c r="A401">
        <v>185598853</v>
      </c>
      <c r="B401">
        <v>78052</v>
      </c>
      <c r="C401" t="s">
        <v>245</v>
      </c>
      <c r="D401" t="str">
        <f t="shared" si="25"/>
        <v>TX</v>
      </c>
      <c r="E401" t="str">
        <f t="shared" si="24"/>
        <v>Gainesville</v>
      </c>
      <c r="F401" t="s">
        <v>15</v>
      </c>
      <c r="G401">
        <f t="shared" si="26"/>
        <v>0</v>
      </c>
      <c r="H401" s="2">
        <v>43420.838067129633</v>
      </c>
      <c r="I401" s="5">
        <f t="shared" si="27"/>
        <v>11</v>
      </c>
      <c r="J401" s="5" t="str" cm="1">
        <f t="array" ref="J401">_xlfn.IFS(I401&lt;=2,"Winter",I401&lt;=5,"Spring",I401&lt;=8,"Summer",I401&lt;=11,"Fall",I401=12,"Winter")</f>
        <v>Fall</v>
      </c>
      <c r="K401" s="5">
        <v>75</v>
      </c>
    </row>
    <row r="402" spans="1:11" x14ac:dyDescent="0.3">
      <c r="A402">
        <v>185615737</v>
      </c>
      <c r="B402">
        <v>127043</v>
      </c>
      <c r="C402" t="s">
        <v>246</v>
      </c>
      <c r="D402" t="str">
        <f t="shared" si="25"/>
        <v>KS</v>
      </c>
      <c r="E402" t="str">
        <f t="shared" si="24"/>
        <v>Mayetta</v>
      </c>
      <c r="F402" t="s">
        <v>37</v>
      </c>
      <c r="G402">
        <f t="shared" si="26"/>
        <v>1</v>
      </c>
      <c r="H402" s="2">
        <v>43421.545115740744</v>
      </c>
      <c r="I402" s="5">
        <f t="shared" si="27"/>
        <v>11</v>
      </c>
      <c r="J402" s="5" t="str" cm="1">
        <f t="array" ref="J402">_xlfn.IFS(I402&lt;=2,"Winter",I402&lt;=5,"Spring",I402&lt;=8,"Summer",I402&lt;=11,"Fall",I402=12,"Winter")</f>
        <v>Fall</v>
      </c>
      <c r="K402" s="5">
        <v>55</v>
      </c>
    </row>
    <row r="403" spans="1:11" x14ac:dyDescent="0.3">
      <c r="A403">
        <v>185617732</v>
      </c>
      <c r="B403">
        <v>162899</v>
      </c>
      <c r="C403" t="s">
        <v>60</v>
      </c>
      <c r="D403" t="str">
        <f t="shared" si="25"/>
        <v>KS</v>
      </c>
      <c r="E403" t="str">
        <f t="shared" si="24"/>
        <v>Overland Park</v>
      </c>
      <c r="F403" t="s">
        <v>37</v>
      </c>
      <c r="G403">
        <f t="shared" si="26"/>
        <v>1</v>
      </c>
      <c r="H403" s="2">
        <v>43423.705196759256</v>
      </c>
      <c r="I403" s="5">
        <f t="shared" si="27"/>
        <v>11</v>
      </c>
      <c r="J403" s="5" t="str" cm="1">
        <f t="array" ref="J403">_xlfn.IFS(I403&lt;=2,"Winter",I403&lt;=5,"Spring",I403&lt;=8,"Summer",I403&lt;=11,"Fall",I403=12,"Winter")</f>
        <v>Fall</v>
      </c>
      <c r="K403" s="5">
        <v>50</v>
      </c>
    </row>
    <row r="404" spans="1:11" x14ac:dyDescent="0.3">
      <c r="A404">
        <v>185618435</v>
      </c>
      <c r="B404">
        <v>133668</v>
      </c>
      <c r="C404" t="s">
        <v>247</v>
      </c>
      <c r="D404" t="str">
        <f t="shared" si="25"/>
        <v>TX</v>
      </c>
      <c r="E404" t="str">
        <f t="shared" si="24"/>
        <v>Hillsboro</v>
      </c>
      <c r="F404" t="s">
        <v>15</v>
      </c>
      <c r="G404">
        <f t="shared" si="26"/>
        <v>0</v>
      </c>
      <c r="H404" s="2">
        <v>43423.86451388889</v>
      </c>
      <c r="I404" s="5">
        <f t="shared" si="27"/>
        <v>11</v>
      </c>
      <c r="J404" s="5" t="str" cm="1">
        <f t="array" ref="J404">_xlfn.IFS(I404&lt;=2,"Winter",I404&lt;=5,"Spring",I404&lt;=8,"Summer",I404&lt;=11,"Fall",I404=12,"Winter")</f>
        <v>Fall</v>
      </c>
      <c r="K404" s="5">
        <v>65</v>
      </c>
    </row>
    <row r="405" spans="1:11" x14ac:dyDescent="0.3">
      <c r="A405">
        <v>185619404</v>
      </c>
      <c r="B405">
        <v>155878</v>
      </c>
      <c r="C405" t="s">
        <v>190</v>
      </c>
      <c r="D405" t="str">
        <f t="shared" si="25"/>
        <v>TX</v>
      </c>
      <c r="E405" t="str">
        <f t="shared" si="24"/>
        <v>Round Rock</v>
      </c>
      <c r="F405" t="s">
        <v>37</v>
      </c>
      <c r="G405">
        <f t="shared" si="26"/>
        <v>1</v>
      </c>
      <c r="H405" s="2">
        <v>43424.682974537034</v>
      </c>
      <c r="I405" s="5">
        <f t="shared" si="27"/>
        <v>11</v>
      </c>
      <c r="J405" s="5" t="str" cm="1">
        <f t="array" ref="J405">_xlfn.IFS(I405&lt;=2,"Winter",I405&lt;=5,"Spring",I405&lt;=8,"Summer",I405&lt;=11,"Fall",I405=12,"Winter")</f>
        <v>Fall</v>
      </c>
      <c r="K405" s="5">
        <v>35</v>
      </c>
    </row>
    <row r="406" spans="1:11" x14ac:dyDescent="0.3">
      <c r="A406">
        <v>185626059</v>
      </c>
      <c r="B406">
        <v>155878</v>
      </c>
      <c r="C406" t="s">
        <v>41</v>
      </c>
      <c r="D406" t="str">
        <f t="shared" si="25"/>
        <v>TX</v>
      </c>
      <c r="E406" t="str">
        <f t="shared" si="24"/>
        <v>Plano</v>
      </c>
      <c r="F406" t="s">
        <v>15</v>
      </c>
      <c r="G406">
        <f t="shared" si="26"/>
        <v>0</v>
      </c>
      <c r="H406" s="2">
        <v>43431.755046296297</v>
      </c>
      <c r="I406" s="5">
        <f t="shared" si="27"/>
        <v>11</v>
      </c>
      <c r="J406" s="5" t="str" cm="1">
        <f t="array" ref="J406">_xlfn.IFS(I406&lt;=2,"Winter",I406&lt;=5,"Spring",I406&lt;=8,"Summer",I406&lt;=11,"Fall",I406=12,"Winter")</f>
        <v>Fall</v>
      </c>
      <c r="K406" s="5">
        <v>75</v>
      </c>
    </row>
    <row r="407" spans="1:11" x14ac:dyDescent="0.3">
      <c r="A407">
        <v>185628286</v>
      </c>
      <c r="B407">
        <v>132261</v>
      </c>
      <c r="C407" t="s">
        <v>248</v>
      </c>
      <c r="D407" t="str">
        <f t="shared" si="25"/>
        <v>TX</v>
      </c>
      <c r="E407" t="str">
        <f t="shared" si="24"/>
        <v>Aubrey</v>
      </c>
      <c r="F407" t="s">
        <v>37</v>
      </c>
      <c r="G407">
        <f t="shared" si="26"/>
        <v>1</v>
      </c>
      <c r="H407" s="2">
        <v>43432.858298611114</v>
      </c>
      <c r="I407" s="5">
        <f t="shared" si="27"/>
        <v>11</v>
      </c>
      <c r="J407" s="5" t="str" cm="1">
        <f t="array" ref="J407">_xlfn.IFS(I407&lt;=2,"Winter",I407&lt;=5,"Spring",I407&lt;=8,"Summer",I407&lt;=11,"Fall",I407=12,"Winter")</f>
        <v>Fall</v>
      </c>
      <c r="K407" s="5">
        <v>70</v>
      </c>
    </row>
    <row r="408" spans="1:11" x14ac:dyDescent="0.3">
      <c r="A408">
        <v>185630776</v>
      </c>
      <c r="B408">
        <v>165172</v>
      </c>
      <c r="C408" t="s">
        <v>117</v>
      </c>
      <c r="D408" t="str">
        <f t="shared" si="25"/>
        <v>OK</v>
      </c>
      <c r="E408" t="str">
        <f t="shared" si="24"/>
        <v>Oklahoma City</v>
      </c>
      <c r="F408" t="s">
        <v>15</v>
      </c>
      <c r="G408">
        <f t="shared" si="26"/>
        <v>0</v>
      </c>
      <c r="H408" s="2">
        <v>43434.573495370372</v>
      </c>
      <c r="I408" s="5">
        <f t="shared" si="27"/>
        <v>11</v>
      </c>
      <c r="J408" s="5" t="str" cm="1">
        <f t="array" ref="J408">_xlfn.IFS(I408&lt;=2,"Winter",I408&lt;=5,"Spring",I408&lt;=8,"Summer",I408&lt;=11,"Fall",I408=12,"Winter")</f>
        <v>Fall</v>
      </c>
      <c r="K408" s="5">
        <v>95</v>
      </c>
    </row>
    <row r="409" spans="1:11" x14ac:dyDescent="0.3">
      <c r="A409">
        <v>185635909</v>
      </c>
      <c r="B409">
        <v>155878</v>
      </c>
      <c r="C409" t="s">
        <v>41</v>
      </c>
      <c r="D409" t="str">
        <f t="shared" si="25"/>
        <v>TX</v>
      </c>
      <c r="E409" t="str">
        <f t="shared" si="24"/>
        <v>Plano</v>
      </c>
      <c r="F409" t="s">
        <v>37</v>
      </c>
      <c r="G409">
        <f t="shared" si="26"/>
        <v>1</v>
      </c>
      <c r="H409" s="2">
        <v>43438.680266203701</v>
      </c>
      <c r="I409" s="5">
        <f t="shared" si="27"/>
        <v>12</v>
      </c>
      <c r="J409" s="5" t="str" cm="1">
        <f t="array" ref="J409">_xlfn.IFS(I409&lt;=2,"Winter",I409&lt;=5,"Spring",I409&lt;=8,"Summer",I409&lt;=11,"Fall",I409=12,"Winter")</f>
        <v>Winter</v>
      </c>
      <c r="K409" s="5">
        <v>75</v>
      </c>
    </row>
    <row r="410" spans="1:11" x14ac:dyDescent="0.3">
      <c r="A410">
        <v>185636320</v>
      </c>
      <c r="B410">
        <v>10822</v>
      </c>
      <c r="C410" t="s">
        <v>36</v>
      </c>
      <c r="D410" t="str">
        <f t="shared" si="25"/>
        <v>TX</v>
      </c>
      <c r="E410" t="str">
        <f t="shared" si="24"/>
        <v>Houston</v>
      </c>
      <c r="F410" t="s">
        <v>37</v>
      </c>
      <c r="G410">
        <f t="shared" si="26"/>
        <v>1</v>
      </c>
      <c r="H410" s="2">
        <v>43438.756527777776</v>
      </c>
      <c r="I410" s="5">
        <f t="shared" si="27"/>
        <v>12</v>
      </c>
      <c r="J410" s="5" t="str" cm="1">
        <f t="array" ref="J410">_xlfn.IFS(I410&lt;=2,"Winter",I410&lt;=5,"Spring",I410&lt;=8,"Summer",I410&lt;=11,"Fall",I410=12,"Winter")</f>
        <v>Winter</v>
      </c>
      <c r="K410" s="5">
        <v>50</v>
      </c>
    </row>
    <row r="411" spans="1:11" x14ac:dyDescent="0.3">
      <c r="A411">
        <v>185636860</v>
      </c>
      <c r="B411">
        <v>27852</v>
      </c>
      <c r="C411" t="s">
        <v>68</v>
      </c>
      <c r="D411" t="str">
        <f t="shared" si="25"/>
        <v>ND</v>
      </c>
      <c r="E411" t="str">
        <f t="shared" si="24"/>
        <v>Fargo</v>
      </c>
      <c r="F411" t="s">
        <v>15</v>
      </c>
      <c r="G411">
        <f t="shared" si="26"/>
        <v>0</v>
      </c>
      <c r="H411" s="2">
        <v>43438.878865740742</v>
      </c>
      <c r="I411" s="5">
        <f t="shared" si="27"/>
        <v>12</v>
      </c>
      <c r="J411" s="5" t="str" cm="1">
        <f t="array" ref="J411">_xlfn.IFS(I411&lt;=2,"Winter",I411&lt;=5,"Spring",I411&lt;=8,"Summer",I411&lt;=11,"Fall",I411=12,"Winter")</f>
        <v>Winter</v>
      </c>
      <c r="K411" s="5">
        <v>75</v>
      </c>
    </row>
    <row r="412" spans="1:11" x14ac:dyDescent="0.3">
      <c r="A412">
        <v>185636636</v>
      </c>
      <c r="B412">
        <v>35280</v>
      </c>
      <c r="C412" t="s">
        <v>36</v>
      </c>
      <c r="D412" t="str">
        <f t="shared" si="25"/>
        <v>TX</v>
      </c>
      <c r="E412" t="str">
        <f t="shared" si="24"/>
        <v>Houston</v>
      </c>
      <c r="F412" t="s">
        <v>15</v>
      </c>
      <c r="G412">
        <f t="shared" si="26"/>
        <v>0</v>
      </c>
      <c r="H412" s="2">
        <v>43438.968564814815</v>
      </c>
      <c r="I412" s="5">
        <f t="shared" si="27"/>
        <v>12</v>
      </c>
      <c r="J412" s="5" t="str" cm="1">
        <f t="array" ref="J412">_xlfn.IFS(I412&lt;=2,"Winter",I412&lt;=5,"Spring",I412&lt;=8,"Summer",I412&lt;=11,"Fall",I412=12,"Winter")</f>
        <v>Winter</v>
      </c>
      <c r="K412" s="5">
        <v>75</v>
      </c>
    </row>
    <row r="413" spans="1:11" x14ac:dyDescent="0.3">
      <c r="A413">
        <v>185637934</v>
      </c>
      <c r="B413">
        <v>155878</v>
      </c>
      <c r="C413" t="s">
        <v>42</v>
      </c>
      <c r="D413" t="str">
        <f t="shared" si="25"/>
        <v>TX</v>
      </c>
      <c r="E413" t="str">
        <f t="shared" si="24"/>
        <v>Spring</v>
      </c>
      <c r="F413" t="s">
        <v>37</v>
      </c>
      <c r="G413">
        <f t="shared" si="26"/>
        <v>1</v>
      </c>
      <c r="H413" s="2">
        <v>43439.695613425924</v>
      </c>
      <c r="I413" s="5">
        <f t="shared" si="27"/>
        <v>12</v>
      </c>
      <c r="J413" s="5" t="str" cm="1">
        <f t="array" ref="J413">_xlfn.IFS(I413&lt;=2,"Winter",I413&lt;=5,"Spring",I413&lt;=8,"Summer",I413&lt;=11,"Fall",I413=12,"Winter")</f>
        <v>Winter</v>
      </c>
      <c r="K413" s="5">
        <v>40</v>
      </c>
    </row>
    <row r="414" spans="1:11" x14ac:dyDescent="0.3">
      <c r="A414">
        <v>185644098</v>
      </c>
      <c r="B414">
        <v>15676</v>
      </c>
      <c r="C414" t="s">
        <v>189</v>
      </c>
      <c r="D414" t="str">
        <f t="shared" si="25"/>
        <v>KS</v>
      </c>
      <c r="E414" t="str">
        <f t="shared" si="24"/>
        <v>Lenexa</v>
      </c>
      <c r="F414" t="s">
        <v>37</v>
      </c>
      <c r="G414">
        <f t="shared" si="26"/>
        <v>1</v>
      </c>
      <c r="H414" s="2">
        <v>43444.788865740738</v>
      </c>
      <c r="I414" s="5">
        <f t="shared" si="27"/>
        <v>12</v>
      </c>
      <c r="J414" s="5" t="str" cm="1">
        <f t="array" ref="J414">_xlfn.IFS(I414&lt;=2,"Winter",I414&lt;=5,"Spring",I414&lt;=8,"Summer",I414&lt;=11,"Fall",I414=12,"Winter")</f>
        <v>Winter</v>
      </c>
      <c r="K414" s="5">
        <v>75</v>
      </c>
    </row>
    <row r="415" spans="1:11" x14ac:dyDescent="0.3">
      <c r="A415">
        <v>185640565</v>
      </c>
      <c r="B415">
        <v>35280</v>
      </c>
      <c r="C415" t="s">
        <v>42</v>
      </c>
      <c r="D415" t="str">
        <f t="shared" si="25"/>
        <v>TX</v>
      </c>
      <c r="E415" t="str">
        <f t="shared" si="24"/>
        <v>Spring</v>
      </c>
      <c r="F415" t="s">
        <v>15</v>
      </c>
      <c r="G415">
        <f t="shared" si="26"/>
        <v>0</v>
      </c>
      <c r="H415" s="2">
        <v>43444.858298611114</v>
      </c>
      <c r="I415" s="5">
        <f t="shared" si="27"/>
        <v>12</v>
      </c>
      <c r="J415" s="5" t="str" cm="1">
        <f t="array" ref="J415">_xlfn.IFS(I415&lt;=2,"Winter",I415&lt;=5,"Spring",I415&lt;=8,"Summer",I415&lt;=11,"Fall",I415=12,"Winter")</f>
        <v>Winter</v>
      </c>
      <c r="K415" s="5">
        <v>75</v>
      </c>
    </row>
    <row r="416" spans="1:11" x14ac:dyDescent="0.3">
      <c r="A416">
        <v>185645443</v>
      </c>
      <c r="B416">
        <v>155878</v>
      </c>
      <c r="C416" t="s">
        <v>89</v>
      </c>
      <c r="D416" t="str">
        <f t="shared" si="25"/>
        <v>KS</v>
      </c>
      <c r="E416" t="str">
        <f t="shared" si="24"/>
        <v>Wichita</v>
      </c>
      <c r="F416" t="s">
        <v>37</v>
      </c>
      <c r="G416">
        <f t="shared" si="26"/>
        <v>1</v>
      </c>
      <c r="H416" s="2">
        <v>43445.734490740739</v>
      </c>
      <c r="I416" s="5">
        <f t="shared" si="27"/>
        <v>12</v>
      </c>
      <c r="J416" s="5" t="str" cm="1">
        <f t="array" ref="J416">_xlfn.IFS(I416&lt;=2,"Winter",I416&lt;=5,"Spring",I416&lt;=8,"Summer",I416&lt;=11,"Fall",I416=12,"Winter")</f>
        <v>Winter</v>
      </c>
      <c r="K416" s="5">
        <v>50</v>
      </c>
    </row>
    <row r="417" spans="1:11" x14ac:dyDescent="0.3">
      <c r="A417">
        <v>185646587</v>
      </c>
      <c r="B417">
        <v>155878</v>
      </c>
      <c r="C417" t="s">
        <v>89</v>
      </c>
      <c r="D417" t="str">
        <f t="shared" si="25"/>
        <v>KS</v>
      </c>
      <c r="E417" t="str">
        <f t="shared" si="24"/>
        <v>Wichita</v>
      </c>
      <c r="F417" t="s">
        <v>37</v>
      </c>
      <c r="G417">
        <f t="shared" si="26"/>
        <v>1</v>
      </c>
      <c r="H417" s="2">
        <v>43446.646620370368</v>
      </c>
      <c r="I417" s="5">
        <f t="shared" si="27"/>
        <v>12</v>
      </c>
      <c r="J417" s="5" t="str" cm="1">
        <f t="array" ref="J417">_xlfn.IFS(I417&lt;=2,"Winter",I417&lt;=5,"Spring",I417&lt;=8,"Summer",I417&lt;=11,"Fall",I417=12,"Winter")</f>
        <v>Winter</v>
      </c>
      <c r="K417" s="5">
        <v>10</v>
      </c>
    </row>
    <row r="418" spans="1:11" x14ac:dyDescent="0.3">
      <c r="A418">
        <v>185652608</v>
      </c>
      <c r="B418">
        <v>155878</v>
      </c>
      <c r="C418" t="s">
        <v>249</v>
      </c>
      <c r="D418" t="str">
        <f t="shared" si="25"/>
        <v>TX</v>
      </c>
      <c r="E418" t="str">
        <f t="shared" si="24"/>
        <v>Cibolo</v>
      </c>
      <c r="F418" t="s">
        <v>37</v>
      </c>
      <c r="G418">
        <f t="shared" si="26"/>
        <v>1</v>
      </c>
      <c r="H418" s="2">
        <v>43451.770555555559</v>
      </c>
      <c r="I418" s="5">
        <f t="shared" si="27"/>
        <v>12</v>
      </c>
      <c r="J418" s="5" t="str" cm="1">
        <f t="array" ref="J418">_xlfn.IFS(I418&lt;=2,"Winter",I418&lt;=5,"Spring",I418&lt;=8,"Summer",I418&lt;=11,"Fall",I418=12,"Winter")</f>
        <v>Winter</v>
      </c>
      <c r="K418" s="5">
        <v>15</v>
      </c>
    </row>
    <row r="419" spans="1:11" x14ac:dyDescent="0.3">
      <c r="A419">
        <v>185649479</v>
      </c>
      <c r="B419">
        <v>78052</v>
      </c>
      <c r="C419" t="s">
        <v>250</v>
      </c>
      <c r="D419" t="str">
        <f t="shared" si="25"/>
        <v>TX</v>
      </c>
      <c r="E419" t="str">
        <f t="shared" si="24"/>
        <v>Lone Star</v>
      </c>
      <c r="F419" t="s">
        <v>15</v>
      </c>
      <c r="G419">
        <f t="shared" si="26"/>
        <v>0</v>
      </c>
      <c r="H419" s="2">
        <v>43451.793449074074</v>
      </c>
      <c r="I419" s="5">
        <f t="shared" si="27"/>
        <v>12</v>
      </c>
      <c r="J419" s="5" t="str" cm="1">
        <f t="array" ref="J419">_xlfn.IFS(I419&lt;=2,"Winter",I419&lt;=5,"Spring",I419&lt;=8,"Summer",I419&lt;=11,"Fall",I419=12,"Winter")</f>
        <v>Winter</v>
      </c>
      <c r="K419" s="5">
        <v>99</v>
      </c>
    </row>
    <row r="420" spans="1:11" x14ac:dyDescent="0.3">
      <c r="A420">
        <v>185656240</v>
      </c>
      <c r="B420">
        <v>34313</v>
      </c>
      <c r="C420" t="s">
        <v>60</v>
      </c>
      <c r="D420" t="str">
        <f t="shared" si="25"/>
        <v>KS</v>
      </c>
      <c r="E420" t="str">
        <f t="shared" si="24"/>
        <v>Overland Park</v>
      </c>
      <c r="F420" t="s">
        <v>15</v>
      </c>
      <c r="G420">
        <f t="shared" si="26"/>
        <v>0</v>
      </c>
      <c r="H420" s="2">
        <v>43452.838171296295</v>
      </c>
      <c r="I420" s="5">
        <f t="shared" si="27"/>
        <v>12</v>
      </c>
      <c r="J420" s="5" t="str" cm="1">
        <f t="array" ref="J420">_xlfn.IFS(I420&lt;=2,"Winter",I420&lt;=5,"Spring",I420&lt;=8,"Summer",I420&lt;=11,"Fall",I420=12,"Winter")</f>
        <v>Winter</v>
      </c>
      <c r="K420" s="5">
        <v>50</v>
      </c>
    </row>
    <row r="421" spans="1:11" x14ac:dyDescent="0.3">
      <c r="A421">
        <v>185656504</v>
      </c>
      <c r="B421">
        <v>34313</v>
      </c>
      <c r="C421" t="s">
        <v>77</v>
      </c>
      <c r="D421" t="str">
        <f t="shared" si="25"/>
        <v>KS</v>
      </c>
      <c r="E421" t="str">
        <f t="shared" si="24"/>
        <v>Olathe</v>
      </c>
      <c r="F421" t="s">
        <v>15</v>
      </c>
      <c r="G421">
        <f t="shared" si="26"/>
        <v>0</v>
      </c>
      <c r="H421" s="2">
        <v>43452.871307870373</v>
      </c>
      <c r="I421" s="5">
        <f t="shared" si="27"/>
        <v>12</v>
      </c>
      <c r="J421" s="5" t="str" cm="1">
        <f t="array" ref="J421">_xlfn.IFS(I421&lt;=2,"Winter",I421&lt;=5,"Spring",I421&lt;=8,"Summer",I421&lt;=11,"Fall",I421=12,"Winter")</f>
        <v>Winter</v>
      </c>
      <c r="K421" s="5">
        <v>40</v>
      </c>
    </row>
    <row r="422" spans="1:11" x14ac:dyDescent="0.3">
      <c r="A422">
        <v>185660163</v>
      </c>
      <c r="B422">
        <v>120465</v>
      </c>
      <c r="C422" t="s">
        <v>45</v>
      </c>
      <c r="D422" t="str">
        <f t="shared" si="25"/>
        <v>TX</v>
      </c>
      <c r="E422" t="str">
        <f t="shared" si="24"/>
        <v>San Antonio</v>
      </c>
      <c r="F422" t="s">
        <v>37</v>
      </c>
      <c r="G422">
        <f t="shared" si="26"/>
        <v>1</v>
      </c>
      <c r="H422" s="2">
        <v>43454.679282407407</v>
      </c>
      <c r="I422" s="5">
        <f t="shared" si="27"/>
        <v>12</v>
      </c>
      <c r="J422" s="5" t="str" cm="1">
        <f t="array" ref="J422">_xlfn.IFS(I422&lt;=2,"Winter",I422&lt;=5,"Spring",I422&lt;=8,"Summer",I422&lt;=11,"Fall",I422=12,"Winter")</f>
        <v>Winter</v>
      </c>
      <c r="K422" s="5">
        <v>75</v>
      </c>
    </row>
    <row r="423" spans="1:11" x14ac:dyDescent="0.3">
      <c r="A423">
        <v>185661282</v>
      </c>
      <c r="B423">
        <v>154948</v>
      </c>
      <c r="C423" t="s">
        <v>134</v>
      </c>
      <c r="D423" t="str">
        <f t="shared" si="25"/>
        <v>KS</v>
      </c>
      <c r="E423" t="str">
        <f t="shared" si="24"/>
        <v>Independence</v>
      </c>
      <c r="F423" t="s">
        <v>15</v>
      </c>
      <c r="G423">
        <f t="shared" si="26"/>
        <v>0</v>
      </c>
      <c r="H423" s="2">
        <v>43455.634317129632</v>
      </c>
      <c r="I423" s="5">
        <f t="shared" si="27"/>
        <v>12</v>
      </c>
      <c r="J423" s="5" t="str" cm="1">
        <f t="array" ref="J423">_xlfn.IFS(I423&lt;=2,"Winter",I423&lt;=5,"Spring",I423&lt;=8,"Summer",I423&lt;=11,"Fall",I423=12,"Winter")</f>
        <v>Winter</v>
      </c>
      <c r="K423" s="5">
        <v>75</v>
      </c>
    </row>
    <row r="424" spans="1:11" x14ac:dyDescent="0.3">
      <c r="A424">
        <v>185661293</v>
      </c>
      <c r="B424">
        <v>155878</v>
      </c>
      <c r="C424" t="s">
        <v>251</v>
      </c>
      <c r="D424" t="str">
        <f t="shared" si="25"/>
        <v>TX</v>
      </c>
      <c r="E424" t="str">
        <f t="shared" si="24"/>
        <v>Whitehouse</v>
      </c>
      <c r="F424" t="s">
        <v>37</v>
      </c>
      <c r="G424">
        <f t="shared" si="26"/>
        <v>1</v>
      </c>
      <c r="H424" s="2">
        <v>43455.639143518521</v>
      </c>
      <c r="I424" s="5">
        <f t="shared" si="27"/>
        <v>12</v>
      </c>
      <c r="J424" s="5" t="str" cm="1">
        <f t="array" ref="J424">_xlfn.IFS(I424&lt;=2,"Winter",I424&lt;=5,"Spring",I424&lt;=8,"Summer",I424&lt;=11,"Fall",I424=12,"Winter")</f>
        <v>Winter</v>
      </c>
      <c r="K424" s="5">
        <v>25</v>
      </c>
    </row>
    <row r="425" spans="1:11" x14ac:dyDescent="0.3">
      <c r="A425">
        <v>185662871</v>
      </c>
      <c r="B425">
        <v>164113</v>
      </c>
      <c r="C425" t="s">
        <v>252</v>
      </c>
      <c r="D425" t="str">
        <f t="shared" si="25"/>
        <v>KS</v>
      </c>
      <c r="E425" t="str">
        <f t="shared" si="24"/>
        <v>Louisburg</v>
      </c>
      <c r="F425" t="s">
        <v>37</v>
      </c>
      <c r="G425">
        <f t="shared" si="26"/>
        <v>1</v>
      </c>
      <c r="H425" s="2">
        <v>43457.672997685186</v>
      </c>
      <c r="I425" s="5">
        <f t="shared" si="27"/>
        <v>12</v>
      </c>
      <c r="J425" s="5" t="str" cm="1">
        <f t="array" ref="J425">_xlfn.IFS(I425&lt;=2,"Winter",I425&lt;=5,"Spring",I425&lt;=8,"Summer",I425&lt;=11,"Fall",I425=12,"Winter")</f>
        <v>Winter</v>
      </c>
      <c r="K425" s="5">
        <v>65</v>
      </c>
    </row>
    <row r="426" spans="1:11" x14ac:dyDescent="0.3">
      <c r="A426">
        <v>185666422</v>
      </c>
      <c r="B426">
        <v>106946</v>
      </c>
      <c r="C426" t="s">
        <v>25</v>
      </c>
      <c r="D426" t="str">
        <f t="shared" si="25"/>
        <v>TX</v>
      </c>
      <c r="E426" t="str">
        <f t="shared" si="24"/>
        <v>Austin</v>
      </c>
      <c r="F426" t="s">
        <v>15</v>
      </c>
      <c r="G426">
        <f t="shared" si="26"/>
        <v>0</v>
      </c>
      <c r="H426" s="2">
        <v>43462.743611111109</v>
      </c>
      <c r="I426" s="5">
        <f t="shared" si="27"/>
        <v>12</v>
      </c>
      <c r="J426" s="5" t="str" cm="1">
        <f t="array" ref="J426">_xlfn.IFS(I426&lt;=2,"Winter",I426&lt;=5,"Spring",I426&lt;=8,"Summer",I426&lt;=11,"Fall",I426=12,"Winter")</f>
        <v>Winter</v>
      </c>
      <c r="K426" s="5">
        <v>50</v>
      </c>
    </row>
    <row r="427" spans="1:11" x14ac:dyDescent="0.3">
      <c r="A427">
        <v>185666681</v>
      </c>
      <c r="B427">
        <v>139227</v>
      </c>
      <c r="C427" t="s">
        <v>42</v>
      </c>
      <c r="D427" t="str">
        <f t="shared" si="25"/>
        <v>TX</v>
      </c>
      <c r="E427" t="str">
        <f t="shared" si="24"/>
        <v>Spring</v>
      </c>
      <c r="F427" t="s">
        <v>37</v>
      </c>
      <c r="G427">
        <f t="shared" si="26"/>
        <v>1</v>
      </c>
      <c r="H427" s="2">
        <v>43462.823912037034</v>
      </c>
      <c r="I427" s="5">
        <f t="shared" si="27"/>
        <v>12</v>
      </c>
      <c r="J427" s="5" t="str" cm="1">
        <f t="array" ref="J427">_xlfn.IFS(I427&lt;=2,"Winter",I427&lt;=5,"Spring",I427&lt;=8,"Summer",I427&lt;=11,"Fall",I427=12,"Winter")</f>
        <v>Winter</v>
      </c>
      <c r="K427" s="5">
        <v>75</v>
      </c>
    </row>
    <row r="428" spans="1:11" x14ac:dyDescent="0.3">
      <c r="A428">
        <v>185666686</v>
      </c>
      <c r="B428">
        <v>149991</v>
      </c>
      <c r="C428" t="s">
        <v>70</v>
      </c>
      <c r="D428" t="str">
        <f t="shared" si="25"/>
        <v>TX</v>
      </c>
      <c r="E428" t="str">
        <f t="shared" si="24"/>
        <v>Georgetown</v>
      </c>
      <c r="F428" t="s">
        <v>37</v>
      </c>
      <c r="G428">
        <f t="shared" si="26"/>
        <v>1</v>
      </c>
      <c r="H428" s="2">
        <v>43462.824513888889</v>
      </c>
      <c r="I428" s="5">
        <f t="shared" si="27"/>
        <v>12</v>
      </c>
      <c r="J428" s="5" t="str" cm="1">
        <f t="array" ref="J428">_xlfn.IFS(I428&lt;=2,"Winter",I428&lt;=5,"Spring",I428&lt;=8,"Summer",I428&lt;=11,"Fall",I428=12,"Winter")</f>
        <v>Winter</v>
      </c>
      <c r="K428" s="5">
        <v>65</v>
      </c>
    </row>
    <row r="429" spans="1:11" x14ac:dyDescent="0.3">
      <c r="A429">
        <v>185668371</v>
      </c>
      <c r="B429">
        <v>155878</v>
      </c>
      <c r="C429" t="s">
        <v>253</v>
      </c>
      <c r="D429" t="str">
        <f t="shared" si="25"/>
        <v>OK</v>
      </c>
      <c r="E429" t="str">
        <f t="shared" si="24"/>
        <v>Lawton</v>
      </c>
      <c r="F429" t="s">
        <v>37</v>
      </c>
      <c r="G429">
        <f t="shared" si="26"/>
        <v>1</v>
      </c>
      <c r="H429" s="2">
        <v>43465.673263888886</v>
      </c>
      <c r="I429" s="5">
        <f t="shared" si="27"/>
        <v>12</v>
      </c>
      <c r="J429" s="5" t="str" cm="1">
        <f t="array" ref="J429">_xlfn.IFS(I429&lt;=2,"Winter",I429&lt;=5,"Spring",I429&lt;=8,"Summer",I429&lt;=11,"Fall",I429=12,"Winter")</f>
        <v>Winter</v>
      </c>
      <c r="K429" s="5">
        <v>75</v>
      </c>
    </row>
    <row r="430" spans="1:11" x14ac:dyDescent="0.3">
      <c r="A430">
        <v>185669946</v>
      </c>
      <c r="B430">
        <v>78052</v>
      </c>
      <c r="C430" t="s">
        <v>254</v>
      </c>
      <c r="D430" t="str">
        <f t="shared" si="25"/>
        <v>TX</v>
      </c>
      <c r="E430" t="str">
        <f t="shared" si="24"/>
        <v>Haltom City</v>
      </c>
      <c r="F430" t="s">
        <v>15</v>
      </c>
      <c r="G430">
        <f t="shared" si="26"/>
        <v>0</v>
      </c>
      <c r="H430" s="2">
        <v>43467.614166666666</v>
      </c>
      <c r="I430" s="5">
        <f t="shared" si="27"/>
        <v>1</v>
      </c>
      <c r="J430" s="5" t="str" cm="1">
        <f t="array" ref="J430">_xlfn.IFS(I430&lt;=2,"Winter",I430&lt;=5,"Spring",I430&lt;=8,"Summer",I430&lt;=11,"Fall",I430=12,"Winter")</f>
        <v>Winter</v>
      </c>
      <c r="K430" s="5">
        <v>75</v>
      </c>
    </row>
    <row r="431" spans="1:11" x14ac:dyDescent="0.3">
      <c r="A431">
        <v>185670004</v>
      </c>
      <c r="B431">
        <v>155878</v>
      </c>
      <c r="C431" t="s">
        <v>20</v>
      </c>
      <c r="D431" t="str">
        <f t="shared" si="25"/>
        <v>NE</v>
      </c>
      <c r="E431" t="str">
        <f t="shared" si="24"/>
        <v>Omaha</v>
      </c>
      <c r="F431" t="s">
        <v>15</v>
      </c>
      <c r="G431">
        <f t="shared" si="26"/>
        <v>0</v>
      </c>
      <c r="H431" s="2">
        <v>43467.634328703702</v>
      </c>
      <c r="I431" s="5">
        <f t="shared" si="27"/>
        <v>1</v>
      </c>
      <c r="J431" s="5" t="str" cm="1">
        <f t="array" ref="J431">_xlfn.IFS(I431&lt;=2,"Winter",I431&lt;=5,"Spring",I431&lt;=8,"Summer",I431&lt;=11,"Fall",I431=12,"Winter")</f>
        <v>Winter</v>
      </c>
      <c r="K431" s="5">
        <v>40</v>
      </c>
    </row>
    <row r="432" spans="1:11" x14ac:dyDescent="0.3">
      <c r="A432">
        <v>185672166</v>
      </c>
      <c r="B432">
        <v>123998</v>
      </c>
      <c r="C432" t="s">
        <v>176</v>
      </c>
      <c r="D432" t="str">
        <f t="shared" si="25"/>
        <v>NE</v>
      </c>
      <c r="E432" t="str">
        <f t="shared" si="24"/>
        <v>Kearney</v>
      </c>
      <c r="F432" t="s">
        <v>15</v>
      </c>
      <c r="G432">
        <f t="shared" si="26"/>
        <v>0</v>
      </c>
      <c r="H432" s="2">
        <v>43468.803761574076</v>
      </c>
      <c r="I432" s="5">
        <f t="shared" si="27"/>
        <v>1</v>
      </c>
      <c r="J432" s="5" t="str" cm="1">
        <f t="array" ref="J432">_xlfn.IFS(I432&lt;=2,"Winter",I432&lt;=5,"Spring",I432&lt;=8,"Summer",I432&lt;=11,"Fall",I432=12,"Winter")</f>
        <v>Winter</v>
      </c>
      <c r="K432" s="5">
        <v>50</v>
      </c>
    </row>
    <row r="433" spans="1:11" x14ac:dyDescent="0.3">
      <c r="A433">
        <v>185672256</v>
      </c>
      <c r="B433">
        <v>123998</v>
      </c>
      <c r="C433" t="s">
        <v>255</v>
      </c>
      <c r="D433" t="str">
        <f t="shared" si="25"/>
        <v>NE</v>
      </c>
      <c r="E433" t="str">
        <f t="shared" si="24"/>
        <v>Kenesaw</v>
      </c>
      <c r="F433" t="s">
        <v>15</v>
      </c>
      <c r="G433">
        <f t="shared" si="26"/>
        <v>0</v>
      </c>
      <c r="H433" s="2">
        <v>43468.828240740739</v>
      </c>
      <c r="I433" s="5">
        <f t="shared" si="27"/>
        <v>1</v>
      </c>
      <c r="J433" s="5" t="str" cm="1">
        <f t="array" ref="J433">_xlfn.IFS(I433&lt;=2,"Winter",I433&lt;=5,"Spring",I433&lt;=8,"Summer",I433&lt;=11,"Fall",I433=12,"Winter")</f>
        <v>Winter</v>
      </c>
      <c r="K433" s="5">
        <v>50</v>
      </c>
    </row>
    <row r="434" spans="1:11" x14ac:dyDescent="0.3">
      <c r="A434">
        <v>185672617</v>
      </c>
      <c r="B434">
        <v>162899</v>
      </c>
      <c r="C434" t="s">
        <v>256</v>
      </c>
      <c r="D434" t="str">
        <f t="shared" si="25"/>
        <v>KS</v>
      </c>
      <c r="E434" t="str">
        <f t="shared" si="24"/>
        <v>Kansas City</v>
      </c>
      <c r="F434" t="s">
        <v>37</v>
      </c>
      <c r="G434">
        <f t="shared" si="26"/>
        <v>1</v>
      </c>
      <c r="H434" s="2">
        <v>43468.931030092594</v>
      </c>
      <c r="I434" s="5">
        <f t="shared" si="27"/>
        <v>1</v>
      </c>
      <c r="J434" s="5" t="str" cm="1">
        <f t="array" ref="J434">_xlfn.IFS(I434&lt;=2,"Winter",I434&lt;=5,"Spring",I434&lt;=8,"Summer",I434&lt;=11,"Fall",I434=12,"Winter")</f>
        <v>Winter</v>
      </c>
      <c r="K434" s="5">
        <v>25</v>
      </c>
    </row>
    <row r="435" spans="1:11" x14ac:dyDescent="0.3">
      <c r="A435">
        <v>185673317</v>
      </c>
      <c r="B435">
        <v>155206</v>
      </c>
      <c r="C435" t="s">
        <v>31</v>
      </c>
      <c r="D435" t="str">
        <f t="shared" si="25"/>
        <v>TX</v>
      </c>
      <c r="E435" t="str">
        <f t="shared" si="24"/>
        <v>Katy</v>
      </c>
      <c r="F435" t="s">
        <v>15</v>
      </c>
      <c r="G435">
        <f t="shared" si="26"/>
        <v>0</v>
      </c>
      <c r="H435" s="2">
        <v>43469.672546296293</v>
      </c>
      <c r="I435" s="5">
        <f t="shared" si="27"/>
        <v>1</v>
      </c>
      <c r="J435" s="5" t="str" cm="1">
        <f t="array" ref="J435">_xlfn.IFS(I435&lt;=2,"Winter",I435&lt;=5,"Spring",I435&lt;=8,"Summer",I435&lt;=11,"Fall",I435=12,"Winter")</f>
        <v>Winter</v>
      </c>
      <c r="K435" s="5">
        <v>50</v>
      </c>
    </row>
    <row r="436" spans="1:11" x14ac:dyDescent="0.3">
      <c r="A436">
        <v>185673570</v>
      </c>
      <c r="B436">
        <v>140688</v>
      </c>
      <c r="C436" t="s">
        <v>257</v>
      </c>
      <c r="D436" t="str">
        <f t="shared" si="25"/>
        <v>OK</v>
      </c>
      <c r="E436" t="str">
        <f t="shared" si="24"/>
        <v>Grove</v>
      </c>
      <c r="F436" t="s">
        <v>37</v>
      </c>
      <c r="G436">
        <f t="shared" si="26"/>
        <v>1</v>
      </c>
      <c r="H436" s="2">
        <v>43469.73636574074</v>
      </c>
      <c r="I436" s="5">
        <f t="shared" si="27"/>
        <v>1</v>
      </c>
      <c r="J436" s="5" t="str" cm="1">
        <f t="array" ref="J436">_xlfn.IFS(I436&lt;=2,"Winter",I436&lt;=5,"Spring",I436&lt;=8,"Summer",I436&lt;=11,"Fall",I436=12,"Winter")</f>
        <v>Winter</v>
      </c>
      <c r="K436" s="5">
        <v>50</v>
      </c>
    </row>
    <row r="437" spans="1:11" x14ac:dyDescent="0.3">
      <c r="A437">
        <v>185674066</v>
      </c>
      <c r="B437">
        <v>132261</v>
      </c>
      <c r="C437" t="s">
        <v>75</v>
      </c>
      <c r="D437" t="str">
        <f t="shared" si="25"/>
        <v>TX</v>
      </c>
      <c r="E437" t="str">
        <f t="shared" si="24"/>
        <v>Frisco</v>
      </c>
      <c r="F437" t="s">
        <v>37</v>
      </c>
      <c r="G437">
        <f t="shared" si="26"/>
        <v>1</v>
      </c>
      <c r="H437" s="2">
        <v>43469.860798611109</v>
      </c>
      <c r="I437" s="5">
        <f t="shared" si="27"/>
        <v>1</v>
      </c>
      <c r="J437" s="5" t="str" cm="1">
        <f t="array" ref="J437">_xlfn.IFS(I437&lt;=2,"Winter",I437&lt;=5,"Spring",I437&lt;=8,"Summer",I437&lt;=11,"Fall",I437=12,"Winter")</f>
        <v>Winter</v>
      </c>
      <c r="K437" s="5">
        <v>25</v>
      </c>
    </row>
    <row r="438" spans="1:11" x14ac:dyDescent="0.3">
      <c r="A438">
        <v>185667603</v>
      </c>
      <c r="B438">
        <v>35280</v>
      </c>
      <c r="C438" t="s">
        <v>258</v>
      </c>
      <c r="D438" t="str">
        <f t="shared" si="25"/>
        <v>TX</v>
      </c>
      <c r="E438" t="str">
        <f t="shared" si="24"/>
        <v>Texas City</v>
      </c>
      <c r="F438" t="s">
        <v>15</v>
      </c>
      <c r="G438">
        <f t="shared" si="26"/>
        <v>0</v>
      </c>
      <c r="H438" s="2">
        <v>43469.87709490741</v>
      </c>
      <c r="I438" s="5">
        <f t="shared" si="27"/>
        <v>1</v>
      </c>
      <c r="J438" s="5" t="str" cm="1">
        <f t="array" ref="J438">_xlfn.IFS(I438&lt;=2,"Winter",I438&lt;=5,"Spring",I438&lt;=8,"Summer",I438&lt;=11,"Fall",I438=12,"Winter")</f>
        <v>Winter</v>
      </c>
      <c r="K438" s="5">
        <v>75</v>
      </c>
    </row>
    <row r="439" spans="1:11" x14ac:dyDescent="0.3">
      <c r="A439">
        <v>185673708</v>
      </c>
      <c r="B439">
        <v>35280</v>
      </c>
      <c r="C439" t="s">
        <v>45</v>
      </c>
      <c r="D439" t="str">
        <f t="shared" si="25"/>
        <v>TX</v>
      </c>
      <c r="E439" t="str">
        <f t="shared" si="24"/>
        <v>San Antonio</v>
      </c>
      <c r="F439" t="s">
        <v>15</v>
      </c>
      <c r="G439">
        <f t="shared" si="26"/>
        <v>0</v>
      </c>
      <c r="H439" s="2">
        <v>43470.788819444446</v>
      </c>
      <c r="I439" s="5">
        <f t="shared" si="27"/>
        <v>1</v>
      </c>
      <c r="J439" s="5" t="str" cm="1">
        <f t="array" ref="J439">_xlfn.IFS(I439&lt;=2,"Winter",I439&lt;=5,"Spring",I439&lt;=8,"Summer",I439&lt;=11,"Fall",I439=12,"Winter")</f>
        <v>Winter</v>
      </c>
      <c r="K439" s="5">
        <v>65</v>
      </c>
    </row>
    <row r="440" spans="1:11" x14ac:dyDescent="0.3">
      <c r="A440">
        <v>185681790</v>
      </c>
      <c r="B440">
        <v>70665</v>
      </c>
      <c r="C440" t="s">
        <v>134</v>
      </c>
      <c r="D440" t="str">
        <f t="shared" si="25"/>
        <v>KS</v>
      </c>
      <c r="E440" t="str">
        <f t="shared" si="24"/>
        <v>Independence</v>
      </c>
      <c r="F440" t="s">
        <v>15</v>
      </c>
      <c r="G440">
        <f t="shared" si="26"/>
        <v>0</v>
      </c>
      <c r="H440" s="2">
        <v>43474.910914351851</v>
      </c>
      <c r="I440" s="5">
        <f t="shared" si="27"/>
        <v>1</v>
      </c>
      <c r="J440" s="5" t="str" cm="1">
        <f t="array" ref="J440">_xlfn.IFS(I440&lt;=2,"Winter",I440&lt;=5,"Spring",I440&lt;=8,"Summer",I440&lt;=11,"Fall",I440=12,"Winter")</f>
        <v>Winter</v>
      </c>
      <c r="K440" s="5">
        <v>99</v>
      </c>
    </row>
    <row r="441" spans="1:11" x14ac:dyDescent="0.3">
      <c r="A441">
        <v>185682783</v>
      </c>
      <c r="B441">
        <v>140688</v>
      </c>
      <c r="C441" t="s">
        <v>214</v>
      </c>
      <c r="D441" t="str">
        <f t="shared" si="25"/>
        <v>NE</v>
      </c>
      <c r="E441" t="str">
        <f t="shared" si="24"/>
        <v>Deshler</v>
      </c>
      <c r="F441" t="s">
        <v>15</v>
      </c>
      <c r="G441">
        <f t="shared" si="26"/>
        <v>0</v>
      </c>
      <c r="H441" s="2">
        <v>43475.688321759262</v>
      </c>
      <c r="I441" s="5">
        <f t="shared" si="27"/>
        <v>1</v>
      </c>
      <c r="J441" s="5" t="str" cm="1">
        <f t="array" ref="J441">_xlfn.IFS(I441&lt;=2,"Winter",I441&lt;=5,"Spring",I441&lt;=8,"Summer",I441&lt;=11,"Fall",I441=12,"Winter")</f>
        <v>Winter</v>
      </c>
      <c r="K441" s="5">
        <v>75</v>
      </c>
    </row>
    <row r="442" spans="1:11" x14ac:dyDescent="0.3">
      <c r="A442">
        <v>185683958</v>
      </c>
      <c r="B442">
        <v>134217</v>
      </c>
      <c r="C442" t="s">
        <v>259</v>
      </c>
      <c r="D442" t="str">
        <f t="shared" si="25"/>
        <v>TX</v>
      </c>
      <c r="E442" t="str">
        <f t="shared" si="24"/>
        <v>Killeen</v>
      </c>
      <c r="F442" t="s">
        <v>37</v>
      </c>
      <c r="G442">
        <f t="shared" si="26"/>
        <v>1</v>
      </c>
      <c r="H442" s="2">
        <v>43475.926782407405</v>
      </c>
      <c r="I442" s="5">
        <f t="shared" si="27"/>
        <v>1</v>
      </c>
      <c r="J442" s="5" t="str" cm="1">
        <f t="array" ref="J442">_xlfn.IFS(I442&lt;=2,"Winter",I442&lt;=5,"Spring",I442&lt;=8,"Summer",I442&lt;=11,"Fall",I442=12,"Winter")</f>
        <v>Winter</v>
      </c>
      <c r="K442" s="5">
        <v>50</v>
      </c>
    </row>
    <row r="443" spans="1:11" x14ac:dyDescent="0.3">
      <c r="A443">
        <v>185685126</v>
      </c>
      <c r="B443">
        <v>139987</v>
      </c>
      <c r="C443" t="s">
        <v>25</v>
      </c>
      <c r="D443" t="str">
        <f t="shared" si="25"/>
        <v>TX</v>
      </c>
      <c r="E443" t="str">
        <f t="shared" si="24"/>
        <v>Austin</v>
      </c>
      <c r="F443" t="s">
        <v>37</v>
      </c>
      <c r="G443">
        <f t="shared" si="26"/>
        <v>1</v>
      </c>
      <c r="H443" s="2">
        <v>43476.699074074073</v>
      </c>
      <c r="I443" s="5">
        <f t="shared" si="27"/>
        <v>1</v>
      </c>
      <c r="J443" s="5" t="str" cm="1">
        <f t="array" ref="J443">_xlfn.IFS(I443&lt;=2,"Winter",I443&lt;=5,"Spring",I443&lt;=8,"Summer",I443&lt;=11,"Fall",I443=12,"Winter")</f>
        <v>Winter</v>
      </c>
      <c r="K443" s="5">
        <v>40</v>
      </c>
    </row>
    <row r="444" spans="1:11" x14ac:dyDescent="0.3">
      <c r="A444">
        <v>185685388</v>
      </c>
      <c r="B444">
        <v>170711</v>
      </c>
      <c r="C444" t="s">
        <v>260</v>
      </c>
      <c r="D444" t="str">
        <f t="shared" si="25"/>
        <v>TX</v>
      </c>
      <c r="E444" t="str">
        <f t="shared" si="24"/>
        <v>Kyle</v>
      </c>
      <c r="F444" t="s">
        <v>15</v>
      </c>
      <c r="G444">
        <f t="shared" si="26"/>
        <v>0</v>
      </c>
      <c r="H444" s="2">
        <v>43476.745949074073</v>
      </c>
      <c r="I444" s="5">
        <f t="shared" si="27"/>
        <v>1</v>
      </c>
      <c r="J444" s="5" t="str" cm="1">
        <f t="array" ref="J444">_xlfn.IFS(I444&lt;=2,"Winter",I444&lt;=5,"Spring",I444&lt;=8,"Summer",I444&lt;=11,"Fall",I444=12,"Winter")</f>
        <v>Winter</v>
      </c>
      <c r="K444" s="5">
        <v>89</v>
      </c>
    </row>
    <row r="445" spans="1:11" x14ac:dyDescent="0.3">
      <c r="A445">
        <v>185687034</v>
      </c>
      <c r="B445">
        <v>33518</v>
      </c>
      <c r="C445" t="s">
        <v>261</v>
      </c>
      <c r="D445" t="str">
        <f t="shared" si="25"/>
        <v>NE</v>
      </c>
      <c r="E445" t="str">
        <f t="shared" si="24"/>
        <v>Sutton</v>
      </c>
      <c r="F445" t="s">
        <v>15</v>
      </c>
      <c r="G445">
        <f t="shared" si="26"/>
        <v>0</v>
      </c>
      <c r="H445" s="2">
        <v>43477.651504629626</v>
      </c>
      <c r="I445" s="5">
        <f t="shared" si="27"/>
        <v>1</v>
      </c>
      <c r="J445" s="5" t="str" cm="1">
        <f t="array" ref="J445">_xlfn.IFS(I445&lt;=2,"Winter",I445&lt;=5,"Spring",I445&lt;=8,"Summer",I445&lt;=11,"Fall",I445=12,"Winter")</f>
        <v>Winter</v>
      </c>
      <c r="K445" s="5">
        <v>99</v>
      </c>
    </row>
    <row r="446" spans="1:11" x14ac:dyDescent="0.3">
      <c r="A446">
        <v>185694313</v>
      </c>
      <c r="B446">
        <v>155878</v>
      </c>
      <c r="C446" t="s">
        <v>161</v>
      </c>
      <c r="D446" t="str">
        <f t="shared" si="25"/>
        <v>TX</v>
      </c>
      <c r="E446" t="str">
        <f t="shared" si="24"/>
        <v>College Station</v>
      </c>
      <c r="F446" t="s">
        <v>37</v>
      </c>
      <c r="G446">
        <f t="shared" si="26"/>
        <v>1</v>
      </c>
      <c r="H446" s="2">
        <v>43481.655613425923</v>
      </c>
      <c r="I446" s="5">
        <f t="shared" si="27"/>
        <v>1</v>
      </c>
      <c r="J446" s="5" t="str" cm="1">
        <f t="array" ref="J446">_xlfn.IFS(I446&lt;=2,"Winter",I446&lt;=5,"Spring",I446&lt;=8,"Summer",I446&lt;=11,"Fall",I446=12,"Winter")</f>
        <v>Winter</v>
      </c>
      <c r="K446" s="5">
        <v>10</v>
      </c>
    </row>
    <row r="447" spans="1:11" x14ac:dyDescent="0.3">
      <c r="A447">
        <v>185698888</v>
      </c>
      <c r="B447">
        <v>155878</v>
      </c>
      <c r="C447" t="s">
        <v>262</v>
      </c>
      <c r="D447" t="str">
        <f t="shared" si="25"/>
        <v>TX</v>
      </c>
      <c r="E447" t="str">
        <f t="shared" si="24"/>
        <v>Southlake</v>
      </c>
      <c r="F447" t="s">
        <v>37</v>
      </c>
      <c r="G447">
        <f t="shared" si="26"/>
        <v>1</v>
      </c>
      <c r="H447" s="2">
        <v>43483.676979166667</v>
      </c>
      <c r="I447" s="5">
        <f t="shared" si="27"/>
        <v>1</v>
      </c>
      <c r="J447" s="5" t="str" cm="1">
        <f t="array" ref="J447">_xlfn.IFS(I447&lt;=2,"Winter",I447&lt;=5,"Spring",I447&lt;=8,"Summer",I447&lt;=11,"Fall",I447=12,"Winter")</f>
        <v>Winter</v>
      </c>
      <c r="K447" s="5">
        <v>60</v>
      </c>
    </row>
    <row r="448" spans="1:11" x14ac:dyDescent="0.3">
      <c r="A448">
        <v>185699131</v>
      </c>
      <c r="B448">
        <v>10822</v>
      </c>
      <c r="C448" t="s">
        <v>31</v>
      </c>
      <c r="D448" t="str">
        <f t="shared" si="25"/>
        <v>TX</v>
      </c>
      <c r="E448" t="str">
        <f t="shared" si="24"/>
        <v>Katy</v>
      </c>
      <c r="F448" t="s">
        <v>37</v>
      </c>
      <c r="G448">
        <f t="shared" si="26"/>
        <v>1</v>
      </c>
      <c r="H448" s="2">
        <v>43483.726099537038</v>
      </c>
      <c r="I448" s="5">
        <f t="shared" si="27"/>
        <v>1</v>
      </c>
      <c r="J448" s="5" t="str" cm="1">
        <f t="array" ref="J448">_xlfn.IFS(I448&lt;=2,"Winter",I448&lt;=5,"Spring",I448&lt;=8,"Summer",I448&lt;=11,"Fall",I448=12,"Winter")</f>
        <v>Winter</v>
      </c>
      <c r="K448" s="5">
        <v>50</v>
      </c>
    </row>
    <row r="449" spans="1:11" x14ac:dyDescent="0.3">
      <c r="A449">
        <v>185701203</v>
      </c>
      <c r="B449">
        <v>78052</v>
      </c>
      <c r="C449" t="s">
        <v>263</v>
      </c>
      <c r="D449" t="str">
        <f t="shared" si="25"/>
        <v>TX</v>
      </c>
      <c r="E449" t="str">
        <f t="shared" si="24"/>
        <v>Haslet</v>
      </c>
      <c r="F449" t="s">
        <v>15</v>
      </c>
      <c r="G449">
        <f t="shared" si="26"/>
        <v>0</v>
      </c>
      <c r="H449" s="2">
        <v>43484.779456018521</v>
      </c>
      <c r="I449" s="5">
        <f t="shared" si="27"/>
        <v>1</v>
      </c>
      <c r="J449" s="5" t="str" cm="1">
        <f t="array" ref="J449">_xlfn.IFS(I449&lt;=2,"Winter",I449&lt;=5,"Spring",I449&lt;=8,"Summer",I449&lt;=11,"Fall",I449=12,"Winter")</f>
        <v>Winter</v>
      </c>
      <c r="K449" s="5">
        <v>75</v>
      </c>
    </row>
    <row r="450" spans="1:11" x14ac:dyDescent="0.3">
      <c r="A450">
        <v>185706308</v>
      </c>
      <c r="B450">
        <v>25359</v>
      </c>
      <c r="C450" t="s">
        <v>264</v>
      </c>
      <c r="D450" t="str">
        <f t="shared" si="25"/>
        <v>TX</v>
      </c>
      <c r="E450" t="str">
        <f t="shared" ref="E450:E497" si="28">LEFT(C450, SEARCH(",",C450)-1)</f>
        <v>Beaumont</v>
      </c>
      <c r="F450" t="s">
        <v>15</v>
      </c>
      <c r="G450">
        <f t="shared" si="26"/>
        <v>0</v>
      </c>
      <c r="H450" s="2">
        <v>43487.715370370373</v>
      </c>
      <c r="I450" s="5">
        <f t="shared" si="27"/>
        <v>1</v>
      </c>
      <c r="J450" s="5" t="str" cm="1">
        <f t="array" ref="J450">_xlfn.IFS(I450&lt;=2,"Winter",I450&lt;=5,"Spring",I450&lt;=8,"Summer",I450&lt;=11,"Fall",I450=12,"Winter")</f>
        <v>Winter</v>
      </c>
      <c r="K450" s="5">
        <v>99</v>
      </c>
    </row>
    <row r="451" spans="1:11" x14ac:dyDescent="0.3">
      <c r="A451">
        <v>185706540</v>
      </c>
      <c r="B451">
        <v>34313</v>
      </c>
      <c r="C451" t="s">
        <v>60</v>
      </c>
      <c r="D451" t="str">
        <f t="shared" ref="D451:D497" si="29">RIGHT(C451, 2)</f>
        <v>KS</v>
      </c>
      <c r="E451" t="str">
        <f t="shared" si="28"/>
        <v>Overland Park</v>
      </c>
      <c r="F451" t="s">
        <v>15</v>
      </c>
      <c r="G451">
        <f t="shared" ref="G451:G497" si="30">IF(F451="roof",1,0)</f>
        <v>0</v>
      </c>
      <c r="H451" s="2">
        <v>43487.740891203706</v>
      </c>
      <c r="I451" s="5">
        <f t="shared" ref="I451:I497" si="31">MONTH(H451)</f>
        <v>1</v>
      </c>
      <c r="J451" s="5" t="str" cm="1">
        <f t="array" ref="J451">_xlfn.IFS(I451&lt;=2,"Winter",I451&lt;=5,"Spring",I451&lt;=8,"Summer",I451&lt;=11,"Fall",I451=12,"Winter")</f>
        <v>Winter</v>
      </c>
      <c r="K451" s="5">
        <v>75</v>
      </c>
    </row>
    <row r="452" spans="1:11" x14ac:dyDescent="0.3">
      <c r="A452">
        <v>185709327</v>
      </c>
      <c r="B452">
        <v>155878</v>
      </c>
      <c r="C452" t="s">
        <v>265</v>
      </c>
      <c r="D452" t="str">
        <f t="shared" si="29"/>
        <v>TX</v>
      </c>
      <c r="E452" t="str">
        <f t="shared" si="28"/>
        <v>Conroe</v>
      </c>
      <c r="F452" t="s">
        <v>37</v>
      </c>
      <c r="G452">
        <f t="shared" si="30"/>
        <v>1</v>
      </c>
      <c r="H452" s="2">
        <v>43488.753842592596</v>
      </c>
      <c r="I452" s="5">
        <f t="shared" si="31"/>
        <v>1</v>
      </c>
      <c r="J452" s="5" t="str" cm="1">
        <f t="array" ref="J452">_xlfn.IFS(I452&lt;=2,"Winter",I452&lt;=5,"Spring",I452&lt;=8,"Summer",I452&lt;=11,"Fall",I452=12,"Winter")</f>
        <v>Winter</v>
      </c>
      <c r="K452" s="5">
        <v>50</v>
      </c>
    </row>
    <row r="453" spans="1:11" x14ac:dyDescent="0.3">
      <c r="A453">
        <v>185707355</v>
      </c>
      <c r="B453">
        <v>35280</v>
      </c>
      <c r="C453" t="s">
        <v>36</v>
      </c>
      <c r="D453" t="str">
        <f t="shared" si="29"/>
        <v>TX</v>
      </c>
      <c r="E453" t="str">
        <f t="shared" si="28"/>
        <v>Houston</v>
      </c>
      <c r="F453" t="s">
        <v>15</v>
      </c>
      <c r="G453">
        <f t="shared" si="30"/>
        <v>0</v>
      </c>
      <c r="H453" s="2">
        <v>43489.762673611112</v>
      </c>
      <c r="I453" s="5">
        <f t="shared" si="31"/>
        <v>1</v>
      </c>
      <c r="J453" s="5" t="str" cm="1">
        <f t="array" ref="J453">_xlfn.IFS(I453&lt;=2,"Winter",I453&lt;=5,"Spring",I453&lt;=8,"Summer",I453&lt;=11,"Fall",I453=12,"Winter")</f>
        <v>Winter</v>
      </c>
      <c r="K453" s="5">
        <v>89</v>
      </c>
    </row>
    <row r="454" spans="1:11" x14ac:dyDescent="0.3">
      <c r="A454">
        <v>185713746</v>
      </c>
      <c r="B454">
        <v>155878</v>
      </c>
      <c r="C454" t="s">
        <v>41</v>
      </c>
      <c r="D454" t="str">
        <f t="shared" si="29"/>
        <v>TX</v>
      </c>
      <c r="E454" t="str">
        <f t="shared" si="28"/>
        <v>Plano</v>
      </c>
      <c r="F454" t="s">
        <v>37</v>
      </c>
      <c r="G454">
        <f t="shared" si="30"/>
        <v>1</v>
      </c>
      <c r="H454" s="2">
        <v>43490.642847222225</v>
      </c>
      <c r="I454" s="5">
        <f t="shared" si="31"/>
        <v>1</v>
      </c>
      <c r="J454" s="5" t="str" cm="1">
        <f t="array" ref="J454">_xlfn.IFS(I454&lt;=2,"Winter",I454&lt;=5,"Spring",I454&lt;=8,"Summer",I454&lt;=11,"Fall",I454=12,"Winter")</f>
        <v>Winter</v>
      </c>
      <c r="K454" s="5">
        <v>80</v>
      </c>
    </row>
    <row r="455" spans="1:11" x14ac:dyDescent="0.3">
      <c r="A455">
        <v>185714166</v>
      </c>
      <c r="B455">
        <v>106946</v>
      </c>
      <c r="C455" t="s">
        <v>266</v>
      </c>
      <c r="D455" t="str">
        <f t="shared" si="29"/>
        <v>TX</v>
      </c>
      <c r="E455" t="str">
        <f t="shared" si="28"/>
        <v>Cedar Park</v>
      </c>
      <c r="F455" t="s">
        <v>15</v>
      </c>
      <c r="G455">
        <f t="shared" si="30"/>
        <v>0</v>
      </c>
      <c r="H455" s="2">
        <v>43490.71334490741</v>
      </c>
      <c r="I455" s="5">
        <f t="shared" si="31"/>
        <v>1</v>
      </c>
      <c r="J455" s="5" t="str" cm="1">
        <f t="array" ref="J455">_xlfn.IFS(I455&lt;=2,"Winter",I455&lt;=5,"Spring",I455&lt;=8,"Summer",I455&lt;=11,"Fall",I455=12,"Winter")</f>
        <v>Winter</v>
      </c>
      <c r="K455" s="5">
        <v>99</v>
      </c>
    </row>
    <row r="456" spans="1:11" x14ac:dyDescent="0.3">
      <c r="A456">
        <v>185716516</v>
      </c>
      <c r="B456">
        <v>32459</v>
      </c>
      <c r="C456" t="s">
        <v>80</v>
      </c>
      <c r="D456" t="str">
        <f t="shared" si="29"/>
        <v>ND</v>
      </c>
      <c r="E456" t="str">
        <f t="shared" si="28"/>
        <v>Mandan</v>
      </c>
      <c r="F456" t="s">
        <v>15</v>
      </c>
      <c r="G456">
        <f t="shared" si="30"/>
        <v>0</v>
      </c>
      <c r="H456" s="2">
        <v>43491.755381944444</v>
      </c>
      <c r="I456" s="5">
        <f t="shared" si="31"/>
        <v>1</v>
      </c>
      <c r="J456" s="5" t="str" cm="1">
        <f t="array" ref="J456">_xlfn.IFS(I456&lt;=2,"Winter",I456&lt;=5,"Spring",I456&lt;=8,"Summer",I456&lt;=11,"Fall",I456=12,"Winter")</f>
        <v>Winter</v>
      </c>
      <c r="K456" s="5">
        <v>75</v>
      </c>
    </row>
    <row r="457" spans="1:11" x14ac:dyDescent="0.3">
      <c r="A457">
        <v>185716937</v>
      </c>
      <c r="B457">
        <v>176004</v>
      </c>
      <c r="C457" t="s">
        <v>267</v>
      </c>
      <c r="D457" t="str">
        <f t="shared" si="29"/>
        <v>TX</v>
      </c>
      <c r="E457" t="str">
        <f t="shared" si="28"/>
        <v>Huffman</v>
      </c>
      <c r="F457" t="s">
        <v>15</v>
      </c>
      <c r="G457">
        <f t="shared" si="30"/>
        <v>0</v>
      </c>
      <c r="H457" s="2">
        <v>43491.876516203702</v>
      </c>
      <c r="I457" s="5">
        <f t="shared" si="31"/>
        <v>1</v>
      </c>
      <c r="J457" s="5" t="str" cm="1">
        <f t="array" ref="J457">_xlfn.IFS(I457&lt;=2,"Winter",I457&lt;=5,"Spring",I457&lt;=8,"Summer",I457&lt;=11,"Fall",I457=12,"Winter")</f>
        <v>Winter</v>
      </c>
      <c r="K457" s="5">
        <v>115</v>
      </c>
    </row>
    <row r="458" spans="1:11" x14ac:dyDescent="0.3">
      <c r="A458">
        <v>185722203</v>
      </c>
      <c r="B458">
        <v>33518</v>
      </c>
      <c r="C458" t="s">
        <v>268</v>
      </c>
      <c r="D458" t="str">
        <f t="shared" si="29"/>
        <v>NE</v>
      </c>
      <c r="E458" t="str">
        <f t="shared" si="28"/>
        <v>Axtell</v>
      </c>
      <c r="F458" t="s">
        <v>15</v>
      </c>
      <c r="G458">
        <f t="shared" si="30"/>
        <v>0</v>
      </c>
      <c r="H458" s="2">
        <v>43494.673668981479</v>
      </c>
      <c r="I458" s="5">
        <f t="shared" si="31"/>
        <v>1</v>
      </c>
      <c r="J458" s="5" t="str" cm="1">
        <f t="array" ref="J458">_xlfn.IFS(I458&lt;=2,"Winter",I458&lt;=5,"Spring",I458&lt;=8,"Summer",I458&lt;=11,"Fall",I458=12,"Winter")</f>
        <v>Winter</v>
      </c>
      <c r="K458" s="5">
        <v>65</v>
      </c>
    </row>
    <row r="459" spans="1:11" x14ac:dyDescent="0.3">
      <c r="A459">
        <v>185723104</v>
      </c>
      <c r="B459">
        <v>127218</v>
      </c>
      <c r="C459" t="s">
        <v>66</v>
      </c>
      <c r="D459" t="str">
        <f t="shared" si="29"/>
        <v>TX</v>
      </c>
      <c r="E459" t="str">
        <f t="shared" si="28"/>
        <v>McKinney</v>
      </c>
      <c r="F459" t="s">
        <v>15</v>
      </c>
      <c r="G459">
        <f t="shared" si="30"/>
        <v>0</v>
      </c>
      <c r="H459" s="2">
        <v>43494.847013888888</v>
      </c>
      <c r="I459" s="5">
        <f t="shared" si="31"/>
        <v>1</v>
      </c>
      <c r="J459" s="5" t="str" cm="1">
        <f t="array" ref="J459">_xlfn.IFS(I459&lt;=2,"Winter",I459&lt;=5,"Spring",I459&lt;=8,"Summer",I459&lt;=11,"Fall",I459=12,"Winter")</f>
        <v>Winter</v>
      </c>
      <c r="K459" s="5">
        <v>75</v>
      </c>
    </row>
    <row r="460" spans="1:11" x14ac:dyDescent="0.3">
      <c r="A460">
        <v>185724844</v>
      </c>
      <c r="B460">
        <v>155878</v>
      </c>
      <c r="C460" t="s">
        <v>269</v>
      </c>
      <c r="D460" t="str">
        <f t="shared" si="29"/>
        <v>TX</v>
      </c>
      <c r="E460" t="str">
        <f t="shared" si="28"/>
        <v>Weatherford</v>
      </c>
      <c r="F460" t="s">
        <v>37</v>
      </c>
      <c r="G460">
        <f t="shared" si="30"/>
        <v>1</v>
      </c>
      <c r="H460" s="2">
        <v>43495.616863425923</v>
      </c>
      <c r="I460" s="5">
        <f t="shared" si="31"/>
        <v>1</v>
      </c>
      <c r="J460" s="5" t="str" cm="1">
        <f t="array" ref="J460">_xlfn.IFS(I460&lt;=2,"Winter",I460&lt;=5,"Spring",I460&lt;=8,"Summer",I460&lt;=11,"Fall",I460=12,"Winter")</f>
        <v>Winter</v>
      </c>
      <c r="K460" s="5">
        <v>25</v>
      </c>
    </row>
    <row r="461" spans="1:11" x14ac:dyDescent="0.3">
      <c r="A461">
        <v>185725273</v>
      </c>
      <c r="B461">
        <v>149942</v>
      </c>
      <c r="C461" t="s">
        <v>270</v>
      </c>
      <c r="D461" t="str">
        <f t="shared" si="29"/>
        <v>OK</v>
      </c>
      <c r="E461" t="str">
        <f t="shared" si="28"/>
        <v>Checotah</v>
      </c>
      <c r="F461" t="s">
        <v>15</v>
      </c>
      <c r="G461">
        <f t="shared" si="30"/>
        <v>0</v>
      </c>
      <c r="H461" s="2">
        <v>43495.689270833333</v>
      </c>
      <c r="I461" s="5">
        <f t="shared" si="31"/>
        <v>1</v>
      </c>
      <c r="J461" s="5" t="str" cm="1">
        <f t="array" ref="J461">_xlfn.IFS(I461&lt;=2,"Winter",I461&lt;=5,"Spring",I461&lt;=8,"Summer",I461&lt;=11,"Fall",I461=12,"Winter")</f>
        <v>Winter</v>
      </c>
      <c r="K461" s="5">
        <v>99</v>
      </c>
    </row>
    <row r="462" spans="1:11" x14ac:dyDescent="0.3">
      <c r="A462">
        <v>185726157</v>
      </c>
      <c r="B462">
        <v>176923</v>
      </c>
      <c r="C462" t="s">
        <v>271</v>
      </c>
      <c r="D462" t="str">
        <f t="shared" si="29"/>
        <v>TX</v>
      </c>
      <c r="E462" t="str">
        <f t="shared" si="28"/>
        <v>Lubbock</v>
      </c>
      <c r="F462" t="s">
        <v>15</v>
      </c>
      <c r="G462">
        <f t="shared" si="30"/>
        <v>0</v>
      </c>
      <c r="H462" s="2">
        <v>43495.832499999997</v>
      </c>
      <c r="I462" s="5">
        <f t="shared" si="31"/>
        <v>1</v>
      </c>
      <c r="J462" s="5" t="str" cm="1">
        <f t="array" ref="J462">_xlfn.IFS(I462&lt;=2,"Winter",I462&lt;=5,"Spring",I462&lt;=8,"Summer",I462&lt;=11,"Fall",I462=12,"Winter")</f>
        <v>Winter</v>
      </c>
      <c r="K462" s="5">
        <v>99</v>
      </c>
    </row>
    <row r="463" spans="1:11" x14ac:dyDescent="0.3">
      <c r="A463">
        <v>185726750</v>
      </c>
      <c r="B463">
        <v>22534</v>
      </c>
      <c r="C463" t="s">
        <v>195</v>
      </c>
      <c r="D463" t="str">
        <f t="shared" si="29"/>
        <v>NE</v>
      </c>
      <c r="E463" t="str">
        <f t="shared" si="28"/>
        <v>Columbus</v>
      </c>
      <c r="F463" t="s">
        <v>15</v>
      </c>
      <c r="G463">
        <f t="shared" si="30"/>
        <v>0</v>
      </c>
      <c r="H463" s="2">
        <v>43495.959826388891</v>
      </c>
      <c r="I463" s="5">
        <f t="shared" si="31"/>
        <v>1</v>
      </c>
      <c r="J463" s="5" t="str" cm="1">
        <f t="array" ref="J463">_xlfn.IFS(I463&lt;=2,"Winter",I463&lt;=5,"Spring",I463&lt;=8,"Summer",I463&lt;=11,"Fall",I463=12,"Winter")</f>
        <v>Winter</v>
      </c>
      <c r="K463" s="5">
        <v>75</v>
      </c>
    </row>
    <row r="464" spans="1:11" x14ac:dyDescent="0.3">
      <c r="A464">
        <v>185727767</v>
      </c>
      <c r="B464">
        <v>155878</v>
      </c>
      <c r="C464" t="s">
        <v>190</v>
      </c>
      <c r="D464" t="str">
        <f t="shared" si="29"/>
        <v>TX</v>
      </c>
      <c r="E464" t="str">
        <f t="shared" si="28"/>
        <v>Round Rock</v>
      </c>
      <c r="F464" t="s">
        <v>37</v>
      </c>
      <c r="G464">
        <f t="shared" si="30"/>
        <v>1</v>
      </c>
      <c r="H464" s="2">
        <v>43496.598749999997</v>
      </c>
      <c r="I464" s="5">
        <f t="shared" si="31"/>
        <v>1</v>
      </c>
      <c r="J464" s="5" t="str" cm="1">
        <f t="array" ref="J464">_xlfn.IFS(I464&lt;=2,"Winter",I464&lt;=5,"Spring",I464&lt;=8,"Summer",I464&lt;=11,"Fall",I464=12,"Winter")</f>
        <v>Winter</v>
      </c>
      <c r="K464" s="5">
        <v>50</v>
      </c>
    </row>
    <row r="465" spans="1:11" x14ac:dyDescent="0.3">
      <c r="A465">
        <v>185731787</v>
      </c>
      <c r="B465">
        <v>173989</v>
      </c>
      <c r="C465" t="s">
        <v>122</v>
      </c>
      <c r="D465" t="str">
        <f t="shared" si="29"/>
        <v>TX</v>
      </c>
      <c r="E465" t="str">
        <f t="shared" si="28"/>
        <v>Dallas</v>
      </c>
      <c r="F465" t="s">
        <v>15</v>
      </c>
      <c r="G465">
        <f t="shared" si="30"/>
        <v>0</v>
      </c>
      <c r="H465" s="2">
        <v>43497.815162037034</v>
      </c>
      <c r="I465" s="5">
        <f t="shared" si="31"/>
        <v>2</v>
      </c>
      <c r="J465" s="5" t="str" cm="1">
        <f t="array" ref="J465">_xlfn.IFS(I465&lt;=2,"Winter",I465&lt;=5,"Spring",I465&lt;=8,"Summer",I465&lt;=11,"Fall",I465=12,"Winter")</f>
        <v>Winter</v>
      </c>
      <c r="K465" s="5">
        <v>99</v>
      </c>
    </row>
    <row r="466" spans="1:11" x14ac:dyDescent="0.3">
      <c r="A466">
        <v>185732209</v>
      </c>
      <c r="B466">
        <v>8395</v>
      </c>
      <c r="C466" t="s">
        <v>272</v>
      </c>
      <c r="D466" t="str">
        <f t="shared" si="29"/>
        <v>TX</v>
      </c>
      <c r="E466" t="str">
        <f t="shared" si="28"/>
        <v>Hockley</v>
      </c>
      <c r="F466" t="s">
        <v>15</v>
      </c>
      <c r="G466">
        <f t="shared" si="30"/>
        <v>0</v>
      </c>
      <c r="H466" s="2">
        <v>43497.922881944447</v>
      </c>
      <c r="I466" s="5">
        <f t="shared" si="31"/>
        <v>2</v>
      </c>
      <c r="J466" s="5" t="str" cm="1">
        <f t="array" ref="J466">_xlfn.IFS(I466&lt;=2,"Winter",I466&lt;=5,"Spring",I466&lt;=8,"Summer",I466&lt;=11,"Fall",I466=12,"Winter")</f>
        <v>Winter</v>
      </c>
      <c r="K466" s="5">
        <v>60</v>
      </c>
    </row>
    <row r="467" spans="1:11" x14ac:dyDescent="0.3">
      <c r="A467">
        <v>185735864</v>
      </c>
      <c r="B467">
        <v>8395</v>
      </c>
      <c r="C467" t="s">
        <v>114</v>
      </c>
      <c r="D467" t="str">
        <f t="shared" si="29"/>
        <v>OK</v>
      </c>
      <c r="E467" t="str">
        <f t="shared" si="28"/>
        <v>Broken Arrow</v>
      </c>
      <c r="F467" t="s">
        <v>15</v>
      </c>
      <c r="G467">
        <f t="shared" si="30"/>
        <v>0</v>
      </c>
      <c r="H467" s="2">
        <v>43499.836215277777</v>
      </c>
      <c r="I467" s="5">
        <f t="shared" si="31"/>
        <v>2</v>
      </c>
      <c r="J467" s="5" t="str" cm="1">
        <f t="array" ref="J467">_xlfn.IFS(I467&lt;=2,"Winter",I467&lt;=5,"Spring",I467&lt;=8,"Summer",I467&lt;=11,"Fall",I467=12,"Winter")</f>
        <v>Winter</v>
      </c>
      <c r="K467" s="5">
        <v>99</v>
      </c>
    </row>
    <row r="468" spans="1:11" x14ac:dyDescent="0.3">
      <c r="A468">
        <v>185737355</v>
      </c>
      <c r="B468">
        <v>155878</v>
      </c>
      <c r="C468" t="s">
        <v>29</v>
      </c>
      <c r="D468" t="str">
        <f t="shared" si="29"/>
        <v>TX</v>
      </c>
      <c r="E468" t="str">
        <f t="shared" si="28"/>
        <v>Aledo</v>
      </c>
      <c r="F468" t="s">
        <v>15</v>
      </c>
      <c r="G468">
        <f t="shared" si="30"/>
        <v>0</v>
      </c>
      <c r="H468" s="2">
        <v>43500.681030092594</v>
      </c>
      <c r="I468" s="5">
        <f t="shared" si="31"/>
        <v>2</v>
      </c>
      <c r="J468" s="5" t="str" cm="1">
        <f t="array" ref="J468">_xlfn.IFS(I468&lt;=2,"Winter",I468&lt;=5,"Spring",I468&lt;=8,"Summer",I468&lt;=11,"Fall",I468=12,"Winter")</f>
        <v>Winter</v>
      </c>
      <c r="K468" s="5">
        <v>99</v>
      </c>
    </row>
    <row r="469" spans="1:11" x14ac:dyDescent="0.3">
      <c r="A469">
        <v>185740977</v>
      </c>
      <c r="B469">
        <v>180615</v>
      </c>
      <c r="C469" t="s">
        <v>273</v>
      </c>
      <c r="D469" t="str">
        <f t="shared" si="29"/>
        <v>TX</v>
      </c>
      <c r="E469" t="str">
        <f t="shared" si="28"/>
        <v>Mansfield</v>
      </c>
      <c r="F469" t="s">
        <v>15</v>
      </c>
      <c r="G469">
        <f t="shared" si="30"/>
        <v>0</v>
      </c>
      <c r="H469" s="2">
        <v>43501.82739583333</v>
      </c>
      <c r="I469" s="5">
        <f t="shared" si="31"/>
        <v>2</v>
      </c>
      <c r="J469" s="5" t="str" cm="1">
        <f t="array" ref="J469">_xlfn.IFS(I469&lt;=2,"Winter",I469&lt;=5,"Spring",I469&lt;=8,"Summer",I469&lt;=11,"Fall",I469=12,"Winter")</f>
        <v>Winter</v>
      </c>
      <c r="K469" s="5">
        <v>75</v>
      </c>
    </row>
    <row r="470" spans="1:11" x14ac:dyDescent="0.3">
      <c r="A470">
        <v>185741029</v>
      </c>
      <c r="B470">
        <v>155878</v>
      </c>
      <c r="C470" t="s">
        <v>274</v>
      </c>
      <c r="D470" t="str">
        <f t="shared" si="29"/>
        <v>TX</v>
      </c>
      <c r="E470" t="str">
        <f t="shared" si="28"/>
        <v>Lufkin</v>
      </c>
      <c r="F470" t="s">
        <v>37</v>
      </c>
      <c r="G470">
        <f t="shared" si="30"/>
        <v>1</v>
      </c>
      <c r="H470" s="2">
        <v>43501.834201388891</v>
      </c>
      <c r="I470" s="5">
        <f t="shared" si="31"/>
        <v>2</v>
      </c>
      <c r="J470" s="5" t="str" cm="1">
        <f t="array" ref="J470">_xlfn.IFS(I470&lt;=2,"Winter",I470&lt;=5,"Spring",I470&lt;=8,"Summer",I470&lt;=11,"Fall",I470=12,"Winter")</f>
        <v>Winter</v>
      </c>
      <c r="K470" s="5">
        <v>75</v>
      </c>
    </row>
    <row r="471" spans="1:11" x14ac:dyDescent="0.3">
      <c r="A471">
        <v>185745063</v>
      </c>
      <c r="B471">
        <v>180615</v>
      </c>
      <c r="C471" t="s">
        <v>72</v>
      </c>
      <c r="D471" t="str">
        <f t="shared" si="29"/>
        <v>TX</v>
      </c>
      <c r="E471" t="str">
        <f t="shared" si="28"/>
        <v>Fort Worth</v>
      </c>
      <c r="F471" t="s">
        <v>15</v>
      </c>
      <c r="G471">
        <f t="shared" si="30"/>
        <v>0</v>
      </c>
      <c r="H471" s="2">
        <v>43503.670335648145</v>
      </c>
      <c r="I471" s="5">
        <f t="shared" si="31"/>
        <v>2</v>
      </c>
      <c r="J471" s="5" t="str" cm="1">
        <f t="array" ref="J471">_xlfn.IFS(I471&lt;=2,"Winter",I471&lt;=5,"Spring",I471&lt;=8,"Summer",I471&lt;=11,"Fall",I471=12,"Winter")</f>
        <v>Winter</v>
      </c>
      <c r="K471" s="5">
        <v>65</v>
      </c>
    </row>
    <row r="472" spans="1:11" x14ac:dyDescent="0.3">
      <c r="A472">
        <v>185748069</v>
      </c>
      <c r="B472">
        <v>132261</v>
      </c>
      <c r="C472" t="s">
        <v>66</v>
      </c>
      <c r="D472" t="str">
        <f t="shared" si="29"/>
        <v>TX</v>
      </c>
      <c r="E472" t="str">
        <f t="shared" si="28"/>
        <v>McKinney</v>
      </c>
      <c r="F472" t="s">
        <v>15</v>
      </c>
      <c r="G472">
        <f t="shared" si="30"/>
        <v>0</v>
      </c>
      <c r="H472" s="2">
        <v>43504.805173611108</v>
      </c>
      <c r="I472" s="5">
        <f t="shared" si="31"/>
        <v>2</v>
      </c>
      <c r="J472" s="5" t="str" cm="1">
        <f t="array" ref="J472">_xlfn.IFS(I472&lt;=2,"Winter",I472&lt;=5,"Spring",I472&lt;=8,"Summer",I472&lt;=11,"Fall",I472=12,"Winter")</f>
        <v>Winter</v>
      </c>
      <c r="K472" s="5">
        <v>89</v>
      </c>
    </row>
    <row r="473" spans="1:11" x14ac:dyDescent="0.3">
      <c r="A473">
        <v>185752896</v>
      </c>
      <c r="B473">
        <v>155878</v>
      </c>
      <c r="C473" t="s">
        <v>174</v>
      </c>
      <c r="D473" t="str">
        <f t="shared" si="29"/>
        <v>TX</v>
      </c>
      <c r="E473" t="str">
        <f t="shared" si="28"/>
        <v>Cypress</v>
      </c>
      <c r="F473" t="s">
        <v>37</v>
      </c>
      <c r="G473">
        <f t="shared" si="30"/>
        <v>1</v>
      </c>
      <c r="H473" s="2">
        <v>43508.630300925928</v>
      </c>
      <c r="I473" s="5">
        <f t="shared" si="31"/>
        <v>2</v>
      </c>
      <c r="J473" s="5" t="str" cm="1">
        <f t="array" ref="J473">_xlfn.IFS(I473&lt;=2,"Winter",I473&lt;=5,"Spring",I473&lt;=8,"Summer",I473&lt;=11,"Fall",I473=12,"Winter")</f>
        <v>Winter</v>
      </c>
      <c r="K473" s="5">
        <v>50</v>
      </c>
    </row>
    <row r="474" spans="1:11" x14ac:dyDescent="0.3">
      <c r="A474">
        <v>185753172</v>
      </c>
      <c r="B474">
        <v>18216</v>
      </c>
      <c r="C474" t="s">
        <v>36</v>
      </c>
      <c r="D474" t="str">
        <f t="shared" si="29"/>
        <v>TX</v>
      </c>
      <c r="E474" t="str">
        <f t="shared" si="28"/>
        <v>Houston</v>
      </c>
      <c r="F474" t="s">
        <v>15</v>
      </c>
      <c r="G474">
        <f t="shared" si="30"/>
        <v>0</v>
      </c>
      <c r="H474" s="2">
        <v>43508.684710648151</v>
      </c>
      <c r="I474" s="5">
        <f t="shared" si="31"/>
        <v>2</v>
      </c>
      <c r="J474" s="5" t="str" cm="1">
        <f t="array" ref="J474">_xlfn.IFS(I474&lt;=2,"Winter",I474&lt;=5,"Spring",I474&lt;=8,"Summer",I474&lt;=11,"Fall",I474=12,"Winter")</f>
        <v>Winter</v>
      </c>
      <c r="K474" s="5">
        <v>99</v>
      </c>
    </row>
    <row r="475" spans="1:11" x14ac:dyDescent="0.3">
      <c r="A475">
        <v>185753242</v>
      </c>
      <c r="B475">
        <v>160956</v>
      </c>
      <c r="C475" t="s">
        <v>275</v>
      </c>
      <c r="D475" t="str">
        <f t="shared" si="29"/>
        <v>TX</v>
      </c>
      <c r="E475" t="str">
        <f t="shared" si="28"/>
        <v>Rockport</v>
      </c>
      <c r="F475" t="s">
        <v>37</v>
      </c>
      <c r="G475">
        <f t="shared" si="30"/>
        <v>1</v>
      </c>
      <c r="H475" s="2">
        <v>43508.698125000003</v>
      </c>
      <c r="I475" s="5">
        <f t="shared" si="31"/>
        <v>2</v>
      </c>
      <c r="J475" s="5" t="str" cm="1">
        <f t="array" ref="J475">_xlfn.IFS(I475&lt;=2,"Winter",I475&lt;=5,"Spring",I475&lt;=8,"Summer",I475&lt;=11,"Fall",I475=12,"Winter")</f>
        <v>Winter</v>
      </c>
      <c r="K475" s="5">
        <v>50</v>
      </c>
    </row>
    <row r="476" spans="1:11" x14ac:dyDescent="0.3">
      <c r="A476">
        <v>185753745</v>
      </c>
      <c r="B476">
        <v>151608</v>
      </c>
      <c r="C476" t="s">
        <v>33</v>
      </c>
      <c r="D476" t="str">
        <f t="shared" si="29"/>
        <v>TX</v>
      </c>
      <c r="E476" t="str">
        <f t="shared" si="28"/>
        <v>Pflugerville</v>
      </c>
      <c r="F476" t="s">
        <v>37</v>
      </c>
      <c r="G476">
        <f t="shared" si="30"/>
        <v>1</v>
      </c>
      <c r="H476" s="2">
        <v>43508.820497685185</v>
      </c>
      <c r="I476" s="5">
        <f t="shared" si="31"/>
        <v>2</v>
      </c>
      <c r="J476" s="5" t="str" cm="1">
        <f t="array" ref="J476">_xlfn.IFS(I476&lt;=2,"Winter",I476&lt;=5,"Spring",I476&lt;=8,"Summer",I476&lt;=11,"Fall",I476=12,"Winter")</f>
        <v>Winter</v>
      </c>
      <c r="K476" s="5">
        <v>90</v>
      </c>
    </row>
    <row r="477" spans="1:11" x14ac:dyDescent="0.3">
      <c r="A477">
        <v>185753915</v>
      </c>
      <c r="B477">
        <v>11426</v>
      </c>
      <c r="C477" t="s">
        <v>60</v>
      </c>
      <c r="D477" t="str">
        <f t="shared" si="29"/>
        <v>KS</v>
      </c>
      <c r="E477" t="str">
        <f t="shared" si="28"/>
        <v>Overland Park</v>
      </c>
      <c r="F477" t="s">
        <v>37</v>
      </c>
      <c r="G477">
        <f t="shared" si="30"/>
        <v>1</v>
      </c>
      <c r="H477" s="2">
        <v>43508.868587962963</v>
      </c>
      <c r="I477" s="5">
        <f t="shared" si="31"/>
        <v>2</v>
      </c>
      <c r="J477" s="5" t="str" cm="1">
        <f t="array" ref="J477">_xlfn.IFS(I477&lt;=2,"Winter",I477&lt;=5,"Spring",I477&lt;=8,"Summer",I477&lt;=11,"Fall",I477=12,"Winter")</f>
        <v>Winter</v>
      </c>
      <c r="K477" s="5">
        <v>70</v>
      </c>
    </row>
    <row r="478" spans="1:11" x14ac:dyDescent="0.3">
      <c r="A478">
        <v>185755251</v>
      </c>
      <c r="B478">
        <v>14640</v>
      </c>
      <c r="C478" t="s">
        <v>263</v>
      </c>
      <c r="D478" t="str">
        <f t="shared" si="29"/>
        <v>TX</v>
      </c>
      <c r="E478" t="str">
        <f t="shared" si="28"/>
        <v>Haslet</v>
      </c>
      <c r="F478" t="s">
        <v>37</v>
      </c>
      <c r="G478">
        <f t="shared" si="30"/>
        <v>1</v>
      </c>
      <c r="H478" s="2">
        <v>43509.710312499999</v>
      </c>
      <c r="I478" s="5">
        <f t="shared" si="31"/>
        <v>2</v>
      </c>
      <c r="J478" s="5" t="str" cm="1">
        <f t="array" ref="J478">_xlfn.IFS(I478&lt;=2,"Winter",I478&lt;=5,"Spring",I478&lt;=8,"Summer",I478&lt;=11,"Fall",I478=12,"Winter")</f>
        <v>Winter</v>
      </c>
      <c r="K478" s="5">
        <v>50</v>
      </c>
    </row>
    <row r="479" spans="1:11" x14ac:dyDescent="0.3">
      <c r="A479">
        <v>185756021</v>
      </c>
      <c r="B479">
        <v>25359</v>
      </c>
      <c r="C479" t="s">
        <v>276</v>
      </c>
      <c r="D479" t="str">
        <f t="shared" si="29"/>
        <v>TX</v>
      </c>
      <c r="E479" t="str">
        <f t="shared" si="28"/>
        <v>Baytown</v>
      </c>
      <c r="F479" t="s">
        <v>15</v>
      </c>
      <c r="G479">
        <f t="shared" si="30"/>
        <v>0</v>
      </c>
      <c r="H479" s="2">
        <v>43509.871712962966</v>
      </c>
      <c r="I479" s="5">
        <f t="shared" si="31"/>
        <v>2</v>
      </c>
      <c r="J479" s="5" t="str" cm="1">
        <f t="array" ref="J479">_xlfn.IFS(I479&lt;=2,"Winter",I479&lt;=5,"Spring",I479&lt;=8,"Summer",I479&lt;=11,"Fall",I479=12,"Winter")</f>
        <v>Winter</v>
      </c>
      <c r="K479" s="5">
        <v>75</v>
      </c>
    </row>
    <row r="480" spans="1:11" x14ac:dyDescent="0.3">
      <c r="A480">
        <v>185757118</v>
      </c>
      <c r="B480">
        <v>155878</v>
      </c>
      <c r="C480" t="s">
        <v>60</v>
      </c>
      <c r="D480" t="str">
        <f t="shared" si="29"/>
        <v>KS</v>
      </c>
      <c r="E480" t="str">
        <f t="shared" si="28"/>
        <v>Overland Park</v>
      </c>
      <c r="F480" t="s">
        <v>37</v>
      </c>
      <c r="G480">
        <f t="shared" si="30"/>
        <v>1</v>
      </c>
      <c r="H480" s="2">
        <v>43510.681041666663</v>
      </c>
      <c r="I480" s="5">
        <f t="shared" si="31"/>
        <v>2</v>
      </c>
      <c r="J480" s="5" t="str" cm="1">
        <f t="array" ref="J480">_xlfn.IFS(I480&lt;=2,"Winter",I480&lt;=5,"Spring",I480&lt;=8,"Summer",I480&lt;=11,"Fall",I480=12,"Winter")</f>
        <v>Winter</v>
      </c>
      <c r="K480" s="5">
        <v>40</v>
      </c>
    </row>
    <row r="481" spans="1:11" x14ac:dyDescent="0.3">
      <c r="A481">
        <v>185758070</v>
      </c>
      <c r="B481">
        <v>181167</v>
      </c>
      <c r="C481" t="s">
        <v>106</v>
      </c>
      <c r="D481" t="str">
        <f t="shared" si="29"/>
        <v>NE</v>
      </c>
      <c r="E481" t="str">
        <f t="shared" si="28"/>
        <v>Lincoln</v>
      </c>
      <c r="F481" t="s">
        <v>37</v>
      </c>
      <c r="G481">
        <f t="shared" si="30"/>
        <v>1</v>
      </c>
      <c r="H481" s="2">
        <v>43510.878877314812</v>
      </c>
      <c r="I481" s="5">
        <f t="shared" si="31"/>
        <v>2</v>
      </c>
      <c r="J481" s="5" t="str" cm="1">
        <f t="array" ref="J481">_xlfn.IFS(I481&lt;=2,"Winter",I481&lt;=5,"Spring",I481&lt;=8,"Summer",I481&lt;=11,"Fall",I481=12,"Winter")</f>
        <v>Winter</v>
      </c>
      <c r="K481" s="5">
        <v>40</v>
      </c>
    </row>
    <row r="482" spans="1:11" x14ac:dyDescent="0.3">
      <c r="A482">
        <v>185763447</v>
      </c>
      <c r="B482">
        <v>137855</v>
      </c>
      <c r="C482" t="s">
        <v>277</v>
      </c>
      <c r="D482" t="str">
        <f t="shared" si="29"/>
        <v>TX</v>
      </c>
      <c r="E482" t="str">
        <f t="shared" si="28"/>
        <v>Prosper</v>
      </c>
      <c r="F482" t="s">
        <v>15</v>
      </c>
      <c r="G482">
        <f t="shared" si="30"/>
        <v>0</v>
      </c>
      <c r="H482" s="2">
        <v>43514.827696759261</v>
      </c>
      <c r="I482" s="5">
        <f t="shared" si="31"/>
        <v>2</v>
      </c>
      <c r="J482" s="5" t="str" cm="1">
        <f t="array" ref="J482">_xlfn.IFS(I482&lt;=2,"Winter",I482&lt;=5,"Spring",I482&lt;=8,"Summer",I482&lt;=11,"Fall",I482=12,"Winter")</f>
        <v>Winter</v>
      </c>
      <c r="K482" s="5">
        <v>115</v>
      </c>
    </row>
    <row r="483" spans="1:11" x14ac:dyDescent="0.3">
      <c r="A483">
        <v>185763848</v>
      </c>
      <c r="B483">
        <v>118216</v>
      </c>
      <c r="C483" t="s">
        <v>278</v>
      </c>
      <c r="D483" t="str">
        <f t="shared" si="29"/>
        <v>TX</v>
      </c>
      <c r="E483" t="str">
        <f t="shared" si="28"/>
        <v>Wylie</v>
      </c>
      <c r="F483" t="s">
        <v>15</v>
      </c>
      <c r="G483">
        <f t="shared" si="30"/>
        <v>0</v>
      </c>
      <c r="H483" s="2">
        <v>43514.917731481481</v>
      </c>
      <c r="I483" s="5">
        <f t="shared" si="31"/>
        <v>2</v>
      </c>
      <c r="J483" s="5" t="str" cm="1">
        <f t="array" ref="J483">_xlfn.IFS(I483&lt;=2,"Winter",I483&lt;=5,"Spring",I483&lt;=8,"Summer",I483&lt;=11,"Fall",I483=12,"Winter")</f>
        <v>Winter</v>
      </c>
      <c r="K483" s="5">
        <v>60</v>
      </c>
    </row>
    <row r="484" spans="1:11" x14ac:dyDescent="0.3">
      <c r="A484">
        <v>185767222</v>
      </c>
      <c r="B484">
        <v>132261</v>
      </c>
      <c r="C484" t="s">
        <v>75</v>
      </c>
      <c r="D484" t="str">
        <f t="shared" si="29"/>
        <v>TX</v>
      </c>
      <c r="E484" t="str">
        <f t="shared" si="28"/>
        <v>Frisco</v>
      </c>
      <c r="F484" t="s">
        <v>37</v>
      </c>
      <c r="G484">
        <f t="shared" si="30"/>
        <v>1</v>
      </c>
      <c r="H484" s="2">
        <v>43516.843495370369</v>
      </c>
      <c r="I484" s="5">
        <f t="shared" si="31"/>
        <v>2</v>
      </c>
      <c r="J484" s="5" t="str" cm="1">
        <f t="array" ref="J484">_xlfn.IFS(I484&lt;=2,"Winter",I484&lt;=5,"Spring",I484&lt;=8,"Summer",I484&lt;=11,"Fall",I484=12,"Winter")</f>
        <v>Winter</v>
      </c>
      <c r="K484" s="5">
        <v>50</v>
      </c>
    </row>
    <row r="485" spans="1:11" x14ac:dyDescent="0.3">
      <c r="A485">
        <v>185768476</v>
      </c>
      <c r="B485">
        <v>122726</v>
      </c>
      <c r="C485" t="s">
        <v>279</v>
      </c>
      <c r="D485" t="str">
        <f t="shared" si="29"/>
        <v>KS</v>
      </c>
      <c r="E485" t="str">
        <f t="shared" si="28"/>
        <v>Parsons</v>
      </c>
      <c r="F485" t="s">
        <v>15</v>
      </c>
      <c r="G485">
        <f t="shared" si="30"/>
        <v>0</v>
      </c>
      <c r="H485" s="2">
        <v>43517.702800925923</v>
      </c>
      <c r="I485" s="5">
        <f t="shared" si="31"/>
        <v>2</v>
      </c>
      <c r="J485" s="5" t="str" cm="1">
        <f t="array" ref="J485">_xlfn.IFS(I485&lt;=2,"Winter",I485&lt;=5,"Spring",I485&lt;=8,"Summer",I485&lt;=11,"Fall",I485=12,"Winter")</f>
        <v>Winter</v>
      </c>
      <c r="K485" s="5">
        <v>65</v>
      </c>
    </row>
    <row r="486" spans="1:11" x14ac:dyDescent="0.3">
      <c r="A486">
        <v>185770927</v>
      </c>
      <c r="B486">
        <v>24128</v>
      </c>
      <c r="C486" t="s">
        <v>223</v>
      </c>
      <c r="D486" t="str">
        <f t="shared" si="29"/>
        <v>KS</v>
      </c>
      <c r="E486" t="str">
        <f t="shared" si="28"/>
        <v>Manhattan</v>
      </c>
      <c r="F486" t="s">
        <v>37</v>
      </c>
      <c r="G486">
        <f t="shared" si="30"/>
        <v>1</v>
      </c>
      <c r="H486" s="2">
        <v>43518.791956018518</v>
      </c>
      <c r="I486" s="5">
        <f t="shared" si="31"/>
        <v>2</v>
      </c>
      <c r="J486" s="5" t="str" cm="1">
        <f t="array" ref="J486">_xlfn.IFS(I486&lt;=2,"Winter",I486&lt;=5,"Spring",I486&lt;=8,"Summer",I486&lt;=11,"Fall",I486=12,"Winter")</f>
        <v>Winter</v>
      </c>
      <c r="K486" s="5">
        <v>30</v>
      </c>
    </row>
    <row r="487" spans="1:11" x14ac:dyDescent="0.3">
      <c r="A487">
        <v>185774563</v>
      </c>
      <c r="B487">
        <v>155878</v>
      </c>
      <c r="C487" t="s">
        <v>280</v>
      </c>
      <c r="D487" t="str">
        <f t="shared" si="29"/>
        <v>OK</v>
      </c>
      <c r="E487" t="str">
        <f t="shared" si="28"/>
        <v>Newcastle</v>
      </c>
      <c r="F487" t="s">
        <v>37</v>
      </c>
      <c r="G487">
        <f t="shared" si="30"/>
        <v>1</v>
      </c>
      <c r="H487" s="2">
        <v>43521.647488425922</v>
      </c>
      <c r="I487" s="5">
        <f t="shared" si="31"/>
        <v>2</v>
      </c>
      <c r="J487" s="5" t="str" cm="1">
        <f t="array" ref="J487">_xlfn.IFS(I487&lt;=2,"Winter",I487&lt;=5,"Spring",I487&lt;=8,"Summer",I487&lt;=11,"Fall",I487=12,"Winter")</f>
        <v>Winter</v>
      </c>
      <c r="K487" s="5">
        <v>75</v>
      </c>
    </row>
    <row r="488" spans="1:11" x14ac:dyDescent="0.3">
      <c r="A488">
        <v>185775006</v>
      </c>
      <c r="B488">
        <v>155878</v>
      </c>
      <c r="C488" t="s">
        <v>269</v>
      </c>
      <c r="D488" t="str">
        <f t="shared" si="29"/>
        <v>TX</v>
      </c>
      <c r="E488" t="str">
        <f t="shared" si="28"/>
        <v>Weatherford</v>
      </c>
      <c r="F488" t="s">
        <v>37</v>
      </c>
      <c r="G488">
        <f t="shared" si="30"/>
        <v>1</v>
      </c>
      <c r="H488" s="2">
        <v>43521.724583333336</v>
      </c>
      <c r="I488" s="5">
        <f t="shared" si="31"/>
        <v>2</v>
      </c>
      <c r="J488" s="5" t="str" cm="1">
        <f t="array" ref="J488">_xlfn.IFS(I488&lt;=2,"Winter",I488&lt;=5,"Spring",I488&lt;=8,"Summer",I488&lt;=11,"Fall",I488=12,"Winter")</f>
        <v>Winter</v>
      </c>
      <c r="K488" s="5">
        <v>75</v>
      </c>
    </row>
    <row r="489" spans="1:11" x14ac:dyDescent="0.3">
      <c r="A489">
        <v>185775423</v>
      </c>
      <c r="B489">
        <v>27852</v>
      </c>
      <c r="C489" t="s">
        <v>281</v>
      </c>
      <c r="D489" t="str">
        <f t="shared" si="29"/>
        <v>ND</v>
      </c>
      <c r="E489" t="str">
        <f t="shared" si="28"/>
        <v>Montpelier</v>
      </c>
      <c r="F489" t="s">
        <v>15</v>
      </c>
      <c r="G489">
        <f t="shared" si="30"/>
        <v>0</v>
      </c>
      <c r="H489" s="2">
        <v>43521.790960648148</v>
      </c>
      <c r="I489" s="5">
        <f t="shared" si="31"/>
        <v>2</v>
      </c>
      <c r="J489" s="5" t="str" cm="1">
        <f t="array" ref="J489">_xlfn.IFS(I489&lt;=2,"Winter",I489&lt;=5,"Spring",I489&lt;=8,"Summer",I489&lt;=11,"Fall",I489=12,"Winter")</f>
        <v>Winter</v>
      </c>
      <c r="K489" s="5">
        <v>115</v>
      </c>
    </row>
    <row r="490" spans="1:11" x14ac:dyDescent="0.3">
      <c r="A490">
        <v>185776888</v>
      </c>
      <c r="B490">
        <v>155878</v>
      </c>
      <c r="C490" t="s">
        <v>282</v>
      </c>
      <c r="D490" t="str">
        <f t="shared" si="29"/>
        <v>TX</v>
      </c>
      <c r="E490" t="str">
        <f t="shared" si="28"/>
        <v>Sulphur Springs</v>
      </c>
      <c r="F490" t="s">
        <v>37</v>
      </c>
      <c r="G490">
        <f t="shared" si="30"/>
        <v>1</v>
      </c>
      <c r="H490" s="2">
        <v>43522.58734953704</v>
      </c>
      <c r="I490" s="5">
        <f t="shared" si="31"/>
        <v>2</v>
      </c>
      <c r="J490" s="5" t="str" cm="1">
        <f t="array" ref="J490">_xlfn.IFS(I490&lt;=2,"Winter",I490&lt;=5,"Spring",I490&lt;=8,"Summer",I490&lt;=11,"Fall",I490=12,"Winter")</f>
        <v>Winter</v>
      </c>
      <c r="K490" s="5">
        <v>40</v>
      </c>
    </row>
    <row r="491" spans="1:11" x14ac:dyDescent="0.3">
      <c r="A491">
        <v>185777339</v>
      </c>
      <c r="B491">
        <v>155878</v>
      </c>
      <c r="C491" t="s">
        <v>25</v>
      </c>
      <c r="D491" t="str">
        <f t="shared" si="29"/>
        <v>TX</v>
      </c>
      <c r="E491" t="str">
        <f t="shared" si="28"/>
        <v>Austin</v>
      </c>
      <c r="F491" t="s">
        <v>37</v>
      </c>
      <c r="G491">
        <f t="shared" si="30"/>
        <v>1</v>
      </c>
      <c r="H491" s="2">
        <v>43522.662835648145</v>
      </c>
      <c r="I491" s="5">
        <f t="shared" si="31"/>
        <v>2</v>
      </c>
      <c r="J491" s="5" t="str" cm="1">
        <f t="array" ref="J491">_xlfn.IFS(I491&lt;=2,"Winter",I491&lt;=5,"Spring",I491&lt;=8,"Summer",I491&lt;=11,"Fall",I491=12,"Winter")</f>
        <v>Winter</v>
      </c>
      <c r="K491" s="5">
        <v>50</v>
      </c>
    </row>
    <row r="492" spans="1:11" x14ac:dyDescent="0.3">
      <c r="A492">
        <v>185777883</v>
      </c>
      <c r="B492">
        <v>118216</v>
      </c>
      <c r="C492" t="s">
        <v>29</v>
      </c>
      <c r="D492" t="str">
        <f t="shared" si="29"/>
        <v>TX</v>
      </c>
      <c r="E492" t="str">
        <f t="shared" si="28"/>
        <v>Aledo</v>
      </c>
      <c r="F492" t="s">
        <v>15</v>
      </c>
      <c r="G492">
        <f t="shared" si="30"/>
        <v>0</v>
      </c>
      <c r="H492" s="2">
        <v>43522.734386574077</v>
      </c>
      <c r="I492" s="5">
        <f t="shared" si="31"/>
        <v>2</v>
      </c>
      <c r="J492" s="5" t="str" cm="1">
        <f t="array" ref="J492">_xlfn.IFS(I492&lt;=2,"Winter",I492&lt;=5,"Spring",I492&lt;=8,"Summer",I492&lt;=11,"Fall",I492=12,"Winter")</f>
        <v>Winter</v>
      </c>
      <c r="K492" s="5">
        <v>50</v>
      </c>
    </row>
    <row r="493" spans="1:11" x14ac:dyDescent="0.3">
      <c r="A493">
        <v>185780858</v>
      </c>
      <c r="B493">
        <v>155878</v>
      </c>
      <c r="C493" t="s">
        <v>45</v>
      </c>
      <c r="D493" t="str">
        <f t="shared" si="29"/>
        <v>TX</v>
      </c>
      <c r="E493" t="str">
        <f t="shared" si="28"/>
        <v>San Antonio</v>
      </c>
      <c r="F493" t="s">
        <v>37</v>
      </c>
      <c r="G493">
        <f t="shared" si="30"/>
        <v>1</v>
      </c>
      <c r="H493" s="2">
        <v>43523.750347222223</v>
      </c>
      <c r="I493" s="5">
        <f t="shared" si="31"/>
        <v>2</v>
      </c>
      <c r="J493" s="5" t="str" cm="1">
        <f t="array" ref="J493">_xlfn.IFS(I493&lt;=2,"Winter",I493&lt;=5,"Spring",I493&lt;=8,"Summer",I493&lt;=11,"Fall",I493=12,"Winter")</f>
        <v>Winter</v>
      </c>
      <c r="K493" s="5">
        <v>35</v>
      </c>
    </row>
    <row r="494" spans="1:11" x14ac:dyDescent="0.3">
      <c r="A494">
        <v>185783475</v>
      </c>
      <c r="B494">
        <v>118623</v>
      </c>
      <c r="C494" t="s">
        <v>23</v>
      </c>
      <c r="D494" t="str">
        <f t="shared" si="29"/>
        <v>TX</v>
      </c>
      <c r="E494" t="str">
        <f t="shared" si="28"/>
        <v>Boerne</v>
      </c>
      <c r="F494" t="s">
        <v>15</v>
      </c>
      <c r="G494">
        <f t="shared" si="30"/>
        <v>0</v>
      </c>
      <c r="H494" s="2">
        <v>43524.733460648145</v>
      </c>
      <c r="I494" s="5">
        <f t="shared" si="31"/>
        <v>2</v>
      </c>
      <c r="J494" s="5" t="str" cm="1">
        <f t="array" ref="J494">_xlfn.IFS(I494&lt;=2,"Winter",I494&lt;=5,"Spring",I494&lt;=8,"Summer",I494&lt;=11,"Fall",I494=12,"Winter")</f>
        <v>Winter</v>
      </c>
      <c r="K494" s="5">
        <v>65</v>
      </c>
    </row>
    <row r="495" spans="1:11" x14ac:dyDescent="0.3">
      <c r="A495">
        <v>185785622</v>
      </c>
      <c r="B495">
        <v>155878</v>
      </c>
      <c r="C495" t="s">
        <v>283</v>
      </c>
      <c r="D495" t="str">
        <f t="shared" si="29"/>
        <v>TX</v>
      </c>
      <c r="E495" t="str">
        <f t="shared" si="28"/>
        <v>Roanoke</v>
      </c>
      <c r="F495" t="s">
        <v>37</v>
      </c>
      <c r="G495">
        <f t="shared" si="30"/>
        <v>1</v>
      </c>
      <c r="H495" s="2">
        <v>43525.639814814815</v>
      </c>
      <c r="I495" s="5">
        <f t="shared" si="31"/>
        <v>3</v>
      </c>
      <c r="J495" s="5" t="str" cm="1">
        <f t="array" ref="J495">_xlfn.IFS(I495&lt;=2,"Winter",I495&lt;=5,"Spring",I495&lt;=8,"Summer",I495&lt;=11,"Fall",I495=12,"Winter")</f>
        <v>Spring</v>
      </c>
      <c r="K495" s="5">
        <v>75</v>
      </c>
    </row>
    <row r="496" spans="1:11" x14ac:dyDescent="0.3">
      <c r="A496">
        <v>185786042</v>
      </c>
      <c r="B496">
        <v>8395</v>
      </c>
      <c r="C496" t="s">
        <v>284</v>
      </c>
      <c r="D496" t="str">
        <f t="shared" si="29"/>
        <v>TX</v>
      </c>
      <c r="E496" t="str">
        <f t="shared" si="28"/>
        <v>Richmond</v>
      </c>
      <c r="F496" t="s">
        <v>15</v>
      </c>
      <c r="G496">
        <f t="shared" si="30"/>
        <v>0</v>
      </c>
      <c r="H496" s="2">
        <v>43525.706759259258</v>
      </c>
      <c r="I496" s="5">
        <f t="shared" si="31"/>
        <v>3</v>
      </c>
      <c r="J496" s="5" t="str" cm="1">
        <f t="array" ref="J496">_xlfn.IFS(I496&lt;=2,"Winter",I496&lt;=5,"Spring",I496&lt;=8,"Summer",I496&lt;=11,"Fall",I496=12,"Winter")</f>
        <v>Spring</v>
      </c>
      <c r="K496" s="5">
        <v>99</v>
      </c>
    </row>
    <row r="497" spans="1:11" x14ac:dyDescent="0.3">
      <c r="A497">
        <v>185786544</v>
      </c>
      <c r="B497">
        <v>136425</v>
      </c>
      <c r="C497" t="s">
        <v>284</v>
      </c>
      <c r="D497" t="str">
        <f t="shared" si="29"/>
        <v>TX</v>
      </c>
      <c r="E497" t="str">
        <f t="shared" si="28"/>
        <v>Richmond</v>
      </c>
      <c r="F497" t="s">
        <v>37</v>
      </c>
      <c r="G497">
        <f t="shared" si="30"/>
        <v>1</v>
      </c>
      <c r="H497" s="2">
        <v>43525.793900462966</v>
      </c>
      <c r="I497" s="5">
        <f t="shared" si="31"/>
        <v>3</v>
      </c>
      <c r="J497" s="5" t="str" cm="1">
        <f t="array" ref="J497">_xlfn.IFS(I497&lt;=2,"Winter",I497&lt;=5,"Spring",I497&lt;=8,"Summer",I497&lt;=11,"Fall",I497=12,"Winter")</f>
        <v>Spring</v>
      </c>
      <c r="K497" s="5">
        <v>65</v>
      </c>
    </row>
  </sheetData>
  <autoFilter ref="A1:K497" xr:uid="{9038DB2E-F4FF-6C4B-9874-E3EE2673839B}"/>
  <mergeCells count="7">
    <mergeCell ref="M28:P29"/>
    <mergeCell ref="M21:P22"/>
    <mergeCell ref="M2:M3"/>
    <mergeCell ref="M4:M6"/>
    <mergeCell ref="M7:M9"/>
    <mergeCell ref="M10:M12"/>
    <mergeCell ref="M17:P17"/>
  </mergeCells>
  <conditionalFormatting sqref="A1:E497 D497:E497">
    <cfRule type="expression" dxfId="3" priority="10">
      <formula>MOD(ROW(),2)=0</formula>
    </cfRule>
  </conditionalFormatting>
  <conditionalFormatting sqref="F2:F497 H2:I497 K2:K497">
    <cfRule type="expression" dxfId="2" priority="3">
      <formula>MOD(ROW(),2)=0</formula>
    </cfRule>
  </conditionalFormatting>
  <conditionalFormatting sqref="M24:N26 M31:N31 M32:M35 N32:N36 G2:G497 J2:J497">
    <cfRule type="expression" dxfId="1" priority="2">
      <formula>MOD(ROW(),2)=0</formula>
    </cfRule>
  </conditionalFormatting>
  <conditionalFormatting sqref="M35:M36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Crider</dc:creator>
  <cp:keywords/>
  <dc:description/>
  <cp:lastModifiedBy>Ahsan Niaz</cp:lastModifiedBy>
  <cp:revision/>
  <dcterms:created xsi:type="dcterms:W3CDTF">2022-03-18T21:28:19Z</dcterms:created>
  <dcterms:modified xsi:type="dcterms:W3CDTF">2025-09-08T19:40:54Z</dcterms:modified>
  <cp:category/>
  <cp:contentStatus/>
</cp:coreProperties>
</file>