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bookViews>
    <workbookView xWindow="-105" yWindow="-105" windowWidth="19425" windowHeight="10425" firstSheet="3" activeTab="5"/>
  </bookViews>
  <sheets>
    <sheet name="Python" sheetId="1" r:id="rId1"/>
    <sheet name="Gabi import" sheetId="2" r:id="rId2"/>
    <sheet name="ILCD" sheetId="6" r:id="rId3"/>
    <sheet name="Comparison" sheetId="3" r:id="rId4"/>
    <sheet name="Steel import" sheetId="7" r:id="rId5"/>
    <sheet name="Steel comparison" sheetId="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9" l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2" i="6"/>
  <c r="B5" i="6"/>
  <c r="B6" i="6"/>
  <c r="B7" i="6"/>
  <c r="B8" i="6"/>
  <c r="B9" i="6"/>
  <c r="B10" i="6"/>
  <c r="B11" i="6"/>
  <c r="B12" i="6"/>
  <c r="B13" i="6"/>
  <c r="B14" i="6"/>
  <c r="B15" i="6"/>
  <c r="B16" i="6"/>
  <c r="B4" i="6"/>
  <c r="B3" i="6"/>
  <c r="B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2" i="6"/>
  <c r="B2" i="3"/>
  <c r="G2" i="3" s="1"/>
  <c r="F8" i="3"/>
  <c r="F7" i="3"/>
  <c r="F6" i="3"/>
  <c r="F5" i="3"/>
  <c r="F17" i="3"/>
  <c r="F16" i="3"/>
  <c r="F15" i="3"/>
  <c r="F14" i="3"/>
  <c r="F13" i="3"/>
  <c r="F12" i="3"/>
  <c r="F11" i="3"/>
  <c r="F10" i="3"/>
  <c r="F9" i="3"/>
  <c r="F2" i="3"/>
  <c r="F4" i="3"/>
  <c r="F3" i="3"/>
  <c r="B17" i="3" l="1"/>
  <c r="G17" i="3" s="1"/>
  <c r="B6" i="3"/>
  <c r="G6" i="3" s="1"/>
  <c r="B7" i="3"/>
  <c r="G7" i="3" s="1"/>
  <c r="B8" i="3"/>
  <c r="G8" i="3" s="1"/>
  <c r="B9" i="3"/>
  <c r="G9" i="3" s="1"/>
  <c r="B10" i="3"/>
  <c r="G10" i="3" s="1"/>
  <c r="B11" i="3"/>
  <c r="G11" i="3" s="1"/>
  <c r="B12" i="3"/>
  <c r="G12" i="3" s="1"/>
  <c r="B13" i="3"/>
  <c r="G13" i="3" s="1"/>
  <c r="B14" i="3"/>
  <c r="G14" i="3" s="1"/>
  <c r="B15" i="3"/>
  <c r="G15" i="3" s="1"/>
  <c r="B16" i="3"/>
  <c r="G16" i="3" s="1"/>
  <c r="B5" i="3"/>
  <c r="G5" i="3" s="1"/>
  <c r="B3" i="3"/>
  <c r="G3" i="3" s="1"/>
  <c r="B4" i="3"/>
  <c r="G4" i="3" s="1"/>
  <c r="C7" i="3" l="1"/>
  <c r="C8" i="3"/>
  <c r="C10" i="3"/>
  <c r="C15" i="3"/>
  <c r="C3" i="3"/>
  <c r="D3" i="3"/>
  <c r="H3" i="3" s="1"/>
  <c r="I3" i="3" s="1"/>
  <c r="C9" i="3"/>
  <c r="D9" i="3"/>
  <c r="H9" i="3" s="1"/>
  <c r="I9" i="3" s="1"/>
  <c r="C11" i="3"/>
  <c r="D11" i="3"/>
  <c r="H11" i="3" s="1"/>
  <c r="I11" i="3" s="1"/>
  <c r="C12" i="3"/>
  <c r="D12" i="3"/>
  <c r="H12" i="3" s="1"/>
  <c r="I12" i="3" s="1"/>
  <c r="C13" i="3"/>
  <c r="D13" i="3"/>
  <c r="H13" i="3" s="1"/>
  <c r="I13" i="3" s="1"/>
  <c r="C16" i="3"/>
  <c r="D16" i="3"/>
  <c r="H16" i="3" s="1"/>
  <c r="I16" i="3" s="1"/>
  <c r="C2" i="3"/>
  <c r="D2" i="3"/>
  <c r="H2" i="3" s="1"/>
  <c r="I2" i="3" s="1"/>
  <c r="C5" i="3"/>
  <c r="D5" i="3"/>
  <c r="H5" i="3" s="1"/>
  <c r="I5" i="3" s="1"/>
  <c r="C6" i="3"/>
  <c r="D6" i="3"/>
  <c r="H6" i="3" s="1"/>
  <c r="I6" i="3" s="1"/>
  <c r="D7" i="3"/>
  <c r="H7" i="3" s="1"/>
  <c r="I7" i="3" s="1"/>
  <c r="D8" i="3"/>
  <c r="H8" i="3" s="1"/>
  <c r="I8" i="3" s="1"/>
  <c r="C17" i="3"/>
  <c r="D17" i="3"/>
  <c r="H17" i="3" s="1"/>
  <c r="I17" i="3" s="1"/>
  <c r="C14" i="3"/>
  <c r="D14" i="3"/>
  <c r="H14" i="3" s="1"/>
  <c r="I14" i="3" s="1"/>
  <c r="D10" i="3"/>
  <c r="H10" i="3" s="1"/>
  <c r="I10" i="3" s="1"/>
  <c r="D15" i="3"/>
  <c r="H15" i="3" s="1"/>
  <c r="I15" i="3" s="1"/>
  <c r="D4" i="3"/>
  <c r="H4" i="3" s="1"/>
  <c r="I4" i="3" s="1"/>
  <c r="C4" i="3"/>
  <c r="A17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2" i="3"/>
</calcChain>
</file>

<file path=xl/sharedStrings.xml><?xml version="1.0" encoding="utf-8"?>
<sst xmlns="http://schemas.openxmlformats.org/spreadsheetml/2006/main" count="178" uniqueCount="104">
  <si>
    <t>('ILCD 2.0 2018 midpoint no LT', 'climate change', 'climate change total')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</si>
  <si>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</si>
  <si>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</si>
  <si>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</si>
  <si>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</si>
  <si>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</si>
  <si>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</si>
  <si>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</si>
  <si>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</si>
  <si>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</si>
  <si>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</si>
  <si>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</si>
  <si>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</si>
  <si>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</si>
  <si>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</si>
  <si>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</si>
  <si>
    <t>Quantity view</t>
  </si>
  <si>
    <t>IS: Electricity generation, geothermal energy DF, Hellisheidi &lt;LC&gt;</t>
  </si>
  <si>
    <t>EF 2.0 Acidification terrestrial and freshwater [Mole of H+ eq.]</t>
  </si>
  <si>
    <t>EF 2.0 Cancer human health effects [CTUh]</t>
  </si>
  <si>
    <t>EF 2.0 Climate Change [kg CO2 eq.]</t>
  </si>
  <si>
    <t>EF 2.0 Climate Change (biogenic) [kg CO2 eq.]</t>
  </si>
  <si>
    <t>EF 2.0 Climate Change (fossil) [kg CO2 eq.]</t>
  </si>
  <si>
    <t>EF 2.0 Climate Change (land use change) [kg CO2 eq.]</t>
  </si>
  <si>
    <t>EF 2.0 Ecotoxicity freshwater [CTUe]</t>
  </si>
  <si>
    <t>EF 2.0 Eutrophication freshwater [kg P eq.]</t>
  </si>
  <si>
    <t>EF 2.0 Eutrophication marine [kg N eq.]</t>
  </si>
  <si>
    <t>EF 2.0 Eutrophication terrestrial [Mole of N eq.]</t>
  </si>
  <si>
    <t>EF 2.0 Ionising radiation - human health [kBq U235 eq.]</t>
  </si>
  <si>
    <t>EF 2.0 Land Use [Pt]</t>
  </si>
  <si>
    <t>EF 2.0 Non-cancer human health effects [CTUh]</t>
  </si>
  <si>
    <t>EF 2.0 Ozone depletion [kg CFC-11 eq.]</t>
  </si>
  <si>
    <t>EF 2.0 Photochemical ozone formation - human health [kg NMVOC eq.]</t>
  </si>
  <si>
    <t>EF 2.0 Resource use, energy carriers [MJ]</t>
  </si>
  <si>
    <t>EF 2.0 Resource use, mineral and metals [kg Sb eq.]</t>
  </si>
  <si>
    <t>EF 2.0 Respiratory inorganics [Deaths]</t>
  </si>
  <si>
    <t>EF 2.0 Water scarcity [m³ world equiv.]</t>
  </si>
  <si>
    <t>GABI</t>
  </si>
  <si>
    <t>Python model</t>
  </si>
  <si>
    <t xml:space="preserve">Conversion </t>
  </si>
  <si>
    <t>Impact category</t>
  </si>
  <si>
    <t>Global NFs (2010) for EF per person</t>
  </si>
  <si>
    <t>NFs</t>
  </si>
  <si>
    <t>climate change total</t>
  </si>
  <si>
    <t>ozone layer depletion</t>
  </si>
  <si>
    <t>carcinogenic effects</t>
  </si>
  <si>
    <t>non-carcinogenic effects</t>
  </si>
  <si>
    <t>respiratory effects, inorganics</t>
  </si>
  <si>
    <t>ionising radiation</t>
  </si>
  <si>
    <t>photochemical ozone creation</t>
  </si>
  <si>
    <t>freshwater and terrestrial acidification</t>
  </si>
  <si>
    <t>terrestrial eutrophication</t>
  </si>
  <si>
    <t>freshwater eutrophication</t>
  </si>
  <si>
    <t>marine eutrophication</t>
  </si>
  <si>
    <t>land use</t>
  </si>
  <si>
    <t>freshwater ecotoxicity</t>
  </si>
  <si>
    <t>dissipated water</t>
  </si>
  <si>
    <t>fossils</t>
  </si>
  <si>
    <t>minerals and metals</t>
  </si>
  <si>
    <t>Gabi</t>
  </si>
  <si>
    <t>Acidification midpoint (v1.09) [Mole of H+ eq.]</t>
  </si>
  <si>
    <t>Climate change midpoint, excl biogenic carbon (v1.09) [kg CO2 eq.]</t>
  </si>
  <si>
    <t>Climate change midpoint, incl biogenic carbon (v1.09) [kg CO2 eq.]</t>
  </si>
  <si>
    <t>Ecotoxicity freshwater midpoint (v1.09) [CTUe]</t>
  </si>
  <si>
    <t>Eutrophication freshwater midpoint (v1.09) [kg P eq.]</t>
  </si>
  <si>
    <t>Eutrophication marine midpoint (v1.09) [kg N eq.]</t>
  </si>
  <si>
    <t>Eutrophication terrestrial midpoint (v1.09) [Mole of N eq.]</t>
  </si>
  <si>
    <t>Human toxicity midpoint, cancer effects (v1.09) [CTUh]</t>
  </si>
  <si>
    <t>Human toxicity midpoint, non-cancer effects (v1.09) [CTUh]</t>
  </si>
  <si>
    <t>Ionizing radiation midpoint, human health (v1.09) [kBq U235 eq.]</t>
  </si>
  <si>
    <t>Land use midpoint (v1.09) [kg C deficit eq.]</t>
  </si>
  <si>
    <t>Ozone depletion midpoint (v1.09) [kg CFC-11 eq.]</t>
  </si>
  <si>
    <t>Particulate matter/Respiratory inorganics midpoint (v1.09) [kg PM2.5 eq.]</t>
  </si>
  <si>
    <t>Photochemical ozone formation midpoint, human health (v1.09) [kg NMVOC eq.]</t>
  </si>
  <si>
    <t>Resource depletion water, midpoint (v1.09) [m³ eq.]</t>
  </si>
  <si>
    <t>Resource depletion, mineral, fossils and renewables, midpoint (v1.09) [kg Sb eq.]</t>
  </si>
  <si>
    <t>Acidification midpoint (v1.09)</t>
  </si>
  <si>
    <t>Climate change midpoint, incl biogenic carbon (v1.09)</t>
  </si>
  <si>
    <t>Ecotoxicity freshwater midpoint (v1.09)</t>
  </si>
  <si>
    <t>Eutrophication freshwater midpoint (v1.09)</t>
  </si>
  <si>
    <t>Eutrophication marine midpoint (v1.09)</t>
  </si>
  <si>
    <t>Eutrophication terrestrial midpoint (v1.09)</t>
  </si>
  <si>
    <t>Human toxicity midpoint, cancer effects (v1.09)</t>
  </si>
  <si>
    <t>Human toxicity midpoint, non-cancer effects (v1.09)</t>
  </si>
  <si>
    <t>Ionizing radiation midpoint, human health (v1.09)</t>
  </si>
  <si>
    <t>Land use midpoint (v1.09)</t>
  </si>
  <si>
    <t>Ozone depletion midpoint (v1.09)</t>
  </si>
  <si>
    <t>Particulate matter/Respiratory inorganics midpoint (v1.09)</t>
  </si>
  <si>
    <t>Photochemical ozone formation midpoint, human health (v1.09)</t>
  </si>
  <si>
    <t>Resource depletion water, midpoint (v1.09)</t>
  </si>
  <si>
    <t>Resource depletion, mineral, fossils and renewables, midpoint (v1.09)</t>
  </si>
  <si>
    <t>EF 2.0</t>
  </si>
  <si>
    <t>ILCD 1.09</t>
  </si>
  <si>
    <t>ILCD 1.09 - Normalisation factors</t>
  </si>
  <si>
    <t>Impact</t>
  </si>
  <si>
    <t>NF</t>
  </si>
  <si>
    <t>Comments</t>
  </si>
  <si>
    <t>Diff</t>
  </si>
  <si>
    <t>Results from Gabi (ecoinvent 3.4) and Brightway2 (ecoinvent 3.5) are vert close.</t>
  </si>
  <si>
    <t>Important differences are for freshwater eutrophication, ionising radiations and human health and are due to differences in impacts from steel for ecoinvent 3.4 and 3.5 (see other worksheets)</t>
  </si>
  <si>
    <t>Results to water consumption are due to specific drilling consumption (which in the brightway model is set at 1 and in Hellisheidi is around 9) Note that even putting it at 9 gives a difference of about 20% (higher for brightway) which is still unexplained</t>
  </si>
  <si>
    <t>GLO: market for steel, low-alloyed ecoinvent 3.4</t>
  </si>
  <si>
    <t>Python</t>
  </si>
  <si>
    <t>BRIGHTWAY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</si>
</sst>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/>
    <xf numFmtId="0" fontId="1" fillId="0" borderId="0" xfId="0" applyFont="1"/>
    <xf numFmtId="11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1" applyFont="1"/>
    <xf numFmtId="9" fontId="4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ILCD!$A$2:$A$16</c:f>
              <c:strCache>
                <c:ptCount val="15"/>
                <c:pt idx="0">
                  <c:v>Acidification midpoint (v1.09) [Mole of H+ eq.]</c:v>
                </c:pt>
                <c:pt idx="1">
                  <c:v>Climate change midpoint, incl biogenic carbon (v1.09) [kg CO2 eq.]</c:v>
                </c:pt>
                <c:pt idx="2">
                  <c:v>Ecotoxicity freshwater midpoint (v1.09) [CTUe]</c:v>
                </c:pt>
                <c:pt idx="3">
                  <c:v>Eutrophication freshwater midpoint (v1.09) [kg P eq.]</c:v>
                </c:pt>
                <c:pt idx="4">
                  <c:v>Eutrophication marine midpoint (v1.09) [kg N eq.]</c:v>
                </c:pt>
                <c:pt idx="5">
                  <c:v>Eutrophication terrestrial midpoint (v1.09) [Mole of N eq.]</c:v>
                </c:pt>
                <c:pt idx="6">
                  <c:v>Human toxicity midpoint, cancer effects (v1.09) [CTUh]</c:v>
                </c:pt>
                <c:pt idx="7">
                  <c:v>Human toxicity midpoint, non-cancer effects (v1.09) [CTUh]</c:v>
                </c:pt>
                <c:pt idx="8">
                  <c:v>Ionizing radiation midpoint, human health (v1.09) [kBq U235 eq.]</c:v>
                </c:pt>
                <c:pt idx="9">
                  <c:v>Land use midpoint (v1.09) [kg C deficit eq.]</c:v>
                </c:pt>
                <c:pt idx="10">
                  <c:v>Ozone depletion midpoint (v1.09) [kg CFC-11 eq.]</c:v>
                </c:pt>
                <c:pt idx="11">
                  <c:v>Particulate matter/Respiratory inorganics midpoint (v1.09) [kg PM2.5 eq.]</c:v>
                </c:pt>
                <c:pt idx="12">
                  <c:v>Photochemical ozone formation midpoint, human health (v1.09) [kg NMVOC eq.]</c:v>
                </c:pt>
                <c:pt idx="13">
                  <c:v>Resource depletion water, midpoint (v1.09) [m³ eq.]</c:v>
                </c:pt>
                <c:pt idx="14">
                  <c:v>Resource depletion, mineral, fossils and renewables, midpoint (v1.09) [kg Sb eq.]</c:v>
                </c:pt>
              </c:strCache>
            </c:strRef>
          </c:cat>
          <c:val>
            <c:numRef>
              <c:f>ILCD!$D$2:$D$16</c:f>
              <c:numCache>
                <c:formatCode>0.00E+00</c:formatCode>
                <c:ptCount val="15"/>
                <c:pt idx="0">
                  <c:v>3.8205383181943512E-7</c:v>
                </c:pt>
                <c:pt idx="1">
                  <c:v>2.5927481930499927E-6</c:v>
                </c:pt>
                <c:pt idx="2">
                  <c:v>9.6869601396514091E-6</c:v>
                </c:pt>
                <c:pt idx="3">
                  <c:v>1.1441085354128827E-6</c:v>
                </c:pt>
                <c:pt idx="4">
                  <c:v>3.3931286105199135E-7</c:v>
                </c:pt>
                <c:pt idx="5">
                  <c:v>3.1854114265181441E-7</c:v>
                </c:pt>
                <c:pt idx="6">
                  <c:v>3.590089655837268E-5</c:v>
                </c:pt>
                <c:pt idx="7">
                  <c:v>4.5918026830009837E-6</c:v>
                </c:pt>
                <c:pt idx="8">
                  <c:v>1.1005631536604982E-7</c:v>
                </c:pt>
                <c:pt idx="9">
                  <c:v>5.3835260298873381E-8</c:v>
                </c:pt>
                <c:pt idx="10">
                  <c:v>9.8155467720685057E-9</c:v>
                </c:pt>
                <c:pt idx="11">
                  <c:v>9.1741210734345691E-7</c:v>
                </c:pt>
                <c:pt idx="12">
                  <c:v>5.3415792820538375E-7</c:v>
                </c:pt>
                <c:pt idx="13">
                  <c:v>2.2550038360315026E-7</c:v>
                </c:pt>
                <c:pt idx="14">
                  <c:v>1.1552459593785459E-6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4-4F69-B0AC-1852F4805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4156616"/>
        <c:axId val="674159240"/>
      </c:barChart>
      <c:catAx>
        <c:axId val="674156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59240"/>
        <c:crossesAt val="1.0000000000000006E-10"/>
        <c:auto val="1"/>
        <c:lblAlgn val="ctr"/>
        <c:lblOffset val="100"/>
        <c:noMultiLvlLbl val="0"/>
      </c:catAx>
      <c:valAx>
        <c:axId val="6741592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5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Python model - EF 2.0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Comparison!$A$2:$A$17</c:f>
              <c:strCache>
                <c:ptCount val="16"/>
                <c:pt idx="0">
                  <c:v>EF 2.0 Acidification terrestrial and freshwater [Mole of H+ eq.]</c:v>
                </c:pt>
                <c:pt idx="1">
                  <c:v>EF 2.0 Cancer human health effects [CTUh]</c:v>
                </c:pt>
                <c:pt idx="2">
                  <c:v>EF 2.0 Climate Change [kg CO2 eq.]</c:v>
                </c:pt>
                <c:pt idx="3">
                  <c:v>EF 2.0 Ecotoxicity freshwater [CTUe]</c:v>
                </c:pt>
                <c:pt idx="4">
                  <c:v>EF 2.0 Eutrophication freshwater [kg P eq.]</c:v>
                </c:pt>
                <c:pt idx="5">
                  <c:v>EF 2.0 Eutrophication marine [kg N eq.]</c:v>
                </c:pt>
                <c:pt idx="6">
                  <c:v>EF 2.0 Eutrophication terrestrial [Mole of N eq.]</c:v>
                </c:pt>
                <c:pt idx="7">
                  <c:v>EF 2.0 Ionising radiation - human health [kBq U235 eq.]</c:v>
                </c:pt>
                <c:pt idx="8">
                  <c:v>EF 2.0 Land Use [Pt]</c:v>
                </c:pt>
                <c:pt idx="9">
                  <c:v>EF 2.0 Non-cancer human health effects [CTUh]</c:v>
                </c:pt>
                <c:pt idx="10">
                  <c:v>EF 2.0 Ozone depletion [kg CFC-11 eq.]</c:v>
                </c:pt>
                <c:pt idx="11">
                  <c:v>EF 2.0 Photochemical ozone formation - human health [kg NMVOC eq.]</c:v>
                </c:pt>
                <c:pt idx="12">
                  <c:v>EF 2.0 Resource use, energy carriers [MJ]</c:v>
                </c:pt>
                <c:pt idx="13">
                  <c:v>EF 2.0 Resource use, mineral and metals [kg Sb eq.]</c:v>
                </c:pt>
                <c:pt idx="14">
                  <c:v>EF 2.0 Respiratory inorganics [Deaths]</c:v>
                </c:pt>
                <c:pt idx="15">
                  <c:v>EF 2.0 Water scarcity [m³ world equiv.]</c:v>
                </c:pt>
              </c:strCache>
            </c:strRef>
          </c:cat>
          <c:val>
            <c:numRef>
              <c:f>Comparison!$H$2:$H$17</c:f>
              <c:numCache>
                <c:formatCode>0.00E+00</c:formatCode>
                <c:ptCount val="16"/>
                <c:pt idx="0">
                  <c:v>3.0641928935035318E-7</c:v>
                </c:pt>
                <c:pt idx="1">
                  <c:v>1.1052210421401125E-5</c:v>
                </c:pt>
                <c:pt idx="2">
                  <c:v>2.9717643513883562E-6</c:v>
                </c:pt>
                <c:pt idx="3">
                  <c:v>8.8783426593914883E-7</c:v>
                </c:pt>
                <c:pt idx="4">
                  <c:v>1.2984177339373742E-7</c:v>
                </c:pt>
                <c:pt idx="5">
                  <c:v>1.8095040188362688E-7</c:v>
                </c:pt>
                <c:pt idx="6">
                  <c:v>3.1842313827656241E-7</c:v>
                </c:pt>
                <c:pt idx="7">
                  <c:v>1.7962943499755343E-8</c:v>
                </c:pt>
                <c:pt idx="8">
                  <c:v>7.3125781240978022E-9</c:v>
                </c:pt>
                <c:pt idx="9">
                  <c:v>2.4331036003650898E-6</c:v>
                </c:pt>
                <c:pt idx="10">
                  <c:v>1.0383839033178599E-8</c:v>
                </c:pt>
                <c:pt idx="11">
                  <c:v>4.0789336864673128E-7</c:v>
                </c:pt>
                <c:pt idx="12">
                  <c:v>4.5682459555869698E-7</c:v>
                </c:pt>
                <c:pt idx="13">
                  <c:v>3.2162678804540477E-7</c:v>
                </c:pt>
                <c:pt idx="14">
                  <c:v>2.105555140668789E-7</c:v>
                </c:pt>
                <c:pt idx="15">
                  <c:v>4.9038573161014544E-8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C-48A0-8F48-7DD32CF72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4157928"/>
        <c:axId val="813815776"/>
      </c:barChart>
      <c:catAx>
        <c:axId val="674157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815776"/>
        <c:crossesAt val="1.0000000000000006E-10"/>
        <c:auto val="1"/>
        <c:lblAlgn val="ctr"/>
        <c:lblOffset val="100"/>
        <c:noMultiLvlLbl val="0"/>
      </c:catAx>
      <c:valAx>
        <c:axId val="813815776"/>
        <c:scaling>
          <c:logBase val="10"/>
          <c:orientation val="minMax"/>
          <c:max val="1.0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5792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Gabi- EF 2.0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Comparison!$A$2:$A$17</c:f>
              <c:strCache>
                <c:ptCount val="16"/>
                <c:pt idx="0">
                  <c:v>EF 2.0 Acidification terrestrial and freshwater [Mole of H+ eq.]</c:v>
                </c:pt>
                <c:pt idx="1">
                  <c:v>EF 2.0 Cancer human health effects [CTUh]</c:v>
                </c:pt>
                <c:pt idx="2">
                  <c:v>EF 2.0 Climate Change [kg CO2 eq.]</c:v>
                </c:pt>
                <c:pt idx="3">
                  <c:v>EF 2.0 Ecotoxicity freshwater [CTUe]</c:v>
                </c:pt>
                <c:pt idx="4">
                  <c:v>EF 2.0 Eutrophication freshwater [kg P eq.]</c:v>
                </c:pt>
                <c:pt idx="5">
                  <c:v>EF 2.0 Eutrophication marine [kg N eq.]</c:v>
                </c:pt>
                <c:pt idx="6">
                  <c:v>EF 2.0 Eutrophication terrestrial [Mole of N eq.]</c:v>
                </c:pt>
                <c:pt idx="7">
                  <c:v>EF 2.0 Ionising radiation - human health [kBq U235 eq.]</c:v>
                </c:pt>
                <c:pt idx="8">
                  <c:v>EF 2.0 Land Use [Pt]</c:v>
                </c:pt>
                <c:pt idx="9">
                  <c:v>EF 2.0 Non-cancer human health effects [CTUh]</c:v>
                </c:pt>
                <c:pt idx="10">
                  <c:v>EF 2.0 Ozone depletion [kg CFC-11 eq.]</c:v>
                </c:pt>
                <c:pt idx="11">
                  <c:v>EF 2.0 Photochemical ozone formation - human health [kg NMVOC eq.]</c:v>
                </c:pt>
                <c:pt idx="12">
                  <c:v>EF 2.0 Resource use, energy carriers [MJ]</c:v>
                </c:pt>
                <c:pt idx="13">
                  <c:v>EF 2.0 Resource use, mineral and metals [kg Sb eq.]</c:v>
                </c:pt>
                <c:pt idx="14">
                  <c:v>EF 2.0 Respiratory inorganics [Deaths]</c:v>
                </c:pt>
                <c:pt idx="15">
                  <c:v>EF 2.0 Water scarcity [m³ world equiv.]</c:v>
                </c:pt>
              </c:strCache>
            </c:strRef>
          </c:cat>
          <c:val>
            <c:numRef>
              <c:f>Comparison!$G$2:$G$17</c:f>
              <c:numCache>
                <c:formatCode>0.00E+00</c:formatCode>
                <c:ptCount val="16"/>
                <c:pt idx="0">
                  <c:v>3.2536976222970294E-7</c:v>
                </c:pt>
                <c:pt idx="1">
                  <c:v>1.1676756841707003E-5</c:v>
                </c:pt>
                <c:pt idx="2">
                  <c:v>3.1546302923826467E-6</c:v>
                </c:pt>
                <c:pt idx="3">
                  <c:v>8.9367989084416978E-7</c:v>
                </c:pt>
                <c:pt idx="4">
                  <c:v>5.3075796897434386E-7</c:v>
                </c:pt>
                <c:pt idx="5">
                  <c:v>2.0178180574409233E-7</c:v>
                </c:pt>
                <c:pt idx="6">
                  <c:v>3.2573725744327072E-7</c:v>
                </c:pt>
                <c:pt idx="7">
                  <c:v>2.9468940013664195E-8</c:v>
                </c:pt>
                <c:pt idx="8">
                  <c:v>7.9971899534410769E-9</c:v>
                </c:pt>
                <c:pt idx="9">
                  <c:v>2.3401344038778554E-6</c:v>
                </c:pt>
                <c:pt idx="10">
                  <c:v>1.0479323169439095E-8</c:v>
                </c:pt>
                <c:pt idx="11">
                  <c:v>4.170241184798417E-7</c:v>
                </c:pt>
                <c:pt idx="12">
                  <c:v>4.6663090904411046E-7</c:v>
                </c:pt>
                <c:pt idx="13">
                  <c:v>3.0248542870718282E-7</c:v>
                </c:pt>
                <c:pt idx="14">
                  <c:v>1.2359325370058501E-6</c:v>
                </c:pt>
                <c:pt idx="15">
                  <c:v>9.6526610606196006E-8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7-4926-8B70-C28BD263E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4157928"/>
        <c:axId val="813815776"/>
      </c:barChart>
      <c:catAx>
        <c:axId val="674157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815776"/>
        <c:crossesAt val="1.0000000000000006E-10"/>
        <c:auto val="1"/>
        <c:lblAlgn val="ctr"/>
        <c:lblOffset val="100"/>
        <c:noMultiLvlLbl val="0"/>
      </c:catAx>
      <c:valAx>
        <c:axId val="813815776"/>
        <c:scaling>
          <c:logBase val="10"/>
          <c:orientation val="minMax"/>
          <c:max val="1.0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5792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Gabi - ILCD 1.09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ILCD!$A$2:$A$16</c:f>
              <c:strCache>
                <c:ptCount val="15"/>
                <c:pt idx="0">
                  <c:v>Acidification midpoint (v1.09) [Mole of H+ eq.]</c:v>
                </c:pt>
                <c:pt idx="1">
                  <c:v>Climate change midpoint, incl biogenic carbon (v1.09) [kg CO2 eq.]</c:v>
                </c:pt>
                <c:pt idx="2">
                  <c:v>Ecotoxicity freshwater midpoint (v1.09) [CTUe]</c:v>
                </c:pt>
                <c:pt idx="3">
                  <c:v>Eutrophication freshwater midpoint (v1.09) [kg P eq.]</c:v>
                </c:pt>
                <c:pt idx="4">
                  <c:v>Eutrophication marine midpoint (v1.09) [kg N eq.]</c:v>
                </c:pt>
                <c:pt idx="5">
                  <c:v>Eutrophication terrestrial midpoint (v1.09) [Mole of N eq.]</c:v>
                </c:pt>
                <c:pt idx="6">
                  <c:v>Human toxicity midpoint, cancer effects (v1.09) [CTUh]</c:v>
                </c:pt>
                <c:pt idx="7">
                  <c:v>Human toxicity midpoint, non-cancer effects (v1.09) [CTUh]</c:v>
                </c:pt>
                <c:pt idx="8">
                  <c:v>Ionizing radiation midpoint, human health (v1.09) [kBq U235 eq.]</c:v>
                </c:pt>
                <c:pt idx="9">
                  <c:v>Land use midpoint (v1.09) [kg C deficit eq.]</c:v>
                </c:pt>
                <c:pt idx="10">
                  <c:v>Ozone depletion midpoint (v1.09) [kg CFC-11 eq.]</c:v>
                </c:pt>
                <c:pt idx="11">
                  <c:v>Particulate matter/Respiratory inorganics midpoint (v1.09) [kg PM2.5 eq.]</c:v>
                </c:pt>
                <c:pt idx="12">
                  <c:v>Photochemical ozone formation midpoint, human health (v1.09) [kg NMVOC eq.]</c:v>
                </c:pt>
                <c:pt idx="13">
                  <c:v>Resource depletion water, midpoint (v1.09) [m³ eq.]</c:v>
                </c:pt>
                <c:pt idx="14">
                  <c:v>Resource depletion, mineral, fossils and renewables, midpoint (v1.09) [kg Sb eq.]</c:v>
                </c:pt>
              </c:strCache>
            </c:strRef>
          </c:cat>
          <c:val>
            <c:numRef>
              <c:f>ILCD!$D$2:$D$16</c:f>
              <c:numCache>
                <c:formatCode>0.00E+00</c:formatCode>
                <c:ptCount val="15"/>
                <c:pt idx="0">
                  <c:v>3.8205383181943512E-7</c:v>
                </c:pt>
                <c:pt idx="1">
                  <c:v>2.5927481930499927E-6</c:v>
                </c:pt>
                <c:pt idx="2">
                  <c:v>9.6869601396514091E-6</c:v>
                </c:pt>
                <c:pt idx="3">
                  <c:v>1.1441085354128827E-6</c:v>
                </c:pt>
                <c:pt idx="4">
                  <c:v>3.3931286105199135E-7</c:v>
                </c:pt>
                <c:pt idx="5">
                  <c:v>3.1854114265181441E-7</c:v>
                </c:pt>
                <c:pt idx="6">
                  <c:v>3.590089655837268E-5</c:v>
                </c:pt>
                <c:pt idx="7">
                  <c:v>4.5918026830009837E-6</c:v>
                </c:pt>
                <c:pt idx="8">
                  <c:v>1.1005631536604982E-7</c:v>
                </c:pt>
                <c:pt idx="9">
                  <c:v>5.3835260298873381E-8</c:v>
                </c:pt>
                <c:pt idx="10">
                  <c:v>9.8155467720685057E-9</c:v>
                </c:pt>
                <c:pt idx="11">
                  <c:v>9.1741210734345691E-7</c:v>
                </c:pt>
                <c:pt idx="12">
                  <c:v>5.3415792820538375E-7</c:v>
                </c:pt>
                <c:pt idx="13">
                  <c:v>2.2550038360315026E-7</c:v>
                </c:pt>
                <c:pt idx="14">
                  <c:v>1.1552459593785459E-6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5-4980-88DA-4D7442BCB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4157928"/>
        <c:axId val="813815776"/>
      </c:barChart>
      <c:catAx>
        <c:axId val="674157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815776"/>
        <c:crossesAt val="1.0000000000000006E-10"/>
        <c:auto val="1"/>
        <c:lblAlgn val="ctr"/>
        <c:lblOffset val="100"/>
        <c:noMultiLvlLbl val="0"/>
      </c:catAx>
      <c:valAx>
        <c:axId val="813815776"/>
        <c:scaling>
          <c:logBase val="10"/>
          <c:orientation val="minMax"/>
          <c:max val="1.0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5792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489403</xdr:colOff>
      <xdr:row>1</xdr:row>
      <xdr:rowOff>69850</xdr:rowOff>
    </xdr:from>
    <xdr:to>
      <xdr:col>16</xdr:col>
      <xdr:colOff>378277</xdr:colOff>
      <xdr:row>20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FA1401-AFDC-4074-A354-8C01C1A21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485321</xdr:colOff>
      <xdr:row>0</xdr:row>
      <xdr:rowOff>176893</xdr:rowOff>
    </xdr:from>
    <xdr:to>
      <xdr:col>19</xdr:col>
      <xdr:colOff>376462</xdr:colOff>
      <xdr:row>22</xdr:row>
      <xdr:rowOff>10885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F8376-840C-452B-A5DE-40CBB4D2C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99786</xdr:colOff>
      <xdr:row>0</xdr:row>
      <xdr:rowOff>174624</xdr:rowOff>
    </xdr:from>
    <xdr:to>
      <xdr:col>29</xdr:col>
      <xdr:colOff>-1</xdr:colOff>
      <xdr:row>22</xdr:row>
      <xdr:rowOff>8617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B88343-6E02-46AA-9992-53E233BFB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163285</xdr:colOff>
      <xdr:row>23</xdr:row>
      <xdr:rowOff>9072</xdr:rowOff>
    </xdr:from>
    <xdr:to>
      <xdr:col>19</xdr:col>
      <xdr:colOff>58963</xdr:colOff>
      <xdr:row>44</xdr:row>
      <xdr:rowOff>33564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C8B5D1-A60A-474A-95CE-206BAEFB3B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zoomScale="70" zoomScaleNormal="70" workbookViewId="0">
      <selection activeCell="C2" sqref="C2:C17"/>
    </sheetView>
  </sheetViews>
  <sheetFormatPr defaultRowHeight="15" x14ac:dyDescent="0.25"/>
  <cols>
    <col min="2" max="2" width="67.5703125" customWidth="1"/>
    <col min="3" max="3" width="32.85546875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s="3" t="s">
        <v>0</v>
      </c>
      <c r="C2" s="3">
        <v>2.3055594535950959E-2</v>
      </c>
    </row>
    <row r="3" spans="1:3" x14ac:dyDescent="0.25">
      <c r="A3" s="1">
        <v>1</v>
      </c>
      <c r="B3" s="3" t="s">
        <v>1</v>
      </c>
      <c r="C3" s="3">
        <v>4.2559446434002931E-10</v>
      </c>
    </row>
    <row r="4" spans="1:3" x14ac:dyDescent="0.25">
      <c r="A4" s="1">
        <v>2</v>
      </c>
      <c r="B4" s="3" t="s">
        <v>2</v>
      </c>
      <c r="C4" s="3">
        <v>7.5806492272483613E-5</v>
      </c>
    </row>
    <row r="5" spans="1:3" x14ac:dyDescent="0.25">
      <c r="A5" s="1">
        <v>3</v>
      </c>
      <c r="B5" s="3" t="s">
        <v>3</v>
      </c>
      <c r="C5" s="3">
        <v>1.1554544069419021E-9</v>
      </c>
    </row>
    <row r="6" spans="1:3" x14ac:dyDescent="0.25">
      <c r="A6" s="1">
        <v>4</v>
      </c>
      <c r="B6" s="3" t="s">
        <v>4</v>
      </c>
      <c r="C6" s="3">
        <v>2.4251306475673252E-10</v>
      </c>
    </row>
    <row r="7" spans="1:3" x14ac:dyDescent="0.25">
      <c r="A7" s="1">
        <v>5</v>
      </c>
      <c r="B7" s="3" t="s">
        <v>5</v>
      </c>
      <c r="C7" s="3">
        <v>1.6562062255202721E-5</v>
      </c>
    </row>
    <row r="8" spans="1:3" x14ac:dyDescent="0.25">
      <c r="A8" s="1">
        <v>6</v>
      </c>
      <c r="B8" s="3" t="s">
        <v>6</v>
      </c>
      <c r="C8" s="3">
        <v>1.3405374914699889E-10</v>
      </c>
    </row>
    <row r="9" spans="1:3" x14ac:dyDescent="0.25">
      <c r="A9" s="1">
        <v>7</v>
      </c>
      <c r="B9" s="3" t="s">
        <v>7</v>
      </c>
      <c r="C9" s="3">
        <v>1.7018630594960261E-5</v>
      </c>
    </row>
    <row r="10" spans="1:3" x14ac:dyDescent="0.25">
      <c r="A10" s="1">
        <v>8</v>
      </c>
      <c r="B10" s="3" t="s">
        <v>8</v>
      </c>
      <c r="C10" s="3">
        <v>1.0489041451761921E-2</v>
      </c>
    </row>
    <row r="11" spans="1:3" x14ac:dyDescent="0.25">
      <c r="A11" s="1">
        <v>9</v>
      </c>
      <c r="B11" s="3" t="s">
        <v>9</v>
      </c>
      <c r="C11" s="3">
        <v>3.3138804957051859E-7</v>
      </c>
    </row>
    <row r="12" spans="1:3" x14ac:dyDescent="0.25">
      <c r="A12" s="1">
        <v>10</v>
      </c>
      <c r="B12" s="3" t="s">
        <v>10</v>
      </c>
      <c r="C12" s="3">
        <v>5.1168643049799216E-6</v>
      </c>
    </row>
    <row r="13" spans="1:3" x14ac:dyDescent="0.25">
      <c r="A13" s="1">
        <v>11</v>
      </c>
      <c r="B13" s="3" t="s">
        <v>11</v>
      </c>
      <c r="C13" s="3">
        <v>5.6334466474646812E-5</v>
      </c>
    </row>
    <row r="14" spans="1:3" x14ac:dyDescent="0.25">
      <c r="A14" s="1">
        <v>12</v>
      </c>
      <c r="B14" s="3" t="s">
        <v>12</v>
      </c>
      <c r="C14" s="3">
        <v>5.6240910774225516E-4</v>
      </c>
    </row>
    <row r="15" spans="1:3" x14ac:dyDescent="0.25">
      <c r="A15" s="1">
        <v>13</v>
      </c>
      <c r="B15" s="3" t="s">
        <v>13</v>
      </c>
      <c r="C15" s="3">
        <v>2.9810669438678841E-2</v>
      </c>
    </row>
    <row r="16" spans="1:3" x14ac:dyDescent="0.25">
      <c r="A16" s="1">
        <v>14</v>
      </c>
      <c r="B16" s="3" t="s">
        <v>14</v>
      </c>
      <c r="C16" s="3">
        <v>9.7583490875140372E-3</v>
      </c>
    </row>
    <row r="17" spans="1:3" x14ac:dyDescent="0.25">
      <c r="A17" s="1">
        <v>15</v>
      </c>
      <c r="B17" s="3" t="s">
        <v>15</v>
      </c>
      <c r="C17" s="3">
        <v>1.860950605428037E-8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0"/>
  <sheetViews>
    <sheetView zoomScale="85" zoomScaleNormal="85" workbookViewId="0">
      <selection activeCell="E6" sqref="E6"/>
    </sheetView>
  </sheetViews>
  <sheetFormatPr defaultRowHeight="15" x14ac:dyDescent="0.25"/>
  <cols>
    <col min="4" max="4" width="35.140625" customWidth="1"/>
    <col min="5" max="5" width="21.42578125" customWidth="1"/>
    <col min="11" max="11" width="15" customWidth="1"/>
  </cols>
  <sheetData>
    <row r="1" spans="1:12" s="3" customFormat="1" x14ac:dyDescent="0.25">
      <c r="D1" s="6" t="s">
        <v>91</v>
      </c>
    </row>
    <row r="2" spans="1:12" x14ac:dyDescent="0.25">
      <c r="A2" t="s">
        <v>16</v>
      </c>
    </row>
    <row r="3" spans="1:12" x14ac:dyDescent="0.25">
      <c r="E3" t="s">
        <v>17</v>
      </c>
    </row>
    <row r="4" spans="1:12" x14ac:dyDescent="0.25">
      <c r="D4" t="s">
        <v>18</v>
      </c>
      <c r="E4">
        <v>1.2700000000000001E-3</v>
      </c>
    </row>
    <row r="5" spans="1:12" x14ac:dyDescent="0.25">
      <c r="D5" t="s">
        <v>19</v>
      </c>
      <c r="E5" s="2">
        <v>3.1599999999999998E-8</v>
      </c>
      <c r="K5" t="s">
        <v>39</v>
      </c>
      <c r="L5">
        <v>1.42292490118577E-2</v>
      </c>
    </row>
    <row r="6" spans="1:12" x14ac:dyDescent="0.25">
      <c r="D6" t="s">
        <v>20</v>
      </c>
      <c r="E6">
        <v>1.72</v>
      </c>
    </row>
    <row r="7" spans="1:12" x14ac:dyDescent="0.25">
      <c r="D7" t="s">
        <v>21</v>
      </c>
      <c r="E7">
        <v>1.64E-4</v>
      </c>
    </row>
    <row r="8" spans="1:12" x14ac:dyDescent="0.25">
      <c r="D8" t="s">
        <v>22</v>
      </c>
      <c r="E8">
        <v>1.72</v>
      </c>
    </row>
    <row r="9" spans="1:12" x14ac:dyDescent="0.25">
      <c r="D9" t="s">
        <v>23</v>
      </c>
      <c r="E9" s="2">
        <v>1.66E-7</v>
      </c>
    </row>
    <row r="10" spans="1:12" x14ac:dyDescent="0.25">
      <c r="D10" t="s">
        <v>24</v>
      </c>
      <c r="E10">
        <v>0.74199999999999999</v>
      </c>
    </row>
    <row r="11" spans="1:12" x14ac:dyDescent="0.25">
      <c r="D11" t="s">
        <v>25</v>
      </c>
      <c r="E11" s="2">
        <v>9.5199999999999997E-5</v>
      </c>
    </row>
    <row r="12" spans="1:12" x14ac:dyDescent="0.25">
      <c r="D12" t="s">
        <v>26</v>
      </c>
      <c r="E12">
        <v>4.0099999999999999E-4</v>
      </c>
    </row>
    <row r="13" spans="1:12" x14ac:dyDescent="0.25">
      <c r="D13" t="s">
        <v>27</v>
      </c>
      <c r="E13">
        <v>4.0499999999999998E-3</v>
      </c>
    </row>
    <row r="14" spans="1:12" x14ac:dyDescent="0.25">
      <c r="D14" t="s">
        <v>28</v>
      </c>
      <c r="E14">
        <v>8.7399999999999995E-3</v>
      </c>
    </row>
    <row r="15" spans="1:12" x14ac:dyDescent="0.25">
      <c r="D15" t="s">
        <v>29</v>
      </c>
      <c r="E15">
        <v>0.75</v>
      </c>
    </row>
    <row r="16" spans="1:12" x14ac:dyDescent="0.25">
      <c r="D16" t="s">
        <v>30</v>
      </c>
      <c r="E16" s="2">
        <v>7.8100000000000005E-8</v>
      </c>
    </row>
    <row r="17" spans="1:5" x14ac:dyDescent="0.25">
      <c r="D17" t="s">
        <v>31</v>
      </c>
      <c r="E17" s="2">
        <v>1.7199999999999999E-8</v>
      </c>
    </row>
    <row r="18" spans="1:5" x14ac:dyDescent="0.25">
      <c r="D18" t="s">
        <v>32</v>
      </c>
      <c r="E18">
        <v>1.1900000000000001E-3</v>
      </c>
    </row>
    <row r="19" spans="1:5" x14ac:dyDescent="0.25">
      <c r="D19" t="s">
        <v>33</v>
      </c>
      <c r="E19">
        <v>2.14</v>
      </c>
    </row>
    <row r="20" spans="1:5" x14ac:dyDescent="0.25">
      <c r="D20" t="s">
        <v>34</v>
      </c>
      <c r="E20" s="2">
        <v>1.2300000000000001E-6</v>
      </c>
    </row>
    <row r="21" spans="1:5" x14ac:dyDescent="0.25">
      <c r="D21" t="s">
        <v>35</v>
      </c>
      <c r="E21" s="2">
        <v>5.5299999999999999E-8</v>
      </c>
    </row>
    <row r="22" spans="1:5" x14ac:dyDescent="0.25">
      <c r="D22" t="s">
        <v>36</v>
      </c>
      <c r="E22">
        <v>7.7799999999999994E-2</v>
      </c>
    </row>
    <row r="25" spans="1:5" x14ac:dyDescent="0.25">
      <c r="D25" s="6" t="s">
        <v>92</v>
      </c>
    </row>
    <row r="26" spans="1:5" x14ac:dyDescent="0.25">
      <c r="A26" t="s">
        <v>16</v>
      </c>
    </row>
    <row r="27" spans="1:5" x14ac:dyDescent="0.25">
      <c r="E27" t="s">
        <v>17</v>
      </c>
    </row>
    <row r="28" spans="1:5" x14ac:dyDescent="0.25">
      <c r="D28" t="s">
        <v>60</v>
      </c>
      <c r="E28">
        <v>1.2700000000000001E-3</v>
      </c>
    </row>
    <row r="29" spans="1:5" x14ac:dyDescent="0.25">
      <c r="D29" t="s">
        <v>61</v>
      </c>
      <c r="E29">
        <v>1.68</v>
      </c>
    </row>
    <row r="30" spans="1:5" x14ac:dyDescent="0.25">
      <c r="D30" t="s">
        <v>62</v>
      </c>
      <c r="E30">
        <v>1.68</v>
      </c>
    </row>
    <row r="31" spans="1:5" x14ac:dyDescent="0.25">
      <c r="D31" t="s">
        <v>63</v>
      </c>
      <c r="E31">
        <v>5.95</v>
      </c>
    </row>
    <row r="32" spans="1:5" x14ac:dyDescent="0.25">
      <c r="D32" t="s">
        <v>64</v>
      </c>
      <c r="E32">
        <v>1.1900000000000001E-4</v>
      </c>
    </row>
    <row r="33" spans="4:5" x14ac:dyDescent="0.25">
      <c r="D33" t="s">
        <v>65</v>
      </c>
      <c r="E33">
        <v>4.0299999999999998E-4</v>
      </c>
    </row>
    <row r="34" spans="4:5" x14ac:dyDescent="0.25">
      <c r="D34" t="s">
        <v>66</v>
      </c>
      <c r="E34">
        <v>3.9399999999999999E-3</v>
      </c>
    </row>
    <row r="35" spans="4:5" x14ac:dyDescent="0.25">
      <c r="D35" t="s">
        <v>67</v>
      </c>
      <c r="E35" s="2">
        <v>9.3100000000000006E-8</v>
      </c>
    </row>
    <row r="36" spans="4:5" x14ac:dyDescent="0.25">
      <c r="D36" t="s">
        <v>68</v>
      </c>
      <c r="E36" s="2">
        <v>1.72E-7</v>
      </c>
    </row>
    <row r="37" spans="4:5" x14ac:dyDescent="0.25">
      <c r="D37" t="s">
        <v>69</v>
      </c>
      <c r="E37">
        <v>8.7399999999999995E-3</v>
      </c>
    </row>
    <row r="38" spans="4:5" x14ac:dyDescent="0.25">
      <c r="D38" t="s">
        <v>70</v>
      </c>
      <c r="E38">
        <v>0.28299999999999997</v>
      </c>
    </row>
    <row r="39" spans="4:5" x14ac:dyDescent="0.25">
      <c r="D39" t="s">
        <v>71</v>
      </c>
      <c r="E39" s="2">
        <v>1.4899999999999999E-8</v>
      </c>
    </row>
    <row r="40" spans="4:5" x14ac:dyDescent="0.25">
      <c r="D40" t="s">
        <v>72</v>
      </c>
      <c r="E40">
        <v>2.4499999999999999E-4</v>
      </c>
    </row>
    <row r="41" spans="4:5" x14ac:dyDescent="0.25">
      <c r="D41" t="s">
        <v>73</v>
      </c>
      <c r="E41">
        <v>1.1900000000000001E-3</v>
      </c>
    </row>
    <row r="42" spans="4:5" x14ac:dyDescent="0.25">
      <c r="D42" t="s">
        <v>74</v>
      </c>
      <c r="E42">
        <v>1.2899999999999999E-3</v>
      </c>
    </row>
    <row r="43" spans="4:5" x14ac:dyDescent="0.25">
      <c r="D43" t="s">
        <v>75</v>
      </c>
      <c r="E43" s="2">
        <v>8.1999999999999994E-6</v>
      </c>
    </row>
    <row r="44" spans="4:5" s="3" customFormat="1" x14ac:dyDescent="0.25">
      <c r="E44" s="2"/>
    </row>
    <row r="45" spans="4:5" x14ac:dyDescent="0.25">
      <c r="D45" s="6" t="s">
        <v>93</v>
      </c>
    </row>
    <row r="46" spans="4:5" x14ac:dyDescent="0.25">
      <c r="D46" t="s">
        <v>76</v>
      </c>
      <c r="E46">
        <v>47.3</v>
      </c>
    </row>
    <row r="47" spans="4:5" x14ac:dyDescent="0.25">
      <c r="D47" t="s">
        <v>77</v>
      </c>
      <c r="E47">
        <v>9220</v>
      </c>
    </row>
    <row r="48" spans="4:5" x14ac:dyDescent="0.25">
      <c r="D48" t="s">
        <v>78</v>
      </c>
      <c r="E48">
        <v>8740</v>
      </c>
    </row>
    <row r="49" spans="4:5" x14ac:dyDescent="0.25">
      <c r="D49" t="s">
        <v>79</v>
      </c>
      <c r="E49">
        <v>1.48</v>
      </c>
    </row>
    <row r="50" spans="4:5" x14ac:dyDescent="0.25">
      <c r="D50" t="s">
        <v>80</v>
      </c>
      <c r="E50">
        <v>16.899999999999999</v>
      </c>
    </row>
    <row r="51" spans="4:5" x14ac:dyDescent="0.25">
      <c r="D51" t="s">
        <v>81</v>
      </c>
      <c r="E51">
        <v>176</v>
      </c>
    </row>
    <row r="52" spans="4:5" x14ac:dyDescent="0.25">
      <c r="D52" t="s">
        <v>82</v>
      </c>
      <c r="E52" s="2">
        <v>3.6900000000000002E-5</v>
      </c>
    </row>
    <row r="53" spans="4:5" x14ac:dyDescent="0.25">
      <c r="D53" t="s">
        <v>83</v>
      </c>
      <c r="E53">
        <v>5.3300000000000005E-4</v>
      </c>
    </row>
    <row r="54" spans="4:5" x14ac:dyDescent="0.25">
      <c r="D54" t="s">
        <v>84</v>
      </c>
      <c r="E54">
        <v>1130</v>
      </c>
    </row>
    <row r="55" spans="4:5" x14ac:dyDescent="0.25">
      <c r="D55" t="s">
        <v>85</v>
      </c>
      <c r="E55">
        <v>74800</v>
      </c>
    </row>
    <row r="56" spans="4:5" x14ac:dyDescent="0.25">
      <c r="D56" t="s">
        <v>86</v>
      </c>
      <c r="E56">
        <v>2.1600000000000001E-2</v>
      </c>
    </row>
    <row r="57" spans="4:5" x14ac:dyDescent="0.25">
      <c r="D57" t="s">
        <v>87</v>
      </c>
      <c r="E57">
        <v>3.8</v>
      </c>
    </row>
    <row r="58" spans="4:5" x14ac:dyDescent="0.25">
      <c r="D58" t="s">
        <v>88</v>
      </c>
      <c r="E58">
        <v>31.7</v>
      </c>
    </row>
    <row r="59" spans="4:5" x14ac:dyDescent="0.25">
      <c r="D59" t="s">
        <v>89</v>
      </c>
      <c r="E59">
        <v>81.400000000000006</v>
      </c>
    </row>
    <row r="60" spans="4:5" x14ac:dyDescent="0.25">
      <c r="D60" t="s">
        <v>90</v>
      </c>
      <c r="E60">
        <v>0.10100000000000001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8"/>
  <sheetViews>
    <sheetView zoomScale="70" zoomScaleNormal="70" workbookViewId="0">
      <selection activeCell="B2" sqref="B2"/>
    </sheetView>
  </sheetViews>
  <sheetFormatPr defaultRowHeight="15" x14ac:dyDescent="0.25"/>
  <cols>
    <col min="1" max="1" width="30.42578125" customWidth="1"/>
    <col min="2" max="2" width="11.85546875" bestFit="1" customWidth="1"/>
    <col min="4" max="4" width="12.140625" customWidth="1"/>
  </cols>
  <sheetData>
    <row r="1" spans="1:4" x14ac:dyDescent="0.25">
      <c r="B1" t="s">
        <v>94</v>
      </c>
      <c r="C1" t="s">
        <v>95</v>
      </c>
    </row>
    <row r="2" spans="1:4" x14ac:dyDescent="0.25">
      <c r="A2" t="str">
        <f>'Gabi import'!D28</f>
        <v>Acidification midpoint (v1.09) [Mole of H+ eq.]</v>
      </c>
      <c r="B2" s="2">
        <f>'Gabi import'!E28*'Gabi import'!$L$5</f>
        <v>1.8071146245059279E-5</v>
      </c>
      <c r="C2" s="3">
        <f>'Gabi import'!E46</f>
        <v>47.3</v>
      </c>
      <c r="D2" s="2">
        <f>B2/C2</f>
        <v>3.8205383181943512E-7</v>
      </c>
    </row>
    <row r="3" spans="1:4" x14ac:dyDescent="0.25">
      <c r="A3" s="3" t="str">
        <f>'Gabi import'!D30</f>
        <v>Climate change midpoint, incl biogenic carbon (v1.09) [kg CO2 eq.]</v>
      </c>
      <c r="B3" s="2">
        <f>'Gabi import'!E30*'Gabi import'!$L$5</f>
        <v>2.3905138339920935E-2</v>
      </c>
      <c r="C3" s="3">
        <f>'Gabi import'!E47</f>
        <v>9220</v>
      </c>
      <c r="D3" s="2">
        <f t="shared" ref="D3:D16" si="0">B3/C3</f>
        <v>2.5927481930499927E-6</v>
      </c>
    </row>
    <row r="4" spans="1:4" x14ac:dyDescent="0.25">
      <c r="A4" s="3" t="str">
        <f>'Gabi import'!D31</f>
        <v>Ecotoxicity freshwater midpoint (v1.09) [CTUe]</v>
      </c>
      <c r="B4" s="2">
        <f>'Gabi import'!E31*'Gabi import'!$L$5</f>
        <v>8.4664031620553318E-2</v>
      </c>
      <c r="C4" s="3">
        <f>'Gabi import'!E48</f>
        <v>8740</v>
      </c>
      <c r="D4" s="2">
        <f t="shared" si="0"/>
        <v>9.6869601396514091E-6</v>
      </c>
    </row>
    <row r="5" spans="1:4" x14ac:dyDescent="0.25">
      <c r="A5" s="3" t="str">
        <f>'Gabi import'!D32</f>
        <v>Eutrophication freshwater midpoint (v1.09) [kg P eq.]</v>
      </c>
      <c r="B5" s="2">
        <f>'Gabi import'!E32*'Gabi import'!$L$5</f>
        <v>1.6932806324110664E-6</v>
      </c>
      <c r="C5" s="3">
        <f>'Gabi import'!E49</f>
        <v>1.48</v>
      </c>
      <c r="D5" s="2">
        <f t="shared" si="0"/>
        <v>1.1441085354128827E-6</v>
      </c>
    </row>
    <row r="6" spans="1:4" x14ac:dyDescent="0.25">
      <c r="A6" s="3" t="str">
        <f>'Gabi import'!D33</f>
        <v>Eutrophication marine midpoint (v1.09) [kg N eq.]</v>
      </c>
      <c r="B6" s="2">
        <f>'Gabi import'!E33*'Gabi import'!$L$5</f>
        <v>5.7343873517786529E-6</v>
      </c>
      <c r="C6" s="3">
        <f>'Gabi import'!E50</f>
        <v>16.899999999999999</v>
      </c>
      <c r="D6" s="2">
        <f t="shared" si="0"/>
        <v>3.3931286105199135E-7</v>
      </c>
    </row>
    <row r="7" spans="1:4" x14ac:dyDescent="0.25">
      <c r="A7" s="3" t="str">
        <f>'Gabi import'!D34</f>
        <v>Eutrophication terrestrial midpoint (v1.09) [Mole of N eq.]</v>
      </c>
      <c r="B7" s="2">
        <f>'Gabi import'!E34*'Gabi import'!$L$5</f>
        <v>5.6063241106719335E-5</v>
      </c>
      <c r="C7" s="3">
        <f>'Gabi import'!E51</f>
        <v>176</v>
      </c>
      <c r="D7" s="2">
        <f t="shared" si="0"/>
        <v>3.1854114265181441E-7</v>
      </c>
    </row>
    <row r="8" spans="1:4" x14ac:dyDescent="0.25">
      <c r="A8" s="3" t="str">
        <f>'Gabi import'!D35</f>
        <v>Human toxicity midpoint, cancer effects (v1.09) [CTUh]</v>
      </c>
      <c r="B8" s="2">
        <f>'Gabi import'!E35*'Gabi import'!$L$5</f>
        <v>1.3247430830039519E-9</v>
      </c>
      <c r="C8" s="3">
        <f>'Gabi import'!E52</f>
        <v>3.6900000000000002E-5</v>
      </c>
      <c r="D8" s="2">
        <f t="shared" si="0"/>
        <v>3.590089655837268E-5</v>
      </c>
    </row>
    <row r="9" spans="1:4" x14ac:dyDescent="0.25">
      <c r="A9" s="3" t="str">
        <f>'Gabi import'!D36</f>
        <v>Human toxicity midpoint, non-cancer effects (v1.09) [CTUh]</v>
      </c>
      <c r="B9" s="2">
        <f>'Gabi import'!E36*'Gabi import'!$L$5</f>
        <v>2.4474308300395246E-9</v>
      </c>
      <c r="C9" s="3">
        <f>'Gabi import'!E53</f>
        <v>5.3300000000000005E-4</v>
      </c>
      <c r="D9" s="2">
        <f t="shared" si="0"/>
        <v>4.5918026830009837E-6</v>
      </c>
    </row>
    <row r="10" spans="1:4" x14ac:dyDescent="0.25">
      <c r="A10" s="3" t="str">
        <f>'Gabi import'!D37</f>
        <v>Ionizing radiation midpoint, human health (v1.09) [kBq U235 eq.]</v>
      </c>
      <c r="B10" s="2">
        <f>'Gabi import'!E37*'Gabi import'!$L$5</f>
        <v>1.2436363636363629E-4</v>
      </c>
      <c r="C10" s="3">
        <f>'Gabi import'!E54</f>
        <v>1130</v>
      </c>
      <c r="D10" s="2">
        <f t="shared" si="0"/>
        <v>1.1005631536604982E-7</v>
      </c>
    </row>
    <row r="11" spans="1:4" x14ac:dyDescent="0.25">
      <c r="A11" s="3" t="str">
        <f>'Gabi import'!D38</f>
        <v>Land use midpoint (v1.09) [kg C deficit eq.]</v>
      </c>
      <c r="B11" s="2">
        <f>'Gabi import'!E38*'Gabi import'!$L$5</f>
        <v>4.0268774703557291E-3</v>
      </c>
      <c r="C11" s="3">
        <f>'Gabi import'!E55</f>
        <v>74800</v>
      </c>
      <c r="D11" s="2">
        <f t="shared" si="0"/>
        <v>5.3835260298873381E-8</v>
      </c>
    </row>
    <row r="12" spans="1:4" x14ac:dyDescent="0.25">
      <c r="A12" s="3" t="str">
        <f>'Gabi import'!D39</f>
        <v>Ozone depletion midpoint (v1.09) [kg CFC-11 eq.]</v>
      </c>
      <c r="B12" s="2">
        <f>'Gabi import'!E39*'Gabi import'!$L$5</f>
        <v>2.1201581027667972E-10</v>
      </c>
      <c r="C12" s="3">
        <f>'Gabi import'!E56</f>
        <v>2.1600000000000001E-2</v>
      </c>
      <c r="D12" s="2">
        <f t="shared" si="0"/>
        <v>9.8155467720685057E-9</v>
      </c>
    </row>
    <row r="13" spans="1:4" x14ac:dyDescent="0.25">
      <c r="A13" s="3" t="str">
        <f>'Gabi import'!D40</f>
        <v>Particulate matter/Respiratory inorganics midpoint (v1.09) [kg PM2.5 eq.]</v>
      </c>
      <c r="B13" s="2">
        <f>'Gabi import'!E40*'Gabi import'!$L$5</f>
        <v>3.4861660079051362E-6</v>
      </c>
      <c r="C13" s="3">
        <f>'Gabi import'!E57</f>
        <v>3.8</v>
      </c>
      <c r="D13" s="2">
        <f t="shared" si="0"/>
        <v>9.1741210734345691E-7</v>
      </c>
    </row>
    <row r="14" spans="1:4" x14ac:dyDescent="0.25">
      <c r="A14" s="3" t="str">
        <f>'Gabi import'!D41</f>
        <v>Photochemical ozone formation midpoint, human health (v1.09) [kg NMVOC eq.]</v>
      </c>
      <c r="B14" s="2">
        <f>'Gabi import'!E41*'Gabi import'!$L$5</f>
        <v>1.6932806324110664E-5</v>
      </c>
      <c r="C14" s="3">
        <f>'Gabi import'!E58</f>
        <v>31.7</v>
      </c>
      <c r="D14" s="2">
        <f t="shared" si="0"/>
        <v>5.3415792820538375E-7</v>
      </c>
    </row>
    <row r="15" spans="1:4" x14ac:dyDescent="0.25">
      <c r="A15" s="3" t="str">
        <f>'Gabi import'!D42</f>
        <v>Resource depletion water, midpoint (v1.09) [m³ eq.]</v>
      </c>
      <c r="B15" s="2">
        <f>'Gabi import'!E42*'Gabi import'!$L$5</f>
        <v>1.8355731225296431E-5</v>
      </c>
      <c r="C15" s="3">
        <f>'Gabi import'!E59</f>
        <v>81.400000000000006</v>
      </c>
      <c r="D15" s="2">
        <f t="shared" si="0"/>
        <v>2.2550038360315026E-7</v>
      </c>
    </row>
    <row r="16" spans="1:4" x14ac:dyDescent="0.25">
      <c r="A16" s="3" t="str">
        <f>'Gabi import'!D43</f>
        <v>Resource depletion, mineral, fossils and renewables, midpoint (v1.09) [kg Sb eq.]</v>
      </c>
      <c r="B16" s="2">
        <f>'Gabi import'!E43*'Gabi import'!$L$5</f>
        <v>1.1667984189723314E-7</v>
      </c>
      <c r="C16" s="3">
        <f>'Gabi import'!E60</f>
        <v>0.10100000000000001</v>
      </c>
      <c r="D16" s="2">
        <f t="shared" si="0"/>
        <v>1.1552459593785459E-6</v>
      </c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41"/>
  <sheetViews>
    <sheetView zoomScale="70" zoomScaleNormal="70" workbookViewId="0">
      <selection activeCell="V31" sqref="V31"/>
    </sheetView>
  </sheetViews>
  <sheetFormatPr defaultRowHeight="15" x14ac:dyDescent="0.25"/>
  <cols>
    <col min="1" max="1" width="52.42578125" customWidth="1"/>
    <col min="2" max="2" width="15.140625" customWidth="1"/>
    <col min="3" max="3" width="41.5703125" customWidth="1"/>
    <col min="4" max="4" width="13.28515625" customWidth="1"/>
    <col min="6" max="6" width="27.140625" customWidth="1"/>
    <col min="7" max="8" width="20.5703125" customWidth="1"/>
    <col min="9" max="9" width="12" customWidth="1"/>
  </cols>
  <sheetData>
    <row r="1" spans="1:9" x14ac:dyDescent="0.25">
      <c r="A1" s="9" t="s">
        <v>37</v>
      </c>
      <c r="B1" s="9"/>
      <c r="C1" s="9" t="s">
        <v>38</v>
      </c>
      <c r="D1" s="9"/>
      <c r="F1" t="s">
        <v>42</v>
      </c>
      <c r="G1" t="s">
        <v>59</v>
      </c>
      <c r="H1" t="s">
        <v>38</v>
      </c>
      <c r="I1" t="s">
        <v>97</v>
      </c>
    </row>
    <row r="2" spans="1:9" x14ac:dyDescent="0.25">
      <c r="A2" t="str">
        <f>'Gabi import'!D4</f>
        <v>EF 2.0 Acidification terrestrial and freshwater [Mole of H+ eq.]</v>
      </c>
      <c r="B2" s="2">
        <f>'Gabi import'!E4*'Gabi import'!$L$5</f>
        <v>1.8071146245059279E-5</v>
      </c>
      <c r="C2" t="str">
        <f>Python!B9</f>
        <v>('ILCD 2.0 2018 midpoint no LT', 'ecosystem quality', 'freshwater and terrestrial acidification')</v>
      </c>
      <c r="D2" s="2">
        <f>Python!C9</f>
        <v>1.7018630594960261E-5</v>
      </c>
      <c r="F2" s="2">
        <f>B33</f>
        <v>55.54033700372409</v>
      </c>
      <c r="G2" s="2">
        <f>B2/F2</f>
        <v>3.2536976222970294E-7</v>
      </c>
      <c r="H2" s="2">
        <f>D2/F2</f>
        <v>3.0641928935035318E-7</v>
      </c>
      <c r="I2" s="7">
        <f>(H2-G2)/G2</f>
        <v>-5.8242882649836382E-2</v>
      </c>
    </row>
    <row r="3" spans="1:9" x14ac:dyDescent="0.25">
      <c r="A3" t="str">
        <f>'Gabi import'!D5</f>
        <v>EF 2.0 Cancer human health effects [CTUh]</v>
      </c>
      <c r="B3" s="2">
        <f>'Gabi import'!E5*'Gabi import'!$L$5</f>
        <v>4.4964426877470331E-10</v>
      </c>
      <c r="C3" t="str">
        <f>Python!B3</f>
        <v>('ILCD 2.0 2018 midpoint no LT', 'human health', 'carcinogenic effects')</v>
      </c>
      <c r="D3" s="2">
        <f>Python!C3</f>
        <v>4.2559446434002931E-10</v>
      </c>
      <c r="F3" s="2">
        <f>B28</f>
        <v>3.8507633144219063E-5</v>
      </c>
      <c r="G3" s="2">
        <f t="shared" ref="G3:G17" si="0">B3/F3</f>
        <v>1.1676756841707003E-5</v>
      </c>
      <c r="H3" s="2">
        <f t="shared" ref="H3:H17" si="1">D3/F3</f>
        <v>1.1052210421401125E-5</v>
      </c>
      <c r="I3" s="7">
        <f t="shared" ref="I3:I17" si="2">(H3-G3)/G3</f>
        <v>-5.3486291508197295E-2</v>
      </c>
    </row>
    <row r="4" spans="1:9" x14ac:dyDescent="0.25">
      <c r="A4" t="str">
        <f>'Gabi import'!D6</f>
        <v>EF 2.0 Climate Change [kg CO2 eq.]</v>
      </c>
      <c r="B4" s="2">
        <f>'Gabi import'!E6*'Gabi import'!$L$5</f>
        <v>2.4474308300395244E-2</v>
      </c>
      <c r="C4" t="str">
        <f>Python!B2</f>
        <v>('ILCD 2.0 2018 midpoint no LT', 'climate change', 'climate change total')</v>
      </c>
      <c r="D4" s="2">
        <f>Python!C2</f>
        <v>2.3055594535950959E-2</v>
      </c>
      <c r="F4" s="2">
        <f>B26</f>
        <v>7758.2176141186264</v>
      </c>
      <c r="G4" s="2">
        <f t="shared" si="0"/>
        <v>3.1546302923826467E-6</v>
      </c>
      <c r="H4" s="2">
        <f t="shared" si="1"/>
        <v>2.9717643513883562E-6</v>
      </c>
      <c r="I4" s="7">
        <f t="shared" si="2"/>
        <v>-5.7967471318540645E-2</v>
      </c>
    </row>
    <row r="5" spans="1:9" x14ac:dyDescent="0.25">
      <c r="A5" t="str">
        <f>'Gabi import'!D10</f>
        <v>EF 2.0 Ecotoxicity freshwater [CTUe]</v>
      </c>
      <c r="B5" s="2">
        <f>'Gabi import'!E10*'Gabi import'!$L$5</f>
        <v>1.0558102766798413E-2</v>
      </c>
      <c r="C5" t="str">
        <f>Python!B10</f>
        <v>('ILCD 2.0 2018 midpoint no LT', 'ecosystem quality', 'freshwater ecotoxicity')</v>
      </c>
      <c r="D5" s="2">
        <f>Python!C10</f>
        <v>1.0489041451761921E-2</v>
      </c>
      <c r="F5" s="2">
        <f>B38</f>
        <v>11814.18858695056</v>
      </c>
      <c r="G5" s="2">
        <f t="shared" si="0"/>
        <v>8.9367989084416978E-7</v>
      </c>
      <c r="H5" s="2">
        <f t="shared" si="1"/>
        <v>8.8783426593914883E-7</v>
      </c>
      <c r="I5" s="7">
        <f t="shared" si="2"/>
        <v>-6.5410724409376347E-3</v>
      </c>
    </row>
    <row r="6" spans="1:9" x14ac:dyDescent="0.25">
      <c r="A6" t="str">
        <f>'Gabi import'!D11</f>
        <v>EF 2.0 Eutrophication freshwater [kg P eq.]</v>
      </c>
      <c r="B6" s="2">
        <f>'Gabi import'!E11*'Gabi import'!$L$5</f>
        <v>1.3546245059288529E-6</v>
      </c>
      <c r="C6" t="str">
        <f>Python!B11</f>
        <v>('ILCD 2.0 2018 midpoint no LT', 'ecosystem quality', 'freshwater eutrophication')</v>
      </c>
      <c r="D6" s="2">
        <f>Python!C11</f>
        <v>3.3138804957051859E-7</v>
      </c>
      <c r="F6" s="2">
        <f>B35</f>
        <v>2.5522452513460681</v>
      </c>
      <c r="G6" s="2">
        <f t="shared" si="0"/>
        <v>5.3075796897434386E-7</v>
      </c>
      <c r="H6" s="2">
        <f t="shared" si="1"/>
        <v>1.2984177339373742E-7</v>
      </c>
      <c r="I6" s="7">
        <f t="shared" si="2"/>
        <v>-0.75536538124025077</v>
      </c>
    </row>
    <row r="7" spans="1:9" x14ac:dyDescent="0.25">
      <c r="A7" t="str">
        <f>'Gabi import'!D12</f>
        <v>EF 2.0 Eutrophication marine [kg N eq.]</v>
      </c>
      <c r="B7" s="2">
        <f>'Gabi import'!E12*'Gabi import'!$L$5</f>
        <v>5.7059288537549378E-6</v>
      </c>
      <c r="C7" t="str">
        <f>Python!B12</f>
        <v>('ILCD 2.0 2018 midpoint no LT', 'ecosystem quality', 'marine eutrophication')</v>
      </c>
      <c r="D7" s="2">
        <f>Python!C12</f>
        <v>5.1168643049799216E-6</v>
      </c>
      <c r="F7" s="2">
        <f>B36</f>
        <v>28.277717273436551</v>
      </c>
      <c r="G7" s="2">
        <f t="shared" si="0"/>
        <v>2.0178180574409233E-7</v>
      </c>
      <c r="H7" s="2">
        <f t="shared" si="1"/>
        <v>1.8095040188362688E-7</v>
      </c>
      <c r="I7" s="7">
        <f t="shared" si="2"/>
        <v>-0.10323727545031816</v>
      </c>
    </row>
    <row r="8" spans="1:9" x14ac:dyDescent="0.25">
      <c r="A8" t="str">
        <f>'Gabi import'!D13</f>
        <v>EF 2.0 Eutrophication terrestrial [Mole of N eq.]</v>
      </c>
      <c r="B8" s="2">
        <f>'Gabi import'!E13*'Gabi import'!$L$5</f>
        <v>5.7628458498023684E-5</v>
      </c>
      <c r="C8" t="str">
        <f>Python!B13</f>
        <v>('ILCD 2.0 2018 midpoint no LT', 'ecosystem quality', 'terrestrial eutrophication')</v>
      </c>
      <c r="D8" s="2">
        <f>Python!C13</f>
        <v>5.6334466474646812E-5</v>
      </c>
      <c r="F8" s="2">
        <f>B34</f>
        <v>176.9170003773979</v>
      </c>
      <c r="G8" s="2">
        <f t="shared" si="0"/>
        <v>3.2573725744327072E-7</v>
      </c>
      <c r="H8" s="2">
        <f t="shared" si="1"/>
        <v>3.1842313827656241E-7</v>
      </c>
      <c r="I8" s="7">
        <f t="shared" si="2"/>
        <v>-2.2454045398789254E-2</v>
      </c>
    </row>
    <row r="9" spans="1:9" x14ac:dyDescent="0.25">
      <c r="A9" t="str">
        <f>'Gabi import'!D14</f>
        <v>EF 2.0 Ionising radiation - human health [kBq U235 eq.]</v>
      </c>
      <c r="B9" s="2">
        <f>'Gabi import'!E14*'Gabi import'!$L$5</f>
        <v>1.2436363636363629E-4</v>
      </c>
      <c r="C9" t="str">
        <f>Python!B4</f>
        <v>('ILCD 2.0 2018 midpoint no LT', 'human health', 'ionising radiation')</v>
      </c>
      <c r="D9" s="2">
        <f>Python!C4</f>
        <v>7.5806492272483613E-5</v>
      </c>
      <c r="F9" s="2">
        <f>B31</f>
        <v>4220.1598125338478</v>
      </c>
      <c r="G9" s="2">
        <f t="shared" si="0"/>
        <v>2.9468940013664195E-8</v>
      </c>
      <c r="H9" s="2">
        <f t="shared" si="1"/>
        <v>1.7962943499755343E-8</v>
      </c>
      <c r="I9" s="7">
        <f t="shared" si="2"/>
        <v>-0.39044487207798234</v>
      </c>
    </row>
    <row r="10" spans="1:9" x14ac:dyDescent="0.25">
      <c r="A10" t="str">
        <f>'Gabi import'!D15</f>
        <v>EF 2.0 Land Use [Pt]</v>
      </c>
      <c r="B10" s="2">
        <f>'Gabi import'!E15*'Gabi import'!$L$5</f>
        <v>1.0671936758893275E-2</v>
      </c>
      <c r="C10" t="str">
        <f>Python!B16</f>
        <v>('ILCD 2.0 2018 midpoint no LT', 'resources', 'land use')</v>
      </c>
      <c r="D10" s="2">
        <f>Python!C16</f>
        <v>9.7583490875140372E-3</v>
      </c>
      <c r="F10" s="2">
        <f>B37</f>
        <v>1334460.83199528</v>
      </c>
      <c r="G10" s="2">
        <f t="shared" si="0"/>
        <v>7.9971899534410769E-9</v>
      </c>
      <c r="H10" s="2">
        <f t="shared" si="1"/>
        <v>7.3125781240978022E-9</v>
      </c>
      <c r="I10" s="7">
        <f t="shared" si="2"/>
        <v>-8.5606548466276702E-2</v>
      </c>
    </row>
    <row r="11" spans="1:9" x14ac:dyDescent="0.25">
      <c r="A11" t="str">
        <f>'Gabi import'!D16</f>
        <v>EF 2.0 Non-cancer human health effects [CTUh]</v>
      </c>
      <c r="B11" s="2">
        <f>'Gabi import'!E16*'Gabi import'!$L$5</f>
        <v>1.1113043478260864E-9</v>
      </c>
      <c r="C11" t="str">
        <f>Python!B5</f>
        <v>('ILCD 2.0 2018 midpoint no LT', 'human health', 'non-carcinogenic effects')</v>
      </c>
      <c r="D11" s="2">
        <f>Python!C5</f>
        <v>1.1554544069419021E-9</v>
      </c>
      <c r="F11" s="2">
        <f>B29</f>
        <v>4.7488911149057728E-4</v>
      </c>
      <c r="G11" s="2">
        <f t="shared" si="0"/>
        <v>2.3401344038778554E-6</v>
      </c>
      <c r="H11" s="2">
        <f t="shared" si="1"/>
        <v>2.4331036003650898E-6</v>
      </c>
      <c r="I11" s="7">
        <f t="shared" si="2"/>
        <v>3.9728143961805948E-2</v>
      </c>
    </row>
    <row r="12" spans="1:9" x14ac:dyDescent="0.25">
      <c r="A12" t="str">
        <f>'Gabi import'!D17</f>
        <v>EF 2.0 Ozone depletion [kg CFC-11 eq.]</v>
      </c>
      <c r="B12" s="2">
        <f>'Gabi import'!E17*'Gabi import'!$L$5</f>
        <v>2.447430830039524E-10</v>
      </c>
      <c r="C12" t="str">
        <f>Python!B6</f>
        <v>('ILCD 2.0 2018 midpoint no LT', 'human health', 'ozone layer depletion')</v>
      </c>
      <c r="D12" s="2">
        <f>Python!C6</f>
        <v>2.4251306475673252E-10</v>
      </c>
      <c r="F12" s="2">
        <f>B27</f>
        <v>2.3354855943148879E-2</v>
      </c>
      <c r="G12" s="2">
        <f t="shared" si="0"/>
        <v>1.0479323169439095E-8</v>
      </c>
      <c r="H12" s="2">
        <f t="shared" si="1"/>
        <v>1.0383839033178599E-8</v>
      </c>
      <c r="I12" s="7">
        <f t="shared" si="2"/>
        <v>-9.1116701638668477E-3</v>
      </c>
    </row>
    <row r="13" spans="1:9" x14ac:dyDescent="0.25">
      <c r="A13" t="str">
        <f>'Gabi import'!D18</f>
        <v>EF 2.0 Photochemical ozone formation - human health [kg NMVOC eq.]</v>
      </c>
      <c r="B13" s="2">
        <f>'Gabi import'!E18*'Gabi import'!$L$5</f>
        <v>1.6932806324110664E-5</v>
      </c>
      <c r="C13" t="str">
        <f>Python!B7</f>
        <v>('ILCD 2.0 2018 midpoint no LT', 'human health', 'photochemical ozone creation')</v>
      </c>
      <c r="D13" s="2">
        <f>Python!C7</f>
        <v>1.6562062255202721E-5</v>
      </c>
      <c r="F13" s="2">
        <f>B32</f>
        <v>40.603901725960171</v>
      </c>
      <c r="G13" s="2">
        <f t="shared" si="0"/>
        <v>4.170241184798417E-7</v>
      </c>
      <c r="H13" s="2">
        <f t="shared" si="1"/>
        <v>4.0789336864673128E-7</v>
      </c>
      <c r="I13" s="7">
        <f t="shared" si="2"/>
        <v>-2.1895016207681969E-2</v>
      </c>
    </row>
    <row r="14" spans="1:9" x14ac:dyDescent="0.25">
      <c r="A14" t="str">
        <f>'Gabi import'!D19</f>
        <v>EF 2.0 Resource use, energy carriers [MJ]</v>
      </c>
      <c r="B14" s="2">
        <f>'Gabi import'!E19*'Gabi import'!$L$5</f>
        <v>3.045059288537548E-2</v>
      </c>
      <c r="C14" t="str">
        <f>Python!B15</f>
        <v>('ILCD 2.0 2018 midpoint no LT', 'resources', 'fossils')</v>
      </c>
      <c r="D14" s="2">
        <f>Python!C15</f>
        <v>2.9810669438678841E-2</v>
      </c>
      <c r="F14" s="2">
        <f>B40</f>
        <v>65256.270631007421</v>
      </c>
      <c r="G14" s="2">
        <f t="shared" si="0"/>
        <v>4.6663090904411046E-7</v>
      </c>
      <c r="H14" s="2">
        <f t="shared" si="1"/>
        <v>4.5682459555869698E-7</v>
      </c>
      <c r="I14" s="7">
        <f t="shared" si="2"/>
        <v>-2.1015139150343976E-2</v>
      </c>
    </row>
    <row r="15" spans="1:9" x14ac:dyDescent="0.25">
      <c r="A15" t="str">
        <f>'Gabi import'!D20</f>
        <v>EF 2.0 Resource use, mineral and metals [kg Sb eq.]</v>
      </c>
      <c r="B15" s="2">
        <f>'Gabi import'!E20*'Gabi import'!$L$5</f>
        <v>1.7501976284584971E-8</v>
      </c>
      <c r="C15" t="str">
        <f>Python!B17</f>
        <v>('ILCD 2.0 2018 midpoint no LT', 'resources', 'minerals and metals')</v>
      </c>
      <c r="D15" s="2">
        <f>Python!C17</f>
        <v>1.860950605428037E-8</v>
      </c>
      <c r="F15" s="2">
        <f>B41</f>
        <v>5.7860559959493248E-2</v>
      </c>
      <c r="G15" s="2">
        <f t="shared" si="0"/>
        <v>3.0248542870718282E-7</v>
      </c>
      <c r="H15" s="2">
        <f t="shared" si="1"/>
        <v>3.2162678804540477E-7</v>
      </c>
      <c r="I15" s="7">
        <f t="shared" si="2"/>
        <v>6.3280269135712663E-2</v>
      </c>
    </row>
    <row r="16" spans="1:9" x14ac:dyDescent="0.25">
      <c r="A16" t="str">
        <f>'Gabi import'!D21</f>
        <v>EF 2.0 Respiratory inorganics [Deaths]</v>
      </c>
      <c r="B16" s="2">
        <f>'Gabi import'!E21*'Gabi import'!$L$5</f>
        <v>7.8687747035573076E-10</v>
      </c>
      <c r="C16" t="str">
        <f>Python!B8</f>
        <v>('ILCD 2.0 2018 midpoint no LT', 'human health', 'respiratory effects, inorganics')</v>
      </c>
      <c r="D16" s="2">
        <f>Python!C8</f>
        <v>1.3405374914699889E-10</v>
      </c>
      <c r="F16" s="2">
        <f>B30</f>
        <v>6.3666700794365945E-4</v>
      </c>
      <c r="G16" s="2">
        <f t="shared" si="0"/>
        <v>1.2359325370058501E-6</v>
      </c>
      <c r="H16" s="2">
        <f t="shared" si="1"/>
        <v>2.105555140668789E-7</v>
      </c>
      <c r="I16" s="7">
        <f t="shared" si="2"/>
        <v>-0.8296383437101128</v>
      </c>
    </row>
    <row r="17" spans="1:22" x14ac:dyDescent="0.25">
      <c r="A17" t="str">
        <f>'Gabi import'!D22</f>
        <v>EF 2.0 Water scarcity [m³ world equiv.]</v>
      </c>
      <c r="B17" s="2">
        <f>'Gabi import'!E22*'Gabi import'!$L$5</f>
        <v>1.107035573122529E-3</v>
      </c>
      <c r="C17" t="str">
        <f>Python!B14</f>
        <v>('ILCD 2.0 2018 midpoint no LT', 'resources', 'dissipated water')</v>
      </c>
      <c r="D17" s="2">
        <f>Python!C14</f>
        <v>5.6240910774225516E-4</v>
      </c>
      <c r="F17" s="2">
        <f>B39</f>
        <v>11468.70864075972</v>
      </c>
      <c r="G17" s="2">
        <f t="shared" si="0"/>
        <v>9.6526610606196006E-8</v>
      </c>
      <c r="H17" s="2">
        <f t="shared" si="1"/>
        <v>4.9038573161014544E-8</v>
      </c>
      <c r="I17" s="7">
        <f t="shared" si="2"/>
        <v>-0.49196835097546898</v>
      </c>
    </row>
    <row r="25" spans="1:22" x14ac:dyDescent="0.25">
      <c r="A25" s="4" t="s">
        <v>40</v>
      </c>
      <c r="B25" s="4" t="s">
        <v>41</v>
      </c>
    </row>
    <row r="26" spans="1:22" x14ac:dyDescent="0.25">
      <c r="A26" s="3" t="s">
        <v>43</v>
      </c>
      <c r="B26" s="5">
        <v>7758.2176141186264</v>
      </c>
      <c r="V26" s="3" t="s">
        <v>96</v>
      </c>
    </row>
    <row r="27" spans="1:22" x14ac:dyDescent="0.25">
      <c r="A27" s="3" t="s">
        <v>44</v>
      </c>
      <c r="B27" s="5">
        <v>2.3354855943148879E-2</v>
      </c>
      <c r="V27" s="3"/>
    </row>
    <row r="28" spans="1:22" x14ac:dyDescent="0.25">
      <c r="A28" s="3" t="s">
        <v>45</v>
      </c>
      <c r="B28" s="5">
        <v>3.8507633144219063E-5</v>
      </c>
      <c r="V28" s="3" t="s">
        <v>98</v>
      </c>
    </row>
    <row r="29" spans="1:22" x14ac:dyDescent="0.25">
      <c r="A29" s="3" t="s">
        <v>46</v>
      </c>
      <c r="B29" s="5">
        <v>4.7488911149057728E-4</v>
      </c>
      <c r="V29" s="3" t="s">
        <v>99</v>
      </c>
    </row>
    <row r="30" spans="1:22" x14ac:dyDescent="0.25">
      <c r="A30" s="3" t="s">
        <v>47</v>
      </c>
      <c r="B30" s="5">
        <v>6.3666700794365945E-4</v>
      </c>
      <c r="V30" t="s">
        <v>100</v>
      </c>
    </row>
    <row r="31" spans="1:22" x14ac:dyDescent="0.25">
      <c r="A31" s="3" t="s">
        <v>48</v>
      </c>
      <c r="B31" s="5">
        <v>4220.1598125338478</v>
      </c>
    </row>
    <row r="32" spans="1:22" x14ac:dyDescent="0.25">
      <c r="A32" s="3" t="s">
        <v>49</v>
      </c>
      <c r="B32" s="5">
        <v>40.603901725960171</v>
      </c>
    </row>
    <row r="33" spans="1:2" x14ac:dyDescent="0.25">
      <c r="A33" s="3" t="s">
        <v>50</v>
      </c>
      <c r="B33" s="5">
        <v>55.54033700372409</v>
      </c>
    </row>
    <row r="34" spans="1:2" x14ac:dyDescent="0.25">
      <c r="A34" s="3" t="s">
        <v>51</v>
      </c>
      <c r="B34" s="5">
        <v>176.9170003773979</v>
      </c>
    </row>
    <row r="35" spans="1:2" x14ac:dyDescent="0.25">
      <c r="A35" s="3" t="s">
        <v>52</v>
      </c>
      <c r="B35" s="5">
        <v>2.5522452513460681</v>
      </c>
    </row>
    <row r="36" spans="1:2" x14ac:dyDescent="0.25">
      <c r="A36" s="3" t="s">
        <v>53</v>
      </c>
      <c r="B36" s="5">
        <v>28.277717273436551</v>
      </c>
    </row>
    <row r="37" spans="1:2" x14ac:dyDescent="0.25">
      <c r="A37" s="3" t="s">
        <v>54</v>
      </c>
      <c r="B37" s="5">
        <v>1334460.83199528</v>
      </c>
    </row>
    <row r="38" spans="1:2" x14ac:dyDescent="0.25">
      <c r="A38" s="3" t="s">
        <v>55</v>
      </c>
      <c r="B38" s="5">
        <v>11814.18858695056</v>
      </c>
    </row>
    <row r="39" spans="1:2" x14ac:dyDescent="0.25">
      <c r="A39" s="3" t="s">
        <v>56</v>
      </c>
      <c r="B39" s="5">
        <v>11468.70864075972</v>
      </c>
    </row>
    <row r="40" spans="1:2" x14ac:dyDescent="0.25">
      <c r="A40" s="3" t="s">
        <v>57</v>
      </c>
      <c r="B40" s="5">
        <v>65256.270631007421</v>
      </c>
    </row>
    <row r="41" spans="1:2" x14ac:dyDescent="0.25">
      <c r="A41" s="3" t="s">
        <v>58</v>
      </c>
      <c r="B41" s="5">
        <v>5.7860559959493248E-2</v>
      </c>
    </row>
  </sheetData>
  <mergeCells count="2">
    <mergeCell ref="A1:B1"/>
    <mergeCell ref="C1:D1"/>
  </mergeCells>
  <conditionalFormatting sqref="H2:H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I23"/>
  <sheetViews>
    <sheetView zoomScale="70" zoomScaleNormal="70" workbookViewId="0">
      <selection activeCell="H3" sqref="H3"/>
    </sheetView>
  </sheetViews>
  <sheetFormatPr defaultRowHeight="15" x14ac:dyDescent="0.25"/>
  <cols>
    <col min="1" max="1" width="2.140625" style="3" customWidth="1"/>
    <col min="2" max="2" width="0.42578125" style="3" hidden="1" customWidth="1"/>
    <col min="3" max="3" width="9.140625" style="3" hidden="1" customWidth="1"/>
    <col min="4" max="4" width="44.42578125" style="3" customWidth="1"/>
    <col min="5" max="5" width="33" style="3" customWidth="1"/>
    <col min="6" max="7" width="9.140625" style="3"/>
    <col min="8" max="8" width="63.5703125" style="3" customWidth="1"/>
    <col min="9" max="16384" width="9.140625" style="3"/>
  </cols>
  <sheetData>
    <row r="3" spans="1:9" x14ac:dyDescent="0.25">
      <c r="A3" s="3" t="s">
        <v>16</v>
      </c>
      <c r="E3" s="3" t="s">
        <v>37</v>
      </c>
      <c r="H3" s="3" t="s">
        <v>103</v>
      </c>
    </row>
    <row r="4" spans="1:9" x14ac:dyDescent="0.25">
      <c r="E4" s="3" t="s">
        <v>101</v>
      </c>
    </row>
    <row r="5" spans="1:9" x14ac:dyDescent="0.25">
      <c r="D5" s="3" t="s">
        <v>18</v>
      </c>
      <c r="E5" s="2">
        <v>9.8200000000000006E-3</v>
      </c>
      <c r="H5" s="3" t="s">
        <v>0</v>
      </c>
      <c r="I5" s="3">
        <v>1.7138156942995699</v>
      </c>
    </row>
    <row r="6" spans="1:9" x14ac:dyDescent="0.25">
      <c r="D6" s="3" t="s">
        <v>19</v>
      </c>
      <c r="E6" s="2">
        <v>5.7999999999999995E-7</v>
      </c>
      <c r="H6" s="3" t="s">
        <v>7</v>
      </c>
      <c r="I6" s="3">
        <v>9.4329608058003299E-3</v>
      </c>
    </row>
    <row r="7" spans="1:9" x14ac:dyDescent="0.25">
      <c r="D7" s="3" t="s">
        <v>20</v>
      </c>
      <c r="E7" s="2">
        <v>1.82</v>
      </c>
      <c r="H7" s="3" t="s">
        <v>8</v>
      </c>
      <c r="I7" s="3">
        <v>6.7430444728843302</v>
      </c>
    </row>
    <row r="8" spans="1:9" x14ac:dyDescent="0.25">
      <c r="D8" s="3" t="s">
        <v>21</v>
      </c>
      <c r="E8" s="2">
        <v>1.09E-3</v>
      </c>
      <c r="H8" s="3" t="s">
        <v>9</v>
      </c>
      <c r="I8" s="3">
        <v>4.3518508479637201E-4</v>
      </c>
    </row>
    <row r="9" spans="1:9" x14ac:dyDescent="0.25">
      <c r="D9" s="3" t="s">
        <v>22</v>
      </c>
      <c r="E9" s="2">
        <v>1.82</v>
      </c>
      <c r="H9" s="3" t="s">
        <v>10</v>
      </c>
      <c r="I9" s="3">
        <v>1.77303489157568E-3</v>
      </c>
    </row>
    <row r="10" spans="1:9" x14ac:dyDescent="0.25">
      <c r="D10" s="3" t="s">
        <v>23</v>
      </c>
      <c r="E10" s="2">
        <v>2.1399999999999998E-6</v>
      </c>
      <c r="H10" s="3" t="s">
        <v>11</v>
      </c>
      <c r="I10" s="3">
        <v>2.13168282729552E-2</v>
      </c>
    </row>
    <row r="11" spans="1:9" x14ac:dyDescent="0.25">
      <c r="D11" s="3" t="s">
        <v>24</v>
      </c>
      <c r="E11" s="2">
        <v>6.71</v>
      </c>
      <c r="H11" s="3" t="s">
        <v>1</v>
      </c>
      <c r="I11" s="2">
        <v>5.7241933095925797E-7</v>
      </c>
    </row>
    <row r="12" spans="1:9" x14ac:dyDescent="0.25">
      <c r="D12" s="3" t="s">
        <v>25</v>
      </c>
      <c r="E12" s="2">
        <v>1.65E-3</v>
      </c>
      <c r="H12" s="3" t="s">
        <v>2</v>
      </c>
      <c r="I12" s="3">
        <v>4.1226695997638299E-2</v>
      </c>
    </row>
    <row r="13" spans="1:9" x14ac:dyDescent="0.25">
      <c r="D13" s="3" t="s">
        <v>26</v>
      </c>
      <c r="E13" s="2">
        <v>1.83E-3</v>
      </c>
      <c r="H13" s="3" t="s">
        <v>3</v>
      </c>
      <c r="I13" s="2">
        <v>1.3166536404703301E-6</v>
      </c>
    </row>
    <row r="14" spans="1:9" x14ac:dyDescent="0.25">
      <c r="D14" s="3" t="s">
        <v>27</v>
      </c>
      <c r="E14" s="2">
        <v>2.06E-2</v>
      </c>
      <c r="H14" s="3" t="s">
        <v>4</v>
      </c>
      <c r="I14" s="2">
        <v>9.9656413267890401E-8</v>
      </c>
    </row>
    <row r="15" spans="1:9" x14ac:dyDescent="0.25">
      <c r="D15" s="3" t="s">
        <v>28</v>
      </c>
      <c r="E15" s="2">
        <v>8.1199999999999994E-2</v>
      </c>
      <c r="H15" s="3" t="s">
        <v>5</v>
      </c>
      <c r="I15" s="3">
        <v>8.1605692505771193E-3</v>
      </c>
    </row>
    <row r="16" spans="1:9" x14ac:dyDescent="0.25">
      <c r="D16" s="3" t="s">
        <v>29</v>
      </c>
      <c r="E16" s="2">
        <v>9.57</v>
      </c>
      <c r="H16" s="3" t="s">
        <v>6</v>
      </c>
      <c r="I16" s="2">
        <v>1.5814481622563101E-7</v>
      </c>
    </row>
    <row r="17" spans="4:9" x14ac:dyDescent="0.25">
      <c r="D17" s="3" t="s">
        <v>30</v>
      </c>
      <c r="E17" s="2">
        <v>1.24E-6</v>
      </c>
      <c r="H17" s="3" t="s">
        <v>12</v>
      </c>
      <c r="I17" s="3">
        <v>0.47113252341593997</v>
      </c>
    </row>
    <row r="18" spans="4:9" x14ac:dyDescent="0.25">
      <c r="D18" s="3" t="s">
        <v>31</v>
      </c>
      <c r="E18" s="2">
        <v>9.6999999999999995E-8</v>
      </c>
      <c r="H18" s="3" t="s">
        <v>13</v>
      </c>
      <c r="I18" s="3">
        <v>23.2308522509095</v>
      </c>
    </row>
    <row r="19" spans="4:9" x14ac:dyDescent="0.25">
      <c r="D19" s="3" t="s">
        <v>32</v>
      </c>
      <c r="E19" s="2">
        <v>7.9100000000000004E-3</v>
      </c>
      <c r="H19" s="3" t="s">
        <v>14</v>
      </c>
      <c r="I19" s="3">
        <v>9.6314148196869205</v>
      </c>
    </row>
    <row r="20" spans="4:9" x14ac:dyDescent="0.25">
      <c r="D20" s="3" t="s">
        <v>33</v>
      </c>
      <c r="E20" s="2">
        <v>23.6</v>
      </c>
      <c r="H20" s="3" t="s">
        <v>15</v>
      </c>
      <c r="I20" s="2">
        <v>2.2032445513157898E-5</v>
      </c>
    </row>
    <row r="21" spans="4:9" x14ac:dyDescent="0.25">
      <c r="D21" s="3" t="s">
        <v>34</v>
      </c>
      <c r="E21" s="2">
        <v>2.1999999999999999E-5</v>
      </c>
    </row>
    <row r="22" spans="4:9" x14ac:dyDescent="0.25">
      <c r="D22" s="3" t="s">
        <v>35</v>
      </c>
      <c r="E22" s="2">
        <v>6.4899999999999995E-7</v>
      </c>
    </row>
    <row r="23" spans="4:9" x14ac:dyDescent="0.25">
      <c r="D23" s="3" t="s">
        <v>36</v>
      </c>
      <c r="E23" s="2">
        <v>0.496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7"/>
  <sheetViews>
    <sheetView tabSelected="1" zoomScale="70" zoomScaleNormal="70" workbookViewId="0">
      <selection activeCell="G19" sqref="G19"/>
    </sheetView>
  </sheetViews>
  <sheetFormatPr defaultRowHeight="15" x14ac:dyDescent="0.25"/>
  <cols>
    <col min="1" max="1" width="40.42578125" style="3" customWidth="1"/>
    <col min="2" max="2" width="21.28515625" style="3" customWidth="1"/>
    <col min="3" max="3" width="11.42578125" style="3" customWidth="1"/>
    <col min="4" max="4" width="14.85546875" style="3" customWidth="1"/>
    <col min="5" max="5" width="9.140625" style="3"/>
    <col min="6" max="6" width="16.42578125" style="3" customWidth="1"/>
    <col min="7" max="7" width="91.42578125" style="3" customWidth="1"/>
    <col min="8" max="16384" width="9.140625" style="3"/>
  </cols>
  <sheetData>
    <row r="1" spans="1:6" x14ac:dyDescent="0.25">
      <c r="B1" s="3" t="s">
        <v>59</v>
      </c>
      <c r="D1" s="3" t="s">
        <v>102</v>
      </c>
      <c r="F1" s="3" t="s">
        <v>97</v>
      </c>
    </row>
    <row r="2" spans="1:6" x14ac:dyDescent="0.25">
      <c r="A2" s="3" t="s">
        <v>18</v>
      </c>
      <c r="B2" s="2">
        <v>9.8200000000000006E-3</v>
      </c>
      <c r="C2" s="3" t="s">
        <v>7</v>
      </c>
      <c r="D2" s="2">
        <v>9.4329608058003299E-3</v>
      </c>
      <c r="F2" s="7">
        <f t="shared" ref="F2:F17" si="0">(D2-B2)/B2</f>
        <v>-3.9413359898133472E-2</v>
      </c>
    </row>
    <row r="3" spans="1:6" x14ac:dyDescent="0.25">
      <c r="A3" s="3" t="s">
        <v>19</v>
      </c>
      <c r="B3" s="2">
        <v>5.7999999999999995E-7</v>
      </c>
      <c r="C3" s="3" t="s">
        <v>1</v>
      </c>
      <c r="D3" s="2">
        <v>5.7241933095925797E-7</v>
      </c>
      <c r="F3" s="7">
        <f t="shared" si="0"/>
        <v>-1.3070119035762032E-2</v>
      </c>
    </row>
    <row r="4" spans="1:6" x14ac:dyDescent="0.25">
      <c r="A4" s="3" t="s">
        <v>20</v>
      </c>
      <c r="B4" s="2">
        <v>1.82</v>
      </c>
      <c r="C4" s="3" t="s">
        <v>0</v>
      </c>
      <c r="D4" s="2">
        <v>1.7138156942995699</v>
      </c>
      <c r="F4" s="7">
        <f t="shared" si="0"/>
        <v>-5.8343025110126449E-2</v>
      </c>
    </row>
    <row r="5" spans="1:6" x14ac:dyDescent="0.25">
      <c r="A5" s="3" t="s">
        <v>24</v>
      </c>
      <c r="B5" s="2">
        <v>6.71</v>
      </c>
      <c r="C5" s="3" t="s">
        <v>8</v>
      </c>
      <c r="D5" s="2">
        <v>6.7430444728843302</v>
      </c>
      <c r="F5" s="7">
        <f t="shared" si="0"/>
        <v>4.9246606384992864E-3</v>
      </c>
    </row>
    <row r="6" spans="1:6" x14ac:dyDescent="0.25">
      <c r="A6" s="3" t="s">
        <v>25</v>
      </c>
      <c r="B6" s="2">
        <v>1.65E-3</v>
      </c>
      <c r="C6" s="3" t="s">
        <v>9</v>
      </c>
      <c r="D6" s="2">
        <v>4.3518508479637201E-4</v>
      </c>
      <c r="F6" s="8">
        <f t="shared" si="0"/>
        <v>-0.73625146375977457</v>
      </c>
    </row>
    <row r="7" spans="1:6" x14ac:dyDescent="0.25">
      <c r="A7" s="3" t="s">
        <v>26</v>
      </c>
      <c r="B7" s="2">
        <v>1.83E-3</v>
      </c>
      <c r="C7" s="3" t="s">
        <v>10</v>
      </c>
      <c r="D7" s="2">
        <v>1.77303489157568E-3</v>
      </c>
      <c r="F7" s="7">
        <f t="shared" si="0"/>
        <v>-3.1128474548808772E-2</v>
      </c>
    </row>
    <row r="8" spans="1:6" x14ac:dyDescent="0.25">
      <c r="A8" s="3" t="s">
        <v>27</v>
      </c>
      <c r="B8" s="2">
        <v>2.06E-2</v>
      </c>
      <c r="C8" s="3" t="s">
        <v>11</v>
      </c>
      <c r="D8" s="2">
        <v>2.13168282729552E-2</v>
      </c>
      <c r="F8" s="7">
        <f t="shared" si="0"/>
        <v>3.4797488978407731E-2</v>
      </c>
    </row>
    <row r="9" spans="1:6" x14ac:dyDescent="0.25">
      <c r="A9" s="3" t="s">
        <v>28</v>
      </c>
      <c r="B9" s="2">
        <v>8.1199999999999994E-2</v>
      </c>
      <c r="C9" s="3" t="s">
        <v>2</v>
      </c>
      <c r="D9" s="2">
        <v>4.1226695997638299E-2</v>
      </c>
      <c r="F9" s="8">
        <f t="shared" si="0"/>
        <v>-0.4922820689946022</v>
      </c>
    </row>
    <row r="10" spans="1:6" x14ac:dyDescent="0.25">
      <c r="A10" s="3" t="s">
        <v>29</v>
      </c>
      <c r="B10" s="2">
        <v>9.57</v>
      </c>
      <c r="C10" s="3" t="s">
        <v>14</v>
      </c>
      <c r="D10" s="2">
        <v>9.6314148196869205</v>
      </c>
      <c r="F10" s="7">
        <f t="shared" si="0"/>
        <v>6.4174315242340853E-3</v>
      </c>
    </row>
    <row r="11" spans="1:6" x14ac:dyDescent="0.25">
      <c r="A11" s="3" t="s">
        <v>30</v>
      </c>
      <c r="B11" s="2">
        <v>1.24E-6</v>
      </c>
      <c r="C11" s="3" t="s">
        <v>3</v>
      </c>
      <c r="D11" s="2">
        <v>1.3166536404703301E-6</v>
      </c>
      <c r="F11" s="7">
        <f t="shared" si="0"/>
        <v>6.1817451992201684E-2</v>
      </c>
    </row>
    <row r="12" spans="1:6" x14ac:dyDescent="0.25">
      <c r="A12" s="3" t="s">
        <v>31</v>
      </c>
      <c r="B12" s="2">
        <v>9.6999999999999995E-8</v>
      </c>
      <c r="C12" s="3" t="s">
        <v>4</v>
      </c>
      <c r="D12" s="2">
        <v>9.9656413267890401E-8</v>
      </c>
      <c r="F12" s="7">
        <f t="shared" si="0"/>
        <v>2.7385703792684596E-2</v>
      </c>
    </row>
    <row r="13" spans="1:6" x14ac:dyDescent="0.25">
      <c r="A13" s="3" t="s">
        <v>32</v>
      </c>
      <c r="B13" s="2">
        <v>7.9100000000000004E-3</v>
      </c>
      <c r="C13" s="3" t="s">
        <v>5</v>
      </c>
      <c r="D13" s="2">
        <v>8.1605692505771193E-3</v>
      </c>
      <c r="F13" s="7">
        <f t="shared" si="0"/>
        <v>3.1677528517966992E-2</v>
      </c>
    </row>
    <row r="14" spans="1:6" x14ac:dyDescent="0.25">
      <c r="A14" s="3" t="s">
        <v>33</v>
      </c>
      <c r="B14" s="2">
        <v>23.6</v>
      </c>
      <c r="C14" s="3" t="s">
        <v>13</v>
      </c>
      <c r="D14" s="2">
        <v>23.2308522509095</v>
      </c>
      <c r="F14" s="7">
        <f t="shared" si="0"/>
        <v>-1.5641853775021249E-2</v>
      </c>
    </row>
    <row r="15" spans="1:6" x14ac:dyDescent="0.25">
      <c r="A15" s="3" t="s">
        <v>34</v>
      </c>
      <c r="B15" s="2">
        <v>2.1999999999999999E-5</v>
      </c>
      <c r="C15" s="3" t="s">
        <v>15</v>
      </c>
      <c r="D15" s="2">
        <v>2.2032445513157898E-5</v>
      </c>
      <c r="F15" s="7">
        <f t="shared" si="0"/>
        <v>1.4747960526317698E-3</v>
      </c>
    </row>
    <row r="16" spans="1:6" x14ac:dyDescent="0.25">
      <c r="A16" s="3" t="s">
        <v>35</v>
      </c>
      <c r="B16" s="2">
        <v>6.4899999999999995E-7</v>
      </c>
      <c r="C16" s="3" t="s">
        <v>6</v>
      </c>
      <c r="D16" s="2">
        <v>1.5814481622563101E-7</v>
      </c>
      <c r="F16" s="8">
        <f t="shared" si="0"/>
        <v>-0.75632539872784121</v>
      </c>
    </row>
    <row r="17" spans="1:6" x14ac:dyDescent="0.25">
      <c r="A17" s="3" t="s">
        <v>36</v>
      </c>
      <c r="B17" s="2">
        <v>0.496</v>
      </c>
      <c r="C17" s="3" t="s">
        <v>12</v>
      </c>
      <c r="D17" s="2">
        <v>0.47113252341593997</v>
      </c>
      <c r="F17" s="7">
        <f t="shared" si="0"/>
        <v>-5.0136041500121013E-2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768C24E267947877852B2D2B76A27" ma:contentTypeVersion="11" ma:contentTypeDescription="Create a new document." ma:contentTypeScope="" ma:versionID="eaf13bf1985b23a6330c2547a07efb32">
  <xsd:schema xmlns:xsd="http://www.w3.org/2001/XMLSchema" xmlns:xs="http://www.w3.org/2001/XMLSchema" xmlns:p="http://schemas.microsoft.com/office/2006/metadata/properties" xmlns:ns3="323b9390-e8d1-4aab-8d30-10a60869b6a0" xmlns:ns4="97d177fc-f69a-4a76-8a05-c457926880b0" targetNamespace="http://schemas.microsoft.com/office/2006/metadata/properties" ma:root="true" ma:fieldsID="efd5e6cc07bb42c946f84efb4cdd49c6" ns3:_="" ns4:_="">
    <xsd:import namespace="323b9390-e8d1-4aab-8d30-10a60869b6a0"/>
    <xsd:import namespace="97d177fc-f69a-4a76-8a05-c457926880b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b9390-e8d1-4aab-8d30-10a60869b6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177fc-f69a-4a76-8a05-c45792688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D0B3D-BD14-4E97-8559-BCCF5DA29320}">
  <ds:schemaRefs>
    <ds:schemaRef ds:uri="97d177fc-f69a-4a76-8a05-c457926880b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23b9390-e8d1-4aab-8d30-10a60869b6a0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869C9F6-8294-4426-B650-10D3FD129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0C4145-D3AB-45FF-9D24-BDD4553CA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3b9390-e8d1-4aab-8d30-10a60869b6a0"/>
    <ds:schemaRef ds:uri="97d177fc-f69a-4a76-8a05-c45792688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</vt:lpstr>
      <vt:lpstr>Gabi import</vt:lpstr>
      <vt:lpstr>ILCD</vt:lpstr>
      <vt:lpstr>Comparison</vt:lpstr>
      <vt:lpstr>Steel import</vt:lpstr>
      <vt:lpstr>Steel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2019-08-14T09:40:50Z</dcterms:created>
  <dcterms:modified xsi:type="dcterms:W3CDTF">2019-08-21T15:48:54Z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0x010100329768C24E267947877852B2D2B76A27</vt:lpwstr>
  </property>
</Properties>
</file>