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351" documentId="C850CAA20DB0E90F26E01494F2EB340551D5C382" xr6:coauthVersionLast="43" xr6:coauthVersionMax="43" xr10:uidLastSave="{6563E5A6-1634-4648-8F48-43AD760B35EC}"/>
  <bookViews>
    <workbookView xWindow="0" yWindow="0" windowWidth="20520" windowHeight="9900" firstSheet="2" activeTab="2" xr2:uid="{E530D8CF-9006-4990-AFF7-605CCCFDACC5}"/>
  </bookViews>
  <sheets>
    <sheet name="LAb2" sheetId="4" r:id="rId1"/>
    <sheet name="Lab1" sheetId="3" r:id="rId2"/>
    <sheet name="lab3" sheetId="5" r:id="rId3"/>
  </sheets>
  <definedNames>
    <definedName name="_xlchart.v1.0" hidden="1">'lab3'!$A$2:$A$366</definedName>
    <definedName name="_xlchart.v1.1" hidden="1">'lab3'!$A$2:$A$366</definedName>
    <definedName name="_xlchart.v1.2" hidden="1">'lab3'!$C$13:$C$302</definedName>
  </definedNames>
  <calcPr calcId="191028" calcCompleted="0"/>
  <pivotCaches>
    <pivotCache cacheId="65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5" l="1"/>
  <c r="M36" i="5"/>
  <c r="M35" i="5"/>
  <c r="R23" i="5"/>
  <c r="Q23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B11" i="5"/>
  <c r="B8" i="5"/>
  <c r="B7" i="5"/>
  <c r="B6" i="5"/>
  <c r="B5" i="5"/>
  <c r="B4" i="5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<sst xmlns="http://schemas.openxmlformats.org/spreadsheetml/2006/main" count="703" uniqueCount="332">
  <si>
    <t>Row Labels</t>
  </si>
  <si>
    <t>Sum of Temperature</t>
  </si>
  <si>
    <t>Sum of Rainfall</t>
  </si>
  <si>
    <t>Answer of challenge 1</t>
  </si>
  <si>
    <t>Total sum of revenue in August = 470.5</t>
  </si>
  <si>
    <t>Maximum temp on a saturday of July = 102.9</t>
  </si>
  <si>
    <t>The lowest number of flyers distributed in a day during November = 26 on Monday</t>
  </si>
  <si>
    <t>Day</t>
  </si>
  <si>
    <t>Total flyers</t>
  </si>
  <si>
    <t>Temperature</t>
  </si>
  <si>
    <t xml:space="preserve"> Rainfall</t>
  </si>
  <si>
    <t>Monday</t>
  </si>
  <si>
    <t>Tuesday</t>
  </si>
  <si>
    <t>Wednesday</t>
  </si>
  <si>
    <t>Thursday</t>
  </si>
  <si>
    <t>Friday</t>
  </si>
  <si>
    <t>Saturday</t>
  </si>
  <si>
    <t>Sunday</t>
  </si>
  <si>
    <t>Answer of challenge 2</t>
  </si>
  <si>
    <t>Rainfall is low when temperature is high</t>
  </si>
  <si>
    <t>Grand Total</t>
  </si>
  <si>
    <t>Date</t>
  </si>
  <si>
    <t>Month</t>
  </si>
  <si>
    <t>Rainfall</t>
  </si>
  <si>
    <t>Flyers</t>
  </si>
  <si>
    <t>Price</t>
  </si>
  <si>
    <t>Sales</t>
  </si>
  <si>
    <t>Revenue</t>
  </si>
  <si>
    <t>Answer to challenge question</t>
  </si>
  <si>
    <t>High temperature and low rainfall =&gt; high sales</t>
  </si>
  <si>
    <t>Statistics of Temperature:</t>
  </si>
  <si>
    <t>Mean</t>
  </si>
  <si>
    <t>median</t>
  </si>
  <si>
    <t>Mode</t>
  </si>
  <si>
    <t>Variannce</t>
  </si>
  <si>
    <t>Standard deviation</t>
  </si>
  <si>
    <t>Mean of sample distribution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</si>
  <si>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</si>
  <si>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</si>
  <si>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</si>
  <si>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</si>
  <si>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</si>
  <si>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</si>
  <si>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</si>
  <si>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</si>
  <si>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</si>
  <si>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</si>
  <si>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</si>
  <si>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</si>
  <si>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Correlation between sales and rainfall is negative indicationg that one increase when other decreases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</si>
  <si>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</si>
  <si>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</si>
  <si>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</si>
  <si>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</si>
  <si>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</si>
  <si>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</si>
  <si>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</si>
  <si>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</si>
  <si>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</si>
  <si>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</si>
  <si>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</si>
  <si>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Mean sale of population</t>
  </si>
  <si>
    <t>Sample24</t>
  </si>
  <si>
    <t>Standard deviation of sales</t>
  </si>
  <si>
    <t>Sample25</t>
  </si>
  <si>
    <t>Sample26</t>
  </si>
  <si>
    <t xml:space="preserve">      p-val=</t>
  </si>
  <si>
    <t>Sample27</t>
  </si>
  <si>
    <t>Sample28</t>
  </si>
  <si>
    <t xml:space="preserve">Since p-val is &lt;&lt;0.5 therefore neglect null hypothesis 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</si>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</sst>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0.0000000000000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2" borderId="1" xfId="0" applyFont="1" applyFill="1" applyBorder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/>
    <xf numFmtId="2" fontId="0" fillId="0" borderId="1" xfId="0" applyNumberFormat="1" applyFont="1" applyBorder="1"/>
    <xf numFmtId="0" fontId="0" fillId="0" borderId="1" xfId="0" applyFont="1" applyBorder="1"/>
    <xf numFmtId="2" fontId="2" fillId="3" borderId="2" xfId="0" applyNumberFormat="1" applyFont="1" applyFill="1" applyBorder="1"/>
    <xf numFmtId="0" fontId="2" fillId="3" borderId="2" xfId="0" applyFont="1" applyFill="1" applyBorder="1"/>
    <xf numFmtId="2" fontId="0" fillId="2" borderId="3" xfId="0" applyNumberFormat="1" applyFont="1" applyFill="1" applyBorder="1"/>
    <xf numFmtId="0" fontId="0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1" fillId="2" borderId="2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'LAb2'!$P$10</c:f>
              <c:strCache>
                <c:ptCount val="1"/>
                <c:pt idx="0">
                  <c:v>Total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'LAb2'!$O$11:$O$17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'LAb2'!$P$11:$P$17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BEB-A3CF-F632D07F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633143"/>
        <c:axId val="1932637719"/>
      </c:barChart>
      <c:catAx>
        <c:axId val="1932633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37719"/>
        <c:crosses val="autoZero"/>
        <c:auto val="1"/>
        <c:lblAlgn val="ctr"/>
        <c:lblOffset val="100"/>
        <c:noMultiLvlLbl val="0"/>
      </c:catAx>
      <c:valAx>
        <c:axId val="1932637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3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'LAb2'!$T$10</c:f>
              <c:strCache>
                <c:ptCount val="1"/>
                <c:pt idx="0">
                  <c:v> 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'LAb2'!$S$11:$S$375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'LAb2'!$T$11:$T$375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428B-8FFB-00B64CE6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72888"/>
        <c:axId val="1020974552"/>
      </c:scatterChart>
      <c:valAx>
        <c:axId val="102097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74552"/>
        <c:crosses val="autoZero"/>
        <c:crossBetween val="midCat"/>
      </c:valAx>
      <c:valAx>
        <c:axId val="10209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7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'lab3'!$O$19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'lab3'!$N$20:$N$384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'lab3'!$O$20:$O$384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6-41A1-85F9-7960BF52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42391"/>
        <c:axId val="968542807"/>
      </c:scatterChart>
      <c:valAx>
        <c:axId val="968542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2807"/>
        <c:crosses val="autoZero"/>
        <c:crossBetween val="midCat"/>
      </c:valAx>
      <c:valAx>
        <c:axId val="968542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2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1C386DE-55B8-4AA4-B0FC-970489E3156B}" formatIdx="0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937807A-F485-4162-B1E3-71D298798B08}" formatIdx="1">
          <cx:tx>
            <cx:txData>
              <cx:v>Temperature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Sample Mean Distribution</cx:v>
        </cx:txData>
      </cx:tx>
    </cx:title>
    <cx:plotArea>
      <cx:plotAreaRegion>
        <cx:series layoutId="clusteredColumn" uniqueId="{E3C444E1-87C7-454C-8F93-D045012B937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11</xdr:row>
      <xdr:rowOff>19050</xdr:rowOff>
    </xdr:from>
    <xdr:to>
      <xdr:col>13</xdr:col>
      <xdr:colOff>295275</xdr:colOff>
      <xdr:row>25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C8C6761-CC72-4FFB-9D19-56265B72D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26</xdr:row>
      <xdr:rowOff>133350</xdr:rowOff>
    </xdr:from>
    <xdr:to>
      <xdr:col>13</xdr:col>
      <xdr:colOff>66675</xdr:colOff>
      <xdr:row>41</xdr:row>
      <xdr:rowOff>19050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C68FFD2-44FD-4DB8-ACF9-C8D93B81F0F2}"/>
            </a:ext>
            <a:ext uri="{147F2762-F138-4A5C-976F-8EAC2B608ADB}">
              <a16:predDERef xmlns:a16="http://schemas.microsoft.com/office/drawing/2014/main" pred="{BC8C6761-CC72-4FFB-9D19-56265B72D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47625</xdr:rowOff>
    </xdr:from>
    <xdr:to>
      <xdr:col>12</xdr:col>
      <xdr:colOff>19050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48987B-443C-42D1-8B37-BFB1D8C0C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266700</xdr:colOff>
      <xdr:row>2</xdr:row>
      <xdr:rowOff>57150</xdr:rowOff>
    </xdr:from>
    <xdr:to>
      <xdr:col>19</xdr:col>
      <xdr:colOff>571500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2DDFBD-BAEF-461B-A939-A397C1CCC35E}"/>
                </a:ext>
                <a:ext uri="{147F2762-F138-4A5C-976F-8EAC2B608ADB}">
                  <a16:predDERef xmlns:a16="http://schemas.microsoft.com/office/drawing/2014/main" pred="{4C48987B-443C-42D1-8B37-BFB1D8C0C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323850</xdr:colOff>
      <xdr:row>17</xdr:row>
      <xdr:rowOff>38100</xdr:rowOff>
    </xdr:from>
    <xdr:to>
      <xdr:col>12</xdr:col>
      <xdr:colOff>19050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74AD5EA-D93E-46B6-A67A-C9C400675AFC}"/>
                </a:ext>
                <a:ext uri="{147F2762-F138-4A5C-976F-8EAC2B608ADB}">
                  <a16:predDERef xmlns:a16="http://schemas.microsoft.com/office/drawing/2014/main" pred="{1F2DDFBD-BAEF-461B-A939-A397C1CCC3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466725</xdr:colOff>
      <xdr:row>24</xdr:row>
      <xdr:rowOff>28575</xdr:rowOff>
    </xdr:from>
    <xdr:to>
      <xdr:col>23</xdr:col>
      <xdr:colOff>161925</xdr:colOff>
      <xdr:row>38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D5318-3D80-4EAB-9CE5-FE90FCF94262}"/>
            </a:ext>
            <a:ext uri="{147F2762-F138-4A5C-976F-8EAC2B608ADB}">
              <a16:predDERef xmlns:a16="http://schemas.microsoft.com/office/drawing/2014/main" pred="{A74AD5EA-D93E-46B6-A67A-C9C40067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526.319283680554" createdVersion="6" refreshedVersion="6" minRefreshableVersion="3" recordCount="365" xr:uid="{B19578B4-B42D-43A1-8960-2BE5A7C61BAE}">
  <cacheSource type="worksheet">
    <worksheetSource name="Table1" sheet="Lab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n v="10"/>
    <n v="3"/>
  </r>
  <r>
    <x v="1"/>
    <x v="0"/>
    <x v="1"/>
    <x v="1"/>
    <n v="1.33"/>
    <n v="15"/>
    <n v="0.3"/>
    <n v="13"/>
    <n v="3.9"/>
  </r>
  <r>
    <x v="2"/>
    <x v="0"/>
    <x v="2"/>
    <x v="2"/>
    <n v="1.33"/>
    <n v="27"/>
    <n v="0.3"/>
    <n v="15"/>
    <n v="4.5"/>
  </r>
  <r>
    <x v="3"/>
    <x v="0"/>
    <x v="3"/>
    <x v="3"/>
    <n v="1.05"/>
    <n v="28"/>
    <n v="0.3"/>
    <n v="17"/>
    <n v="5.0999999999999996"/>
  </r>
  <r>
    <x v="4"/>
    <x v="0"/>
    <x v="4"/>
    <x v="4"/>
    <n v="1"/>
    <n v="33"/>
    <n v="0.3"/>
    <n v="18"/>
    <n v="5.3999999999999995"/>
  </r>
  <r>
    <x v="5"/>
    <x v="0"/>
    <x v="5"/>
    <x v="5"/>
    <n v="1.54"/>
    <n v="23"/>
    <n v="0.3"/>
    <n v="11"/>
    <n v="3.3"/>
  </r>
  <r>
    <x v="6"/>
    <x v="0"/>
    <x v="6"/>
    <x v="6"/>
    <n v="1.54"/>
    <n v="19"/>
    <n v="0.3"/>
    <n v="13"/>
    <n v="3.9"/>
  </r>
  <r>
    <x v="7"/>
    <x v="0"/>
    <x v="0"/>
    <x v="7"/>
    <n v="1.18"/>
    <n v="28"/>
    <n v="0.3"/>
    <n v="15"/>
    <n v="4.5"/>
  </r>
  <r>
    <x v="8"/>
    <x v="0"/>
    <x v="1"/>
    <x v="8"/>
    <n v="1.18"/>
    <n v="20"/>
    <n v="0.3"/>
    <n v="17"/>
    <n v="5.0999999999999996"/>
  </r>
  <r>
    <x v="9"/>
    <x v="0"/>
    <x v="2"/>
    <x v="9"/>
    <n v="1.05"/>
    <n v="33"/>
    <n v="0.3"/>
    <n v="18"/>
    <n v="5.3999999999999995"/>
  </r>
  <r>
    <x v="10"/>
    <x v="0"/>
    <x v="3"/>
    <x v="10"/>
    <n v="1.54"/>
    <n v="23"/>
    <n v="0.3"/>
    <n v="12"/>
    <n v="3.5999999999999996"/>
  </r>
  <r>
    <x v="11"/>
    <x v="0"/>
    <x v="4"/>
    <x v="11"/>
    <n v="1.33"/>
    <n v="16"/>
    <n v="0.3"/>
    <n v="14"/>
    <n v="4.2"/>
  </r>
  <r>
    <x v="12"/>
    <x v="0"/>
    <x v="5"/>
    <x v="7"/>
    <n v="1.33"/>
    <n v="19"/>
    <n v="0.3"/>
    <n v="15"/>
    <n v="4.5"/>
  </r>
  <r>
    <x v="13"/>
    <x v="0"/>
    <x v="6"/>
    <x v="3"/>
    <n v="1.05"/>
    <n v="23"/>
    <n v="0.3"/>
    <n v="17"/>
    <n v="5.0999999999999996"/>
  </r>
  <r>
    <x v="14"/>
    <x v="0"/>
    <x v="0"/>
    <x v="9"/>
    <n v="1.1100000000000001"/>
    <n v="33"/>
    <n v="0.3"/>
    <n v="18"/>
    <n v="5.3999999999999995"/>
  </r>
  <r>
    <x v="15"/>
    <x v="0"/>
    <x v="1"/>
    <x v="12"/>
    <n v="1.67"/>
    <n v="24"/>
    <n v="0.3"/>
    <n v="12"/>
    <n v="3.5999999999999996"/>
  </r>
  <r>
    <x v="16"/>
    <x v="0"/>
    <x v="2"/>
    <x v="13"/>
    <n v="1.43"/>
    <n v="26"/>
    <n v="0.3"/>
    <n v="14"/>
    <n v="4.2"/>
  </r>
  <r>
    <x v="17"/>
    <x v="0"/>
    <x v="3"/>
    <x v="14"/>
    <n v="1.18"/>
    <n v="33"/>
    <n v="0.3"/>
    <n v="16"/>
    <n v="4.8"/>
  </r>
  <r>
    <x v="18"/>
    <x v="0"/>
    <x v="4"/>
    <x v="15"/>
    <n v="1.18"/>
    <n v="30"/>
    <n v="0.3"/>
    <n v="17"/>
    <n v="5.0999999999999996"/>
  </r>
  <r>
    <x v="19"/>
    <x v="0"/>
    <x v="5"/>
    <x v="16"/>
    <n v="1.43"/>
    <n v="20"/>
    <n v="0.3"/>
    <n v="12"/>
    <n v="3.5999999999999996"/>
  </r>
  <r>
    <x v="20"/>
    <x v="0"/>
    <x v="6"/>
    <x v="17"/>
    <n v="1.25"/>
    <n v="16"/>
    <n v="0.3"/>
    <n v="14"/>
    <n v="4.2"/>
  </r>
  <r>
    <x v="21"/>
    <x v="0"/>
    <x v="0"/>
    <x v="18"/>
    <n v="1.1100000000000001"/>
    <n v="19"/>
    <n v="0.3"/>
    <n v="16"/>
    <n v="4.8"/>
  </r>
  <r>
    <x v="22"/>
    <x v="0"/>
    <x v="1"/>
    <x v="8"/>
    <n v="1.05"/>
    <n v="21"/>
    <n v="0.3"/>
    <n v="17"/>
    <n v="5.0999999999999996"/>
  </r>
  <r>
    <x v="23"/>
    <x v="0"/>
    <x v="2"/>
    <x v="19"/>
    <n v="1.54"/>
    <n v="20"/>
    <n v="0.3"/>
    <n v="12"/>
    <n v="3.5999999999999996"/>
  </r>
  <r>
    <x v="24"/>
    <x v="0"/>
    <x v="3"/>
    <x v="13"/>
    <n v="1.25"/>
    <n v="24"/>
    <n v="0.3"/>
    <n v="14"/>
    <n v="4.2"/>
  </r>
  <r>
    <x v="25"/>
    <x v="0"/>
    <x v="4"/>
    <x v="20"/>
    <n v="1.25"/>
    <n v="18"/>
    <n v="0.3"/>
    <n v="16"/>
    <n v="4.8"/>
  </r>
  <r>
    <x v="26"/>
    <x v="0"/>
    <x v="5"/>
    <x v="21"/>
    <n v="1.05"/>
    <n v="22"/>
    <n v="0.3"/>
    <n v="17"/>
    <n v="5.0999999999999996"/>
  </r>
  <r>
    <x v="27"/>
    <x v="0"/>
    <x v="6"/>
    <x v="22"/>
    <n v="1.33"/>
    <n v="15"/>
    <n v="0.3"/>
    <n v="13"/>
    <n v="3.9"/>
  </r>
  <r>
    <x v="28"/>
    <x v="0"/>
    <x v="0"/>
    <x v="23"/>
    <n v="1.33"/>
    <n v="27"/>
    <n v="0.3"/>
    <n v="14"/>
    <n v="4.2"/>
  </r>
  <r>
    <x v="29"/>
    <x v="0"/>
    <x v="1"/>
    <x v="24"/>
    <n v="1.05"/>
    <n v="20"/>
    <n v="0.3"/>
    <n v="17"/>
    <n v="5.0999999999999996"/>
  </r>
  <r>
    <x v="30"/>
    <x v="0"/>
    <x v="2"/>
    <x v="25"/>
    <n v="1.05"/>
    <n v="37"/>
    <n v="0.3"/>
    <n v="18"/>
    <n v="5.3999999999999995"/>
  </r>
  <r>
    <x v="31"/>
    <x v="1"/>
    <x v="3"/>
    <x v="4"/>
    <n v="1"/>
    <n v="35"/>
    <n v="0.3"/>
    <n v="18"/>
    <n v="5.3999999999999995"/>
  </r>
  <r>
    <x v="32"/>
    <x v="1"/>
    <x v="4"/>
    <x v="26"/>
    <n v="1"/>
    <n v="22"/>
    <n v="0.3"/>
    <n v="20"/>
    <n v="6"/>
  </r>
  <r>
    <x v="33"/>
    <x v="1"/>
    <x v="5"/>
    <x v="27"/>
    <n v="0.87"/>
    <n v="25"/>
    <n v="0.3"/>
    <n v="21"/>
    <n v="6.3"/>
  </r>
  <r>
    <x v="34"/>
    <x v="1"/>
    <x v="6"/>
    <x v="28"/>
    <n v="0.83"/>
    <n v="46"/>
    <n v="0.3"/>
    <n v="22"/>
    <n v="6.6"/>
  </r>
  <r>
    <x v="35"/>
    <x v="1"/>
    <x v="0"/>
    <x v="29"/>
    <n v="1.1100000000000001"/>
    <n v="32"/>
    <n v="0.3"/>
    <n v="18"/>
    <n v="5.3999999999999995"/>
  </r>
  <r>
    <x v="36"/>
    <x v="1"/>
    <x v="1"/>
    <x v="30"/>
    <n v="0.95"/>
    <n v="28"/>
    <n v="0.3"/>
    <n v="20"/>
    <n v="6"/>
  </r>
  <r>
    <x v="37"/>
    <x v="1"/>
    <x v="2"/>
    <x v="31"/>
    <n v="0.87"/>
    <n v="39"/>
    <n v="0.3"/>
    <n v="21"/>
    <n v="6.3"/>
  </r>
  <r>
    <x v="38"/>
    <x v="1"/>
    <x v="3"/>
    <x v="32"/>
    <n v="0.87"/>
    <n v="31"/>
    <n v="0.3"/>
    <n v="22"/>
    <n v="6.6"/>
  </r>
  <r>
    <x v="39"/>
    <x v="1"/>
    <x v="4"/>
    <x v="33"/>
    <n v="1"/>
    <n v="39"/>
    <n v="0.3"/>
    <n v="19"/>
    <n v="5.7"/>
  </r>
  <r>
    <x v="40"/>
    <x v="1"/>
    <x v="5"/>
    <x v="34"/>
    <n v="0.91"/>
    <n v="40"/>
    <n v="0.3"/>
    <n v="20"/>
    <n v="6"/>
  </r>
  <r>
    <x v="41"/>
    <x v="1"/>
    <x v="6"/>
    <x v="35"/>
    <n v="0.91"/>
    <n v="35"/>
    <n v="0.3"/>
    <n v="21"/>
    <n v="6.3"/>
  </r>
  <r>
    <x v="42"/>
    <x v="1"/>
    <x v="0"/>
    <x v="36"/>
    <n v="0.83"/>
    <n v="41"/>
    <n v="0.3"/>
    <n v="22"/>
    <n v="6.6"/>
  </r>
  <r>
    <x v="43"/>
    <x v="1"/>
    <x v="1"/>
    <x v="37"/>
    <n v="1.1100000000000001"/>
    <n v="34"/>
    <n v="0.3"/>
    <n v="18"/>
    <n v="5.3999999999999995"/>
  </r>
  <r>
    <x v="44"/>
    <x v="1"/>
    <x v="2"/>
    <x v="38"/>
    <n v="0.95"/>
    <n v="35"/>
    <n v="0.3"/>
    <n v="19"/>
    <n v="5.7"/>
  </r>
  <r>
    <x v="45"/>
    <x v="1"/>
    <x v="3"/>
    <x v="26"/>
    <n v="0.91"/>
    <n v="33"/>
    <n v="0.3"/>
    <n v="20"/>
    <n v="6"/>
  </r>
  <r>
    <x v="46"/>
    <x v="1"/>
    <x v="4"/>
    <x v="39"/>
    <n v="0.87"/>
    <n v="31"/>
    <n v="0.3"/>
    <n v="21"/>
    <n v="6.3"/>
  </r>
  <r>
    <x v="47"/>
    <x v="1"/>
    <x v="5"/>
    <x v="25"/>
    <n v="1"/>
    <n v="29"/>
    <n v="0.3"/>
    <n v="18"/>
    <n v="5.3999999999999995"/>
  </r>
  <r>
    <x v="48"/>
    <x v="1"/>
    <x v="6"/>
    <x v="40"/>
    <n v="0.95"/>
    <n v="25"/>
    <n v="0.3"/>
    <n v="19"/>
    <n v="5.7"/>
  </r>
  <r>
    <x v="49"/>
    <x v="1"/>
    <x v="0"/>
    <x v="34"/>
    <n v="0.95"/>
    <n v="28"/>
    <n v="0.3"/>
    <n v="20"/>
    <n v="6"/>
  </r>
  <r>
    <x v="50"/>
    <x v="1"/>
    <x v="1"/>
    <x v="27"/>
    <n v="0.95"/>
    <n v="25"/>
    <n v="0.3"/>
    <n v="21"/>
    <n v="6.3"/>
  </r>
  <r>
    <x v="51"/>
    <x v="1"/>
    <x v="2"/>
    <x v="4"/>
    <n v="1"/>
    <n v="28"/>
    <n v="0.3"/>
    <n v="18"/>
    <n v="5.3999999999999995"/>
  </r>
  <r>
    <x v="52"/>
    <x v="1"/>
    <x v="3"/>
    <x v="38"/>
    <n v="0.95"/>
    <n v="36"/>
    <n v="0.3"/>
    <n v="19"/>
    <n v="5.7"/>
  </r>
  <r>
    <x v="53"/>
    <x v="1"/>
    <x v="4"/>
    <x v="30"/>
    <n v="1"/>
    <n v="23"/>
    <n v="0.3"/>
    <n v="20"/>
    <n v="6"/>
  </r>
  <r>
    <x v="54"/>
    <x v="1"/>
    <x v="5"/>
    <x v="39"/>
    <n v="0.87"/>
    <n v="36"/>
    <n v="0.3"/>
    <n v="21"/>
    <n v="6.3"/>
  </r>
  <r>
    <x v="55"/>
    <x v="1"/>
    <x v="6"/>
    <x v="4"/>
    <n v="1"/>
    <n v="21"/>
    <n v="0.3"/>
    <n v="18"/>
    <n v="5.3999999999999995"/>
  </r>
  <r>
    <x v="56"/>
    <x v="1"/>
    <x v="0"/>
    <x v="41"/>
    <n v="1.05"/>
    <n v="32"/>
    <n v="0.3"/>
    <n v="19"/>
    <n v="5.7"/>
  </r>
  <r>
    <x v="57"/>
    <x v="1"/>
    <x v="1"/>
    <x v="30"/>
    <n v="1"/>
    <n v="34"/>
    <n v="0.3"/>
    <n v="20"/>
    <n v="6"/>
  </r>
  <r>
    <x v="58"/>
    <x v="1"/>
    <x v="2"/>
    <x v="42"/>
    <n v="0.91"/>
    <n v="45"/>
    <n v="0.3"/>
    <n v="22"/>
    <n v="6.6"/>
  </r>
  <r>
    <x v="59"/>
    <x v="2"/>
    <x v="3"/>
    <x v="43"/>
    <n v="0.87"/>
    <n v="46"/>
    <n v="0.3"/>
    <n v="23"/>
    <n v="6.8999999999999995"/>
  </r>
  <r>
    <x v="60"/>
    <x v="2"/>
    <x v="4"/>
    <x v="44"/>
    <n v="0.8"/>
    <n v="31"/>
    <n v="0.3"/>
    <n v="24"/>
    <n v="7.1999999999999993"/>
  </r>
  <r>
    <x v="61"/>
    <x v="2"/>
    <x v="5"/>
    <x v="45"/>
    <n v="0.77"/>
    <n v="28"/>
    <n v="0.3"/>
    <n v="24"/>
    <n v="7.1999999999999993"/>
  </r>
  <r>
    <x v="62"/>
    <x v="2"/>
    <x v="6"/>
    <x v="46"/>
    <n v="0.77"/>
    <n v="29"/>
    <n v="0.3"/>
    <n v="25"/>
    <n v="7.5"/>
  </r>
  <r>
    <x v="63"/>
    <x v="2"/>
    <x v="0"/>
    <x v="47"/>
    <n v="0.87"/>
    <n v="32"/>
    <n v="0.3"/>
    <n v="23"/>
    <n v="6.8999999999999995"/>
  </r>
  <r>
    <x v="64"/>
    <x v="2"/>
    <x v="1"/>
    <x v="48"/>
    <n v="0.77"/>
    <n v="28"/>
    <n v="0.3"/>
    <n v="24"/>
    <n v="7.1999999999999993"/>
  </r>
  <r>
    <x v="65"/>
    <x v="2"/>
    <x v="2"/>
    <x v="45"/>
    <n v="0.77"/>
    <n v="32"/>
    <n v="0.3"/>
    <n v="24"/>
    <n v="7.1999999999999993"/>
  </r>
  <r>
    <x v="66"/>
    <x v="2"/>
    <x v="3"/>
    <x v="49"/>
    <n v="0.77"/>
    <n v="43"/>
    <n v="0.3"/>
    <n v="25"/>
    <n v="7.5"/>
  </r>
  <r>
    <x v="67"/>
    <x v="2"/>
    <x v="4"/>
    <x v="50"/>
    <n v="0.8"/>
    <n v="29"/>
    <n v="0.3"/>
    <n v="23"/>
    <n v="6.8999999999999995"/>
  </r>
  <r>
    <x v="68"/>
    <x v="2"/>
    <x v="5"/>
    <x v="51"/>
    <n v="0.83"/>
    <n v="31"/>
    <n v="0.3"/>
    <n v="24"/>
    <n v="7.1999999999999993"/>
  </r>
  <r>
    <x v="69"/>
    <x v="2"/>
    <x v="6"/>
    <x v="52"/>
    <n v="0.83"/>
    <n v="30"/>
    <n v="0.3"/>
    <n v="24"/>
    <n v="7.1999999999999993"/>
  </r>
  <r>
    <x v="70"/>
    <x v="2"/>
    <x v="0"/>
    <x v="53"/>
    <n v="0.74"/>
    <n v="47"/>
    <n v="0.3"/>
    <n v="25"/>
    <n v="7.5"/>
  </r>
  <r>
    <x v="71"/>
    <x v="2"/>
    <x v="1"/>
    <x v="47"/>
    <n v="0.87"/>
    <n v="48"/>
    <n v="0.3"/>
    <n v="23"/>
    <n v="6.8999999999999995"/>
  </r>
  <r>
    <x v="72"/>
    <x v="2"/>
    <x v="2"/>
    <x v="54"/>
    <n v="0.87"/>
    <n v="35"/>
    <n v="0.3"/>
    <n v="23"/>
    <n v="6.8999999999999995"/>
  </r>
  <r>
    <x v="73"/>
    <x v="2"/>
    <x v="3"/>
    <x v="55"/>
    <n v="0.83"/>
    <n v="30"/>
    <n v="0.3"/>
    <n v="24"/>
    <n v="7.1999999999999993"/>
  </r>
  <r>
    <x v="74"/>
    <x v="2"/>
    <x v="4"/>
    <x v="45"/>
    <n v="0.83"/>
    <n v="39"/>
    <n v="0.3"/>
    <n v="24"/>
    <n v="7.1999999999999993"/>
  </r>
  <r>
    <x v="75"/>
    <x v="2"/>
    <x v="5"/>
    <x v="56"/>
    <n v="0.77"/>
    <n v="50"/>
    <n v="0.3"/>
    <n v="25"/>
    <n v="7.5"/>
  </r>
  <r>
    <x v="76"/>
    <x v="2"/>
    <x v="6"/>
    <x v="57"/>
    <n v="0.83"/>
    <n v="32"/>
    <n v="0.3"/>
    <n v="23"/>
    <n v="6.8999999999999995"/>
  </r>
  <r>
    <x v="77"/>
    <x v="2"/>
    <x v="0"/>
    <x v="58"/>
    <n v="0.83"/>
    <n v="38"/>
    <n v="0.3"/>
    <n v="23"/>
    <n v="6.8999999999999995"/>
  </r>
  <r>
    <x v="78"/>
    <x v="2"/>
    <x v="1"/>
    <x v="52"/>
    <n v="0.77"/>
    <n v="33"/>
    <n v="0.3"/>
    <n v="24"/>
    <n v="7.1999999999999993"/>
  </r>
  <r>
    <x v="79"/>
    <x v="2"/>
    <x v="2"/>
    <x v="44"/>
    <n v="0.83"/>
    <n v="36"/>
    <n v="0.3"/>
    <n v="24"/>
    <n v="7.1999999999999993"/>
  </r>
  <r>
    <x v="80"/>
    <x v="2"/>
    <x v="3"/>
    <x v="56"/>
    <n v="0.74"/>
    <n v="38"/>
    <n v="0.3"/>
    <n v="25"/>
    <n v="7.5"/>
  </r>
  <r>
    <x v="81"/>
    <x v="2"/>
    <x v="4"/>
    <x v="47"/>
    <n v="0.87"/>
    <n v="35"/>
    <n v="0.3"/>
    <n v="23"/>
    <n v="6.8999999999999995"/>
  </r>
  <r>
    <x v="82"/>
    <x v="2"/>
    <x v="5"/>
    <x v="58"/>
    <n v="0.83"/>
    <n v="41"/>
    <n v="0.3"/>
    <n v="23"/>
    <n v="6.8999999999999995"/>
  </r>
  <r>
    <x v="83"/>
    <x v="2"/>
    <x v="6"/>
    <x v="52"/>
    <n v="0.8"/>
    <n v="50"/>
    <n v="0.3"/>
    <n v="24"/>
    <n v="7.1999999999999993"/>
  </r>
  <r>
    <x v="84"/>
    <x v="2"/>
    <x v="0"/>
    <x v="46"/>
    <n v="0.77"/>
    <n v="39"/>
    <n v="0.3"/>
    <n v="25"/>
    <n v="7.5"/>
  </r>
  <r>
    <x v="85"/>
    <x v="2"/>
    <x v="1"/>
    <x v="59"/>
    <n v="0.74"/>
    <n v="30"/>
    <n v="0.3"/>
    <n v="25"/>
    <n v="7.5"/>
  </r>
  <r>
    <x v="86"/>
    <x v="2"/>
    <x v="2"/>
    <x v="47"/>
    <n v="0.83"/>
    <n v="48"/>
    <n v="0.3"/>
    <n v="23"/>
    <n v="6.8999999999999995"/>
  </r>
  <r>
    <x v="87"/>
    <x v="2"/>
    <x v="3"/>
    <x v="44"/>
    <n v="0.83"/>
    <n v="39"/>
    <n v="0.3"/>
    <n v="24"/>
    <n v="7.1999999999999993"/>
  </r>
  <r>
    <x v="88"/>
    <x v="2"/>
    <x v="4"/>
    <x v="60"/>
    <n v="0.8"/>
    <n v="47"/>
    <n v="0.3"/>
    <n v="24"/>
    <n v="7.1999999999999993"/>
  </r>
  <r>
    <x v="89"/>
    <x v="2"/>
    <x v="5"/>
    <x v="49"/>
    <n v="0.77"/>
    <n v="48"/>
    <n v="0.3"/>
    <n v="25"/>
    <n v="7.5"/>
  </r>
  <r>
    <x v="90"/>
    <x v="3"/>
    <x v="6"/>
    <x v="61"/>
    <n v="0.8"/>
    <n v="33"/>
    <n v="0.3"/>
    <n v="25"/>
    <n v="7.5"/>
  </r>
  <r>
    <x v="91"/>
    <x v="3"/>
    <x v="0"/>
    <x v="62"/>
    <n v="0.74"/>
    <n v="47"/>
    <n v="0.3"/>
    <n v="26"/>
    <n v="7.8"/>
  </r>
  <r>
    <x v="92"/>
    <x v="3"/>
    <x v="1"/>
    <x v="63"/>
    <n v="0.74"/>
    <n v="51"/>
    <n v="0.3"/>
    <n v="26"/>
    <n v="7.8"/>
  </r>
  <r>
    <x v="93"/>
    <x v="3"/>
    <x v="2"/>
    <x v="64"/>
    <n v="0.71"/>
    <n v="31"/>
    <n v="0.3"/>
    <n v="27"/>
    <n v="8.1"/>
  </r>
  <r>
    <x v="94"/>
    <x v="3"/>
    <x v="3"/>
    <x v="65"/>
    <n v="0.71"/>
    <n v="33"/>
    <n v="0.3"/>
    <n v="28"/>
    <n v="8.4"/>
  </r>
  <r>
    <x v="95"/>
    <x v="3"/>
    <x v="4"/>
    <x v="61"/>
    <n v="0.8"/>
    <n v="31"/>
    <n v="0.3"/>
    <n v="25"/>
    <n v="7.5"/>
  </r>
  <r>
    <x v="96"/>
    <x v="3"/>
    <x v="5"/>
    <x v="66"/>
    <n v="0.74"/>
    <n v="44"/>
    <n v="0.3"/>
    <n v="26"/>
    <n v="7.8"/>
  </r>
  <r>
    <x v="97"/>
    <x v="3"/>
    <x v="6"/>
    <x v="67"/>
    <n v="0.74"/>
    <n v="37"/>
    <n v="0.3"/>
    <n v="26"/>
    <n v="7.8"/>
  </r>
  <r>
    <x v="98"/>
    <x v="3"/>
    <x v="0"/>
    <x v="68"/>
    <n v="0.69"/>
    <n v="52"/>
    <n v="0.3"/>
    <n v="27"/>
    <n v="8.1"/>
  </r>
  <r>
    <x v="99"/>
    <x v="3"/>
    <x v="1"/>
    <x v="49"/>
    <n v="0.74"/>
    <n v="48"/>
    <n v="0.3"/>
    <n v="25"/>
    <n v="7.5"/>
  </r>
  <r>
    <x v="100"/>
    <x v="3"/>
    <x v="2"/>
    <x v="63"/>
    <n v="0.74"/>
    <n v="34"/>
    <n v="0.3"/>
    <n v="26"/>
    <n v="7.8"/>
  </r>
  <r>
    <x v="101"/>
    <x v="3"/>
    <x v="3"/>
    <x v="69"/>
    <n v="0.74"/>
    <n v="30"/>
    <n v="0.3"/>
    <n v="27"/>
    <n v="8.1"/>
  </r>
  <r>
    <x v="102"/>
    <x v="3"/>
    <x v="4"/>
    <x v="70"/>
    <n v="0.69"/>
    <n v="46"/>
    <n v="0.3"/>
    <n v="27"/>
    <n v="8.1"/>
  </r>
  <r>
    <x v="103"/>
    <x v="3"/>
    <x v="5"/>
    <x v="53"/>
    <n v="0.77"/>
    <n v="49"/>
    <n v="0.3"/>
    <n v="25"/>
    <n v="7.5"/>
  </r>
  <r>
    <x v="104"/>
    <x v="3"/>
    <x v="6"/>
    <x v="62"/>
    <n v="0.74"/>
    <n v="41"/>
    <n v="0.3"/>
    <n v="26"/>
    <n v="7.8"/>
  </r>
  <r>
    <x v="105"/>
    <x v="3"/>
    <x v="0"/>
    <x v="71"/>
    <n v="0.69"/>
    <n v="43"/>
    <n v="0.3"/>
    <n v="27"/>
    <n v="8.1"/>
  </r>
  <r>
    <x v="106"/>
    <x v="3"/>
    <x v="1"/>
    <x v="72"/>
    <n v="0.71"/>
    <n v="56"/>
    <n v="0.3"/>
    <n v="27"/>
    <n v="8.1"/>
  </r>
  <r>
    <x v="107"/>
    <x v="3"/>
    <x v="2"/>
    <x v="73"/>
    <n v="0.74"/>
    <n v="31"/>
    <n v="0.3"/>
    <n v="25"/>
    <n v="7.5"/>
  </r>
  <r>
    <x v="108"/>
    <x v="3"/>
    <x v="3"/>
    <x v="66"/>
    <n v="0.77"/>
    <n v="53"/>
    <n v="0.3"/>
    <n v="26"/>
    <n v="7.8"/>
  </r>
  <r>
    <x v="109"/>
    <x v="3"/>
    <x v="4"/>
    <x v="74"/>
    <n v="0.69"/>
    <n v="42"/>
    <n v="0.3"/>
    <n v="27"/>
    <n v="8.1"/>
  </r>
  <r>
    <x v="110"/>
    <x v="3"/>
    <x v="5"/>
    <x v="75"/>
    <n v="0.74"/>
    <n v="48"/>
    <n v="0.3"/>
    <n v="27"/>
    <n v="8.1"/>
  </r>
  <r>
    <x v="111"/>
    <x v="3"/>
    <x v="6"/>
    <x v="61"/>
    <n v="0.77"/>
    <n v="47"/>
    <n v="0.3"/>
    <n v="25"/>
    <n v="7.5"/>
  </r>
  <r>
    <x v="112"/>
    <x v="3"/>
    <x v="0"/>
    <x v="63"/>
    <n v="0.77"/>
    <n v="50"/>
    <n v="0.3"/>
    <n v="26"/>
    <n v="7.8"/>
  </r>
  <r>
    <x v="113"/>
    <x v="3"/>
    <x v="1"/>
    <x v="71"/>
    <n v="0.69"/>
    <n v="48"/>
    <n v="0.3"/>
    <n v="27"/>
    <n v="8.1"/>
  </r>
  <r>
    <x v="114"/>
    <x v="3"/>
    <x v="2"/>
    <x v="71"/>
    <n v="0.71"/>
    <n v="37"/>
    <n v="0.3"/>
    <n v="27"/>
    <n v="8.1"/>
  </r>
  <r>
    <x v="115"/>
    <x v="3"/>
    <x v="3"/>
    <x v="73"/>
    <n v="0.8"/>
    <n v="48"/>
    <n v="0.3"/>
    <n v="25"/>
    <n v="7.5"/>
  </r>
  <r>
    <x v="116"/>
    <x v="3"/>
    <x v="4"/>
    <x v="76"/>
    <n v="0.77"/>
    <n v="50"/>
    <n v="0.3"/>
    <n v="25"/>
    <n v="7.5"/>
  </r>
  <r>
    <x v="117"/>
    <x v="3"/>
    <x v="5"/>
    <x v="77"/>
    <n v="0.74"/>
    <n v="32"/>
    <n v="0.3"/>
    <n v="26"/>
    <n v="7.8"/>
  </r>
  <r>
    <x v="118"/>
    <x v="3"/>
    <x v="6"/>
    <x v="71"/>
    <n v="0.71"/>
    <n v="32"/>
    <n v="0.3"/>
    <n v="27"/>
    <n v="8.1"/>
  </r>
  <r>
    <x v="119"/>
    <x v="3"/>
    <x v="0"/>
    <x v="75"/>
    <n v="0.74"/>
    <n v="35"/>
    <n v="0.3"/>
    <n v="27"/>
    <n v="8.1"/>
  </r>
  <r>
    <x v="120"/>
    <x v="4"/>
    <x v="1"/>
    <x v="78"/>
    <n v="0.65"/>
    <n v="56"/>
    <n v="0.3"/>
    <n v="29"/>
    <n v="8.6999999999999993"/>
  </r>
  <r>
    <x v="121"/>
    <x v="4"/>
    <x v="2"/>
    <x v="79"/>
    <n v="0.69"/>
    <n v="40"/>
    <n v="0.3"/>
    <n v="29"/>
    <n v="8.6999999999999993"/>
  </r>
  <r>
    <x v="122"/>
    <x v="4"/>
    <x v="3"/>
    <x v="80"/>
    <n v="0.63"/>
    <n v="55"/>
    <n v="0.3"/>
    <n v="30"/>
    <n v="9"/>
  </r>
  <r>
    <x v="123"/>
    <x v="4"/>
    <x v="4"/>
    <x v="81"/>
    <n v="0.63"/>
    <n v="64"/>
    <n v="0.3"/>
    <n v="31"/>
    <n v="9.2999999999999989"/>
  </r>
  <r>
    <x v="124"/>
    <x v="4"/>
    <x v="5"/>
    <x v="82"/>
    <n v="0.71"/>
    <n v="31"/>
    <n v="0.3"/>
    <n v="28"/>
    <n v="8.4"/>
  </r>
  <r>
    <x v="125"/>
    <x v="4"/>
    <x v="6"/>
    <x v="78"/>
    <n v="0.67"/>
    <n v="51"/>
    <n v="0.3"/>
    <n v="29"/>
    <n v="8.6999999999999993"/>
  </r>
  <r>
    <x v="126"/>
    <x v="4"/>
    <x v="0"/>
    <x v="83"/>
    <n v="0.65"/>
    <n v="49"/>
    <n v="0.3"/>
    <n v="29"/>
    <n v="8.6999999999999993"/>
  </r>
  <r>
    <x v="127"/>
    <x v="4"/>
    <x v="1"/>
    <x v="84"/>
    <n v="0.67"/>
    <n v="56"/>
    <n v="0.3"/>
    <n v="30"/>
    <n v="9"/>
  </r>
  <r>
    <x v="128"/>
    <x v="4"/>
    <x v="2"/>
    <x v="81"/>
    <n v="0.63"/>
    <n v="56"/>
    <n v="0.3"/>
    <n v="31"/>
    <n v="9.2999999999999989"/>
  </r>
  <r>
    <x v="129"/>
    <x v="4"/>
    <x v="3"/>
    <x v="82"/>
    <n v="0.69"/>
    <n v="40"/>
    <n v="0.3"/>
    <n v="28"/>
    <n v="8.4"/>
  </r>
  <r>
    <x v="130"/>
    <x v="4"/>
    <x v="4"/>
    <x v="85"/>
    <n v="0.67"/>
    <n v="57"/>
    <n v="0.3"/>
    <n v="29"/>
    <n v="8.6999999999999993"/>
  </r>
  <r>
    <x v="131"/>
    <x v="4"/>
    <x v="5"/>
    <x v="78"/>
    <n v="0.67"/>
    <n v="40"/>
    <n v="0.3"/>
    <n v="29"/>
    <n v="8.6999999999999993"/>
  </r>
  <r>
    <x v="132"/>
    <x v="4"/>
    <x v="6"/>
    <x v="86"/>
    <n v="0.65"/>
    <n v="34"/>
    <n v="0.3"/>
    <n v="30"/>
    <n v="9"/>
  </r>
  <r>
    <x v="133"/>
    <x v="4"/>
    <x v="0"/>
    <x v="87"/>
    <n v="0.63"/>
    <n v="58"/>
    <n v="0.3"/>
    <n v="31"/>
    <n v="9.2999999999999989"/>
  </r>
  <r>
    <x v="134"/>
    <x v="4"/>
    <x v="1"/>
    <x v="88"/>
    <n v="0.69"/>
    <n v="32"/>
    <n v="0.3"/>
    <n v="28"/>
    <n v="8.4"/>
  </r>
  <r>
    <x v="135"/>
    <x v="4"/>
    <x v="2"/>
    <x v="79"/>
    <n v="0.67"/>
    <n v="55"/>
    <n v="0.3"/>
    <n v="29"/>
    <n v="8.6999999999999993"/>
  </r>
  <r>
    <x v="136"/>
    <x v="4"/>
    <x v="3"/>
    <x v="89"/>
    <n v="0.67"/>
    <n v="43"/>
    <n v="0.3"/>
    <n v="29"/>
    <n v="8.6999999999999993"/>
  </r>
  <r>
    <x v="137"/>
    <x v="4"/>
    <x v="4"/>
    <x v="90"/>
    <n v="0.67"/>
    <n v="53"/>
    <n v="0.3"/>
    <n v="30"/>
    <n v="9"/>
  </r>
  <r>
    <x v="138"/>
    <x v="4"/>
    <x v="5"/>
    <x v="91"/>
    <n v="0.61"/>
    <n v="58"/>
    <n v="0.3"/>
    <n v="31"/>
    <n v="9.2999999999999989"/>
  </r>
  <r>
    <x v="139"/>
    <x v="4"/>
    <x v="6"/>
    <x v="65"/>
    <n v="0.67"/>
    <n v="59"/>
    <n v="0.3"/>
    <n v="28"/>
    <n v="8.4"/>
  </r>
  <r>
    <x v="140"/>
    <x v="4"/>
    <x v="0"/>
    <x v="92"/>
    <n v="0.69"/>
    <n v="47"/>
    <n v="0.3"/>
    <n v="29"/>
    <n v="8.6999999999999993"/>
  </r>
  <r>
    <x v="141"/>
    <x v="4"/>
    <x v="1"/>
    <x v="80"/>
    <n v="0.67"/>
    <n v="34"/>
    <n v="0.3"/>
    <n v="30"/>
    <n v="9"/>
  </r>
  <r>
    <x v="142"/>
    <x v="4"/>
    <x v="2"/>
    <x v="93"/>
    <n v="0.63"/>
    <n v="45"/>
    <n v="0.3"/>
    <n v="31"/>
    <n v="9.2999999999999989"/>
  </r>
  <r>
    <x v="143"/>
    <x v="4"/>
    <x v="3"/>
    <x v="82"/>
    <n v="0.69"/>
    <n v="34"/>
    <n v="0.3"/>
    <n v="28"/>
    <n v="8.4"/>
  </r>
  <r>
    <x v="144"/>
    <x v="4"/>
    <x v="4"/>
    <x v="92"/>
    <n v="0.69"/>
    <n v="53"/>
    <n v="0.3"/>
    <n v="29"/>
    <n v="8.6999999999999993"/>
  </r>
  <r>
    <x v="145"/>
    <x v="4"/>
    <x v="5"/>
    <x v="90"/>
    <n v="0.67"/>
    <n v="63"/>
    <n v="0.3"/>
    <n v="30"/>
    <n v="9"/>
  </r>
  <r>
    <x v="146"/>
    <x v="4"/>
    <x v="6"/>
    <x v="87"/>
    <n v="0.63"/>
    <n v="56"/>
    <n v="0.3"/>
    <n v="31"/>
    <n v="9.2999999999999989"/>
  </r>
  <r>
    <x v="147"/>
    <x v="4"/>
    <x v="0"/>
    <x v="92"/>
    <n v="0.65"/>
    <n v="45"/>
    <n v="0.3"/>
    <n v="29"/>
    <n v="8.6999999999999993"/>
  </r>
  <r>
    <x v="148"/>
    <x v="4"/>
    <x v="1"/>
    <x v="78"/>
    <n v="0.65"/>
    <n v="32"/>
    <n v="0.3"/>
    <n v="29"/>
    <n v="8.6999999999999993"/>
  </r>
  <r>
    <x v="149"/>
    <x v="4"/>
    <x v="2"/>
    <x v="84"/>
    <n v="0.67"/>
    <n v="43"/>
    <n v="0.3"/>
    <n v="30"/>
    <n v="9"/>
  </r>
  <r>
    <x v="150"/>
    <x v="4"/>
    <x v="3"/>
    <x v="87"/>
    <n v="0.65"/>
    <n v="56"/>
    <n v="0.3"/>
    <n v="31"/>
    <n v="9.2999999999999989"/>
  </r>
  <r>
    <x v="151"/>
    <x v="5"/>
    <x v="4"/>
    <x v="81"/>
    <n v="0.65"/>
    <n v="42"/>
    <n v="0.3"/>
    <n v="31"/>
    <n v="9.2999999999999989"/>
  </r>
  <r>
    <x v="152"/>
    <x v="5"/>
    <x v="5"/>
    <x v="94"/>
    <n v="0.59"/>
    <n v="48"/>
    <n v="0.3"/>
    <n v="33"/>
    <n v="9.9"/>
  </r>
  <r>
    <x v="153"/>
    <x v="5"/>
    <x v="6"/>
    <x v="95"/>
    <n v="0.56000000000000005"/>
    <n v="59"/>
    <n v="0.3"/>
    <n v="35"/>
    <n v="10.5"/>
  </r>
  <r>
    <x v="154"/>
    <x v="5"/>
    <x v="0"/>
    <x v="96"/>
    <n v="0.51"/>
    <n v="43"/>
    <n v="0.3"/>
    <n v="38"/>
    <n v="11.4"/>
  </r>
  <r>
    <x v="155"/>
    <x v="5"/>
    <x v="1"/>
    <x v="97"/>
    <n v="0.59"/>
    <n v="36"/>
    <n v="0.3"/>
    <n v="32"/>
    <n v="9.6"/>
  </r>
  <r>
    <x v="156"/>
    <x v="5"/>
    <x v="2"/>
    <x v="98"/>
    <n v="0.56000000000000005"/>
    <n v="44"/>
    <n v="0.3"/>
    <n v="34"/>
    <n v="10.199999999999999"/>
  </r>
  <r>
    <x v="157"/>
    <x v="5"/>
    <x v="3"/>
    <x v="99"/>
    <n v="0.56000000000000005"/>
    <n v="58"/>
    <n v="0.3"/>
    <n v="36"/>
    <n v="10.799999999999999"/>
  </r>
  <r>
    <x v="158"/>
    <x v="5"/>
    <x v="4"/>
    <x v="100"/>
    <n v="0.5"/>
    <n v="46"/>
    <n v="0.3"/>
    <n v="39"/>
    <n v="11.7"/>
  </r>
  <r>
    <x v="159"/>
    <x v="5"/>
    <x v="5"/>
    <x v="101"/>
    <n v="0.61"/>
    <n v="44"/>
    <n v="0.3"/>
    <n v="32"/>
    <n v="9.6"/>
  </r>
  <r>
    <x v="160"/>
    <x v="5"/>
    <x v="6"/>
    <x v="102"/>
    <n v="0.54"/>
    <n v="54"/>
    <n v="0.3"/>
    <n v="35"/>
    <n v="10.5"/>
  </r>
  <r>
    <x v="161"/>
    <x v="5"/>
    <x v="0"/>
    <x v="103"/>
    <n v="0.53"/>
    <n v="42"/>
    <n v="0.3"/>
    <n v="36"/>
    <n v="10.799999999999999"/>
  </r>
  <r>
    <x v="162"/>
    <x v="5"/>
    <x v="1"/>
    <x v="104"/>
    <n v="0.5"/>
    <n v="67"/>
    <n v="0.3"/>
    <n v="40"/>
    <n v="12"/>
  </r>
  <r>
    <x v="163"/>
    <x v="5"/>
    <x v="2"/>
    <x v="105"/>
    <n v="0.59"/>
    <n v="65"/>
    <n v="0.3"/>
    <n v="32"/>
    <n v="9.6"/>
  </r>
  <r>
    <x v="164"/>
    <x v="5"/>
    <x v="3"/>
    <x v="106"/>
    <n v="0.56999999999999995"/>
    <n v="48"/>
    <n v="0.3"/>
    <n v="35"/>
    <n v="10.5"/>
  </r>
  <r>
    <x v="165"/>
    <x v="5"/>
    <x v="4"/>
    <x v="103"/>
    <n v="0.56000000000000005"/>
    <n v="50"/>
    <n v="0.3"/>
    <n v="36"/>
    <n v="10.799999999999999"/>
  </r>
  <r>
    <x v="166"/>
    <x v="5"/>
    <x v="5"/>
    <x v="107"/>
    <n v="0.47"/>
    <n v="77"/>
    <n v="0.3"/>
    <n v="41"/>
    <n v="12.299999999999999"/>
  </r>
  <r>
    <x v="167"/>
    <x v="5"/>
    <x v="6"/>
    <x v="93"/>
    <n v="0.65"/>
    <n v="47"/>
    <n v="0.3"/>
    <n v="31"/>
    <n v="9.2999999999999989"/>
  </r>
  <r>
    <x v="168"/>
    <x v="5"/>
    <x v="0"/>
    <x v="108"/>
    <n v="0.59"/>
    <n v="60"/>
    <n v="0.3"/>
    <n v="32"/>
    <n v="9.6"/>
  </r>
  <r>
    <x v="169"/>
    <x v="5"/>
    <x v="1"/>
    <x v="109"/>
    <n v="0.56000000000000005"/>
    <n v="66"/>
    <n v="0.3"/>
    <n v="35"/>
    <n v="10.5"/>
  </r>
  <r>
    <x v="170"/>
    <x v="5"/>
    <x v="2"/>
    <x v="110"/>
    <n v="0.54"/>
    <n v="70"/>
    <n v="0.3"/>
    <n v="37"/>
    <n v="11.1"/>
  </r>
  <r>
    <x v="171"/>
    <x v="5"/>
    <x v="3"/>
    <x v="111"/>
    <n v="0.47"/>
    <n v="76"/>
    <n v="0.3"/>
    <n v="41"/>
    <n v="12.299999999999999"/>
  </r>
  <r>
    <x v="172"/>
    <x v="5"/>
    <x v="4"/>
    <x v="112"/>
    <n v="0.65"/>
    <n v="36"/>
    <n v="0.3"/>
    <n v="31"/>
    <n v="9.2999999999999989"/>
  </r>
  <r>
    <x v="173"/>
    <x v="5"/>
    <x v="5"/>
    <x v="94"/>
    <n v="0.61"/>
    <n v="39"/>
    <n v="0.3"/>
    <n v="33"/>
    <n v="9.9"/>
  </r>
  <r>
    <x v="174"/>
    <x v="5"/>
    <x v="6"/>
    <x v="106"/>
    <n v="0.56999999999999995"/>
    <n v="50"/>
    <n v="0.3"/>
    <n v="35"/>
    <n v="10.5"/>
  </r>
  <r>
    <x v="175"/>
    <x v="5"/>
    <x v="0"/>
    <x v="110"/>
    <n v="0.51"/>
    <n v="58"/>
    <n v="0.3"/>
    <n v="37"/>
    <n v="11.1"/>
  </r>
  <r>
    <x v="176"/>
    <x v="5"/>
    <x v="1"/>
    <x v="113"/>
    <n v="0.47"/>
    <n v="60"/>
    <n v="0.3"/>
    <n v="42"/>
    <n v="12.6"/>
  </r>
  <r>
    <x v="177"/>
    <x v="5"/>
    <x v="2"/>
    <x v="91"/>
    <n v="0.63"/>
    <n v="62"/>
    <n v="0.3"/>
    <n v="31"/>
    <n v="9.2999999999999989"/>
  </r>
  <r>
    <x v="178"/>
    <x v="5"/>
    <x v="3"/>
    <x v="114"/>
    <n v="0.59"/>
    <n v="65"/>
    <n v="0.3"/>
    <n v="33"/>
    <n v="9.9"/>
  </r>
  <r>
    <x v="179"/>
    <x v="5"/>
    <x v="4"/>
    <x v="109"/>
    <n v="0.54"/>
    <n v="64"/>
    <n v="0.3"/>
    <n v="35"/>
    <n v="10.5"/>
  </r>
  <r>
    <x v="180"/>
    <x v="5"/>
    <x v="5"/>
    <x v="115"/>
    <n v="0.53"/>
    <n v="47"/>
    <n v="0.3"/>
    <n v="38"/>
    <n v="11.4"/>
  </r>
  <r>
    <x v="181"/>
    <x v="6"/>
    <x v="6"/>
    <x v="116"/>
    <n v="0.47"/>
    <n v="59"/>
    <n v="0.5"/>
    <n v="43"/>
    <n v="21.5"/>
  </r>
  <r>
    <x v="182"/>
    <x v="6"/>
    <x v="0"/>
    <x v="117"/>
    <n v="0.51"/>
    <n v="68"/>
    <n v="0.5"/>
    <n v="38"/>
    <n v="19"/>
  </r>
  <r>
    <x v="183"/>
    <x v="6"/>
    <x v="1"/>
    <x v="95"/>
    <n v="0.54"/>
    <n v="68"/>
    <n v="0.5"/>
    <n v="35"/>
    <n v="17.5"/>
  </r>
  <r>
    <x v="184"/>
    <x v="6"/>
    <x v="2"/>
    <x v="98"/>
    <n v="0.59"/>
    <n v="49"/>
    <n v="0.5"/>
    <n v="34"/>
    <n v="17"/>
  </r>
  <r>
    <x v="185"/>
    <x v="6"/>
    <x v="3"/>
    <x v="118"/>
    <n v="0.63"/>
    <n v="55"/>
    <n v="0.5"/>
    <n v="32"/>
    <n v="16"/>
  </r>
  <r>
    <x v="186"/>
    <x v="6"/>
    <x v="4"/>
    <x v="119"/>
    <n v="0.51"/>
    <n v="46"/>
    <n v="0.5"/>
    <n v="39"/>
    <n v="19.5"/>
  </r>
  <r>
    <x v="187"/>
    <x v="6"/>
    <x v="5"/>
    <x v="120"/>
    <n v="0.56999999999999995"/>
    <n v="41"/>
    <n v="0.5"/>
    <n v="35"/>
    <n v="17.5"/>
  </r>
  <r>
    <x v="188"/>
    <x v="6"/>
    <x v="6"/>
    <x v="121"/>
    <n v="0.56999999999999995"/>
    <n v="44"/>
    <n v="0.5"/>
    <n v="34"/>
    <n v="17"/>
  </r>
  <r>
    <x v="189"/>
    <x v="6"/>
    <x v="0"/>
    <x v="122"/>
    <n v="0.59"/>
    <n v="44"/>
    <n v="0.5"/>
    <n v="33"/>
    <n v="16.5"/>
  </r>
  <r>
    <x v="190"/>
    <x v="6"/>
    <x v="1"/>
    <x v="123"/>
    <n v="0.49"/>
    <n v="66"/>
    <n v="0.5"/>
    <n v="40"/>
    <n v="20"/>
  </r>
  <r>
    <x v="191"/>
    <x v="6"/>
    <x v="2"/>
    <x v="124"/>
    <n v="0.54"/>
    <n v="40"/>
    <n v="0.5"/>
    <n v="35"/>
    <n v="17.5"/>
  </r>
  <r>
    <x v="192"/>
    <x v="6"/>
    <x v="3"/>
    <x v="125"/>
    <n v="0.56000000000000005"/>
    <n v="39"/>
    <n v="0.5"/>
    <n v="34"/>
    <n v="17"/>
  </r>
  <r>
    <x v="193"/>
    <x v="6"/>
    <x v="4"/>
    <x v="126"/>
    <n v="0.61"/>
    <n v="49"/>
    <n v="0.5"/>
    <n v="33"/>
    <n v="16.5"/>
  </r>
  <r>
    <x v="194"/>
    <x v="6"/>
    <x v="5"/>
    <x v="127"/>
    <n v="0.5"/>
    <n v="80"/>
    <n v="0.5"/>
    <n v="40"/>
    <n v="20"/>
  </r>
  <r>
    <x v="195"/>
    <x v="6"/>
    <x v="6"/>
    <x v="120"/>
    <n v="0.54"/>
    <n v="56"/>
    <n v="0.5"/>
    <n v="35"/>
    <n v="17.5"/>
  </r>
  <r>
    <x v="196"/>
    <x v="6"/>
    <x v="0"/>
    <x v="128"/>
    <n v="0.59"/>
    <n v="50"/>
    <n v="0.5"/>
    <n v="34"/>
    <n v="17"/>
  </r>
  <r>
    <x v="197"/>
    <x v="6"/>
    <x v="1"/>
    <x v="129"/>
    <n v="0.56999999999999995"/>
    <n v="64"/>
    <n v="0.5"/>
    <n v="33"/>
    <n v="16.5"/>
  </r>
  <r>
    <x v="198"/>
    <x v="6"/>
    <x v="2"/>
    <x v="107"/>
    <n v="0.47"/>
    <n v="76"/>
    <n v="0.5"/>
    <n v="41"/>
    <n v="20.5"/>
  </r>
  <r>
    <x v="199"/>
    <x v="6"/>
    <x v="3"/>
    <x v="130"/>
    <n v="0.56000000000000005"/>
    <n v="44"/>
    <n v="0.5"/>
    <n v="36"/>
    <n v="18"/>
  </r>
  <r>
    <x v="200"/>
    <x v="6"/>
    <x v="4"/>
    <x v="109"/>
    <n v="0.56999999999999995"/>
    <n v="44"/>
    <n v="0.5"/>
    <n v="35"/>
    <n v="17.5"/>
  </r>
  <r>
    <x v="201"/>
    <x v="6"/>
    <x v="5"/>
    <x v="131"/>
    <n v="0.56999999999999995"/>
    <n v="59"/>
    <n v="0.5"/>
    <n v="33"/>
    <n v="16.5"/>
  </r>
  <r>
    <x v="202"/>
    <x v="6"/>
    <x v="6"/>
    <x v="132"/>
    <n v="0.47"/>
    <n v="49"/>
    <n v="0.5"/>
    <n v="42"/>
    <n v="21"/>
  </r>
  <r>
    <x v="203"/>
    <x v="6"/>
    <x v="0"/>
    <x v="133"/>
    <n v="0.51"/>
    <n v="72"/>
    <n v="0.5"/>
    <n v="37"/>
    <n v="18.5"/>
  </r>
  <r>
    <x v="204"/>
    <x v="6"/>
    <x v="1"/>
    <x v="124"/>
    <n v="0.56999999999999995"/>
    <n v="69"/>
    <n v="0.5"/>
    <n v="35"/>
    <n v="17.5"/>
  </r>
  <r>
    <x v="205"/>
    <x v="6"/>
    <x v="2"/>
    <x v="94"/>
    <n v="0.56999999999999995"/>
    <n v="64"/>
    <n v="0.5"/>
    <n v="33"/>
    <n v="16.5"/>
  </r>
  <r>
    <x v="206"/>
    <x v="6"/>
    <x v="3"/>
    <x v="134"/>
    <n v="0.59"/>
    <n v="37"/>
    <n v="0.5"/>
    <n v="32"/>
    <n v="16"/>
  </r>
  <r>
    <x v="207"/>
    <x v="6"/>
    <x v="4"/>
    <x v="135"/>
    <n v="0.47"/>
    <n v="74"/>
    <n v="0.5"/>
    <n v="43"/>
    <n v="21.5"/>
  </r>
  <r>
    <x v="208"/>
    <x v="6"/>
    <x v="5"/>
    <x v="136"/>
    <n v="0.51"/>
    <n v="58"/>
    <n v="0.5"/>
    <n v="38"/>
    <n v="19"/>
  </r>
  <r>
    <x v="209"/>
    <x v="6"/>
    <x v="6"/>
    <x v="137"/>
    <n v="0.56999999999999995"/>
    <n v="50"/>
    <n v="0.5"/>
    <n v="35"/>
    <n v="17.5"/>
  </r>
  <r>
    <x v="210"/>
    <x v="6"/>
    <x v="0"/>
    <x v="138"/>
    <n v="0.59"/>
    <n v="52"/>
    <n v="0.5"/>
    <n v="34"/>
    <n v="17"/>
  </r>
  <r>
    <x v="211"/>
    <x v="6"/>
    <x v="1"/>
    <x v="139"/>
    <n v="0.61"/>
    <n v="38"/>
    <n v="0.5"/>
    <n v="32"/>
    <n v="16"/>
  </r>
  <r>
    <x v="212"/>
    <x v="7"/>
    <x v="2"/>
    <x v="105"/>
    <n v="0.63"/>
    <n v="56"/>
    <n v="0.5"/>
    <n v="32"/>
    <n v="16"/>
  </r>
  <r>
    <x v="213"/>
    <x v="7"/>
    <x v="3"/>
    <x v="93"/>
    <n v="0.63"/>
    <n v="48"/>
    <n v="0.5"/>
    <n v="31"/>
    <n v="15.5"/>
  </r>
  <r>
    <x v="214"/>
    <x v="7"/>
    <x v="4"/>
    <x v="84"/>
    <n v="0.63"/>
    <n v="52"/>
    <n v="0.5"/>
    <n v="30"/>
    <n v="15"/>
  </r>
  <r>
    <x v="215"/>
    <x v="7"/>
    <x v="5"/>
    <x v="89"/>
    <n v="0.69"/>
    <n v="34"/>
    <n v="0.5"/>
    <n v="29"/>
    <n v="14.5"/>
  </r>
  <r>
    <x v="216"/>
    <x v="7"/>
    <x v="6"/>
    <x v="134"/>
    <n v="0.61"/>
    <n v="66"/>
    <n v="0.5"/>
    <n v="32"/>
    <n v="16"/>
  </r>
  <r>
    <x v="217"/>
    <x v="7"/>
    <x v="0"/>
    <x v="87"/>
    <n v="0.61"/>
    <n v="36"/>
    <n v="0.5"/>
    <n v="31"/>
    <n v="15.5"/>
  </r>
  <r>
    <x v="218"/>
    <x v="7"/>
    <x v="1"/>
    <x v="84"/>
    <n v="0.67"/>
    <n v="38"/>
    <n v="0.5"/>
    <n v="30"/>
    <n v="15"/>
  </r>
  <r>
    <x v="219"/>
    <x v="7"/>
    <x v="2"/>
    <x v="140"/>
    <n v="0.65"/>
    <n v="50"/>
    <n v="0.5"/>
    <n v="29"/>
    <n v="14.5"/>
  </r>
  <r>
    <x v="220"/>
    <x v="7"/>
    <x v="3"/>
    <x v="134"/>
    <n v="0.63"/>
    <n v="55"/>
    <n v="0.5"/>
    <n v="32"/>
    <n v="16"/>
  </r>
  <r>
    <x v="221"/>
    <x v="7"/>
    <x v="4"/>
    <x v="141"/>
    <n v="0.65"/>
    <n v="56"/>
    <n v="0.5"/>
    <n v="31"/>
    <n v="15.5"/>
  </r>
  <r>
    <x v="222"/>
    <x v="7"/>
    <x v="5"/>
    <x v="84"/>
    <n v="0.67"/>
    <n v="49"/>
    <n v="0.5"/>
    <n v="30"/>
    <n v="15"/>
  </r>
  <r>
    <x v="223"/>
    <x v="7"/>
    <x v="6"/>
    <x v="142"/>
    <n v="0.65"/>
    <n v="43"/>
    <n v="0.5"/>
    <n v="29"/>
    <n v="14.5"/>
  </r>
  <r>
    <x v="224"/>
    <x v="7"/>
    <x v="0"/>
    <x v="142"/>
    <n v="0.65"/>
    <n v="54"/>
    <n v="0.5"/>
    <n v="29"/>
    <n v="14.5"/>
  </r>
  <r>
    <x v="225"/>
    <x v="7"/>
    <x v="1"/>
    <x v="108"/>
    <n v="0.59"/>
    <n v="43"/>
    <n v="0.5"/>
    <n v="32"/>
    <n v="16"/>
  </r>
  <r>
    <x v="226"/>
    <x v="7"/>
    <x v="2"/>
    <x v="143"/>
    <n v="0.63"/>
    <n v="44"/>
    <n v="0.5"/>
    <n v="31"/>
    <n v="15.5"/>
  </r>
  <r>
    <x v="227"/>
    <x v="7"/>
    <x v="3"/>
    <x v="80"/>
    <n v="0.63"/>
    <n v="49"/>
    <n v="0.5"/>
    <n v="30"/>
    <n v="15"/>
  </r>
  <r>
    <x v="228"/>
    <x v="7"/>
    <x v="4"/>
    <x v="144"/>
    <n v="0.67"/>
    <n v="42"/>
    <n v="0.5"/>
    <n v="30"/>
    <n v="15"/>
  </r>
  <r>
    <x v="229"/>
    <x v="7"/>
    <x v="5"/>
    <x v="79"/>
    <n v="0.69"/>
    <n v="45"/>
    <n v="0.5"/>
    <n v="29"/>
    <n v="14.5"/>
  </r>
  <r>
    <x v="230"/>
    <x v="7"/>
    <x v="6"/>
    <x v="145"/>
    <n v="0.61"/>
    <n v="58"/>
    <n v="0.5"/>
    <n v="32"/>
    <n v="16"/>
  </r>
  <r>
    <x v="231"/>
    <x v="7"/>
    <x v="0"/>
    <x v="143"/>
    <n v="0.65"/>
    <n v="53"/>
    <n v="0.5"/>
    <n v="31"/>
    <n v="15.5"/>
  </r>
  <r>
    <x v="232"/>
    <x v="7"/>
    <x v="1"/>
    <x v="144"/>
    <n v="0.65"/>
    <n v="58"/>
    <n v="0.5"/>
    <n v="30"/>
    <n v="15"/>
  </r>
  <r>
    <x v="233"/>
    <x v="7"/>
    <x v="2"/>
    <x v="146"/>
    <n v="0.63"/>
    <n v="55"/>
    <n v="0.5"/>
    <n v="30"/>
    <n v="15"/>
  </r>
  <r>
    <x v="234"/>
    <x v="7"/>
    <x v="3"/>
    <x v="89"/>
    <n v="0.67"/>
    <n v="33"/>
    <n v="0.5"/>
    <n v="29"/>
    <n v="14.5"/>
  </r>
  <r>
    <x v="235"/>
    <x v="7"/>
    <x v="4"/>
    <x v="139"/>
    <n v="0.59"/>
    <n v="64"/>
    <n v="0.5"/>
    <n v="32"/>
    <n v="16"/>
  </r>
  <r>
    <x v="236"/>
    <x v="7"/>
    <x v="5"/>
    <x v="80"/>
    <n v="0.63"/>
    <n v="55"/>
    <n v="0.5"/>
    <n v="30"/>
    <n v="15"/>
  </r>
  <r>
    <x v="237"/>
    <x v="7"/>
    <x v="6"/>
    <x v="86"/>
    <n v="0.63"/>
    <n v="46"/>
    <n v="0.5"/>
    <n v="30"/>
    <n v="15"/>
  </r>
  <r>
    <x v="238"/>
    <x v="7"/>
    <x v="0"/>
    <x v="79"/>
    <n v="0.65"/>
    <n v="45"/>
    <n v="0.5"/>
    <n v="29"/>
    <n v="14.5"/>
  </r>
  <r>
    <x v="239"/>
    <x v="7"/>
    <x v="1"/>
    <x v="101"/>
    <n v="0.63"/>
    <n v="49"/>
    <n v="0.5"/>
    <n v="32"/>
    <n v="16"/>
  </r>
  <r>
    <x v="240"/>
    <x v="7"/>
    <x v="2"/>
    <x v="84"/>
    <n v="0.65"/>
    <n v="40"/>
    <n v="0.5"/>
    <n v="30"/>
    <n v="15"/>
  </r>
  <r>
    <x v="241"/>
    <x v="7"/>
    <x v="3"/>
    <x v="90"/>
    <n v="0.63"/>
    <n v="51"/>
    <n v="0.5"/>
    <n v="30"/>
    <n v="15"/>
  </r>
  <r>
    <x v="242"/>
    <x v="7"/>
    <x v="4"/>
    <x v="142"/>
    <n v="0.69"/>
    <n v="58"/>
    <n v="0.5"/>
    <n v="29"/>
    <n v="14.5"/>
  </r>
  <r>
    <x v="243"/>
    <x v="8"/>
    <x v="5"/>
    <x v="92"/>
    <n v="0.69"/>
    <n v="41"/>
    <n v="0.3"/>
    <n v="29"/>
    <n v="8.6999999999999993"/>
  </r>
  <r>
    <x v="244"/>
    <x v="8"/>
    <x v="6"/>
    <x v="147"/>
    <n v="0.69"/>
    <n v="53"/>
    <n v="0.3"/>
    <n v="28"/>
    <n v="8.4"/>
  </r>
  <r>
    <x v="245"/>
    <x v="8"/>
    <x v="0"/>
    <x v="70"/>
    <n v="0.69"/>
    <n v="50"/>
    <n v="0.3"/>
    <n v="27"/>
    <n v="8.1"/>
  </r>
  <r>
    <x v="246"/>
    <x v="8"/>
    <x v="1"/>
    <x v="66"/>
    <n v="0.74"/>
    <n v="54"/>
    <n v="0.3"/>
    <n v="26"/>
    <n v="7.8"/>
  </r>
  <r>
    <x v="247"/>
    <x v="8"/>
    <x v="2"/>
    <x v="148"/>
    <n v="0.71"/>
    <n v="39"/>
    <n v="0.3"/>
    <n v="26"/>
    <n v="7.8"/>
  </r>
  <r>
    <x v="248"/>
    <x v="8"/>
    <x v="3"/>
    <x v="92"/>
    <n v="0.69"/>
    <n v="60"/>
    <n v="0.3"/>
    <n v="29"/>
    <n v="8.6999999999999993"/>
  </r>
  <r>
    <x v="249"/>
    <x v="8"/>
    <x v="4"/>
    <x v="149"/>
    <n v="0.67"/>
    <n v="49"/>
    <n v="0.3"/>
    <n v="28"/>
    <n v="8.4"/>
  </r>
  <r>
    <x v="250"/>
    <x v="8"/>
    <x v="5"/>
    <x v="71"/>
    <n v="0.71"/>
    <n v="37"/>
    <n v="0.3"/>
    <n v="27"/>
    <n v="8.1"/>
  </r>
  <r>
    <x v="251"/>
    <x v="8"/>
    <x v="6"/>
    <x v="150"/>
    <n v="0.77"/>
    <n v="45"/>
    <n v="0.3"/>
    <n v="26"/>
    <n v="7.8"/>
  </r>
  <r>
    <x v="252"/>
    <x v="8"/>
    <x v="0"/>
    <x v="148"/>
    <n v="0.74"/>
    <n v="50"/>
    <n v="0.3"/>
    <n v="26"/>
    <n v="7.8"/>
  </r>
  <r>
    <x v="253"/>
    <x v="8"/>
    <x v="1"/>
    <x v="149"/>
    <n v="0.69"/>
    <n v="38"/>
    <n v="0.3"/>
    <n v="28"/>
    <n v="8.4"/>
  </r>
  <r>
    <x v="254"/>
    <x v="8"/>
    <x v="2"/>
    <x v="70"/>
    <n v="0.71"/>
    <n v="36"/>
    <n v="0.3"/>
    <n v="27"/>
    <n v="8.1"/>
  </r>
  <r>
    <x v="255"/>
    <x v="8"/>
    <x v="3"/>
    <x v="150"/>
    <n v="0.71"/>
    <n v="42"/>
    <n v="0.3"/>
    <n v="26"/>
    <n v="7.8"/>
  </r>
  <r>
    <x v="256"/>
    <x v="8"/>
    <x v="4"/>
    <x v="67"/>
    <n v="0.71"/>
    <n v="29"/>
    <n v="0.3"/>
    <n v="26"/>
    <n v="7.8"/>
  </r>
  <r>
    <x v="257"/>
    <x v="8"/>
    <x v="5"/>
    <x v="88"/>
    <n v="0.67"/>
    <n v="41"/>
    <n v="0.3"/>
    <n v="28"/>
    <n v="8.4"/>
  </r>
  <r>
    <x v="258"/>
    <x v="8"/>
    <x v="6"/>
    <x v="74"/>
    <n v="0.69"/>
    <n v="37"/>
    <n v="0.3"/>
    <n v="27"/>
    <n v="8.1"/>
  </r>
  <r>
    <x v="259"/>
    <x v="8"/>
    <x v="0"/>
    <x v="66"/>
    <n v="0.71"/>
    <n v="53"/>
    <n v="0.3"/>
    <n v="26"/>
    <n v="7.8"/>
  </r>
  <r>
    <x v="260"/>
    <x v="8"/>
    <x v="1"/>
    <x v="150"/>
    <n v="0.71"/>
    <n v="37"/>
    <n v="0.3"/>
    <n v="26"/>
    <n v="7.8"/>
  </r>
  <r>
    <x v="261"/>
    <x v="8"/>
    <x v="2"/>
    <x v="147"/>
    <n v="0.67"/>
    <n v="48"/>
    <n v="0.3"/>
    <n v="28"/>
    <n v="8.4"/>
  </r>
  <r>
    <x v="262"/>
    <x v="8"/>
    <x v="3"/>
    <x v="75"/>
    <n v="0.69"/>
    <n v="52"/>
    <n v="0.3"/>
    <n v="27"/>
    <n v="8.1"/>
  </r>
  <r>
    <x v="263"/>
    <x v="8"/>
    <x v="4"/>
    <x v="66"/>
    <n v="0.71"/>
    <n v="42"/>
    <n v="0.3"/>
    <n v="26"/>
    <n v="7.8"/>
  </r>
  <r>
    <x v="264"/>
    <x v="8"/>
    <x v="5"/>
    <x v="150"/>
    <n v="0.74"/>
    <n v="34"/>
    <n v="0.3"/>
    <n v="26"/>
    <n v="7.8"/>
  </r>
  <r>
    <x v="265"/>
    <x v="8"/>
    <x v="6"/>
    <x v="88"/>
    <n v="0.71"/>
    <n v="39"/>
    <n v="0.3"/>
    <n v="28"/>
    <n v="8.4"/>
  </r>
  <r>
    <x v="266"/>
    <x v="8"/>
    <x v="0"/>
    <x v="88"/>
    <n v="0.71"/>
    <n v="43"/>
    <n v="0.3"/>
    <n v="28"/>
    <n v="8.4"/>
  </r>
  <r>
    <x v="267"/>
    <x v="8"/>
    <x v="1"/>
    <x v="70"/>
    <n v="0.71"/>
    <n v="33"/>
    <n v="0.3"/>
    <n v="27"/>
    <n v="8.1"/>
  </r>
  <r>
    <x v="268"/>
    <x v="8"/>
    <x v="2"/>
    <x v="148"/>
    <n v="0.77"/>
    <n v="51"/>
    <n v="0.3"/>
    <n v="26"/>
    <n v="7.8"/>
  </r>
  <r>
    <x v="269"/>
    <x v="8"/>
    <x v="3"/>
    <x v="89"/>
    <n v="0.67"/>
    <n v="51"/>
    <n v="0.3"/>
    <n v="29"/>
    <n v="8.6999999999999993"/>
  </r>
  <r>
    <x v="270"/>
    <x v="8"/>
    <x v="4"/>
    <x v="147"/>
    <n v="0.69"/>
    <n v="38"/>
    <n v="0.3"/>
    <n v="28"/>
    <n v="8.4"/>
  </r>
  <r>
    <x v="271"/>
    <x v="8"/>
    <x v="5"/>
    <x v="69"/>
    <n v="0.71"/>
    <n v="48"/>
    <n v="0.3"/>
    <n v="27"/>
    <n v="8.1"/>
  </r>
  <r>
    <x v="272"/>
    <x v="8"/>
    <x v="6"/>
    <x v="150"/>
    <n v="0.74"/>
    <n v="29"/>
    <n v="0.3"/>
    <n v="26"/>
    <n v="7.8"/>
  </r>
  <r>
    <x v="273"/>
    <x v="9"/>
    <x v="0"/>
    <x v="56"/>
    <n v="0.8"/>
    <n v="43"/>
    <n v="0.3"/>
    <n v="25"/>
    <n v="7.5"/>
  </r>
  <r>
    <x v="274"/>
    <x v="9"/>
    <x v="1"/>
    <x v="49"/>
    <n v="0.74"/>
    <n v="32"/>
    <n v="0.3"/>
    <n v="25"/>
    <n v="7.5"/>
  </r>
  <r>
    <x v="275"/>
    <x v="9"/>
    <x v="2"/>
    <x v="51"/>
    <n v="0.8"/>
    <n v="34"/>
    <n v="0.3"/>
    <n v="24"/>
    <n v="7.1999999999999993"/>
  </r>
  <r>
    <x v="276"/>
    <x v="9"/>
    <x v="3"/>
    <x v="48"/>
    <n v="0.77"/>
    <n v="33"/>
    <n v="0.3"/>
    <n v="24"/>
    <n v="7.1999999999999993"/>
  </r>
  <r>
    <x v="277"/>
    <x v="9"/>
    <x v="4"/>
    <x v="59"/>
    <n v="0.8"/>
    <n v="33"/>
    <n v="0.3"/>
    <n v="25"/>
    <n v="7.5"/>
  </r>
  <r>
    <x v="278"/>
    <x v="9"/>
    <x v="5"/>
    <x v="73"/>
    <n v="0.74"/>
    <n v="42"/>
    <n v="0.3"/>
    <n v="25"/>
    <n v="7.5"/>
  </r>
  <r>
    <x v="279"/>
    <x v="9"/>
    <x v="6"/>
    <x v="76"/>
    <n v="0.8"/>
    <n v="31"/>
    <n v="0.3"/>
    <n v="25"/>
    <n v="7.5"/>
  </r>
  <r>
    <x v="280"/>
    <x v="9"/>
    <x v="0"/>
    <x v="45"/>
    <n v="0.8"/>
    <n v="47"/>
    <n v="0.3"/>
    <n v="24"/>
    <n v="7.1999999999999993"/>
  </r>
  <r>
    <x v="281"/>
    <x v="9"/>
    <x v="1"/>
    <x v="76"/>
    <n v="0.74"/>
    <n v="47"/>
    <n v="0.3"/>
    <n v="25"/>
    <n v="7.5"/>
  </r>
  <r>
    <x v="282"/>
    <x v="9"/>
    <x v="2"/>
    <x v="49"/>
    <n v="0.74"/>
    <n v="51"/>
    <n v="0.3"/>
    <n v="25"/>
    <n v="7.5"/>
  </r>
  <r>
    <x v="283"/>
    <x v="9"/>
    <x v="3"/>
    <x v="53"/>
    <n v="0.77"/>
    <n v="47"/>
    <n v="0.3"/>
    <n v="25"/>
    <n v="7.5"/>
  </r>
  <r>
    <x v="284"/>
    <x v="9"/>
    <x v="4"/>
    <x v="52"/>
    <n v="0.77"/>
    <n v="39"/>
    <n v="0.3"/>
    <n v="24"/>
    <n v="7.1999999999999993"/>
  </r>
  <r>
    <x v="285"/>
    <x v="9"/>
    <x v="5"/>
    <x v="53"/>
    <n v="0.8"/>
    <n v="28"/>
    <n v="0.3"/>
    <n v="25"/>
    <n v="7.5"/>
  </r>
  <r>
    <x v="286"/>
    <x v="9"/>
    <x v="6"/>
    <x v="46"/>
    <n v="0.74"/>
    <n v="28"/>
    <n v="0.3"/>
    <n v="25"/>
    <n v="7.5"/>
  </r>
  <r>
    <x v="287"/>
    <x v="9"/>
    <x v="0"/>
    <x v="53"/>
    <n v="0.74"/>
    <n v="36"/>
    <n v="0.3"/>
    <n v="25"/>
    <n v="7.5"/>
  </r>
  <r>
    <x v="288"/>
    <x v="9"/>
    <x v="1"/>
    <x v="52"/>
    <n v="0.8"/>
    <n v="28"/>
    <n v="0.3"/>
    <n v="24"/>
    <n v="7.1999999999999993"/>
  </r>
  <r>
    <x v="289"/>
    <x v="9"/>
    <x v="2"/>
    <x v="49"/>
    <n v="0.77"/>
    <n v="46"/>
    <n v="0.3"/>
    <n v="25"/>
    <n v="7.5"/>
  </r>
  <r>
    <x v="290"/>
    <x v="9"/>
    <x v="3"/>
    <x v="73"/>
    <n v="0.77"/>
    <n v="33"/>
    <n v="0.3"/>
    <n v="25"/>
    <n v="7.5"/>
  </r>
  <r>
    <x v="291"/>
    <x v="9"/>
    <x v="4"/>
    <x v="59"/>
    <n v="0.8"/>
    <n v="41"/>
    <n v="0.3"/>
    <n v="25"/>
    <n v="7.5"/>
  </r>
  <r>
    <x v="292"/>
    <x v="9"/>
    <x v="5"/>
    <x v="45"/>
    <n v="0.8"/>
    <n v="50"/>
    <n v="0.3"/>
    <n v="24"/>
    <n v="7.1999999999999993"/>
  </r>
  <r>
    <x v="293"/>
    <x v="9"/>
    <x v="6"/>
    <x v="55"/>
    <n v="0.83"/>
    <n v="28"/>
    <n v="0.3"/>
    <n v="24"/>
    <n v="7.1999999999999993"/>
  </r>
  <r>
    <x v="294"/>
    <x v="9"/>
    <x v="0"/>
    <x v="61"/>
    <n v="0.77"/>
    <n v="35"/>
    <n v="0.3"/>
    <n v="25"/>
    <n v="7.5"/>
  </r>
  <r>
    <x v="295"/>
    <x v="9"/>
    <x v="1"/>
    <x v="49"/>
    <n v="0.8"/>
    <n v="50"/>
    <n v="0.3"/>
    <n v="25"/>
    <n v="7.5"/>
  </r>
  <r>
    <x v="296"/>
    <x v="9"/>
    <x v="2"/>
    <x v="53"/>
    <n v="0.74"/>
    <n v="48"/>
    <n v="0.3"/>
    <n v="25"/>
    <n v="7.5"/>
  </r>
  <r>
    <x v="297"/>
    <x v="9"/>
    <x v="3"/>
    <x v="48"/>
    <n v="0.8"/>
    <n v="44"/>
    <n v="0.3"/>
    <n v="24"/>
    <n v="7.1999999999999993"/>
  </r>
  <r>
    <x v="298"/>
    <x v="9"/>
    <x v="4"/>
    <x v="151"/>
    <n v="0.77"/>
    <n v="47"/>
    <n v="0.3"/>
    <n v="24"/>
    <n v="7.1999999999999993"/>
  </r>
  <r>
    <x v="299"/>
    <x v="9"/>
    <x v="5"/>
    <x v="152"/>
    <n v="0.71"/>
    <n v="52"/>
    <n v="0.3"/>
    <n v="26"/>
    <n v="7.8"/>
  </r>
  <r>
    <x v="300"/>
    <x v="9"/>
    <x v="6"/>
    <x v="61"/>
    <n v="0.77"/>
    <n v="28"/>
    <n v="0.3"/>
    <n v="25"/>
    <n v="7.5"/>
  </r>
  <r>
    <x v="301"/>
    <x v="9"/>
    <x v="0"/>
    <x v="53"/>
    <n v="0.8"/>
    <n v="34"/>
    <n v="0.3"/>
    <n v="25"/>
    <n v="7.5"/>
  </r>
  <r>
    <x v="302"/>
    <x v="9"/>
    <x v="1"/>
    <x v="52"/>
    <n v="0.77"/>
    <n v="35"/>
    <n v="0.3"/>
    <n v="24"/>
    <n v="7.1999999999999993"/>
  </r>
  <r>
    <x v="303"/>
    <x v="9"/>
    <x v="2"/>
    <x v="151"/>
    <n v="0.77"/>
    <n v="38"/>
    <n v="0.3"/>
    <n v="24"/>
    <n v="7.1999999999999993"/>
  </r>
  <r>
    <x v="304"/>
    <x v="10"/>
    <x v="3"/>
    <x v="153"/>
    <n v="0.83"/>
    <n v="43"/>
    <n v="0.3"/>
    <n v="23"/>
    <n v="6.8999999999999995"/>
  </r>
  <r>
    <x v="305"/>
    <x v="10"/>
    <x v="4"/>
    <x v="154"/>
    <n v="0.91"/>
    <n v="46"/>
    <n v="0.3"/>
    <n v="22"/>
    <n v="6.6"/>
  </r>
  <r>
    <x v="306"/>
    <x v="10"/>
    <x v="5"/>
    <x v="35"/>
    <n v="0.87"/>
    <n v="38"/>
    <n v="0.3"/>
    <n v="21"/>
    <n v="6.3"/>
  </r>
  <r>
    <x v="307"/>
    <x v="10"/>
    <x v="6"/>
    <x v="41"/>
    <n v="0.95"/>
    <n v="39"/>
    <n v="0.3"/>
    <n v="19"/>
    <n v="5.7"/>
  </r>
  <r>
    <x v="308"/>
    <x v="10"/>
    <x v="0"/>
    <x v="47"/>
    <n v="0.87"/>
    <n v="45"/>
    <n v="0.3"/>
    <n v="23"/>
    <n v="6.8999999999999995"/>
  </r>
  <r>
    <x v="309"/>
    <x v="10"/>
    <x v="1"/>
    <x v="155"/>
    <n v="0.91"/>
    <n v="28"/>
    <n v="0.3"/>
    <n v="22"/>
    <n v="6.6"/>
  </r>
  <r>
    <x v="310"/>
    <x v="10"/>
    <x v="2"/>
    <x v="31"/>
    <n v="0.91"/>
    <n v="34"/>
    <n v="0.3"/>
    <n v="21"/>
    <n v="6.3"/>
  </r>
  <r>
    <x v="311"/>
    <x v="10"/>
    <x v="3"/>
    <x v="156"/>
    <n v="0.95"/>
    <n v="37"/>
    <n v="0.3"/>
    <n v="19"/>
    <n v="5.7"/>
  </r>
  <r>
    <x v="312"/>
    <x v="10"/>
    <x v="4"/>
    <x v="57"/>
    <n v="0.83"/>
    <n v="33"/>
    <n v="0.3"/>
    <n v="23"/>
    <n v="6.8999999999999995"/>
  </r>
  <r>
    <x v="313"/>
    <x v="10"/>
    <x v="5"/>
    <x v="157"/>
    <n v="0.87"/>
    <n v="28"/>
    <n v="0.3"/>
    <n v="22"/>
    <n v="6.6"/>
  </r>
  <r>
    <x v="314"/>
    <x v="10"/>
    <x v="6"/>
    <x v="39"/>
    <n v="0.91"/>
    <n v="33"/>
    <n v="0.3"/>
    <n v="21"/>
    <n v="6.3"/>
  </r>
  <r>
    <x v="315"/>
    <x v="10"/>
    <x v="0"/>
    <x v="158"/>
    <n v="1.05"/>
    <n v="38"/>
    <n v="0.3"/>
    <n v="19"/>
    <n v="5.7"/>
  </r>
  <r>
    <x v="316"/>
    <x v="10"/>
    <x v="1"/>
    <x v="156"/>
    <n v="1.05"/>
    <n v="26"/>
    <n v="0.3"/>
    <n v="19"/>
    <n v="5.7"/>
  </r>
  <r>
    <x v="317"/>
    <x v="10"/>
    <x v="2"/>
    <x v="47"/>
    <n v="0.8"/>
    <n v="28"/>
    <n v="0.3"/>
    <n v="23"/>
    <n v="6.8999999999999995"/>
  </r>
  <r>
    <x v="318"/>
    <x v="10"/>
    <x v="3"/>
    <x v="47"/>
    <n v="0.83"/>
    <n v="47"/>
    <n v="0.3"/>
    <n v="23"/>
    <n v="6.8999999999999995"/>
  </r>
  <r>
    <x v="319"/>
    <x v="10"/>
    <x v="4"/>
    <x v="39"/>
    <n v="0.87"/>
    <n v="28"/>
    <n v="0.3"/>
    <n v="21"/>
    <n v="6.3"/>
  </r>
  <r>
    <x v="320"/>
    <x v="10"/>
    <x v="5"/>
    <x v="159"/>
    <n v="1"/>
    <n v="31"/>
    <n v="0.3"/>
    <n v="20"/>
    <n v="6"/>
  </r>
  <r>
    <x v="321"/>
    <x v="10"/>
    <x v="6"/>
    <x v="41"/>
    <n v="1.05"/>
    <n v="37"/>
    <n v="0.3"/>
    <n v="19"/>
    <n v="5.7"/>
  </r>
  <r>
    <x v="322"/>
    <x v="10"/>
    <x v="0"/>
    <x v="47"/>
    <n v="0.87"/>
    <n v="34"/>
    <n v="0.3"/>
    <n v="23"/>
    <n v="6.8999999999999995"/>
  </r>
  <r>
    <x v="323"/>
    <x v="10"/>
    <x v="1"/>
    <x v="36"/>
    <n v="0.87"/>
    <n v="41"/>
    <n v="0.3"/>
    <n v="22"/>
    <n v="6.6"/>
  </r>
  <r>
    <x v="324"/>
    <x v="10"/>
    <x v="2"/>
    <x v="160"/>
    <n v="0.95"/>
    <n v="28"/>
    <n v="0.3"/>
    <n v="20"/>
    <n v="6"/>
  </r>
  <r>
    <x v="325"/>
    <x v="10"/>
    <x v="3"/>
    <x v="41"/>
    <n v="1"/>
    <n v="40"/>
    <n v="0.3"/>
    <n v="19"/>
    <n v="5.7"/>
  </r>
  <r>
    <x v="326"/>
    <x v="10"/>
    <x v="4"/>
    <x v="153"/>
    <n v="0.87"/>
    <n v="47"/>
    <n v="0.3"/>
    <n v="23"/>
    <n v="6.8999999999999995"/>
  </r>
  <r>
    <x v="327"/>
    <x v="10"/>
    <x v="5"/>
    <x v="154"/>
    <n v="0.83"/>
    <n v="46"/>
    <n v="0.3"/>
    <n v="22"/>
    <n v="6.6"/>
  </r>
  <r>
    <x v="328"/>
    <x v="10"/>
    <x v="6"/>
    <x v="161"/>
    <n v="0.91"/>
    <n v="32"/>
    <n v="0.3"/>
    <n v="20"/>
    <n v="6"/>
  </r>
  <r>
    <x v="329"/>
    <x v="10"/>
    <x v="0"/>
    <x v="158"/>
    <n v="1.05"/>
    <n v="30"/>
    <n v="0.3"/>
    <n v="19"/>
    <n v="5.7"/>
  </r>
  <r>
    <x v="330"/>
    <x v="10"/>
    <x v="1"/>
    <x v="57"/>
    <n v="0.87"/>
    <n v="30"/>
    <n v="0.3"/>
    <n v="23"/>
    <n v="6.8999999999999995"/>
  </r>
  <r>
    <x v="331"/>
    <x v="10"/>
    <x v="2"/>
    <x v="157"/>
    <n v="0.91"/>
    <n v="37"/>
    <n v="0.3"/>
    <n v="22"/>
    <n v="6.6"/>
  </r>
  <r>
    <x v="332"/>
    <x v="10"/>
    <x v="3"/>
    <x v="34"/>
    <n v="0.95"/>
    <n v="27"/>
    <n v="0.3"/>
    <n v="20"/>
    <n v="6"/>
  </r>
  <r>
    <x v="333"/>
    <x v="10"/>
    <x v="4"/>
    <x v="156"/>
    <n v="1.05"/>
    <n v="28"/>
    <n v="0.3"/>
    <n v="19"/>
    <n v="5.7"/>
  </r>
  <r>
    <x v="334"/>
    <x v="11"/>
    <x v="5"/>
    <x v="41"/>
    <n v="1"/>
    <n v="34"/>
    <n v="0.3"/>
    <n v="19"/>
    <n v="5.7"/>
  </r>
  <r>
    <x v="335"/>
    <x v="11"/>
    <x v="6"/>
    <x v="3"/>
    <n v="1.1100000000000001"/>
    <n v="35"/>
    <n v="0.3"/>
    <n v="17"/>
    <n v="5.0999999999999996"/>
  </r>
  <r>
    <x v="336"/>
    <x v="11"/>
    <x v="0"/>
    <x v="162"/>
    <n v="1.18"/>
    <n v="19"/>
    <n v="0.3"/>
    <n v="15"/>
    <n v="4.5"/>
  </r>
  <r>
    <x v="337"/>
    <x v="11"/>
    <x v="1"/>
    <x v="22"/>
    <n v="1.54"/>
    <n v="16"/>
    <n v="0.3"/>
    <n v="13"/>
    <n v="3.9"/>
  </r>
  <r>
    <x v="338"/>
    <x v="11"/>
    <x v="2"/>
    <x v="163"/>
    <n v="1.82"/>
    <n v="11"/>
    <n v="0.3"/>
    <n v="10"/>
    <n v="3"/>
  </r>
  <r>
    <x v="339"/>
    <x v="11"/>
    <x v="3"/>
    <x v="156"/>
    <n v="0.95"/>
    <n v="28"/>
    <n v="0.3"/>
    <n v="19"/>
    <n v="5.7"/>
  </r>
  <r>
    <x v="340"/>
    <x v="11"/>
    <x v="4"/>
    <x v="21"/>
    <n v="1.05"/>
    <n v="26"/>
    <n v="0.3"/>
    <n v="17"/>
    <n v="5.0999999999999996"/>
  </r>
  <r>
    <x v="341"/>
    <x v="11"/>
    <x v="5"/>
    <x v="164"/>
    <n v="1.25"/>
    <n v="30"/>
    <n v="0.3"/>
    <n v="15"/>
    <n v="4.5"/>
  </r>
  <r>
    <x v="342"/>
    <x v="11"/>
    <x v="6"/>
    <x v="165"/>
    <n v="1.43"/>
    <n v="19"/>
    <n v="0.3"/>
    <n v="14"/>
    <n v="4.2"/>
  </r>
  <r>
    <x v="343"/>
    <x v="11"/>
    <x v="0"/>
    <x v="166"/>
    <n v="1.82"/>
    <n v="15"/>
    <n v="0.3"/>
    <n v="11"/>
    <n v="3.3"/>
  </r>
  <r>
    <x v="344"/>
    <x v="11"/>
    <x v="1"/>
    <x v="167"/>
    <n v="1.1100000000000001"/>
    <n v="33"/>
    <n v="0.3"/>
    <n v="17"/>
    <n v="5.0999999999999996"/>
  </r>
  <r>
    <x v="345"/>
    <x v="11"/>
    <x v="2"/>
    <x v="162"/>
    <n v="1.33"/>
    <n v="22"/>
    <n v="0.3"/>
    <n v="15"/>
    <n v="4.5"/>
  </r>
  <r>
    <x v="346"/>
    <x v="11"/>
    <x v="3"/>
    <x v="13"/>
    <n v="1.43"/>
    <n v="26"/>
    <n v="0.3"/>
    <n v="14"/>
    <n v="4.2"/>
  </r>
  <r>
    <x v="347"/>
    <x v="11"/>
    <x v="4"/>
    <x v="168"/>
    <n v="1.54"/>
    <n v="24"/>
    <n v="0.3"/>
    <n v="13"/>
    <n v="3.9"/>
  </r>
  <r>
    <x v="348"/>
    <x v="11"/>
    <x v="5"/>
    <x v="21"/>
    <n v="1.05"/>
    <n v="30"/>
    <n v="0.3"/>
    <n v="17"/>
    <n v="5.0999999999999996"/>
  </r>
  <r>
    <x v="349"/>
    <x v="11"/>
    <x v="6"/>
    <x v="169"/>
    <n v="1.25"/>
    <n v="30"/>
    <n v="0.3"/>
    <n v="15"/>
    <n v="4.5"/>
  </r>
  <r>
    <x v="350"/>
    <x v="11"/>
    <x v="0"/>
    <x v="13"/>
    <n v="1.33"/>
    <n v="16"/>
    <n v="0.3"/>
    <n v="14"/>
    <n v="4.2"/>
  </r>
  <r>
    <x v="351"/>
    <x v="11"/>
    <x v="1"/>
    <x v="170"/>
    <n v="1.43"/>
    <n v="27"/>
    <n v="0.3"/>
    <n v="13"/>
    <n v="3.9"/>
  </r>
  <r>
    <x v="352"/>
    <x v="11"/>
    <x v="2"/>
    <x v="171"/>
    <n v="1"/>
    <n v="33"/>
    <n v="0.3"/>
    <n v="18"/>
    <n v="5.3999999999999995"/>
  </r>
  <r>
    <x v="353"/>
    <x v="11"/>
    <x v="3"/>
    <x v="172"/>
    <n v="1.25"/>
    <n v="20"/>
    <n v="0.3"/>
    <n v="16"/>
    <n v="4.8"/>
  </r>
  <r>
    <x v="354"/>
    <x v="11"/>
    <x v="4"/>
    <x v="164"/>
    <n v="1.33"/>
    <n v="23"/>
    <n v="0.3"/>
    <n v="15"/>
    <n v="4.5"/>
  </r>
  <r>
    <x v="355"/>
    <x v="11"/>
    <x v="5"/>
    <x v="170"/>
    <n v="1.54"/>
    <n v="17"/>
    <n v="0.3"/>
    <n v="13"/>
    <n v="3.9"/>
  </r>
  <r>
    <x v="356"/>
    <x v="11"/>
    <x v="6"/>
    <x v="4"/>
    <n v="1.1100000000000001"/>
    <n v="20"/>
    <n v="0.3"/>
    <n v="18"/>
    <n v="5.3999999999999995"/>
  </r>
  <r>
    <x v="357"/>
    <x v="11"/>
    <x v="0"/>
    <x v="20"/>
    <n v="1.25"/>
    <n v="26"/>
    <n v="0.3"/>
    <n v="16"/>
    <n v="4.8"/>
  </r>
  <r>
    <x v="358"/>
    <x v="11"/>
    <x v="1"/>
    <x v="169"/>
    <n v="1.25"/>
    <n v="19"/>
    <n v="0.3"/>
    <n v="15"/>
    <n v="4.5"/>
  </r>
  <r>
    <x v="359"/>
    <x v="11"/>
    <x v="2"/>
    <x v="1"/>
    <n v="1.43"/>
    <n v="23"/>
    <n v="0.3"/>
    <n v="13"/>
    <n v="3.9"/>
  </r>
  <r>
    <x v="360"/>
    <x v="11"/>
    <x v="3"/>
    <x v="33"/>
    <n v="1"/>
    <n v="33"/>
    <n v="0.3"/>
    <n v="19"/>
    <n v="5.7"/>
  </r>
  <r>
    <x v="361"/>
    <x v="11"/>
    <x v="4"/>
    <x v="173"/>
    <n v="1.25"/>
    <n v="32"/>
    <n v="0.3"/>
    <n v="16"/>
    <n v="4.8"/>
  </r>
  <r>
    <x v="362"/>
    <x v="11"/>
    <x v="5"/>
    <x v="174"/>
    <n v="1.25"/>
    <n v="17"/>
    <n v="0.3"/>
    <n v="15"/>
    <n v="4.5"/>
  </r>
  <r>
    <x v="363"/>
    <x v="11"/>
    <x v="6"/>
    <x v="170"/>
    <n v="1.43"/>
    <n v="22"/>
    <n v="0.3"/>
    <n v="13"/>
    <n v="3.9"/>
  </r>
  <r>
    <x v="364"/>
    <x v="11"/>
    <x v="0"/>
    <x v="175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D75FB-91A8-4AF6-8E0E-AA2B433B58E5}" name="PivotTable1" cacheId="65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dataField="1" numFmtId="2" showAll="0"/>
    <pivotField showAll="0"/>
    <pivotField showAll="0"/>
    <pivotField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E9CF9-1719-46BF-AA0E-5D368F70119D}" name="Table1" displayName="Table1" ref="A1:I367" totalsRowCount="1">
  <autoFilter ref="A1:I366" xr:uid="{687119F0-7010-43E8-B7C4-DDF93BB1A5B7}"/>
  <sortState ref="A2:I366">
    <sortCondition ref="A1:A366"/>
  </sortState>
  <tableColumns count="9">
    <tableColumn id="1" xr3:uid="{8CDFF441-A3A4-45B8-9AF2-C571B39359FE}" name="Date" dataDxfId="22" totalsRowDxfId="23"/>
    <tableColumn id="8" xr3:uid="{873579B1-09C6-4CF9-A620-6919878CA19C}" name="Month" dataDxfId="20" totalsRowDxfId="21">
      <calculatedColumnFormula>TEXT(A2,"mmmm")</calculatedColumnFormula>
    </tableColumn>
    <tableColumn id="2" xr3:uid="{08E83F4F-F86C-4620-B8FA-DFD073050022}" name="Day"/>
    <tableColumn id="3" xr3:uid="{00678CFD-D4AF-4CDF-B904-53A9998737F6}" name="Temperature"/>
    <tableColumn id="4" xr3:uid="{E8193A8D-4AB3-4045-B4E3-7F6AA8A5BE68}" name="Rainfall" dataDxfId="18" totalsRowDxfId="19"/>
    <tableColumn id="5" xr3:uid="{6F2ED1B0-C5A5-4533-9C80-62826373587F}" name="Flyers" totalsRowFunction="sum" totalsRowDxfId="17"/>
    <tableColumn id="6" xr3:uid="{3A6C3163-8A21-4B93-9672-28CE45949882}" name="Price"/>
    <tableColumn id="7" xr3:uid="{EE43A17B-89C8-4FB8-B579-1022255EAA25}" name="Sales"/>
    <tableColumn id="9" xr3:uid="{81EBB8D8-CBD6-4419-A18E-91C97DBB87C5}" name="Revenue" totalsRowFunction="sum" dataDxfId="15" totalsRowDxfId="16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F62660-0555-43E0-BED1-3E8D09E28378}" name="Table2" displayName="Table2" ref="A1:A366" totalsRowShown="0" headerRowDxfId="10" dataDxfId="9" headerRowBorderDxfId="7" tableBorderDxfId="8" totalsRowBorderDxfId="6">
  <autoFilter ref="A1:A366" xr:uid="{10D0B620-156F-46E7-937D-CFEBF8312918}"/>
  <tableColumns count="1">
    <tableColumn id="1" xr3:uid="{67B4735E-053E-4B69-A731-69DDB03D7337}" name="Temperatur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BC216-B1E5-4032-A783-99968C0736A4}" name="Table3" displayName="Table3" ref="N19:O384" totalsRowShown="0" headerRowBorderDxfId="3" tableBorderDxfId="4" totalsRowBorderDxfId="2">
  <autoFilter ref="N19:O384" xr:uid="{7E38BD49-AC06-4254-8837-59A2C01258EE}"/>
  <tableColumns count="2">
    <tableColumn id="1" xr3:uid="{28214BF0-084A-462A-A95C-68139652718F}" name="Rainfall" dataDxfId="1"/>
    <tableColumn id="2" xr3:uid="{A445083D-97FC-4CE3-B48F-456819A21C20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D5C6-E3D9-4E4E-A866-0E18BA06DF89}">
  <dimension ref="A3:T375"/>
  <sheetViews>
    <sheetView topLeftCell="A26" workbookViewId="0" xr3:uid="{E53E17F3-B74D-5DBC-B0C9-98482D2C4F54}">
      <selection activeCell="R34" sqref="R34"/>
    </sheetView>
  </sheetViews>
  <sheetFormatPr defaultRowHeight="15"/>
  <cols>
    <col min="1" max="1" width="14.140625" bestFit="1" customWidth="1"/>
    <col min="2" max="2" width="19.5703125" bestFit="1" customWidth="1"/>
    <col min="3" max="3" width="14.5703125" bestFit="1" customWidth="1"/>
    <col min="4" max="5" width="5.140625" bestFit="1" customWidth="1"/>
    <col min="6" max="6" width="6.140625" bestFit="1" customWidth="1"/>
    <col min="7" max="7" width="11.42578125" bestFit="1" customWidth="1"/>
    <col min="8" max="8" width="7.5703125" bestFit="1" customWidth="1"/>
    <col min="9" max="9" width="11.42578125" bestFit="1" customWidth="1"/>
    <col min="19" max="19" width="13.42578125" customWidth="1"/>
  </cols>
  <sheetData>
    <row r="3" spans="1:20">
      <c r="A3" s="14" t="s">
        <v>0</v>
      </c>
      <c r="B3" t="s">
        <v>1</v>
      </c>
      <c r="C3" t="s">
        <v>2</v>
      </c>
    </row>
    <row r="4" spans="1:20">
      <c r="A4" s="18">
        <v>42736</v>
      </c>
      <c r="B4" s="16">
        <v>27</v>
      </c>
      <c r="C4" s="16">
        <v>2</v>
      </c>
    </row>
    <row r="5" spans="1:20">
      <c r="A5" s="18">
        <v>42737</v>
      </c>
      <c r="B5" s="16">
        <v>28.9</v>
      </c>
      <c r="C5" s="16">
        <v>1.33</v>
      </c>
      <c r="G5" s="17" t="s">
        <v>3</v>
      </c>
    </row>
    <row r="6" spans="1:20">
      <c r="A6" s="18">
        <v>42738</v>
      </c>
      <c r="B6" s="16">
        <v>34.5</v>
      </c>
      <c r="C6" s="16">
        <v>1.33</v>
      </c>
      <c r="G6" t="s">
        <v>4</v>
      </c>
    </row>
    <row r="7" spans="1:20">
      <c r="A7" s="18">
        <v>42739</v>
      </c>
      <c r="B7" s="16">
        <v>44.099999999999994</v>
      </c>
      <c r="C7" s="16">
        <v>1.05</v>
      </c>
      <c r="G7" t="s">
        <v>5</v>
      </c>
    </row>
    <row r="8" spans="1:20">
      <c r="A8" s="18">
        <v>42740</v>
      </c>
      <c r="B8" s="16">
        <v>42.4</v>
      </c>
      <c r="C8" s="16">
        <v>1</v>
      </c>
      <c r="G8" t="s">
        <v>6</v>
      </c>
    </row>
    <row r="9" spans="1:20">
      <c r="A9" s="18">
        <v>42741</v>
      </c>
      <c r="B9" s="16">
        <v>25.299999999999997</v>
      </c>
      <c r="C9" s="16">
        <v>1.54</v>
      </c>
    </row>
    <row r="10" spans="1:20">
      <c r="A10" s="18">
        <v>42742</v>
      </c>
      <c r="B10" s="16">
        <v>32.9</v>
      </c>
      <c r="C10" s="16">
        <v>1.54</v>
      </c>
      <c r="O10" t="s">
        <v>7</v>
      </c>
      <c r="P10" t="s">
        <v>8</v>
      </c>
      <c r="S10" s="19" t="s">
        <v>9</v>
      </c>
      <c r="T10" s="19" t="s">
        <v>10</v>
      </c>
    </row>
    <row r="11" spans="1:20">
      <c r="A11" s="18">
        <v>42743</v>
      </c>
      <c r="B11" s="16">
        <v>37.5</v>
      </c>
      <c r="C11" s="16">
        <v>1.18</v>
      </c>
      <c r="O11" s="15" t="s">
        <v>11</v>
      </c>
      <c r="P11" s="16">
        <v>2069</v>
      </c>
      <c r="S11" s="16">
        <v>27</v>
      </c>
      <c r="T11" s="16">
        <v>2</v>
      </c>
    </row>
    <row r="12" spans="1:20">
      <c r="A12" s="18">
        <v>42744</v>
      </c>
      <c r="B12" s="16">
        <v>38.099999999999994</v>
      </c>
      <c r="C12" s="16">
        <v>1.18</v>
      </c>
      <c r="O12" s="15" t="s">
        <v>12</v>
      </c>
      <c r="P12" s="16">
        <v>2135</v>
      </c>
      <c r="S12" s="16">
        <v>28.9</v>
      </c>
      <c r="T12" s="16">
        <v>1.33</v>
      </c>
    </row>
    <row r="13" spans="1:20">
      <c r="A13" s="18">
        <v>42745</v>
      </c>
      <c r="B13" s="16">
        <v>43.4</v>
      </c>
      <c r="C13" s="16">
        <v>1.05</v>
      </c>
      <c r="O13" s="15" t="s">
        <v>13</v>
      </c>
      <c r="P13" s="16">
        <v>2152</v>
      </c>
      <c r="S13" s="16">
        <v>34.5</v>
      </c>
      <c r="T13" s="16">
        <v>1.33</v>
      </c>
    </row>
    <row r="14" spans="1:20">
      <c r="A14" s="18">
        <v>42746</v>
      </c>
      <c r="B14" s="16">
        <v>32.599999999999994</v>
      </c>
      <c r="C14" s="16">
        <v>1.54</v>
      </c>
      <c r="O14" s="15" t="s">
        <v>14</v>
      </c>
      <c r="P14" s="16">
        <v>2117</v>
      </c>
      <c r="S14" s="16">
        <v>44.099999999999994</v>
      </c>
      <c r="T14" s="16">
        <v>1.05</v>
      </c>
    </row>
    <row r="15" spans="1:20">
      <c r="A15" s="18">
        <v>42747</v>
      </c>
      <c r="B15" s="16">
        <v>38.199999999999996</v>
      </c>
      <c r="C15" s="16">
        <v>1.33</v>
      </c>
      <c r="O15" s="15" t="s">
        <v>15</v>
      </c>
      <c r="P15" s="16">
        <v>2097</v>
      </c>
      <c r="S15" s="16">
        <v>42.4</v>
      </c>
      <c r="T15" s="16">
        <v>1</v>
      </c>
    </row>
    <row r="16" spans="1:20">
      <c r="A16" s="18">
        <v>42748</v>
      </c>
      <c r="B16" s="16">
        <v>37.5</v>
      </c>
      <c r="C16" s="16">
        <v>1.33</v>
      </c>
      <c r="O16" s="15" t="s">
        <v>16</v>
      </c>
      <c r="P16" s="16">
        <v>1997</v>
      </c>
      <c r="S16" s="16">
        <v>25.299999999999997</v>
      </c>
      <c r="T16" s="16">
        <v>1.54</v>
      </c>
    </row>
    <row r="17" spans="1:20">
      <c r="A17" s="18">
        <v>42749</v>
      </c>
      <c r="B17" s="16">
        <v>44.099999999999994</v>
      </c>
      <c r="C17" s="16">
        <v>1.05</v>
      </c>
      <c r="O17" s="15" t="s">
        <v>17</v>
      </c>
      <c r="P17" s="16">
        <v>2137</v>
      </c>
      <c r="S17" s="16">
        <v>32.9</v>
      </c>
      <c r="T17" s="16">
        <v>1.54</v>
      </c>
    </row>
    <row r="18" spans="1:20">
      <c r="A18" s="18">
        <v>42750</v>
      </c>
      <c r="B18" s="16">
        <v>43.4</v>
      </c>
      <c r="C18" s="16">
        <v>1.1100000000000001</v>
      </c>
      <c r="S18" s="16">
        <v>37.5</v>
      </c>
      <c r="T18" s="16">
        <v>1.18</v>
      </c>
    </row>
    <row r="19" spans="1:20">
      <c r="A19" s="18">
        <v>42751</v>
      </c>
      <c r="B19" s="16">
        <v>30.599999999999998</v>
      </c>
      <c r="C19" s="16">
        <v>1.67</v>
      </c>
      <c r="S19" s="16">
        <v>38.099999999999994</v>
      </c>
      <c r="T19" s="16">
        <v>1.18</v>
      </c>
    </row>
    <row r="20" spans="1:20">
      <c r="A20" s="18">
        <v>42752</v>
      </c>
      <c r="B20" s="16">
        <v>32.199999999999996</v>
      </c>
      <c r="C20" s="16">
        <v>1.43</v>
      </c>
      <c r="S20" s="16">
        <v>43.4</v>
      </c>
      <c r="T20" s="16">
        <v>1.05</v>
      </c>
    </row>
    <row r="21" spans="1:20">
      <c r="A21" s="18">
        <v>42753</v>
      </c>
      <c r="B21" s="16">
        <v>42.8</v>
      </c>
      <c r="C21" s="16">
        <v>1.18</v>
      </c>
      <c r="S21" s="16">
        <v>32.599999999999994</v>
      </c>
      <c r="T21" s="16">
        <v>1.54</v>
      </c>
    </row>
    <row r="22" spans="1:20">
      <c r="A22" s="18">
        <v>42754</v>
      </c>
      <c r="B22" s="16">
        <v>43.099999999999994</v>
      </c>
      <c r="C22" s="16">
        <v>1.18</v>
      </c>
      <c r="S22" s="16">
        <v>38.199999999999996</v>
      </c>
      <c r="T22" s="16">
        <v>1.33</v>
      </c>
    </row>
    <row r="23" spans="1:20">
      <c r="A23" s="18">
        <v>42755</v>
      </c>
      <c r="B23" s="16">
        <v>31.599999999999998</v>
      </c>
      <c r="C23" s="16">
        <v>1.43</v>
      </c>
      <c r="S23" s="16">
        <v>37.5</v>
      </c>
      <c r="T23" s="16">
        <v>1.33</v>
      </c>
    </row>
    <row r="24" spans="1:20">
      <c r="A24" s="18">
        <v>42756</v>
      </c>
      <c r="B24" s="16">
        <v>36.199999999999996</v>
      </c>
      <c r="C24" s="16">
        <v>1.25</v>
      </c>
      <c r="S24" s="16">
        <v>44.099999999999994</v>
      </c>
      <c r="T24" s="16">
        <v>1.05</v>
      </c>
    </row>
    <row r="25" spans="1:20">
      <c r="A25" s="18">
        <v>42757</v>
      </c>
      <c r="B25" s="16">
        <v>40.799999999999997</v>
      </c>
      <c r="C25" s="16">
        <v>1.1100000000000001</v>
      </c>
      <c r="S25" s="16">
        <v>43.4</v>
      </c>
      <c r="T25" s="16">
        <v>1.1100000000000001</v>
      </c>
    </row>
    <row r="26" spans="1:20">
      <c r="A26" s="18">
        <v>42758</v>
      </c>
      <c r="B26" s="16">
        <v>38.099999999999994</v>
      </c>
      <c r="C26" s="16">
        <v>1.05</v>
      </c>
      <c r="S26" s="16">
        <v>30.599999999999998</v>
      </c>
      <c r="T26" s="16">
        <v>1.67</v>
      </c>
    </row>
    <row r="27" spans="1:20">
      <c r="A27" s="18">
        <v>42759</v>
      </c>
      <c r="B27" s="16">
        <v>28.599999999999998</v>
      </c>
      <c r="C27" s="16">
        <v>1.54</v>
      </c>
      <c r="S27" s="16">
        <v>32.199999999999996</v>
      </c>
      <c r="T27" s="16">
        <v>1.43</v>
      </c>
    </row>
    <row r="28" spans="1:20">
      <c r="A28" s="18">
        <v>42760</v>
      </c>
      <c r="B28" s="16">
        <v>32.199999999999996</v>
      </c>
      <c r="C28" s="16">
        <v>1.25</v>
      </c>
      <c r="S28" s="16">
        <v>42.8</v>
      </c>
      <c r="T28" s="16">
        <v>1.18</v>
      </c>
    </row>
    <row r="29" spans="1:20">
      <c r="A29" s="18">
        <v>42761</v>
      </c>
      <c r="B29" s="16">
        <v>35.799999999999997</v>
      </c>
      <c r="C29" s="16">
        <v>1.25</v>
      </c>
      <c r="S29" s="16">
        <v>43.099999999999994</v>
      </c>
      <c r="T29" s="16">
        <v>1.18</v>
      </c>
    </row>
    <row r="30" spans="1:20">
      <c r="A30" s="18">
        <v>42762</v>
      </c>
      <c r="B30" s="16">
        <v>42.099999999999994</v>
      </c>
      <c r="C30" s="16">
        <v>1.05</v>
      </c>
      <c r="S30" s="16">
        <v>31.599999999999998</v>
      </c>
      <c r="T30" s="16">
        <v>1.43</v>
      </c>
    </row>
    <row r="31" spans="1:20">
      <c r="A31" s="18">
        <v>42763</v>
      </c>
      <c r="B31" s="16">
        <v>34.9</v>
      </c>
      <c r="C31" s="16">
        <v>1.33</v>
      </c>
      <c r="S31" s="16">
        <v>36.199999999999996</v>
      </c>
      <c r="T31" s="16">
        <v>1.25</v>
      </c>
    </row>
    <row r="32" spans="1:20">
      <c r="A32" s="18">
        <v>42764</v>
      </c>
      <c r="B32" s="16">
        <v>35.199999999999996</v>
      </c>
      <c r="C32" s="16">
        <v>1.33</v>
      </c>
      <c r="S32" s="16">
        <v>40.799999999999997</v>
      </c>
      <c r="T32" s="16">
        <v>1.1100000000000001</v>
      </c>
    </row>
    <row r="33" spans="1:20">
      <c r="A33" s="18">
        <v>42765</v>
      </c>
      <c r="B33" s="16">
        <v>41.099999999999994</v>
      </c>
      <c r="C33" s="16">
        <v>1.05</v>
      </c>
      <c r="S33" s="16">
        <v>38.099999999999994</v>
      </c>
      <c r="T33" s="16">
        <v>1.05</v>
      </c>
    </row>
    <row r="34" spans="1:20">
      <c r="A34" s="18">
        <v>42766</v>
      </c>
      <c r="B34" s="16">
        <v>40.4</v>
      </c>
      <c r="C34" s="16">
        <v>1.05</v>
      </c>
      <c r="S34" s="16">
        <v>28.599999999999998</v>
      </c>
      <c r="T34" s="16">
        <v>1.54</v>
      </c>
    </row>
    <row r="35" spans="1:20">
      <c r="A35" s="18">
        <v>42767</v>
      </c>
      <c r="B35" s="16">
        <v>42.4</v>
      </c>
      <c r="C35" s="16">
        <v>1</v>
      </c>
      <c r="S35" s="16">
        <v>32.199999999999996</v>
      </c>
      <c r="T35" s="16">
        <v>1.25</v>
      </c>
    </row>
    <row r="36" spans="1:20">
      <c r="A36" s="18">
        <v>42768</v>
      </c>
      <c r="B36" s="16">
        <v>52</v>
      </c>
      <c r="C36" s="16">
        <v>1</v>
      </c>
      <c r="S36" s="16">
        <v>35.799999999999997</v>
      </c>
      <c r="T36" s="16">
        <v>1.25</v>
      </c>
    </row>
    <row r="37" spans="1:20">
      <c r="A37" s="18">
        <v>42769</v>
      </c>
      <c r="B37" s="16">
        <v>50.3</v>
      </c>
      <c r="C37" s="16">
        <v>0.87</v>
      </c>
      <c r="S37" s="16">
        <v>42.099999999999994</v>
      </c>
      <c r="T37" s="16">
        <v>1.05</v>
      </c>
    </row>
    <row r="38" spans="1:20">
      <c r="A38" s="18">
        <v>42770</v>
      </c>
      <c r="B38" s="16">
        <v>56.599999999999994</v>
      </c>
      <c r="C38" s="16">
        <v>0.83</v>
      </c>
      <c r="S38" s="16">
        <v>34.9</v>
      </c>
      <c r="T38" s="16">
        <v>1.33</v>
      </c>
    </row>
    <row r="39" spans="1:20">
      <c r="A39" s="18">
        <v>42771</v>
      </c>
      <c r="B39" s="16">
        <v>45.4</v>
      </c>
      <c r="C39" s="16">
        <v>1.1100000000000001</v>
      </c>
      <c r="S39" s="16">
        <v>35.199999999999996</v>
      </c>
      <c r="T39" s="16">
        <v>1.33</v>
      </c>
    </row>
    <row r="40" spans="1:20">
      <c r="A40" s="18">
        <v>42772</v>
      </c>
      <c r="B40" s="16">
        <v>45</v>
      </c>
      <c r="C40" s="16">
        <v>0.95</v>
      </c>
      <c r="S40" s="16">
        <v>41.099999999999994</v>
      </c>
      <c r="T40" s="16">
        <v>1.05</v>
      </c>
    </row>
    <row r="41" spans="1:20">
      <c r="A41" s="18">
        <v>42773</v>
      </c>
      <c r="B41" s="16">
        <v>52.3</v>
      </c>
      <c r="C41" s="16">
        <v>0.87</v>
      </c>
      <c r="S41" s="16">
        <v>40.4</v>
      </c>
      <c r="T41" s="16">
        <v>1.05</v>
      </c>
    </row>
    <row r="42" spans="1:20">
      <c r="A42" s="18">
        <v>42774</v>
      </c>
      <c r="B42" s="16">
        <v>52.599999999999994</v>
      </c>
      <c r="C42" s="16">
        <v>0.87</v>
      </c>
      <c r="S42" s="16">
        <v>42.4</v>
      </c>
      <c r="T42" s="16">
        <v>1</v>
      </c>
    </row>
    <row r="43" spans="1:20">
      <c r="A43" s="18">
        <v>42775</v>
      </c>
      <c r="B43" s="16">
        <v>42.699999999999996</v>
      </c>
      <c r="C43" s="16">
        <v>1</v>
      </c>
      <c r="S43" s="16">
        <v>52</v>
      </c>
      <c r="T43" s="16">
        <v>1</v>
      </c>
    </row>
    <row r="44" spans="1:20">
      <c r="A44" s="18">
        <v>42776</v>
      </c>
      <c r="B44" s="16">
        <v>50</v>
      </c>
      <c r="C44" s="16">
        <v>0.91</v>
      </c>
      <c r="G44" s="17" t="s">
        <v>18</v>
      </c>
      <c r="S44" s="16">
        <v>50.3</v>
      </c>
      <c r="T44" s="16">
        <v>0.87</v>
      </c>
    </row>
    <row r="45" spans="1:20">
      <c r="A45" s="18">
        <v>42777</v>
      </c>
      <c r="B45" s="16">
        <v>51.3</v>
      </c>
      <c r="C45" s="16">
        <v>0.91</v>
      </c>
      <c r="G45" t="s">
        <v>19</v>
      </c>
      <c r="S45" s="16">
        <v>56.599999999999994</v>
      </c>
      <c r="T45" s="16">
        <v>0.83</v>
      </c>
    </row>
    <row r="46" spans="1:20">
      <c r="A46" s="18">
        <v>42778</v>
      </c>
      <c r="B46" s="16">
        <v>55.599999999999994</v>
      </c>
      <c r="C46" s="16">
        <v>0.83</v>
      </c>
      <c r="S46" s="16">
        <v>45.4</v>
      </c>
      <c r="T46" s="16">
        <v>1.1100000000000001</v>
      </c>
    </row>
    <row r="47" spans="1:20">
      <c r="A47" s="18">
        <v>42779</v>
      </c>
      <c r="B47" s="16">
        <v>46.4</v>
      </c>
      <c r="C47" s="16">
        <v>1.1100000000000001</v>
      </c>
      <c r="S47" s="16">
        <v>45</v>
      </c>
      <c r="T47" s="16">
        <v>0.95</v>
      </c>
    </row>
    <row r="48" spans="1:20">
      <c r="A48" s="18">
        <v>42780</v>
      </c>
      <c r="B48" s="16">
        <v>47.699999999999996</v>
      </c>
      <c r="C48" s="16">
        <v>0.95</v>
      </c>
      <c r="S48" s="16">
        <v>52.3</v>
      </c>
      <c r="T48" s="16">
        <v>0.87</v>
      </c>
    </row>
    <row r="49" spans="1:20">
      <c r="A49" s="18">
        <v>42781</v>
      </c>
      <c r="B49" s="16">
        <v>52</v>
      </c>
      <c r="C49" s="16">
        <v>0.91</v>
      </c>
      <c r="S49" s="16">
        <v>52.599999999999994</v>
      </c>
      <c r="T49" s="16">
        <v>0.87</v>
      </c>
    </row>
    <row r="50" spans="1:20">
      <c r="A50" s="18">
        <v>42782</v>
      </c>
      <c r="B50" s="16">
        <v>47.3</v>
      </c>
      <c r="C50" s="16">
        <v>0.87</v>
      </c>
      <c r="S50" s="16">
        <v>42.699999999999996</v>
      </c>
      <c r="T50" s="16">
        <v>1</v>
      </c>
    </row>
    <row r="51" spans="1:20">
      <c r="A51" s="18">
        <v>42783</v>
      </c>
      <c r="B51" s="16">
        <v>40.4</v>
      </c>
      <c r="C51" s="16">
        <v>1</v>
      </c>
      <c r="S51" s="16">
        <v>50</v>
      </c>
      <c r="T51" s="16">
        <v>0.91</v>
      </c>
    </row>
    <row r="52" spans="1:20">
      <c r="A52" s="18">
        <v>42784</v>
      </c>
      <c r="B52" s="16">
        <v>43.699999999999996</v>
      </c>
      <c r="C52" s="16">
        <v>0.95</v>
      </c>
      <c r="S52" s="16">
        <v>51.3</v>
      </c>
      <c r="T52" s="16">
        <v>0.91</v>
      </c>
    </row>
    <row r="53" spans="1:20">
      <c r="A53" s="18">
        <v>42785</v>
      </c>
      <c r="B53" s="16">
        <v>50</v>
      </c>
      <c r="C53" s="16">
        <v>0.95</v>
      </c>
      <c r="S53" s="16">
        <v>55.599999999999994</v>
      </c>
      <c r="T53" s="16">
        <v>0.83</v>
      </c>
    </row>
    <row r="54" spans="1:20">
      <c r="A54" s="18">
        <v>42786</v>
      </c>
      <c r="B54" s="16">
        <v>50.3</v>
      </c>
      <c r="C54" s="16">
        <v>0.95</v>
      </c>
      <c r="S54" s="16">
        <v>46.4</v>
      </c>
      <c r="T54" s="16">
        <v>1.1100000000000001</v>
      </c>
    </row>
    <row r="55" spans="1:20">
      <c r="A55" s="18">
        <v>42787</v>
      </c>
      <c r="B55" s="16">
        <v>42.4</v>
      </c>
      <c r="C55" s="16">
        <v>1</v>
      </c>
      <c r="S55" s="16">
        <v>47.699999999999996</v>
      </c>
      <c r="T55" s="16">
        <v>0.95</v>
      </c>
    </row>
    <row r="56" spans="1:20">
      <c r="A56" s="18">
        <v>42788</v>
      </c>
      <c r="B56" s="16">
        <v>47.699999999999996</v>
      </c>
      <c r="C56" s="16">
        <v>0.95</v>
      </c>
      <c r="S56" s="16">
        <v>52</v>
      </c>
      <c r="T56" s="16">
        <v>0.91</v>
      </c>
    </row>
    <row r="57" spans="1:20">
      <c r="A57" s="18">
        <v>42789</v>
      </c>
      <c r="B57" s="16">
        <v>45</v>
      </c>
      <c r="C57" s="16">
        <v>1</v>
      </c>
      <c r="S57" s="16">
        <v>47.3</v>
      </c>
      <c r="T57" s="16">
        <v>0.87</v>
      </c>
    </row>
    <row r="58" spans="1:20">
      <c r="A58" s="18">
        <v>42790</v>
      </c>
      <c r="B58" s="16">
        <v>47.3</v>
      </c>
      <c r="C58" s="16">
        <v>0.87</v>
      </c>
      <c r="S58" s="16">
        <v>40.4</v>
      </c>
      <c r="T58" s="16">
        <v>1</v>
      </c>
    </row>
    <row r="59" spans="1:20">
      <c r="A59" s="18">
        <v>42791</v>
      </c>
      <c r="B59" s="16">
        <v>42.4</v>
      </c>
      <c r="C59" s="16">
        <v>1</v>
      </c>
      <c r="S59" s="16">
        <v>43.699999999999996</v>
      </c>
      <c r="T59" s="16">
        <v>0.95</v>
      </c>
    </row>
    <row r="60" spans="1:20">
      <c r="A60" s="18">
        <v>42792</v>
      </c>
      <c r="B60" s="16">
        <v>48.699999999999996</v>
      </c>
      <c r="C60" s="16">
        <v>1.05</v>
      </c>
      <c r="S60" s="16">
        <v>50</v>
      </c>
      <c r="T60" s="16">
        <v>0.95</v>
      </c>
    </row>
    <row r="61" spans="1:20">
      <c r="A61" s="18">
        <v>42793</v>
      </c>
      <c r="B61" s="16">
        <v>45</v>
      </c>
      <c r="C61" s="16">
        <v>1</v>
      </c>
      <c r="S61" s="16">
        <v>50.3</v>
      </c>
      <c r="T61" s="16">
        <v>0.95</v>
      </c>
    </row>
    <row r="62" spans="1:20">
      <c r="A62" s="18">
        <v>42794</v>
      </c>
      <c r="B62" s="16">
        <v>49.599999999999994</v>
      </c>
      <c r="C62" s="16">
        <v>0.91</v>
      </c>
      <c r="S62" s="16">
        <v>42.4</v>
      </c>
      <c r="T62" s="16">
        <v>1</v>
      </c>
    </row>
    <row r="63" spans="1:20">
      <c r="A63" s="18">
        <v>42795</v>
      </c>
      <c r="B63" s="16">
        <v>57.9</v>
      </c>
      <c r="C63" s="16">
        <v>0.87</v>
      </c>
      <c r="S63" s="16">
        <v>47.699999999999996</v>
      </c>
      <c r="T63" s="16">
        <v>0.95</v>
      </c>
    </row>
    <row r="64" spans="1:20">
      <c r="A64" s="18">
        <v>42796</v>
      </c>
      <c r="B64" s="16">
        <v>57.199999999999996</v>
      </c>
      <c r="C64" s="16">
        <v>0.8</v>
      </c>
      <c r="S64" s="16">
        <v>45</v>
      </c>
      <c r="T64" s="16">
        <v>1</v>
      </c>
    </row>
    <row r="65" spans="1:20">
      <c r="A65" s="18">
        <v>42797</v>
      </c>
      <c r="B65" s="16">
        <v>60.199999999999996</v>
      </c>
      <c r="C65" s="16">
        <v>0.77</v>
      </c>
      <c r="S65" s="16">
        <v>47.3</v>
      </c>
      <c r="T65" s="16">
        <v>0.87</v>
      </c>
    </row>
    <row r="66" spans="1:20">
      <c r="A66" s="18">
        <v>42798</v>
      </c>
      <c r="B66" s="16">
        <v>59.499999999999993</v>
      </c>
      <c r="C66" s="16">
        <v>0.77</v>
      </c>
      <c r="S66" s="16">
        <v>42.4</v>
      </c>
      <c r="T66" s="16">
        <v>1</v>
      </c>
    </row>
    <row r="67" spans="1:20">
      <c r="A67" s="18">
        <v>42799</v>
      </c>
      <c r="B67" s="16">
        <v>55.9</v>
      </c>
      <c r="C67" s="16">
        <v>0.87</v>
      </c>
      <c r="S67" s="16">
        <v>48.699999999999996</v>
      </c>
      <c r="T67" s="16">
        <v>1.05</v>
      </c>
    </row>
    <row r="68" spans="1:20">
      <c r="A68" s="18">
        <v>42800</v>
      </c>
      <c r="B68" s="16">
        <v>61.199999999999996</v>
      </c>
      <c r="C68" s="16">
        <v>0.77</v>
      </c>
      <c r="S68" s="16">
        <v>45</v>
      </c>
      <c r="T68" s="16">
        <v>1</v>
      </c>
    </row>
    <row r="69" spans="1:20">
      <c r="A69" s="18">
        <v>42801</v>
      </c>
      <c r="B69" s="16">
        <v>60.199999999999996</v>
      </c>
      <c r="C69" s="16">
        <v>0.77</v>
      </c>
      <c r="S69" s="16">
        <v>49.599999999999994</v>
      </c>
      <c r="T69" s="16">
        <v>0.91</v>
      </c>
    </row>
    <row r="70" spans="1:20">
      <c r="A70" s="18">
        <v>42802</v>
      </c>
      <c r="B70" s="16">
        <v>58.499999999999993</v>
      </c>
      <c r="C70" s="16">
        <v>0.77</v>
      </c>
      <c r="S70" s="16">
        <v>57.9</v>
      </c>
      <c r="T70" s="16">
        <v>0.87</v>
      </c>
    </row>
    <row r="71" spans="1:20">
      <c r="A71" s="18">
        <v>42803</v>
      </c>
      <c r="B71" s="16">
        <v>52.9</v>
      </c>
      <c r="C71" s="16">
        <v>0.8</v>
      </c>
      <c r="S71" s="16">
        <v>57.199999999999996</v>
      </c>
      <c r="T71" s="16">
        <v>0.8</v>
      </c>
    </row>
    <row r="72" spans="1:20">
      <c r="A72" s="18">
        <v>42804</v>
      </c>
      <c r="B72" s="16">
        <v>59.199999999999996</v>
      </c>
      <c r="C72" s="16">
        <v>0.83</v>
      </c>
      <c r="S72" s="16">
        <v>60.199999999999996</v>
      </c>
      <c r="T72" s="16">
        <v>0.77</v>
      </c>
    </row>
    <row r="73" spans="1:20">
      <c r="A73" s="18">
        <v>42805</v>
      </c>
      <c r="B73" s="16">
        <v>58.199999999999996</v>
      </c>
      <c r="C73" s="16">
        <v>0.83</v>
      </c>
      <c r="S73" s="16">
        <v>59.499999999999993</v>
      </c>
      <c r="T73" s="16">
        <v>0.77</v>
      </c>
    </row>
    <row r="74" spans="1:20">
      <c r="A74" s="18">
        <v>42806</v>
      </c>
      <c r="B74" s="16">
        <v>61.499999999999993</v>
      </c>
      <c r="C74" s="16">
        <v>0.74</v>
      </c>
      <c r="S74" s="16">
        <v>55.9</v>
      </c>
      <c r="T74" s="16">
        <v>0.87</v>
      </c>
    </row>
    <row r="75" spans="1:20">
      <c r="A75" s="18">
        <v>42807</v>
      </c>
      <c r="B75" s="16">
        <v>55.9</v>
      </c>
      <c r="C75" s="16">
        <v>0.87</v>
      </c>
      <c r="S75" s="16">
        <v>61.199999999999996</v>
      </c>
      <c r="T75" s="16">
        <v>0.77</v>
      </c>
    </row>
    <row r="76" spans="1:20">
      <c r="A76" s="18">
        <v>42808</v>
      </c>
      <c r="B76" s="16">
        <v>58.9</v>
      </c>
      <c r="C76" s="16">
        <v>0.87</v>
      </c>
      <c r="S76" s="16">
        <v>60.199999999999996</v>
      </c>
      <c r="T76" s="16">
        <v>0.77</v>
      </c>
    </row>
    <row r="77" spans="1:20">
      <c r="A77" s="18">
        <v>42809</v>
      </c>
      <c r="B77" s="16">
        <v>56.199999999999996</v>
      </c>
      <c r="C77" s="16">
        <v>0.83</v>
      </c>
      <c r="S77" s="16">
        <v>58.499999999999993</v>
      </c>
      <c r="T77" s="16">
        <v>0.77</v>
      </c>
    </row>
    <row r="78" spans="1:20">
      <c r="A78" s="18">
        <v>42810</v>
      </c>
      <c r="B78" s="16">
        <v>60.199999999999996</v>
      </c>
      <c r="C78" s="16">
        <v>0.83</v>
      </c>
      <c r="S78" s="16">
        <v>52.9</v>
      </c>
      <c r="T78" s="16">
        <v>0.8</v>
      </c>
    </row>
    <row r="79" spans="1:20">
      <c r="A79" s="18">
        <v>42811</v>
      </c>
      <c r="B79" s="16">
        <v>56.499999999999993</v>
      </c>
      <c r="C79" s="16">
        <v>0.77</v>
      </c>
      <c r="S79" s="16">
        <v>59.199999999999996</v>
      </c>
      <c r="T79" s="16">
        <v>0.83</v>
      </c>
    </row>
    <row r="80" spans="1:20">
      <c r="A80" s="18">
        <v>42812</v>
      </c>
      <c r="B80" s="16">
        <v>53.9</v>
      </c>
      <c r="C80" s="16">
        <v>0.83</v>
      </c>
      <c r="S80" s="16">
        <v>58.199999999999996</v>
      </c>
      <c r="T80" s="16">
        <v>0.83</v>
      </c>
    </row>
    <row r="81" spans="1:20">
      <c r="A81" s="18">
        <v>42813</v>
      </c>
      <c r="B81" s="16">
        <v>56.9</v>
      </c>
      <c r="C81" s="16">
        <v>0.83</v>
      </c>
      <c r="S81" s="16">
        <v>61.499999999999993</v>
      </c>
      <c r="T81" s="16">
        <v>0.74</v>
      </c>
    </row>
    <row r="82" spans="1:20">
      <c r="A82" s="18">
        <v>42814</v>
      </c>
      <c r="B82" s="16">
        <v>58.199999999999996</v>
      </c>
      <c r="C82" s="16">
        <v>0.77</v>
      </c>
      <c r="S82" s="16">
        <v>55.9</v>
      </c>
      <c r="T82" s="16">
        <v>0.87</v>
      </c>
    </row>
    <row r="83" spans="1:20">
      <c r="A83" s="18">
        <v>42815</v>
      </c>
      <c r="B83" s="16">
        <v>57.199999999999996</v>
      </c>
      <c r="C83" s="16">
        <v>0.83</v>
      </c>
      <c r="S83" s="16">
        <v>58.9</v>
      </c>
      <c r="T83" s="16">
        <v>0.87</v>
      </c>
    </row>
    <row r="84" spans="1:20">
      <c r="A84" s="18">
        <v>42816</v>
      </c>
      <c r="B84" s="16">
        <v>56.499999999999993</v>
      </c>
      <c r="C84" s="16">
        <v>0.74</v>
      </c>
      <c r="S84" s="16">
        <v>56.199999999999996</v>
      </c>
      <c r="T84" s="16">
        <v>0.83</v>
      </c>
    </row>
    <row r="85" spans="1:20">
      <c r="A85" s="18">
        <v>42817</v>
      </c>
      <c r="B85" s="16">
        <v>55.9</v>
      </c>
      <c r="C85" s="16">
        <v>0.87</v>
      </c>
      <c r="S85" s="16">
        <v>60.199999999999996</v>
      </c>
      <c r="T85" s="16">
        <v>0.83</v>
      </c>
    </row>
    <row r="86" spans="1:20">
      <c r="A86" s="18">
        <v>42818</v>
      </c>
      <c r="B86" s="16">
        <v>56.9</v>
      </c>
      <c r="C86" s="16">
        <v>0.83</v>
      </c>
      <c r="S86" s="16">
        <v>56.499999999999993</v>
      </c>
      <c r="T86" s="16">
        <v>0.77</v>
      </c>
    </row>
    <row r="87" spans="1:20">
      <c r="A87" s="18">
        <v>42819</v>
      </c>
      <c r="B87" s="16">
        <v>58.199999999999996</v>
      </c>
      <c r="C87" s="16">
        <v>0.8</v>
      </c>
      <c r="S87" s="16">
        <v>53.9</v>
      </c>
      <c r="T87" s="16">
        <v>0.83</v>
      </c>
    </row>
    <row r="88" spans="1:20">
      <c r="A88" s="18">
        <v>42820</v>
      </c>
      <c r="B88" s="16">
        <v>59.499999999999993</v>
      </c>
      <c r="C88" s="16">
        <v>0.77</v>
      </c>
      <c r="S88" s="16">
        <v>56.9</v>
      </c>
      <c r="T88" s="16">
        <v>0.83</v>
      </c>
    </row>
    <row r="89" spans="1:20">
      <c r="A89" s="18">
        <v>42821</v>
      </c>
      <c r="B89" s="16">
        <v>60.499999999999993</v>
      </c>
      <c r="C89" s="16">
        <v>0.74</v>
      </c>
      <c r="S89" s="16">
        <v>58.199999999999996</v>
      </c>
      <c r="T89" s="16">
        <v>0.77</v>
      </c>
    </row>
    <row r="90" spans="1:20">
      <c r="A90" s="18">
        <v>42822</v>
      </c>
      <c r="B90" s="16">
        <v>55.9</v>
      </c>
      <c r="C90" s="16">
        <v>0.83</v>
      </c>
      <c r="S90" s="16">
        <v>57.199999999999996</v>
      </c>
      <c r="T90" s="16">
        <v>0.83</v>
      </c>
    </row>
    <row r="91" spans="1:20">
      <c r="A91" s="18">
        <v>42823</v>
      </c>
      <c r="B91" s="16">
        <v>57.199999999999996</v>
      </c>
      <c r="C91" s="16">
        <v>0.83</v>
      </c>
      <c r="S91" s="16">
        <v>56.499999999999993</v>
      </c>
      <c r="T91" s="16">
        <v>0.74</v>
      </c>
    </row>
    <row r="92" spans="1:20">
      <c r="A92" s="18">
        <v>42824</v>
      </c>
      <c r="B92" s="16">
        <v>55.199999999999996</v>
      </c>
      <c r="C92" s="16">
        <v>0.8</v>
      </c>
      <c r="S92" s="16">
        <v>55.9</v>
      </c>
      <c r="T92" s="16">
        <v>0.87</v>
      </c>
    </row>
    <row r="93" spans="1:20">
      <c r="A93" s="18">
        <v>42825</v>
      </c>
      <c r="B93" s="16">
        <v>58.499999999999993</v>
      </c>
      <c r="C93" s="16">
        <v>0.77</v>
      </c>
      <c r="S93" s="16">
        <v>56.9</v>
      </c>
      <c r="T93" s="16">
        <v>0.83</v>
      </c>
    </row>
    <row r="94" spans="1:20">
      <c r="A94" s="18">
        <v>42826</v>
      </c>
      <c r="B94" s="16">
        <v>57.499999999999993</v>
      </c>
      <c r="C94" s="16">
        <v>0.8</v>
      </c>
      <c r="S94" s="16">
        <v>58.199999999999996</v>
      </c>
      <c r="T94" s="16">
        <v>0.8</v>
      </c>
    </row>
    <row r="95" spans="1:20">
      <c r="A95" s="18">
        <v>42827</v>
      </c>
      <c r="B95" s="16">
        <v>65.8</v>
      </c>
      <c r="C95" s="16">
        <v>0.74</v>
      </c>
      <c r="S95" s="16">
        <v>59.499999999999993</v>
      </c>
      <c r="T95" s="16">
        <v>0.77</v>
      </c>
    </row>
    <row r="96" spans="1:20">
      <c r="A96" s="18">
        <v>42828</v>
      </c>
      <c r="B96" s="16">
        <v>60.8</v>
      </c>
      <c r="C96" s="16">
        <v>0.74</v>
      </c>
      <c r="S96" s="16">
        <v>60.499999999999993</v>
      </c>
      <c r="T96" s="16">
        <v>0.74</v>
      </c>
    </row>
    <row r="97" spans="1:20">
      <c r="A97" s="18">
        <v>42829</v>
      </c>
      <c r="B97" s="16">
        <v>62.099999999999994</v>
      </c>
      <c r="C97" s="16">
        <v>0.71</v>
      </c>
      <c r="S97" s="16">
        <v>55.9</v>
      </c>
      <c r="T97" s="16">
        <v>0.83</v>
      </c>
    </row>
    <row r="98" spans="1:20">
      <c r="A98" s="18">
        <v>42830</v>
      </c>
      <c r="B98" s="16">
        <v>64.399999999999991</v>
      </c>
      <c r="C98" s="16">
        <v>0.71</v>
      </c>
      <c r="S98" s="16">
        <v>57.199999999999996</v>
      </c>
      <c r="T98" s="16">
        <v>0.83</v>
      </c>
    </row>
    <row r="99" spans="1:20">
      <c r="A99" s="18">
        <v>42831</v>
      </c>
      <c r="B99" s="16">
        <v>57.499999999999993</v>
      </c>
      <c r="C99" s="16">
        <v>0.8</v>
      </c>
      <c r="S99" s="16">
        <v>55.199999999999996</v>
      </c>
      <c r="T99" s="16">
        <v>0.8</v>
      </c>
    </row>
    <row r="100" spans="1:20">
      <c r="A100" s="18">
        <v>42832</v>
      </c>
      <c r="B100" s="16">
        <v>59.8</v>
      </c>
      <c r="C100" s="16">
        <v>0.74</v>
      </c>
      <c r="S100" s="16">
        <v>58.499999999999993</v>
      </c>
      <c r="T100" s="16">
        <v>0.77</v>
      </c>
    </row>
    <row r="101" spans="1:20">
      <c r="A101" s="18">
        <v>42833</v>
      </c>
      <c r="B101" s="16">
        <v>63.8</v>
      </c>
      <c r="C101" s="16">
        <v>0.74</v>
      </c>
      <c r="S101" s="16">
        <v>57.499999999999993</v>
      </c>
      <c r="T101" s="16">
        <v>0.8</v>
      </c>
    </row>
    <row r="102" spans="1:20">
      <c r="A102" s="18">
        <v>42834</v>
      </c>
      <c r="B102" s="16">
        <v>63.099999999999994</v>
      </c>
      <c r="C102" s="16">
        <v>0.69</v>
      </c>
      <c r="S102" s="16">
        <v>65.8</v>
      </c>
      <c r="T102" s="16">
        <v>0.74</v>
      </c>
    </row>
    <row r="103" spans="1:20">
      <c r="A103" s="18">
        <v>42835</v>
      </c>
      <c r="B103" s="16">
        <v>58.499999999999993</v>
      </c>
      <c r="C103" s="16">
        <v>0.74</v>
      </c>
      <c r="S103" s="16">
        <v>60.8</v>
      </c>
      <c r="T103" s="16">
        <v>0.74</v>
      </c>
    </row>
    <row r="104" spans="1:20">
      <c r="A104" s="18">
        <v>42836</v>
      </c>
      <c r="B104" s="16">
        <v>60.8</v>
      </c>
      <c r="C104" s="16">
        <v>0.74</v>
      </c>
      <c r="S104" s="16">
        <v>62.099999999999994</v>
      </c>
      <c r="T104" s="16">
        <v>0.71</v>
      </c>
    </row>
    <row r="105" spans="1:20">
      <c r="A105" s="18">
        <v>42837</v>
      </c>
      <c r="B105" s="16">
        <v>66.099999999999994</v>
      </c>
      <c r="C105" s="16">
        <v>0.74</v>
      </c>
      <c r="S105" s="16">
        <v>64.399999999999991</v>
      </c>
      <c r="T105" s="16">
        <v>0.71</v>
      </c>
    </row>
    <row r="106" spans="1:20">
      <c r="A106" s="18">
        <v>42838</v>
      </c>
      <c r="B106" s="16">
        <v>61.099999999999994</v>
      </c>
      <c r="C106" s="16">
        <v>0.69</v>
      </c>
      <c r="S106" s="16">
        <v>57.499999999999993</v>
      </c>
      <c r="T106" s="16">
        <v>0.8</v>
      </c>
    </row>
    <row r="107" spans="1:20">
      <c r="A107" s="18">
        <v>42839</v>
      </c>
      <c r="B107" s="16">
        <v>61.499999999999993</v>
      </c>
      <c r="C107" s="16">
        <v>0.77</v>
      </c>
      <c r="S107" s="16">
        <v>59.8</v>
      </c>
      <c r="T107" s="16">
        <v>0.74</v>
      </c>
    </row>
    <row r="108" spans="1:20">
      <c r="A108" s="18">
        <v>42840</v>
      </c>
      <c r="B108" s="16">
        <v>65.8</v>
      </c>
      <c r="C108" s="16">
        <v>0.74</v>
      </c>
      <c r="S108" s="16">
        <v>63.8</v>
      </c>
      <c r="T108" s="16">
        <v>0.74</v>
      </c>
    </row>
    <row r="109" spans="1:20">
      <c r="A109" s="18">
        <v>42841</v>
      </c>
      <c r="B109" s="16">
        <v>65.099999999999994</v>
      </c>
      <c r="C109" s="16">
        <v>0.69</v>
      </c>
      <c r="S109" s="16">
        <v>63.099999999999994</v>
      </c>
      <c r="T109" s="16">
        <v>0.69</v>
      </c>
    </row>
    <row r="110" spans="1:20">
      <c r="A110" s="18">
        <v>42842</v>
      </c>
      <c r="B110" s="16">
        <v>64.099999999999994</v>
      </c>
      <c r="C110" s="16">
        <v>0.71</v>
      </c>
      <c r="S110" s="16">
        <v>58.499999999999993</v>
      </c>
      <c r="T110" s="16">
        <v>0.74</v>
      </c>
    </row>
    <row r="111" spans="1:20">
      <c r="A111" s="18">
        <v>42843</v>
      </c>
      <c r="B111" s="16">
        <v>62.499999999999993</v>
      </c>
      <c r="C111" s="16">
        <v>0.74</v>
      </c>
      <c r="S111" s="16">
        <v>60.8</v>
      </c>
      <c r="T111" s="16">
        <v>0.74</v>
      </c>
    </row>
    <row r="112" spans="1:20">
      <c r="A112" s="18">
        <v>42844</v>
      </c>
      <c r="B112" s="16">
        <v>59.8</v>
      </c>
      <c r="C112" s="16">
        <v>0.77</v>
      </c>
      <c r="S112" s="16">
        <v>66.099999999999994</v>
      </c>
      <c r="T112" s="16">
        <v>0.74</v>
      </c>
    </row>
    <row r="113" spans="1:20">
      <c r="A113" s="18">
        <v>42845</v>
      </c>
      <c r="B113" s="16">
        <v>68.099999999999994</v>
      </c>
      <c r="C113" s="16">
        <v>0.69</v>
      </c>
      <c r="S113" s="16">
        <v>61.099999999999994</v>
      </c>
      <c r="T113" s="16">
        <v>0.69</v>
      </c>
    </row>
    <row r="114" spans="1:20">
      <c r="A114" s="18">
        <v>42846</v>
      </c>
      <c r="B114" s="16">
        <v>67.099999999999994</v>
      </c>
      <c r="C114" s="16">
        <v>0.74</v>
      </c>
      <c r="S114" s="16">
        <v>61.499999999999993</v>
      </c>
      <c r="T114" s="16">
        <v>0.77</v>
      </c>
    </row>
    <row r="115" spans="1:20">
      <c r="A115" s="18">
        <v>42847</v>
      </c>
      <c r="B115" s="16">
        <v>57.499999999999993</v>
      </c>
      <c r="C115" s="16">
        <v>0.77</v>
      </c>
      <c r="S115" s="16">
        <v>65.8</v>
      </c>
      <c r="T115" s="16">
        <v>0.74</v>
      </c>
    </row>
    <row r="116" spans="1:20">
      <c r="A116" s="18">
        <v>42848</v>
      </c>
      <c r="B116" s="16">
        <v>60.8</v>
      </c>
      <c r="C116" s="16">
        <v>0.77</v>
      </c>
      <c r="S116" s="16">
        <v>65.099999999999994</v>
      </c>
      <c r="T116" s="16">
        <v>0.69</v>
      </c>
    </row>
    <row r="117" spans="1:20">
      <c r="A117" s="18">
        <v>42849</v>
      </c>
      <c r="B117" s="16">
        <v>65.099999999999994</v>
      </c>
      <c r="C117" s="16">
        <v>0.69</v>
      </c>
      <c r="S117" s="16">
        <v>64.099999999999994</v>
      </c>
      <c r="T117" s="16">
        <v>0.71</v>
      </c>
    </row>
    <row r="118" spans="1:20">
      <c r="A118" s="18">
        <v>42850</v>
      </c>
      <c r="B118" s="16">
        <v>65.099999999999994</v>
      </c>
      <c r="C118" s="16">
        <v>0.71</v>
      </c>
      <c r="S118" s="16">
        <v>62.499999999999993</v>
      </c>
      <c r="T118" s="16">
        <v>0.74</v>
      </c>
    </row>
    <row r="119" spans="1:20">
      <c r="A119" s="18">
        <v>42851</v>
      </c>
      <c r="B119" s="16">
        <v>62.499999999999993</v>
      </c>
      <c r="C119" s="16">
        <v>0.8</v>
      </c>
      <c r="S119" s="16">
        <v>59.8</v>
      </c>
      <c r="T119" s="16">
        <v>0.77</v>
      </c>
    </row>
    <row r="120" spans="1:20">
      <c r="A120" s="18">
        <v>42852</v>
      </c>
      <c r="B120" s="16">
        <v>63.499999999999993</v>
      </c>
      <c r="C120" s="16">
        <v>0.77</v>
      </c>
      <c r="S120" s="16">
        <v>68.099999999999994</v>
      </c>
      <c r="T120" s="16">
        <v>0.69</v>
      </c>
    </row>
    <row r="121" spans="1:20">
      <c r="A121" s="18">
        <v>42853</v>
      </c>
      <c r="B121" s="16">
        <v>58.8</v>
      </c>
      <c r="C121" s="16">
        <v>0.74</v>
      </c>
      <c r="S121" s="16">
        <v>67.099999999999994</v>
      </c>
      <c r="T121" s="16">
        <v>0.74</v>
      </c>
    </row>
    <row r="122" spans="1:20">
      <c r="A122" s="18">
        <v>42854</v>
      </c>
      <c r="B122" s="16">
        <v>65.099999999999994</v>
      </c>
      <c r="C122" s="16">
        <v>0.71</v>
      </c>
      <c r="S122" s="16">
        <v>57.499999999999993</v>
      </c>
      <c r="T122" s="16">
        <v>0.77</v>
      </c>
    </row>
    <row r="123" spans="1:20">
      <c r="A123" s="18">
        <v>42855</v>
      </c>
      <c r="B123" s="16">
        <v>67.099999999999994</v>
      </c>
      <c r="C123" s="16">
        <v>0.74</v>
      </c>
      <c r="S123" s="16">
        <v>60.8</v>
      </c>
      <c r="T123" s="16">
        <v>0.77</v>
      </c>
    </row>
    <row r="124" spans="1:20">
      <c r="A124" s="18">
        <v>42856</v>
      </c>
      <c r="B124" s="16">
        <v>66.699999999999989</v>
      </c>
      <c r="C124" s="16">
        <v>0.65</v>
      </c>
      <c r="S124" s="16">
        <v>65.099999999999994</v>
      </c>
      <c r="T124" s="16">
        <v>0.69</v>
      </c>
    </row>
    <row r="125" spans="1:20">
      <c r="A125" s="18">
        <v>42857</v>
      </c>
      <c r="B125" s="16">
        <v>65.699999999999989</v>
      </c>
      <c r="C125" s="16">
        <v>0.69</v>
      </c>
      <c r="S125" s="16">
        <v>65.099999999999994</v>
      </c>
      <c r="T125" s="16">
        <v>0.71</v>
      </c>
    </row>
    <row r="126" spans="1:20">
      <c r="A126" s="18">
        <v>42858</v>
      </c>
      <c r="B126" s="16">
        <v>71</v>
      </c>
      <c r="C126" s="16">
        <v>0.63</v>
      </c>
      <c r="S126" s="16">
        <v>62.499999999999993</v>
      </c>
      <c r="T126" s="16">
        <v>0.8</v>
      </c>
    </row>
    <row r="127" spans="1:20">
      <c r="A127" s="18">
        <v>42859</v>
      </c>
      <c r="B127" s="16">
        <v>71.3</v>
      </c>
      <c r="C127" s="16">
        <v>0.63</v>
      </c>
      <c r="S127" s="16">
        <v>63.499999999999993</v>
      </c>
      <c r="T127" s="16">
        <v>0.77</v>
      </c>
    </row>
    <row r="128" spans="1:20">
      <c r="A128" s="18">
        <v>42860</v>
      </c>
      <c r="B128" s="16">
        <v>69.399999999999991</v>
      </c>
      <c r="C128" s="16">
        <v>0.71</v>
      </c>
      <c r="S128" s="16">
        <v>58.8</v>
      </c>
      <c r="T128" s="16">
        <v>0.74</v>
      </c>
    </row>
    <row r="129" spans="1:20">
      <c r="A129" s="18">
        <v>42861</v>
      </c>
      <c r="B129" s="16">
        <v>66.699999999999989</v>
      </c>
      <c r="C129" s="16">
        <v>0.67</v>
      </c>
      <c r="S129" s="16">
        <v>65.099999999999994</v>
      </c>
      <c r="T129" s="16">
        <v>0.71</v>
      </c>
    </row>
    <row r="130" spans="1:20">
      <c r="A130" s="18">
        <v>42862</v>
      </c>
      <c r="B130" s="16">
        <v>69.699999999999989</v>
      </c>
      <c r="C130" s="16">
        <v>0.65</v>
      </c>
      <c r="S130" s="16">
        <v>67.099999999999994</v>
      </c>
      <c r="T130" s="16">
        <v>0.74</v>
      </c>
    </row>
    <row r="131" spans="1:20">
      <c r="A131" s="18">
        <v>42863</v>
      </c>
      <c r="B131" s="16">
        <v>75</v>
      </c>
      <c r="C131" s="16">
        <v>0.67</v>
      </c>
      <c r="S131" s="16">
        <v>66.699999999999989</v>
      </c>
      <c r="T131" s="16">
        <v>0.65</v>
      </c>
    </row>
    <row r="132" spans="1:20">
      <c r="A132" s="18">
        <v>42864</v>
      </c>
      <c r="B132" s="16">
        <v>71.3</v>
      </c>
      <c r="C132" s="16">
        <v>0.63</v>
      </c>
      <c r="S132" s="16">
        <v>65.699999999999989</v>
      </c>
      <c r="T132" s="16">
        <v>0.69</v>
      </c>
    </row>
    <row r="133" spans="1:20">
      <c r="A133" s="18">
        <v>42865</v>
      </c>
      <c r="B133" s="16">
        <v>69.399999999999991</v>
      </c>
      <c r="C133" s="16">
        <v>0.69</v>
      </c>
      <c r="S133" s="16">
        <v>71</v>
      </c>
      <c r="T133" s="16">
        <v>0.63</v>
      </c>
    </row>
    <row r="134" spans="1:20">
      <c r="A134" s="18">
        <v>42866</v>
      </c>
      <c r="B134" s="16">
        <v>72.699999999999989</v>
      </c>
      <c r="C134" s="16">
        <v>0.67</v>
      </c>
      <c r="S134" s="16">
        <v>71.3</v>
      </c>
      <c r="T134" s="16">
        <v>0.63</v>
      </c>
    </row>
    <row r="135" spans="1:20">
      <c r="A135" s="18">
        <v>42867</v>
      </c>
      <c r="B135" s="16">
        <v>66.699999999999989</v>
      </c>
      <c r="C135" s="16">
        <v>0.67</v>
      </c>
      <c r="S135" s="16">
        <v>69.399999999999991</v>
      </c>
      <c r="T135" s="16">
        <v>0.71</v>
      </c>
    </row>
    <row r="136" spans="1:20">
      <c r="A136" s="18">
        <v>42868</v>
      </c>
      <c r="B136" s="16">
        <v>70</v>
      </c>
      <c r="C136" s="16">
        <v>0.65</v>
      </c>
      <c r="S136" s="16">
        <v>66.699999999999989</v>
      </c>
      <c r="T136" s="16">
        <v>0.67</v>
      </c>
    </row>
    <row r="137" spans="1:20">
      <c r="A137" s="18">
        <v>42869</v>
      </c>
      <c r="B137" s="16">
        <v>77.3</v>
      </c>
      <c r="C137" s="16">
        <v>0.63</v>
      </c>
      <c r="S137" s="16">
        <v>69.699999999999989</v>
      </c>
      <c r="T137" s="16">
        <v>0.65</v>
      </c>
    </row>
    <row r="138" spans="1:20">
      <c r="A138" s="18">
        <v>42870</v>
      </c>
      <c r="B138" s="16">
        <v>63.399999999999991</v>
      </c>
      <c r="C138" s="16">
        <v>0.69</v>
      </c>
      <c r="S138" s="16">
        <v>75</v>
      </c>
      <c r="T138" s="16">
        <v>0.67</v>
      </c>
    </row>
    <row r="139" spans="1:20">
      <c r="A139" s="18">
        <v>42871</v>
      </c>
      <c r="B139" s="16">
        <v>65.699999999999989</v>
      </c>
      <c r="C139" s="16">
        <v>0.67</v>
      </c>
      <c r="S139" s="16">
        <v>71.3</v>
      </c>
      <c r="T139" s="16">
        <v>0.63</v>
      </c>
    </row>
    <row r="140" spans="1:20">
      <c r="A140" s="18">
        <v>42872</v>
      </c>
      <c r="B140" s="16">
        <v>70.699999999999989</v>
      </c>
      <c r="C140" s="16">
        <v>0.67</v>
      </c>
      <c r="S140" s="16">
        <v>69.399999999999991</v>
      </c>
      <c r="T140" s="16">
        <v>0.69</v>
      </c>
    </row>
    <row r="141" spans="1:20">
      <c r="A141" s="18">
        <v>42873</v>
      </c>
      <c r="B141" s="16">
        <v>72</v>
      </c>
      <c r="C141" s="16">
        <v>0.67</v>
      </c>
      <c r="S141" s="16">
        <v>72.699999999999989</v>
      </c>
      <c r="T141" s="16">
        <v>0.67</v>
      </c>
    </row>
    <row r="142" spans="1:20">
      <c r="A142" s="18">
        <v>42874</v>
      </c>
      <c r="B142" s="16">
        <v>75.3</v>
      </c>
      <c r="C142" s="16">
        <v>0.61</v>
      </c>
      <c r="S142" s="16">
        <v>66.699999999999989</v>
      </c>
      <c r="T142" s="16">
        <v>0.67</v>
      </c>
    </row>
    <row r="143" spans="1:20">
      <c r="A143" s="18">
        <v>42875</v>
      </c>
      <c r="B143" s="16">
        <v>64.399999999999991</v>
      </c>
      <c r="C143" s="16">
        <v>0.67</v>
      </c>
      <c r="S143" s="16">
        <v>70</v>
      </c>
      <c r="T143" s="16">
        <v>0.65</v>
      </c>
    </row>
    <row r="144" spans="1:20">
      <c r="A144" s="18">
        <v>42876</v>
      </c>
      <c r="B144" s="16">
        <v>71.699999999999989</v>
      </c>
      <c r="C144" s="16">
        <v>0.69</v>
      </c>
      <c r="S144" s="16">
        <v>77.3</v>
      </c>
      <c r="T144" s="16">
        <v>0.63</v>
      </c>
    </row>
    <row r="145" spans="1:20">
      <c r="A145" s="18">
        <v>42877</v>
      </c>
      <c r="B145" s="16">
        <v>71</v>
      </c>
      <c r="C145" s="16">
        <v>0.67</v>
      </c>
      <c r="S145" s="16">
        <v>63.399999999999991</v>
      </c>
      <c r="T145" s="16">
        <v>0.69</v>
      </c>
    </row>
    <row r="146" spans="1:20">
      <c r="A146" s="18">
        <v>42878</v>
      </c>
      <c r="B146" s="16">
        <v>76.3</v>
      </c>
      <c r="C146" s="16">
        <v>0.63</v>
      </c>
      <c r="S146" s="16">
        <v>65.699999999999989</v>
      </c>
      <c r="T146" s="16">
        <v>0.67</v>
      </c>
    </row>
    <row r="147" spans="1:20">
      <c r="A147" s="18">
        <v>42879</v>
      </c>
      <c r="B147" s="16">
        <v>69.399999999999991</v>
      </c>
      <c r="C147" s="16">
        <v>0.69</v>
      </c>
      <c r="S147" s="16">
        <v>70.699999999999989</v>
      </c>
      <c r="T147" s="16">
        <v>0.67</v>
      </c>
    </row>
    <row r="148" spans="1:20">
      <c r="A148" s="18">
        <v>42880</v>
      </c>
      <c r="B148" s="16">
        <v>71.699999999999989</v>
      </c>
      <c r="C148" s="16">
        <v>0.69</v>
      </c>
      <c r="S148" s="16">
        <v>72</v>
      </c>
      <c r="T148" s="16">
        <v>0.67</v>
      </c>
    </row>
    <row r="149" spans="1:20">
      <c r="A149" s="18">
        <v>42881</v>
      </c>
      <c r="B149" s="16">
        <v>72</v>
      </c>
      <c r="C149" s="16">
        <v>0.67</v>
      </c>
      <c r="S149" s="16">
        <v>75.3</v>
      </c>
      <c r="T149" s="16">
        <v>0.61</v>
      </c>
    </row>
    <row r="150" spans="1:20">
      <c r="A150" s="18">
        <v>42882</v>
      </c>
      <c r="B150" s="16">
        <v>77.3</v>
      </c>
      <c r="C150" s="16">
        <v>0.63</v>
      </c>
      <c r="S150" s="16">
        <v>64.399999999999991</v>
      </c>
      <c r="T150" s="16">
        <v>0.67</v>
      </c>
    </row>
    <row r="151" spans="1:20">
      <c r="A151" s="18">
        <v>42883</v>
      </c>
      <c r="B151" s="16">
        <v>71.699999999999989</v>
      </c>
      <c r="C151" s="16">
        <v>0.65</v>
      </c>
      <c r="S151" s="16">
        <v>71.699999999999989</v>
      </c>
      <c r="T151" s="16">
        <v>0.69</v>
      </c>
    </row>
    <row r="152" spans="1:20">
      <c r="A152" s="18">
        <v>42884</v>
      </c>
      <c r="B152" s="16">
        <v>66.699999999999989</v>
      </c>
      <c r="C152" s="16">
        <v>0.65</v>
      </c>
      <c r="S152" s="16">
        <v>71</v>
      </c>
      <c r="T152" s="16">
        <v>0.67</v>
      </c>
    </row>
    <row r="153" spans="1:20">
      <c r="A153" s="18">
        <v>42885</v>
      </c>
      <c r="B153" s="16">
        <v>75</v>
      </c>
      <c r="C153" s="16">
        <v>0.67</v>
      </c>
      <c r="S153" s="16">
        <v>76.3</v>
      </c>
      <c r="T153" s="16">
        <v>0.63</v>
      </c>
    </row>
    <row r="154" spans="1:20">
      <c r="A154" s="18">
        <v>42886</v>
      </c>
      <c r="B154" s="16">
        <v>77.3</v>
      </c>
      <c r="C154" s="16">
        <v>0.65</v>
      </c>
      <c r="S154" s="16">
        <v>69.399999999999991</v>
      </c>
      <c r="T154" s="16">
        <v>0.69</v>
      </c>
    </row>
    <row r="155" spans="1:20">
      <c r="A155" s="18">
        <v>42887</v>
      </c>
      <c r="B155" s="16">
        <v>71.3</v>
      </c>
      <c r="C155" s="16">
        <v>0.65</v>
      </c>
      <c r="S155" s="16">
        <v>71.699999999999989</v>
      </c>
      <c r="T155" s="16">
        <v>0.69</v>
      </c>
    </row>
    <row r="156" spans="1:20">
      <c r="A156" s="18">
        <v>42888</v>
      </c>
      <c r="B156" s="16">
        <v>79.899999999999991</v>
      </c>
      <c r="C156" s="16">
        <v>0.59</v>
      </c>
      <c r="S156" s="16">
        <v>72</v>
      </c>
      <c r="T156" s="16">
        <v>0.67</v>
      </c>
    </row>
    <row r="157" spans="1:20">
      <c r="A157" s="18">
        <v>42889</v>
      </c>
      <c r="B157" s="16">
        <v>81.5</v>
      </c>
      <c r="C157" s="16">
        <v>0.56000000000000005</v>
      </c>
      <c r="S157" s="16">
        <v>77.3</v>
      </c>
      <c r="T157" s="16">
        <v>0.63</v>
      </c>
    </row>
    <row r="158" spans="1:20">
      <c r="A158" s="18">
        <v>42890</v>
      </c>
      <c r="B158" s="16">
        <v>90.399999999999991</v>
      </c>
      <c r="C158" s="16">
        <v>0.51</v>
      </c>
      <c r="S158" s="16">
        <v>71.699999999999989</v>
      </c>
      <c r="T158" s="16">
        <v>0.65</v>
      </c>
    </row>
    <row r="159" spans="1:20">
      <c r="A159" s="18">
        <v>42891</v>
      </c>
      <c r="B159" s="16">
        <v>78.599999999999994</v>
      </c>
      <c r="C159" s="16">
        <v>0.59</v>
      </c>
      <c r="S159" s="16">
        <v>66.699999999999989</v>
      </c>
      <c r="T159" s="16">
        <v>0.65</v>
      </c>
    </row>
    <row r="160" spans="1:20">
      <c r="A160" s="18">
        <v>42892</v>
      </c>
      <c r="B160" s="16">
        <v>84.199999999999989</v>
      </c>
      <c r="C160" s="16">
        <v>0.56000000000000005</v>
      </c>
      <c r="S160" s="16">
        <v>75</v>
      </c>
      <c r="T160" s="16">
        <v>0.67</v>
      </c>
    </row>
    <row r="161" spans="1:20">
      <c r="A161" s="18">
        <v>42893</v>
      </c>
      <c r="B161" s="16">
        <v>86.8</v>
      </c>
      <c r="C161" s="16">
        <v>0.56000000000000005</v>
      </c>
      <c r="S161" s="16">
        <v>77.3</v>
      </c>
      <c r="T161" s="16">
        <v>0.65</v>
      </c>
    </row>
    <row r="162" spans="1:20">
      <c r="A162" s="18">
        <v>42894</v>
      </c>
      <c r="B162" s="16">
        <v>90.699999999999989</v>
      </c>
      <c r="C162" s="16">
        <v>0.5</v>
      </c>
      <c r="S162" s="16">
        <v>71.3</v>
      </c>
      <c r="T162" s="16">
        <v>0.65</v>
      </c>
    </row>
    <row r="163" spans="1:20">
      <c r="A163" s="18">
        <v>42895</v>
      </c>
      <c r="B163" s="16">
        <v>77.599999999999994</v>
      </c>
      <c r="C163" s="16">
        <v>0.61</v>
      </c>
      <c r="S163" s="16">
        <v>79.899999999999991</v>
      </c>
      <c r="T163" s="16">
        <v>0.59</v>
      </c>
    </row>
    <row r="164" spans="1:20">
      <c r="A164" s="18">
        <v>42896</v>
      </c>
      <c r="B164" s="16">
        <v>79.5</v>
      </c>
      <c r="C164" s="16">
        <v>0.54</v>
      </c>
      <c r="S164" s="16">
        <v>81.5</v>
      </c>
      <c r="T164" s="16">
        <v>0.56000000000000005</v>
      </c>
    </row>
    <row r="165" spans="1:20">
      <c r="A165" s="18">
        <v>42897</v>
      </c>
      <c r="B165" s="16">
        <v>84.8</v>
      </c>
      <c r="C165" s="16">
        <v>0.53</v>
      </c>
      <c r="S165" s="16">
        <v>90.399999999999991</v>
      </c>
      <c r="T165" s="16">
        <v>0.51</v>
      </c>
    </row>
    <row r="166" spans="1:20">
      <c r="A166" s="18">
        <v>42898</v>
      </c>
      <c r="B166" s="16">
        <v>93</v>
      </c>
      <c r="C166" s="16">
        <v>0.5</v>
      </c>
      <c r="S166" s="16">
        <v>78.599999999999994</v>
      </c>
      <c r="T166" s="16">
        <v>0.59</v>
      </c>
    </row>
    <row r="167" spans="1:20">
      <c r="A167" s="18">
        <v>42899</v>
      </c>
      <c r="B167" s="16">
        <v>75.599999999999994</v>
      </c>
      <c r="C167" s="16">
        <v>0.59</v>
      </c>
      <c r="S167" s="16">
        <v>84.199999999999989</v>
      </c>
      <c r="T167" s="16">
        <v>0.56000000000000005</v>
      </c>
    </row>
    <row r="168" spans="1:20">
      <c r="A168" s="18">
        <v>42900</v>
      </c>
      <c r="B168" s="16">
        <v>80.5</v>
      </c>
      <c r="C168" s="16">
        <v>0.56999999999999995</v>
      </c>
      <c r="S168" s="16">
        <v>86.8</v>
      </c>
      <c r="T168" s="16">
        <v>0.56000000000000005</v>
      </c>
    </row>
    <row r="169" spans="1:20">
      <c r="A169" s="18">
        <v>42901</v>
      </c>
      <c r="B169" s="16">
        <v>84.8</v>
      </c>
      <c r="C169" s="16">
        <v>0.56000000000000005</v>
      </c>
      <c r="S169" s="16">
        <v>90.699999999999989</v>
      </c>
      <c r="T169" s="16">
        <v>0.5</v>
      </c>
    </row>
    <row r="170" spans="1:20">
      <c r="A170" s="18">
        <v>42902</v>
      </c>
      <c r="B170" s="16">
        <v>99.3</v>
      </c>
      <c r="C170" s="16">
        <v>0.47</v>
      </c>
      <c r="S170" s="16">
        <v>77.599999999999994</v>
      </c>
      <c r="T170" s="16">
        <v>0.61</v>
      </c>
    </row>
    <row r="171" spans="1:20">
      <c r="A171" s="18">
        <v>42903</v>
      </c>
      <c r="B171" s="16">
        <v>76.3</v>
      </c>
      <c r="C171" s="16">
        <v>0.65</v>
      </c>
      <c r="S171" s="16">
        <v>79.5</v>
      </c>
      <c r="T171" s="16">
        <v>0.54</v>
      </c>
    </row>
    <row r="172" spans="1:20">
      <c r="A172" s="18">
        <v>42904</v>
      </c>
      <c r="B172" s="16">
        <v>72.599999999999994</v>
      </c>
      <c r="C172" s="16">
        <v>0.59</v>
      </c>
      <c r="S172" s="16">
        <v>84.8</v>
      </c>
      <c r="T172" s="16">
        <v>0.53</v>
      </c>
    </row>
    <row r="173" spans="1:20">
      <c r="A173" s="18">
        <v>42905</v>
      </c>
      <c r="B173" s="16">
        <v>86.5</v>
      </c>
      <c r="C173" s="16">
        <v>0.56000000000000005</v>
      </c>
      <c r="S173" s="16">
        <v>93</v>
      </c>
      <c r="T173" s="16">
        <v>0.5</v>
      </c>
    </row>
    <row r="174" spans="1:20">
      <c r="A174" s="18">
        <v>42906</v>
      </c>
      <c r="B174" s="16">
        <v>85.1</v>
      </c>
      <c r="C174" s="16">
        <v>0.54</v>
      </c>
      <c r="S174" s="16">
        <v>75.599999999999994</v>
      </c>
      <c r="T174" s="16">
        <v>0.59</v>
      </c>
    </row>
    <row r="175" spans="1:20">
      <c r="A175" s="18">
        <v>42907</v>
      </c>
      <c r="B175" s="16">
        <v>94.3</v>
      </c>
      <c r="C175" s="16">
        <v>0.47</v>
      </c>
      <c r="S175" s="16">
        <v>80.5</v>
      </c>
      <c r="T175" s="16">
        <v>0.56999999999999995</v>
      </c>
    </row>
    <row r="176" spans="1:20">
      <c r="A176" s="18">
        <v>42908</v>
      </c>
      <c r="B176" s="16">
        <v>72.3</v>
      </c>
      <c r="C176" s="16">
        <v>0.65</v>
      </c>
      <c r="S176" s="16">
        <v>84.8</v>
      </c>
      <c r="T176" s="16">
        <v>0.56000000000000005</v>
      </c>
    </row>
    <row r="177" spans="1:20">
      <c r="A177" s="18">
        <v>42909</v>
      </c>
      <c r="B177" s="16">
        <v>79.899999999999991</v>
      </c>
      <c r="C177" s="16">
        <v>0.61</v>
      </c>
      <c r="S177" s="16">
        <v>99.3</v>
      </c>
      <c r="T177" s="16">
        <v>0.47</v>
      </c>
    </row>
    <row r="178" spans="1:20">
      <c r="A178" s="18">
        <v>42910</v>
      </c>
      <c r="B178" s="16">
        <v>80.5</v>
      </c>
      <c r="C178" s="16">
        <v>0.56999999999999995</v>
      </c>
      <c r="S178" s="16">
        <v>76.3</v>
      </c>
      <c r="T178" s="16">
        <v>0.65</v>
      </c>
    </row>
    <row r="179" spans="1:20">
      <c r="A179" s="18">
        <v>42911</v>
      </c>
      <c r="B179" s="16">
        <v>85.1</v>
      </c>
      <c r="C179" s="16">
        <v>0.51</v>
      </c>
      <c r="S179" s="16">
        <v>72.599999999999994</v>
      </c>
      <c r="T179" s="16">
        <v>0.59</v>
      </c>
    </row>
    <row r="180" spans="1:20">
      <c r="A180" s="18">
        <v>42912</v>
      </c>
      <c r="B180" s="16">
        <v>102.6</v>
      </c>
      <c r="C180" s="16">
        <v>0.47</v>
      </c>
      <c r="S180" s="16">
        <v>86.5</v>
      </c>
      <c r="T180" s="16">
        <v>0.56000000000000005</v>
      </c>
    </row>
    <row r="181" spans="1:20">
      <c r="A181" s="18">
        <v>42913</v>
      </c>
      <c r="B181" s="16">
        <v>75.3</v>
      </c>
      <c r="C181" s="16">
        <v>0.63</v>
      </c>
      <c r="S181" s="16">
        <v>85.1</v>
      </c>
      <c r="T181" s="16">
        <v>0.54</v>
      </c>
    </row>
    <row r="182" spans="1:20">
      <c r="A182" s="18">
        <v>42914</v>
      </c>
      <c r="B182" s="16">
        <v>75.899999999999991</v>
      </c>
      <c r="C182" s="16">
        <v>0.59</v>
      </c>
      <c r="S182" s="16">
        <v>94.3</v>
      </c>
      <c r="T182" s="16">
        <v>0.47</v>
      </c>
    </row>
    <row r="183" spans="1:20">
      <c r="A183" s="18">
        <v>42915</v>
      </c>
      <c r="B183" s="16">
        <v>86.5</v>
      </c>
      <c r="C183" s="16">
        <v>0.54</v>
      </c>
      <c r="S183" s="16">
        <v>72.3</v>
      </c>
      <c r="T183" s="16">
        <v>0.65</v>
      </c>
    </row>
    <row r="184" spans="1:20">
      <c r="A184" s="18">
        <v>42916</v>
      </c>
      <c r="B184" s="16">
        <v>89.399999999999991</v>
      </c>
      <c r="C184" s="16">
        <v>0.53</v>
      </c>
      <c r="S184" s="16">
        <v>79.899999999999991</v>
      </c>
      <c r="T184" s="16">
        <v>0.61</v>
      </c>
    </row>
    <row r="185" spans="1:20">
      <c r="A185" s="18">
        <v>42917</v>
      </c>
      <c r="B185" s="16">
        <v>102.89999999999999</v>
      </c>
      <c r="C185" s="16">
        <v>0.47</v>
      </c>
      <c r="S185" s="16">
        <v>80.5</v>
      </c>
      <c r="T185" s="16">
        <v>0.56999999999999995</v>
      </c>
    </row>
    <row r="186" spans="1:20">
      <c r="A186" s="18">
        <v>42918</v>
      </c>
      <c r="B186" s="16">
        <v>93.399999999999991</v>
      </c>
      <c r="C186" s="16">
        <v>0.51</v>
      </c>
      <c r="S186" s="16">
        <v>85.1</v>
      </c>
      <c r="T186" s="16">
        <v>0.51</v>
      </c>
    </row>
    <row r="187" spans="1:20">
      <c r="A187" s="18">
        <v>42919</v>
      </c>
      <c r="B187" s="16">
        <v>81.5</v>
      </c>
      <c r="C187" s="16">
        <v>0.54</v>
      </c>
      <c r="S187" s="16">
        <v>102.6</v>
      </c>
      <c r="T187" s="16">
        <v>0.47</v>
      </c>
    </row>
    <row r="188" spans="1:20">
      <c r="A188" s="18">
        <v>42920</v>
      </c>
      <c r="B188" s="16">
        <v>84.199999999999989</v>
      </c>
      <c r="C188" s="16">
        <v>0.59</v>
      </c>
      <c r="S188" s="16">
        <v>75.3</v>
      </c>
      <c r="T188" s="16">
        <v>0.63</v>
      </c>
    </row>
    <row r="189" spans="1:20">
      <c r="A189" s="18">
        <v>42921</v>
      </c>
      <c r="B189" s="16">
        <v>73.599999999999994</v>
      </c>
      <c r="C189" s="16">
        <v>0.63</v>
      </c>
      <c r="S189" s="16">
        <v>75.899999999999991</v>
      </c>
      <c r="T189" s="16">
        <v>0.59</v>
      </c>
    </row>
    <row r="190" spans="1:20">
      <c r="A190" s="18">
        <v>42922</v>
      </c>
      <c r="B190" s="16">
        <v>91.699999999999989</v>
      </c>
      <c r="C190" s="16">
        <v>0.51</v>
      </c>
      <c r="S190" s="16">
        <v>86.5</v>
      </c>
      <c r="T190" s="16">
        <v>0.54</v>
      </c>
    </row>
    <row r="191" spans="1:20">
      <c r="A191" s="18">
        <v>42923</v>
      </c>
      <c r="B191" s="16">
        <v>82.5</v>
      </c>
      <c r="C191" s="16">
        <v>0.56999999999999995</v>
      </c>
      <c r="S191" s="16">
        <v>89.399999999999991</v>
      </c>
      <c r="T191" s="16">
        <v>0.53</v>
      </c>
    </row>
    <row r="192" spans="1:20">
      <c r="A192" s="18">
        <v>42924</v>
      </c>
      <c r="B192" s="16">
        <v>83.199999999999989</v>
      </c>
      <c r="C192" s="16">
        <v>0.56999999999999995</v>
      </c>
      <c r="S192" s="16">
        <v>102.89999999999999</v>
      </c>
      <c r="T192" s="16">
        <v>0.47</v>
      </c>
    </row>
    <row r="193" spans="1:20">
      <c r="A193" s="18">
        <v>42925</v>
      </c>
      <c r="B193" s="16">
        <v>77.899999999999991</v>
      </c>
      <c r="C193" s="16">
        <v>0.59</v>
      </c>
      <c r="S193" s="16">
        <v>93.399999999999991</v>
      </c>
      <c r="T193" s="16">
        <v>0.51</v>
      </c>
    </row>
    <row r="194" spans="1:20">
      <c r="A194" s="18">
        <v>42926</v>
      </c>
      <c r="B194" s="16">
        <v>98</v>
      </c>
      <c r="C194" s="16">
        <v>0.49</v>
      </c>
      <c r="S194" s="16">
        <v>81.5</v>
      </c>
      <c r="T194" s="16">
        <v>0.54</v>
      </c>
    </row>
    <row r="195" spans="1:20">
      <c r="A195" s="18">
        <v>42927</v>
      </c>
      <c r="B195" s="16">
        <v>83.5</v>
      </c>
      <c r="C195" s="16">
        <v>0.54</v>
      </c>
      <c r="S195" s="16">
        <v>84.199999999999989</v>
      </c>
      <c r="T195" s="16">
        <v>0.59</v>
      </c>
    </row>
    <row r="196" spans="1:20">
      <c r="A196" s="18">
        <v>42928</v>
      </c>
      <c r="B196" s="16">
        <v>80.199999999999989</v>
      </c>
      <c r="C196" s="16">
        <v>0.56000000000000005</v>
      </c>
      <c r="S196" s="16">
        <v>73.599999999999994</v>
      </c>
      <c r="T196" s="16">
        <v>0.63</v>
      </c>
    </row>
    <row r="197" spans="1:20">
      <c r="A197" s="18">
        <v>42929</v>
      </c>
      <c r="B197" s="16">
        <v>78.899999999999991</v>
      </c>
      <c r="C197" s="16">
        <v>0.61</v>
      </c>
      <c r="S197" s="16">
        <v>91.699999999999989</v>
      </c>
      <c r="T197" s="16">
        <v>0.51</v>
      </c>
    </row>
    <row r="198" spans="1:20">
      <c r="A198" s="18">
        <v>42930</v>
      </c>
      <c r="B198" s="16">
        <v>92</v>
      </c>
      <c r="C198" s="16">
        <v>0.5</v>
      </c>
      <c r="S198" s="16">
        <v>82.5</v>
      </c>
      <c r="T198" s="16">
        <v>0.56999999999999995</v>
      </c>
    </row>
    <row r="199" spans="1:20">
      <c r="A199" s="18">
        <v>42931</v>
      </c>
      <c r="B199" s="16">
        <v>82.5</v>
      </c>
      <c r="C199" s="16">
        <v>0.54</v>
      </c>
      <c r="S199" s="16">
        <v>83.199999999999989</v>
      </c>
      <c r="T199" s="16">
        <v>0.56999999999999995</v>
      </c>
    </row>
    <row r="200" spans="1:20">
      <c r="A200" s="18">
        <v>42932</v>
      </c>
      <c r="B200" s="16">
        <v>79.199999999999989</v>
      </c>
      <c r="C200" s="16">
        <v>0.59</v>
      </c>
      <c r="S200" s="16">
        <v>77.899999999999991</v>
      </c>
      <c r="T200" s="16">
        <v>0.59</v>
      </c>
    </row>
    <row r="201" spans="1:20">
      <c r="A201" s="18">
        <v>42933</v>
      </c>
      <c r="B201" s="16">
        <v>80.899999999999991</v>
      </c>
      <c r="C201" s="16">
        <v>0.56999999999999995</v>
      </c>
      <c r="S201" s="16">
        <v>98</v>
      </c>
      <c r="T201" s="16">
        <v>0.49</v>
      </c>
    </row>
    <row r="202" spans="1:20">
      <c r="A202" s="18">
        <v>42934</v>
      </c>
      <c r="B202" s="16">
        <v>99.3</v>
      </c>
      <c r="C202" s="16">
        <v>0.47</v>
      </c>
      <c r="S202" s="16">
        <v>83.5</v>
      </c>
      <c r="T202" s="16">
        <v>0.54</v>
      </c>
    </row>
    <row r="203" spans="1:20">
      <c r="A203" s="18">
        <v>42935</v>
      </c>
      <c r="B203" s="16">
        <v>83.8</v>
      </c>
      <c r="C203" s="16">
        <v>0.56000000000000005</v>
      </c>
      <c r="S203" s="16">
        <v>80.199999999999989</v>
      </c>
      <c r="T203" s="16">
        <v>0.56000000000000005</v>
      </c>
    </row>
    <row r="204" spans="1:20">
      <c r="A204" s="18">
        <v>42936</v>
      </c>
      <c r="B204" s="16">
        <v>86.5</v>
      </c>
      <c r="C204" s="16">
        <v>0.56999999999999995</v>
      </c>
      <c r="S204" s="16">
        <v>78.899999999999991</v>
      </c>
      <c r="T204" s="16">
        <v>0.61</v>
      </c>
    </row>
    <row r="205" spans="1:20">
      <c r="A205" s="18">
        <v>42937</v>
      </c>
      <c r="B205" s="16">
        <v>76.899999999999991</v>
      </c>
      <c r="C205" s="16">
        <v>0.56999999999999995</v>
      </c>
      <c r="S205" s="16">
        <v>92</v>
      </c>
      <c r="T205" s="16">
        <v>0.5</v>
      </c>
    </row>
    <row r="206" spans="1:20">
      <c r="A206" s="18">
        <v>42938</v>
      </c>
      <c r="B206" s="16">
        <v>99.6</v>
      </c>
      <c r="C206" s="16">
        <v>0.47</v>
      </c>
      <c r="S206" s="16">
        <v>82.5</v>
      </c>
      <c r="T206" s="16">
        <v>0.54</v>
      </c>
    </row>
    <row r="207" spans="1:20">
      <c r="A207" s="18">
        <v>42939</v>
      </c>
      <c r="B207" s="16">
        <v>89.1</v>
      </c>
      <c r="C207" s="16">
        <v>0.51</v>
      </c>
      <c r="S207" s="16">
        <v>79.199999999999989</v>
      </c>
      <c r="T207" s="16">
        <v>0.59</v>
      </c>
    </row>
    <row r="208" spans="1:20">
      <c r="A208" s="18">
        <v>42940</v>
      </c>
      <c r="B208" s="16">
        <v>83.5</v>
      </c>
      <c r="C208" s="16">
        <v>0.56999999999999995</v>
      </c>
      <c r="S208" s="16">
        <v>80.899999999999991</v>
      </c>
      <c r="T208" s="16">
        <v>0.56999999999999995</v>
      </c>
    </row>
    <row r="209" spans="1:20">
      <c r="A209" s="18">
        <v>42941</v>
      </c>
      <c r="B209" s="16">
        <v>79.899999999999991</v>
      </c>
      <c r="C209" s="16">
        <v>0.56999999999999995</v>
      </c>
      <c r="S209" s="16">
        <v>99.3</v>
      </c>
      <c r="T209" s="16">
        <v>0.47</v>
      </c>
    </row>
    <row r="210" spans="1:20">
      <c r="A210" s="18">
        <v>42942</v>
      </c>
      <c r="B210" s="16">
        <v>76.599999999999994</v>
      </c>
      <c r="C210" s="16">
        <v>0.59</v>
      </c>
      <c r="S210" s="16">
        <v>83.8</v>
      </c>
      <c r="T210" s="16">
        <v>0.56000000000000005</v>
      </c>
    </row>
    <row r="211" spans="1:20">
      <c r="A211" s="18">
        <v>42943</v>
      </c>
      <c r="B211" s="16">
        <v>97.899999999999991</v>
      </c>
      <c r="C211" s="16">
        <v>0.47</v>
      </c>
      <c r="S211" s="16">
        <v>86.5</v>
      </c>
      <c r="T211" s="16">
        <v>0.56999999999999995</v>
      </c>
    </row>
    <row r="212" spans="1:20">
      <c r="A212" s="18">
        <v>42944</v>
      </c>
      <c r="B212" s="16">
        <v>87.399999999999991</v>
      </c>
      <c r="C212" s="16">
        <v>0.51</v>
      </c>
      <c r="S212" s="16">
        <v>76.899999999999991</v>
      </c>
      <c r="T212" s="16">
        <v>0.56999999999999995</v>
      </c>
    </row>
    <row r="213" spans="1:20">
      <c r="A213" s="18">
        <v>42945</v>
      </c>
      <c r="B213" s="16">
        <v>85.5</v>
      </c>
      <c r="C213" s="16">
        <v>0.56999999999999995</v>
      </c>
      <c r="S213" s="16">
        <v>99.6</v>
      </c>
      <c r="T213" s="16">
        <v>0.47</v>
      </c>
    </row>
    <row r="214" spans="1:20">
      <c r="A214" s="18">
        <v>42946</v>
      </c>
      <c r="B214" s="16">
        <v>78.199999999999989</v>
      </c>
      <c r="C214" s="16">
        <v>0.59</v>
      </c>
      <c r="S214" s="16">
        <v>89.1</v>
      </c>
      <c r="T214" s="16">
        <v>0.51</v>
      </c>
    </row>
    <row r="215" spans="1:20">
      <c r="A215" s="18">
        <v>42947</v>
      </c>
      <c r="B215" s="16">
        <v>74.599999999999994</v>
      </c>
      <c r="C215" s="16">
        <v>0.61</v>
      </c>
      <c r="S215" s="16">
        <v>83.5</v>
      </c>
      <c r="T215" s="16">
        <v>0.56999999999999995</v>
      </c>
    </row>
    <row r="216" spans="1:20">
      <c r="A216" s="18">
        <v>42948</v>
      </c>
      <c r="B216" s="16">
        <v>75.599999999999994</v>
      </c>
      <c r="C216" s="16">
        <v>0.63</v>
      </c>
      <c r="S216" s="16">
        <v>79.899999999999991</v>
      </c>
      <c r="T216" s="16">
        <v>0.56999999999999995</v>
      </c>
    </row>
    <row r="217" spans="1:20">
      <c r="A217" s="18">
        <v>42949</v>
      </c>
      <c r="B217" s="16">
        <v>76.3</v>
      </c>
      <c r="C217" s="16">
        <v>0.63</v>
      </c>
      <c r="S217" s="16">
        <v>76.599999999999994</v>
      </c>
      <c r="T217" s="16">
        <v>0.59</v>
      </c>
    </row>
    <row r="218" spans="1:20">
      <c r="A218" s="18">
        <v>42950</v>
      </c>
      <c r="B218" s="16">
        <v>75</v>
      </c>
      <c r="C218" s="16">
        <v>0.63</v>
      </c>
      <c r="S218" s="16">
        <v>97.899999999999991</v>
      </c>
      <c r="T218" s="16">
        <v>0.47</v>
      </c>
    </row>
    <row r="219" spans="1:20">
      <c r="A219" s="18">
        <v>42951</v>
      </c>
      <c r="B219" s="16">
        <v>70.699999999999989</v>
      </c>
      <c r="C219" s="16">
        <v>0.69</v>
      </c>
      <c r="S219" s="16">
        <v>87.399999999999991</v>
      </c>
      <c r="T219" s="16">
        <v>0.51</v>
      </c>
    </row>
    <row r="220" spans="1:20">
      <c r="A220" s="18">
        <v>42952</v>
      </c>
      <c r="B220" s="16">
        <v>76.599999999999994</v>
      </c>
      <c r="C220" s="16">
        <v>0.61</v>
      </c>
      <c r="S220" s="16">
        <v>85.5</v>
      </c>
      <c r="T220" s="16">
        <v>0.56999999999999995</v>
      </c>
    </row>
    <row r="221" spans="1:20">
      <c r="A221" s="18">
        <v>42953</v>
      </c>
      <c r="B221" s="16">
        <v>77.3</v>
      </c>
      <c r="C221" s="16">
        <v>0.61</v>
      </c>
      <c r="S221" s="16">
        <v>78.199999999999989</v>
      </c>
      <c r="T221" s="16">
        <v>0.59</v>
      </c>
    </row>
    <row r="222" spans="1:20">
      <c r="A222" s="18">
        <v>42954</v>
      </c>
      <c r="B222" s="16">
        <v>75</v>
      </c>
      <c r="C222" s="16">
        <v>0.67</v>
      </c>
      <c r="S222" s="16">
        <v>74.599999999999994</v>
      </c>
      <c r="T222" s="16">
        <v>0.61</v>
      </c>
    </row>
    <row r="223" spans="1:20">
      <c r="A223" s="18">
        <v>42955</v>
      </c>
      <c r="B223" s="16">
        <v>68.699999999999989</v>
      </c>
      <c r="C223" s="16">
        <v>0.65</v>
      </c>
      <c r="S223" s="16">
        <v>75.599999999999994</v>
      </c>
      <c r="T223" s="16">
        <v>0.63</v>
      </c>
    </row>
    <row r="224" spans="1:20">
      <c r="A224" s="18">
        <v>42956</v>
      </c>
      <c r="B224" s="16">
        <v>76.599999999999994</v>
      </c>
      <c r="C224" s="16">
        <v>0.63</v>
      </c>
      <c r="S224" s="16">
        <v>76.3</v>
      </c>
      <c r="T224" s="16">
        <v>0.63</v>
      </c>
    </row>
    <row r="225" spans="1:20">
      <c r="A225" s="18">
        <v>42957</v>
      </c>
      <c r="B225" s="16">
        <v>70.3</v>
      </c>
      <c r="C225" s="16">
        <v>0.65</v>
      </c>
      <c r="S225" s="16">
        <v>75</v>
      </c>
      <c r="T225" s="16">
        <v>0.63</v>
      </c>
    </row>
    <row r="226" spans="1:20">
      <c r="A226" s="18">
        <v>42958</v>
      </c>
      <c r="B226" s="16">
        <v>75</v>
      </c>
      <c r="C226" s="16">
        <v>0.67</v>
      </c>
      <c r="S226" s="16">
        <v>70.699999999999989</v>
      </c>
      <c r="T226" s="16">
        <v>0.69</v>
      </c>
    </row>
    <row r="227" spans="1:20">
      <c r="A227" s="18">
        <v>42959</v>
      </c>
      <c r="B227" s="16">
        <v>67.699999999999989</v>
      </c>
      <c r="C227" s="16">
        <v>0.65</v>
      </c>
      <c r="S227" s="16">
        <v>76.599999999999994</v>
      </c>
      <c r="T227" s="16">
        <v>0.61</v>
      </c>
    </row>
    <row r="228" spans="1:20">
      <c r="A228" s="18">
        <v>42960</v>
      </c>
      <c r="B228" s="16">
        <v>67.699999999999989</v>
      </c>
      <c r="C228" s="16">
        <v>0.65</v>
      </c>
      <c r="S228" s="16">
        <v>77.3</v>
      </c>
      <c r="T228" s="16">
        <v>0.61</v>
      </c>
    </row>
    <row r="229" spans="1:20">
      <c r="A229" s="18">
        <v>42961</v>
      </c>
      <c r="B229" s="16">
        <v>72.599999999999994</v>
      </c>
      <c r="C229" s="16">
        <v>0.59</v>
      </c>
      <c r="S229" s="16">
        <v>75</v>
      </c>
      <c r="T229" s="16">
        <v>0.67</v>
      </c>
    </row>
    <row r="230" spans="1:20">
      <c r="A230" s="18">
        <v>42962</v>
      </c>
      <c r="B230" s="16">
        <v>74.3</v>
      </c>
      <c r="C230" s="16">
        <v>0.63</v>
      </c>
      <c r="S230" s="16">
        <v>68.699999999999989</v>
      </c>
      <c r="T230" s="16">
        <v>0.65</v>
      </c>
    </row>
    <row r="231" spans="1:20">
      <c r="A231" s="18">
        <v>42963</v>
      </c>
      <c r="B231" s="16">
        <v>71</v>
      </c>
      <c r="C231" s="16">
        <v>0.63</v>
      </c>
      <c r="S231" s="16">
        <v>76.599999999999994</v>
      </c>
      <c r="T231" s="16">
        <v>0.63</v>
      </c>
    </row>
    <row r="232" spans="1:20">
      <c r="A232" s="18">
        <v>42964</v>
      </c>
      <c r="B232" s="16">
        <v>68</v>
      </c>
      <c r="C232" s="16">
        <v>0.67</v>
      </c>
      <c r="S232" s="16">
        <v>70.3</v>
      </c>
      <c r="T232" s="16">
        <v>0.65</v>
      </c>
    </row>
    <row r="233" spans="1:20">
      <c r="A233" s="18">
        <v>42965</v>
      </c>
      <c r="B233" s="16">
        <v>65.699999999999989</v>
      </c>
      <c r="C233" s="16">
        <v>0.69</v>
      </c>
      <c r="S233" s="16">
        <v>75</v>
      </c>
      <c r="T233" s="16">
        <v>0.67</v>
      </c>
    </row>
    <row r="234" spans="1:20">
      <c r="A234" s="18">
        <v>42966</v>
      </c>
      <c r="B234" s="16">
        <v>79.599999999999994</v>
      </c>
      <c r="C234" s="16">
        <v>0.61</v>
      </c>
      <c r="S234" s="16">
        <v>67.699999999999989</v>
      </c>
      <c r="T234" s="16">
        <v>0.65</v>
      </c>
    </row>
    <row r="235" spans="1:20">
      <c r="A235" s="18">
        <v>42967</v>
      </c>
      <c r="B235" s="16">
        <v>74.3</v>
      </c>
      <c r="C235" s="16">
        <v>0.65</v>
      </c>
      <c r="S235" s="16">
        <v>67.699999999999989</v>
      </c>
      <c r="T235" s="16">
        <v>0.65</v>
      </c>
    </row>
    <row r="236" spans="1:20">
      <c r="A236" s="18">
        <v>42968</v>
      </c>
      <c r="B236" s="16">
        <v>68</v>
      </c>
      <c r="C236" s="16">
        <v>0.65</v>
      </c>
      <c r="S236" s="16">
        <v>72.599999999999994</v>
      </c>
      <c r="T236" s="16">
        <v>0.59</v>
      </c>
    </row>
    <row r="237" spans="1:20">
      <c r="A237" s="18">
        <v>42969</v>
      </c>
      <c r="B237" s="16">
        <v>69</v>
      </c>
      <c r="C237" s="16">
        <v>0.63</v>
      </c>
      <c r="S237" s="16">
        <v>74.3</v>
      </c>
      <c r="T237" s="16">
        <v>0.63</v>
      </c>
    </row>
    <row r="238" spans="1:20">
      <c r="A238" s="18">
        <v>42970</v>
      </c>
      <c r="B238" s="16">
        <v>70.699999999999989</v>
      </c>
      <c r="C238" s="16">
        <v>0.67</v>
      </c>
      <c r="S238" s="16">
        <v>71</v>
      </c>
      <c r="T238" s="16">
        <v>0.63</v>
      </c>
    </row>
    <row r="239" spans="1:20">
      <c r="A239" s="18">
        <v>42971</v>
      </c>
      <c r="B239" s="16">
        <v>74.599999999999994</v>
      </c>
      <c r="C239" s="16">
        <v>0.59</v>
      </c>
      <c r="S239" s="16">
        <v>68</v>
      </c>
      <c r="T239" s="16">
        <v>0.67</v>
      </c>
    </row>
    <row r="240" spans="1:20">
      <c r="A240" s="18">
        <v>42972</v>
      </c>
      <c r="B240" s="16">
        <v>71</v>
      </c>
      <c r="C240" s="16">
        <v>0.63</v>
      </c>
      <c r="S240" s="16">
        <v>65.699999999999989</v>
      </c>
      <c r="T240" s="16">
        <v>0.69</v>
      </c>
    </row>
    <row r="241" spans="1:20">
      <c r="A241" s="18">
        <v>42973</v>
      </c>
      <c r="B241" s="16">
        <v>70</v>
      </c>
      <c r="C241" s="16">
        <v>0.63</v>
      </c>
      <c r="S241" s="16">
        <v>79.599999999999994</v>
      </c>
      <c r="T241" s="16">
        <v>0.61</v>
      </c>
    </row>
    <row r="242" spans="1:20">
      <c r="A242" s="18">
        <v>42974</v>
      </c>
      <c r="B242" s="16">
        <v>65.699999999999989</v>
      </c>
      <c r="C242" s="16">
        <v>0.65</v>
      </c>
      <c r="S242" s="16">
        <v>74.3</v>
      </c>
      <c r="T242" s="16">
        <v>0.65</v>
      </c>
    </row>
    <row r="243" spans="1:20">
      <c r="A243" s="18">
        <v>42975</v>
      </c>
      <c r="B243" s="16">
        <v>77.599999999999994</v>
      </c>
      <c r="C243" s="16">
        <v>0.63</v>
      </c>
      <c r="S243" s="16">
        <v>68</v>
      </c>
      <c r="T243" s="16">
        <v>0.65</v>
      </c>
    </row>
    <row r="244" spans="1:20">
      <c r="A244" s="18">
        <v>42976</v>
      </c>
      <c r="B244" s="16">
        <v>75</v>
      </c>
      <c r="C244" s="16">
        <v>0.65</v>
      </c>
      <c r="S244" s="16">
        <v>69</v>
      </c>
      <c r="T244" s="16">
        <v>0.63</v>
      </c>
    </row>
    <row r="245" spans="1:20">
      <c r="A245" s="18">
        <v>42977</v>
      </c>
      <c r="B245" s="16">
        <v>72</v>
      </c>
      <c r="C245" s="16">
        <v>0.63</v>
      </c>
      <c r="S245" s="16">
        <v>70.699999999999989</v>
      </c>
      <c r="T245" s="16">
        <v>0.67</v>
      </c>
    </row>
    <row r="246" spans="1:20">
      <c r="A246" s="18">
        <v>42978</v>
      </c>
      <c r="B246" s="16">
        <v>67.699999999999989</v>
      </c>
      <c r="C246" s="16">
        <v>0.69</v>
      </c>
      <c r="S246" s="16">
        <v>74.599999999999994</v>
      </c>
      <c r="T246" s="16">
        <v>0.59</v>
      </c>
    </row>
    <row r="247" spans="1:20">
      <c r="A247" s="18">
        <v>42979</v>
      </c>
      <c r="B247" s="16">
        <v>71.699999999999989</v>
      </c>
      <c r="C247" s="16">
        <v>0.69</v>
      </c>
      <c r="S247" s="16">
        <v>71</v>
      </c>
      <c r="T247" s="16">
        <v>0.63</v>
      </c>
    </row>
    <row r="248" spans="1:20">
      <c r="A248" s="18">
        <v>42980</v>
      </c>
      <c r="B248" s="16">
        <v>67.399999999999991</v>
      </c>
      <c r="C248" s="16">
        <v>0.69</v>
      </c>
      <c r="S248" s="16">
        <v>70</v>
      </c>
      <c r="T248" s="16">
        <v>0.63</v>
      </c>
    </row>
    <row r="249" spans="1:20">
      <c r="A249" s="18">
        <v>42981</v>
      </c>
      <c r="B249" s="16">
        <v>61.099999999999994</v>
      </c>
      <c r="C249" s="16">
        <v>0.69</v>
      </c>
      <c r="S249" s="16">
        <v>65.699999999999989</v>
      </c>
      <c r="T249" s="16">
        <v>0.65</v>
      </c>
    </row>
    <row r="250" spans="1:20">
      <c r="A250" s="18">
        <v>42982</v>
      </c>
      <c r="B250" s="16">
        <v>59.8</v>
      </c>
      <c r="C250" s="16">
        <v>0.74</v>
      </c>
      <c r="S250" s="16">
        <v>77.599999999999994</v>
      </c>
      <c r="T250" s="16">
        <v>0.63</v>
      </c>
    </row>
    <row r="251" spans="1:20">
      <c r="A251" s="18">
        <v>42983</v>
      </c>
      <c r="B251" s="16">
        <v>61.8</v>
      </c>
      <c r="C251" s="16">
        <v>0.71</v>
      </c>
      <c r="S251" s="16">
        <v>75</v>
      </c>
      <c r="T251" s="16">
        <v>0.65</v>
      </c>
    </row>
    <row r="252" spans="1:20">
      <c r="A252" s="18">
        <v>42984</v>
      </c>
      <c r="B252" s="16">
        <v>71.699999999999989</v>
      </c>
      <c r="C252" s="16">
        <v>0.69</v>
      </c>
      <c r="S252" s="16">
        <v>72</v>
      </c>
      <c r="T252" s="16">
        <v>0.63</v>
      </c>
    </row>
    <row r="253" spans="1:20">
      <c r="A253" s="18">
        <v>42985</v>
      </c>
      <c r="B253" s="16">
        <v>68.399999999999991</v>
      </c>
      <c r="C253" s="16">
        <v>0.67</v>
      </c>
      <c r="S253" s="16">
        <v>67.699999999999989</v>
      </c>
      <c r="T253" s="16">
        <v>0.69</v>
      </c>
    </row>
    <row r="254" spans="1:20">
      <c r="A254" s="18">
        <v>42986</v>
      </c>
      <c r="B254" s="16">
        <v>65.099999999999994</v>
      </c>
      <c r="C254" s="16">
        <v>0.71</v>
      </c>
      <c r="S254" s="16">
        <v>71.699999999999989</v>
      </c>
      <c r="T254" s="16">
        <v>0.69</v>
      </c>
    </row>
    <row r="255" spans="1:20">
      <c r="A255" s="18">
        <v>42987</v>
      </c>
      <c r="B255" s="16">
        <v>64.8</v>
      </c>
      <c r="C255" s="16">
        <v>0.77</v>
      </c>
      <c r="S255" s="16">
        <v>67.399999999999991</v>
      </c>
      <c r="T255" s="16">
        <v>0.69</v>
      </c>
    </row>
    <row r="256" spans="1:20">
      <c r="A256" s="18">
        <v>42988</v>
      </c>
      <c r="B256" s="16">
        <v>61.8</v>
      </c>
      <c r="C256" s="16">
        <v>0.74</v>
      </c>
      <c r="S256" s="16">
        <v>61.099999999999994</v>
      </c>
      <c r="T256" s="16">
        <v>0.69</v>
      </c>
    </row>
    <row r="257" spans="1:20">
      <c r="A257" s="18">
        <v>42989</v>
      </c>
      <c r="B257" s="16">
        <v>68.399999999999991</v>
      </c>
      <c r="C257" s="16">
        <v>0.69</v>
      </c>
      <c r="S257" s="16">
        <v>59.8</v>
      </c>
      <c r="T257" s="16">
        <v>0.74</v>
      </c>
    </row>
    <row r="258" spans="1:20">
      <c r="A258" s="18">
        <v>42990</v>
      </c>
      <c r="B258" s="16">
        <v>61.099999999999994</v>
      </c>
      <c r="C258" s="16">
        <v>0.71</v>
      </c>
      <c r="S258" s="16">
        <v>61.8</v>
      </c>
      <c r="T258" s="16">
        <v>0.71</v>
      </c>
    </row>
    <row r="259" spans="1:20">
      <c r="A259" s="18">
        <v>42991</v>
      </c>
      <c r="B259" s="16">
        <v>64.8</v>
      </c>
      <c r="C259" s="16">
        <v>0.71</v>
      </c>
      <c r="S259" s="16">
        <v>71.699999999999989</v>
      </c>
      <c r="T259" s="16">
        <v>0.69</v>
      </c>
    </row>
    <row r="260" spans="1:20">
      <c r="A260" s="18">
        <v>42992</v>
      </c>
      <c r="B260" s="16">
        <v>63.8</v>
      </c>
      <c r="C260" s="16">
        <v>0.71</v>
      </c>
      <c r="S260" s="16">
        <v>68.399999999999991</v>
      </c>
      <c r="T260" s="16">
        <v>0.67</v>
      </c>
    </row>
    <row r="261" spans="1:20">
      <c r="A261" s="18">
        <v>42993</v>
      </c>
      <c r="B261" s="16">
        <v>63.399999999999991</v>
      </c>
      <c r="C261" s="16">
        <v>0.67</v>
      </c>
      <c r="S261" s="16">
        <v>65.099999999999994</v>
      </c>
      <c r="T261" s="16">
        <v>0.71</v>
      </c>
    </row>
    <row r="262" spans="1:20">
      <c r="A262" s="18">
        <v>42994</v>
      </c>
      <c r="B262" s="16">
        <v>68.099999999999994</v>
      </c>
      <c r="C262" s="16">
        <v>0.69</v>
      </c>
      <c r="S262" s="16">
        <v>64.8</v>
      </c>
      <c r="T262" s="16">
        <v>0.77</v>
      </c>
    </row>
    <row r="263" spans="1:20">
      <c r="A263" s="18">
        <v>42995</v>
      </c>
      <c r="B263" s="16">
        <v>59.8</v>
      </c>
      <c r="C263" s="16">
        <v>0.71</v>
      </c>
      <c r="S263" s="16">
        <v>61.8</v>
      </c>
      <c r="T263" s="16">
        <v>0.74</v>
      </c>
    </row>
    <row r="264" spans="1:20">
      <c r="A264" s="18">
        <v>42996</v>
      </c>
      <c r="B264" s="16">
        <v>64.8</v>
      </c>
      <c r="C264" s="16">
        <v>0.71</v>
      </c>
      <c r="S264" s="16">
        <v>68.399999999999991</v>
      </c>
      <c r="T264" s="16">
        <v>0.69</v>
      </c>
    </row>
    <row r="265" spans="1:20">
      <c r="A265" s="18">
        <v>42997</v>
      </c>
      <c r="B265" s="16">
        <v>67.399999999999991</v>
      </c>
      <c r="C265" s="16">
        <v>0.67</v>
      </c>
      <c r="S265" s="16">
        <v>61.099999999999994</v>
      </c>
      <c r="T265" s="16">
        <v>0.71</v>
      </c>
    </row>
    <row r="266" spans="1:20">
      <c r="A266" s="18">
        <v>42998</v>
      </c>
      <c r="B266" s="16">
        <v>67.099999999999994</v>
      </c>
      <c r="C266" s="16">
        <v>0.69</v>
      </c>
      <c r="S266" s="16">
        <v>64.8</v>
      </c>
      <c r="T266" s="16">
        <v>0.71</v>
      </c>
    </row>
    <row r="267" spans="1:20">
      <c r="A267" s="18">
        <v>42999</v>
      </c>
      <c r="B267" s="16">
        <v>59.8</v>
      </c>
      <c r="C267" s="16">
        <v>0.71</v>
      </c>
      <c r="S267" s="16">
        <v>63.8</v>
      </c>
      <c r="T267" s="16">
        <v>0.71</v>
      </c>
    </row>
    <row r="268" spans="1:20">
      <c r="A268" s="18">
        <v>43000</v>
      </c>
      <c r="B268" s="16">
        <v>64.8</v>
      </c>
      <c r="C268" s="16">
        <v>0.74</v>
      </c>
      <c r="S268" s="16">
        <v>63.399999999999991</v>
      </c>
      <c r="T268" s="16">
        <v>0.67</v>
      </c>
    </row>
    <row r="269" spans="1:20">
      <c r="A269" s="18">
        <v>43001</v>
      </c>
      <c r="B269" s="16">
        <v>63.399999999999991</v>
      </c>
      <c r="C269" s="16">
        <v>0.71</v>
      </c>
      <c r="S269" s="16">
        <v>68.099999999999994</v>
      </c>
      <c r="T269" s="16">
        <v>0.69</v>
      </c>
    </row>
    <row r="270" spans="1:20">
      <c r="A270" s="18">
        <v>43002</v>
      </c>
      <c r="B270" s="16">
        <v>63.399999999999991</v>
      </c>
      <c r="C270" s="16">
        <v>0.71</v>
      </c>
      <c r="S270" s="16">
        <v>59.8</v>
      </c>
      <c r="T270" s="16">
        <v>0.71</v>
      </c>
    </row>
    <row r="271" spans="1:20">
      <c r="A271" s="18">
        <v>43003</v>
      </c>
      <c r="B271" s="16">
        <v>61.099999999999994</v>
      </c>
      <c r="C271" s="16">
        <v>0.71</v>
      </c>
      <c r="S271" s="16">
        <v>64.8</v>
      </c>
      <c r="T271" s="16">
        <v>0.71</v>
      </c>
    </row>
    <row r="272" spans="1:20">
      <c r="A272" s="18">
        <v>43004</v>
      </c>
      <c r="B272" s="16">
        <v>61.8</v>
      </c>
      <c r="C272" s="16">
        <v>0.77</v>
      </c>
      <c r="S272" s="16">
        <v>67.399999999999991</v>
      </c>
      <c r="T272" s="16">
        <v>0.67</v>
      </c>
    </row>
    <row r="273" spans="1:20">
      <c r="A273" s="18">
        <v>43005</v>
      </c>
      <c r="B273" s="16">
        <v>70.699999999999989</v>
      </c>
      <c r="C273" s="16">
        <v>0.67</v>
      </c>
      <c r="S273" s="16">
        <v>67.099999999999994</v>
      </c>
      <c r="T273" s="16">
        <v>0.69</v>
      </c>
    </row>
    <row r="274" spans="1:20">
      <c r="A274" s="18">
        <v>43006</v>
      </c>
      <c r="B274" s="16">
        <v>67.399999999999991</v>
      </c>
      <c r="C274" s="16">
        <v>0.69</v>
      </c>
      <c r="S274" s="16">
        <v>59.8</v>
      </c>
      <c r="T274" s="16">
        <v>0.71</v>
      </c>
    </row>
    <row r="275" spans="1:20">
      <c r="A275" s="18">
        <v>43007</v>
      </c>
      <c r="B275" s="16">
        <v>66.099999999999994</v>
      </c>
      <c r="C275" s="16">
        <v>0.71</v>
      </c>
      <c r="S275" s="16">
        <v>64.8</v>
      </c>
      <c r="T275" s="16">
        <v>0.74</v>
      </c>
    </row>
    <row r="276" spans="1:20">
      <c r="A276" s="18">
        <v>43008</v>
      </c>
      <c r="B276" s="16">
        <v>64.8</v>
      </c>
      <c r="C276" s="16">
        <v>0.74</v>
      </c>
      <c r="S276" s="16">
        <v>63.399999999999991</v>
      </c>
      <c r="T276" s="16">
        <v>0.71</v>
      </c>
    </row>
    <row r="277" spans="1:20">
      <c r="A277" s="18">
        <v>43009</v>
      </c>
      <c r="B277" s="16">
        <v>56.499999999999993</v>
      </c>
      <c r="C277" s="16">
        <v>0.8</v>
      </c>
      <c r="S277" s="16">
        <v>63.399999999999991</v>
      </c>
      <c r="T277" s="16">
        <v>0.71</v>
      </c>
    </row>
    <row r="278" spans="1:20">
      <c r="A278" s="18">
        <v>43010</v>
      </c>
      <c r="B278" s="16">
        <v>58.499999999999993</v>
      </c>
      <c r="C278" s="16">
        <v>0.74</v>
      </c>
      <c r="S278" s="16">
        <v>61.099999999999994</v>
      </c>
      <c r="T278" s="16">
        <v>0.71</v>
      </c>
    </row>
    <row r="279" spans="1:20">
      <c r="A279" s="18">
        <v>43011</v>
      </c>
      <c r="B279" s="16">
        <v>59.199999999999996</v>
      </c>
      <c r="C279" s="16">
        <v>0.8</v>
      </c>
      <c r="S279" s="16">
        <v>61.8</v>
      </c>
      <c r="T279" s="16">
        <v>0.77</v>
      </c>
    </row>
    <row r="280" spans="1:20">
      <c r="A280" s="18">
        <v>43012</v>
      </c>
      <c r="B280" s="16">
        <v>61.199999999999996</v>
      </c>
      <c r="C280" s="16">
        <v>0.77</v>
      </c>
      <c r="S280" s="16">
        <v>70.699999999999989</v>
      </c>
      <c r="T280" s="16">
        <v>0.67</v>
      </c>
    </row>
    <row r="281" spans="1:20">
      <c r="A281" s="18">
        <v>43013</v>
      </c>
      <c r="B281" s="16">
        <v>60.499999999999993</v>
      </c>
      <c r="C281" s="16">
        <v>0.8</v>
      </c>
      <c r="S281" s="16">
        <v>67.399999999999991</v>
      </c>
      <c r="T281" s="16">
        <v>0.69</v>
      </c>
    </row>
    <row r="282" spans="1:20">
      <c r="A282" s="18">
        <v>43014</v>
      </c>
      <c r="B282" s="16">
        <v>62.499999999999993</v>
      </c>
      <c r="C282" s="16">
        <v>0.74</v>
      </c>
      <c r="S282" s="16">
        <v>66.099999999999994</v>
      </c>
      <c r="T282" s="16">
        <v>0.71</v>
      </c>
    </row>
    <row r="283" spans="1:20">
      <c r="A283" s="18">
        <v>43015</v>
      </c>
      <c r="B283" s="16">
        <v>63.499999999999993</v>
      </c>
      <c r="C283" s="16">
        <v>0.8</v>
      </c>
      <c r="S283" s="16">
        <v>64.8</v>
      </c>
      <c r="T283" s="16">
        <v>0.74</v>
      </c>
    </row>
    <row r="284" spans="1:20">
      <c r="A284" s="18">
        <v>43016</v>
      </c>
      <c r="B284" s="16">
        <v>60.199999999999996</v>
      </c>
      <c r="C284" s="16">
        <v>0.8</v>
      </c>
      <c r="S284" s="16">
        <v>56.499999999999993</v>
      </c>
      <c r="T284" s="16">
        <v>0.8</v>
      </c>
    </row>
    <row r="285" spans="1:20">
      <c r="A285" s="18">
        <v>43017</v>
      </c>
      <c r="B285" s="16">
        <v>63.499999999999993</v>
      </c>
      <c r="C285" s="16">
        <v>0.74</v>
      </c>
      <c r="S285" s="16">
        <v>58.499999999999993</v>
      </c>
      <c r="T285" s="16">
        <v>0.74</v>
      </c>
    </row>
    <row r="286" spans="1:20">
      <c r="A286" s="18">
        <v>43018</v>
      </c>
      <c r="B286" s="16">
        <v>58.499999999999993</v>
      </c>
      <c r="C286" s="16">
        <v>0.74</v>
      </c>
      <c r="S286" s="16">
        <v>59.199999999999996</v>
      </c>
      <c r="T286" s="16">
        <v>0.8</v>
      </c>
    </row>
    <row r="287" spans="1:20">
      <c r="A287" s="18">
        <v>43019</v>
      </c>
      <c r="B287" s="16">
        <v>61.499999999999993</v>
      </c>
      <c r="C287" s="16">
        <v>0.77</v>
      </c>
      <c r="S287" s="16">
        <v>61.199999999999996</v>
      </c>
      <c r="T287" s="16">
        <v>0.77</v>
      </c>
    </row>
    <row r="288" spans="1:20">
      <c r="A288" s="18">
        <v>43020</v>
      </c>
      <c r="B288" s="16">
        <v>58.199999999999996</v>
      </c>
      <c r="C288" s="16">
        <v>0.77</v>
      </c>
      <c r="S288" s="16">
        <v>60.499999999999993</v>
      </c>
      <c r="T288" s="16">
        <v>0.8</v>
      </c>
    </row>
    <row r="289" spans="1:20">
      <c r="A289" s="18">
        <v>43021</v>
      </c>
      <c r="B289" s="16">
        <v>61.499999999999993</v>
      </c>
      <c r="C289" s="16">
        <v>0.8</v>
      </c>
      <c r="S289" s="16">
        <v>62.499999999999993</v>
      </c>
      <c r="T289" s="16">
        <v>0.74</v>
      </c>
    </row>
    <row r="290" spans="1:20">
      <c r="A290" s="18">
        <v>43022</v>
      </c>
      <c r="B290" s="16">
        <v>59.499999999999993</v>
      </c>
      <c r="C290" s="16">
        <v>0.74</v>
      </c>
      <c r="S290" s="16">
        <v>63.499999999999993</v>
      </c>
      <c r="T290" s="16">
        <v>0.8</v>
      </c>
    </row>
    <row r="291" spans="1:20">
      <c r="A291" s="18">
        <v>43023</v>
      </c>
      <c r="B291" s="16">
        <v>61.499999999999993</v>
      </c>
      <c r="C291" s="16">
        <v>0.74</v>
      </c>
      <c r="S291" s="16">
        <v>60.199999999999996</v>
      </c>
      <c r="T291" s="16">
        <v>0.8</v>
      </c>
    </row>
    <row r="292" spans="1:20">
      <c r="A292" s="18">
        <v>43024</v>
      </c>
      <c r="B292" s="16">
        <v>58.199999999999996</v>
      </c>
      <c r="C292" s="16">
        <v>0.8</v>
      </c>
      <c r="S292" s="16">
        <v>63.499999999999993</v>
      </c>
      <c r="T292" s="16">
        <v>0.74</v>
      </c>
    </row>
    <row r="293" spans="1:20">
      <c r="A293" s="18">
        <v>43025</v>
      </c>
      <c r="B293" s="16">
        <v>58.499999999999993</v>
      </c>
      <c r="C293" s="16">
        <v>0.77</v>
      </c>
      <c r="S293" s="16">
        <v>58.499999999999993</v>
      </c>
      <c r="T293" s="16">
        <v>0.74</v>
      </c>
    </row>
    <row r="294" spans="1:20">
      <c r="A294" s="18">
        <v>43026</v>
      </c>
      <c r="B294" s="16">
        <v>62.499999999999993</v>
      </c>
      <c r="C294" s="16">
        <v>0.77</v>
      </c>
      <c r="S294" s="16">
        <v>61.499999999999993</v>
      </c>
      <c r="T294" s="16">
        <v>0.77</v>
      </c>
    </row>
    <row r="295" spans="1:20">
      <c r="A295" s="18">
        <v>43027</v>
      </c>
      <c r="B295" s="16">
        <v>60.499999999999993</v>
      </c>
      <c r="C295" s="16">
        <v>0.8</v>
      </c>
      <c r="S295" s="16">
        <v>58.199999999999996</v>
      </c>
      <c r="T295" s="16">
        <v>0.77</v>
      </c>
    </row>
    <row r="296" spans="1:20">
      <c r="A296" s="18">
        <v>43028</v>
      </c>
      <c r="B296" s="16">
        <v>60.199999999999996</v>
      </c>
      <c r="C296" s="16">
        <v>0.8</v>
      </c>
      <c r="S296" s="16">
        <v>61.499999999999993</v>
      </c>
      <c r="T296" s="16">
        <v>0.8</v>
      </c>
    </row>
    <row r="297" spans="1:20">
      <c r="A297" s="18">
        <v>43029</v>
      </c>
      <c r="B297" s="16">
        <v>56.199999999999996</v>
      </c>
      <c r="C297" s="16">
        <v>0.83</v>
      </c>
      <c r="S297" s="16">
        <v>59.499999999999993</v>
      </c>
      <c r="T297" s="16">
        <v>0.74</v>
      </c>
    </row>
    <row r="298" spans="1:20">
      <c r="A298" s="18">
        <v>43030</v>
      </c>
      <c r="B298" s="16">
        <v>57.499999999999993</v>
      </c>
      <c r="C298" s="16">
        <v>0.77</v>
      </c>
      <c r="S298" s="16">
        <v>61.499999999999993</v>
      </c>
      <c r="T298" s="16">
        <v>0.74</v>
      </c>
    </row>
    <row r="299" spans="1:20">
      <c r="A299" s="18">
        <v>43031</v>
      </c>
      <c r="B299" s="16">
        <v>58.499999999999993</v>
      </c>
      <c r="C299" s="16">
        <v>0.8</v>
      </c>
      <c r="S299" s="16">
        <v>58.199999999999996</v>
      </c>
      <c r="T299" s="16">
        <v>0.8</v>
      </c>
    </row>
    <row r="300" spans="1:20">
      <c r="A300" s="18">
        <v>43032</v>
      </c>
      <c r="B300" s="16">
        <v>61.499999999999993</v>
      </c>
      <c r="C300" s="16">
        <v>0.74</v>
      </c>
      <c r="S300" s="16">
        <v>58.499999999999993</v>
      </c>
      <c r="T300" s="16">
        <v>0.77</v>
      </c>
    </row>
    <row r="301" spans="1:20">
      <c r="A301" s="18">
        <v>43033</v>
      </c>
      <c r="B301" s="16">
        <v>61.199999999999996</v>
      </c>
      <c r="C301" s="16">
        <v>0.8</v>
      </c>
      <c r="S301" s="16">
        <v>62.499999999999993</v>
      </c>
      <c r="T301" s="16">
        <v>0.77</v>
      </c>
    </row>
    <row r="302" spans="1:20">
      <c r="A302" s="18">
        <v>43034</v>
      </c>
      <c r="B302" s="16">
        <v>54.199999999999996</v>
      </c>
      <c r="C302" s="16">
        <v>0.77</v>
      </c>
      <c r="S302" s="16">
        <v>60.499999999999993</v>
      </c>
      <c r="T302" s="16">
        <v>0.8</v>
      </c>
    </row>
    <row r="303" spans="1:20">
      <c r="A303" s="18">
        <v>43035</v>
      </c>
      <c r="B303" s="16">
        <v>62.8</v>
      </c>
      <c r="C303" s="16">
        <v>0.71</v>
      </c>
      <c r="S303" s="16">
        <v>60.199999999999996</v>
      </c>
      <c r="T303" s="16">
        <v>0.8</v>
      </c>
    </row>
    <row r="304" spans="1:20">
      <c r="A304" s="18">
        <v>43036</v>
      </c>
      <c r="B304" s="16">
        <v>57.499999999999993</v>
      </c>
      <c r="C304" s="16">
        <v>0.77</v>
      </c>
      <c r="S304" s="16">
        <v>56.199999999999996</v>
      </c>
      <c r="T304" s="16">
        <v>0.83</v>
      </c>
    </row>
    <row r="305" spans="1:20">
      <c r="A305" s="18">
        <v>43037</v>
      </c>
      <c r="B305" s="16">
        <v>61.499999999999993</v>
      </c>
      <c r="C305" s="16">
        <v>0.8</v>
      </c>
      <c r="S305" s="16">
        <v>57.499999999999993</v>
      </c>
      <c r="T305" s="16">
        <v>0.77</v>
      </c>
    </row>
    <row r="306" spans="1:20">
      <c r="A306" s="18">
        <v>43038</v>
      </c>
      <c r="B306" s="16">
        <v>58.199999999999996</v>
      </c>
      <c r="C306" s="16">
        <v>0.77</v>
      </c>
      <c r="S306" s="16">
        <v>58.499999999999993</v>
      </c>
      <c r="T306" s="16">
        <v>0.8</v>
      </c>
    </row>
    <row r="307" spans="1:20">
      <c r="A307" s="18">
        <v>43039</v>
      </c>
      <c r="B307" s="16">
        <v>54.199999999999996</v>
      </c>
      <c r="C307" s="16">
        <v>0.77</v>
      </c>
      <c r="S307" s="16">
        <v>61.499999999999993</v>
      </c>
      <c r="T307" s="16">
        <v>0.74</v>
      </c>
    </row>
    <row r="308" spans="1:20">
      <c r="A308" s="18">
        <v>43040</v>
      </c>
      <c r="B308" s="16">
        <v>51.9</v>
      </c>
      <c r="C308" s="16">
        <v>0.83</v>
      </c>
      <c r="S308" s="16">
        <v>61.199999999999996</v>
      </c>
      <c r="T308" s="16">
        <v>0.8</v>
      </c>
    </row>
    <row r="309" spans="1:20">
      <c r="A309" s="18">
        <v>43041</v>
      </c>
      <c r="B309" s="16">
        <v>53.599999999999994</v>
      </c>
      <c r="C309" s="16">
        <v>0.91</v>
      </c>
      <c r="S309" s="16">
        <v>54.199999999999996</v>
      </c>
      <c r="T309" s="16">
        <v>0.77</v>
      </c>
    </row>
    <row r="310" spans="1:20">
      <c r="A310" s="18">
        <v>43042</v>
      </c>
      <c r="B310" s="16">
        <v>51.3</v>
      </c>
      <c r="C310" s="16">
        <v>0.87</v>
      </c>
      <c r="S310" s="16">
        <v>62.8</v>
      </c>
      <c r="T310" s="16">
        <v>0.71</v>
      </c>
    </row>
    <row r="311" spans="1:20">
      <c r="A311" s="18">
        <v>43043</v>
      </c>
      <c r="B311" s="16">
        <v>48.699999999999996</v>
      </c>
      <c r="C311" s="16">
        <v>0.95</v>
      </c>
      <c r="S311" s="16">
        <v>57.499999999999993</v>
      </c>
      <c r="T311" s="16">
        <v>0.77</v>
      </c>
    </row>
    <row r="312" spans="1:20">
      <c r="A312" s="18">
        <v>43044</v>
      </c>
      <c r="B312" s="16">
        <v>55.9</v>
      </c>
      <c r="C312" s="16">
        <v>0.87</v>
      </c>
      <c r="S312" s="16">
        <v>61.499999999999993</v>
      </c>
      <c r="T312" s="16">
        <v>0.8</v>
      </c>
    </row>
    <row r="313" spans="1:20">
      <c r="A313" s="18">
        <v>43045</v>
      </c>
      <c r="B313" s="16">
        <v>51.599999999999994</v>
      </c>
      <c r="C313" s="16">
        <v>0.91</v>
      </c>
      <c r="S313" s="16">
        <v>58.199999999999996</v>
      </c>
      <c r="T313" s="16">
        <v>0.77</v>
      </c>
    </row>
    <row r="314" spans="1:20">
      <c r="A314" s="18">
        <v>43046</v>
      </c>
      <c r="B314" s="16">
        <v>52.3</v>
      </c>
      <c r="C314" s="16">
        <v>0.91</v>
      </c>
      <c r="S314" s="16">
        <v>54.199999999999996</v>
      </c>
      <c r="T314" s="16">
        <v>0.77</v>
      </c>
    </row>
    <row r="315" spans="1:20">
      <c r="A315" s="18">
        <v>43047</v>
      </c>
      <c r="B315" s="16">
        <v>44.699999999999996</v>
      </c>
      <c r="C315" s="16">
        <v>0.95</v>
      </c>
      <c r="S315" s="16">
        <v>51.9</v>
      </c>
      <c r="T315" s="16">
        <v>0.83</v>
      </c>
    </row>
    <row r="316" spans="1:20">
      <c r="A316" s="18">
        <v>43048</v>
      </c>
      <c r="B316" s="16">
        <v>53.9</v>
      </c>
      <c r="C316" s="16">
        <v>0.83</v>
      </c>
      <c r="S316" s="16">
        <v>53.599999999999994</v>
      </c>
      <c r="T316" s="16">
        <v>0.91</v>
      </c>
    </row>
    <row r="317" spans="1:20">
      <c r="A317" s="18">
        <v>43049</v>
      </c>
      <c r="B317" s="16">
        <v>54.599999999999994</v>
      </c>
      <c r="C317" s="16">
        <v>0.87</v>
      </c>
      <c r="S317" s="16">
        <v>51.3</v>
      </c>
      <c r="T317" s="16">
        <v>0.87</v>
      </c>
    </row>
    <row r="318" spans="1:20">
      <c r="A318" s="18">
        <v>43050</v>
      </c>
      <c r="B318" s="16">
        <v>47.3</v>
      </c>
      <c r="C318" s="16">
        <v>0.91</v>
      </c>
      <c r="S318" s="16">
        <v>48.699999999999996</v>
      </c>
      <c r="T318" s="16">
        <v>0.95</v>
      </c>
    </row>
    <row r="319" spans="1:20">
      <c r="A319" s="18">
        <v>43051</v>
      </c>
      <c r="B319" s="16">
        <v>49.699999999999996</v>
      </c>
      <c r="C319" s="16">
        <v>1.05</v>
      </c>
      <c r="S319" s="16">
        <v>55.9</v>
      </c>
      <c r="T319" s="16">
        <v>0.87</v>
      </c>
    </row>
    <row r="320" spans="1:20">
      <c r="A320" s="18">
        <v>43052</v>
      </c>
      <c r="B320" s="16">
        <v>44.699999999999996</v>
      </c>
      <c r="C320" s="16">
        <v>1.05</v>
      </c>
      <c r="S320" s="16">
        <v>51.599999999999994</v>
      </c>
      <c r="T320" s="16">
        <v>0.91</v>
      </c>
    </row>
    <row r="321" spans="1:20">
      <c r="A321" s="18">
        <v>43053</v>
      </c>
      <c r="B321" s="16">
        <v>55.9</v>
      </c>
      <c r="C321" s="16">
        <v>0.8</v>
      </c>
      <c r="S321" s="16">
        <v>52.3</v>
      </c>
      <c r="T321" s="16">
        <v>0.91</v>
      </c>
    </row>
    <row r="322" spans="1:20">
      <c r="A322" s="18">
        <v>43054</v>
      </c>
      <c r="B322" s="16">
        <v>55.9</v>
      </c>
      <c r="C322" s="16">
        <v>0.83</v>
      </c>
      <c r="S322" s="16">
        <v>44.699999999999996</v>
      </c>
      <c r="T322" s="16">
        <v>0.95</v>
      </c>
    </row>
    <row r="323" spans="1:20">
      <c r="A323" s="18">
        <v>43055</v>
      </c>
      <c r="B323" s="16">
        <v>47.3</v>
      </c>
      <c r="C323" s="16">
        <v>0.87</v>
      </c>
      <c r="S323" s="16">
        <v>53.9</v>
      </c>
      <c r="T323" s="16">
        <v>0.83</v>
      </c>
    </row>
    <row r="324" spans="1:20">
      <c r="A324" s="18">
        <v>43056</v>
      </c>
      <c r="B324" s="16">
        <v>46</v>
      </c>
      <c r="C324" s="16">
        <v>1</v>
      </c>
      <c r="S324" s="16">
        <v>54.599999999999994</v>
      </c>
      <c r="T324" s="16">
        <v>0.87</v>
      </c>
    </row>
    <row r="325" spans="1:20">
      <c r="A325" s="18">
        <v>43057</v>
      </c>
      <c r="B325" s="16">
        <v>48.699999999999996</v>
      </c>
      <c r="C325" s="16">
        <v>1.05</v>
      </c>
      <c r="S325" s="16">
        <v>47.3</v>
      </c>
      <c r="T325" s="16">
        <v>0.91</v>
      </c>
    </row>
    <row r="326" spans="1:20">
      <c r="A326" s="18">
        <v>43058</v>
      </c>
      <c r="B326" s="16">
        <v>55.9</v>
      </c>
      <c r="C326" s="16">
        <v>0.87</v>
      </c>
      <c r="S326" s="16">
        <v>49.699999999999996</v>
      </c>
      <c r="T326" s="16">
        <v>1.05</v>
      </c>
    </row>
    <row r="327" spans="1:20">
      <c r="A327" s="18">
        <v>43059</v>
      </c>
      <c r="B327" s="16">
        <v>55.599999999999994</v>
      </c>
      <c r="C327" s="16">
        <v>0.87</v>
      </c>
      <c r="S327" s="16">
        <v>44.699999999999996</v>
      </c>
      <c r="T327" s="16">
        <v>1.05</v>
      </c>
    </row>
    <row r="328" spans="1:20">
      <c r="A328" s="18">
        <v>43060</v>
      </c>
      <c r="B328" s="16">
        <v>47</v>
      </c>
      <c r="C328" s="16">
        <v>0.95</v>
      </c>
      <c r="S328" s="16">
        <v>55.9</v>
      </c>
      <c r="T328" s="16">
        <v>0.8</v>
      </c>
    </row>
    <row r="329" spans="1:20">
      <c r="A329" s="18">
        <v>43061</v>
      </c>
      <c r="B329" s="16">
        <v>48.699999999999996</v>
      </c>
      <c r="C329" s="16">
        <v>1</v>
      </c>
      <c r="S329" s="16">
        <v>55.9</v>
      </c>
      <c r="T329" s="16">
        <v>0.83</v>
      </c>
    </row>
    <row r="330" spans="1:20">
      <c r="A330" s="18">
        <v>43062</v>
      </c>
      <c r="B330" s="16">
        <v>51.9</v>
      </c>
      <c r="C330" s="16">
        <v>0.87</v>
      </c>
      <c r="S330" s="16">
        <v>47.3</v>
      </c>
      <c r="T330" s="16">
        <v>0.87</v>
      </c>
    </row>
    <row r="331" spans="1:20">
      <c r="A331" s="18">
        <v>43063</v>
      </c>
      <c r="B331" s="16">
        <v>53.599999999999994</v>
      </c>
      <c r="C331" s="16">
        <v>0.83</v>
      </c>
      <c r="S331" s="16">
        <v>46</v>
      </c>
      <c r="T331" s="16">
        <v>1</v>
      </c>
    </row>
    <row r="332" spans="1:20">
      <c r="A332" s="18">
        <v>43064</v>
      </c>
      <c r="B332" s="16">
        <v>49</v>
      </c>
      <c r="C332" s="16">
        <v>0.91</v>
      </c>
      <c r="S332" s="16">
        <v>48.699999999999996</v>
      </c>
      <c r="T332" s="16">
        <v>1.05</v>
      </c>
    </row>
    <row r="333" spans="1:20">
      <c r="A333" s="18">
        <v>43065</v>
      </c>
      <c r="B333" s="16">
        <v>49.699999999999996</v>
      </c>
      <c r="C333" s="16">
        <v>1.05</v>
      </c>
      <c r="S333" s="16">
        <v>55.9</v>
      </c>
      <c r="T333" s="16">
        <v>0.87</v>
      </c>
    </row>
    <row r="334" spans="1:20">
      <c r="A334" s="18">
        <v>43066</v>
      </c>
      <c r="B334" s="16">
        <v>53.9</v>
      </c>
      <c r="C334" s="16">
        <v>0.87</v>
      </c>
      <c r="S334" s="16">
        <v>55.599999999999994</v>
      </c>
      <c r="T334" s="16">
        <v>0.87</v>
      </c>
    </row>
    <row r="335" spans="1:20">
      <c r="A335" s="18">
        <v>43067</v>
      </c>
      <c r="B335" s="16">
        <v>54.599999999999994</v>
      </c>
      <c r="C335" s="16">
        <v>0.91</v>
      </c>
      <c r="S335" s="16">
        <v>47</v>
      </c>
      <c r="T335" s="16">
        <v>0.95</v>
      </c>
    </row>
    <row r="336" spans="1:20">
      <c r="A336" s="18">
        <v>43068</v>
      </c>
      <c r="B336" s="16">
        <v>50</v>
      </c>
      <c r="C336" s="16">
        <v>0.95</v>
      </c>
      <c r="S336" s="16">
        <v>48.699999999999996</v>
      </c>
      <c r="T336" s="16">
        <v>1</v>
      </c>
    </row>
    <row r="337" spans="1:20">
      <c r="A337" s="18">
        <v>43069</v>
      </c>
      <c r="B337" s="16">
        <v>44.699999999999996</v>
      </c>
      <c r="C337" s="16">
        <v>1.05</v>
      </c>
      <c r="S337" s="16">
        <v>51.9</v>
      </c>
      <c r="T337" s="16">
        <v>0.87</v>
      </c>
    </row>
    <row r="338" spans="1:20">
      <c r="A338" s="18">
        <v>43070</v>
      </c>
      <c r="B338" s="16">
        <v>48.699999999999996</v>
      </c>
      <c r="C338" s="16">
        <v>1</v>
      </c>
      <c r="S338" s="16">
        <v>53.599999999999994</v>
      </c>
      <c r="T338" s="16">
        <v>0.83</v>
      </c>
    </row>
    <row r="339" spans="1:20">
      <c r="A339" s="18">
        <v>43071</v>
      </c>
      <c r="B339" s="16">
        <v>44.099999999999994</v>
      </c>
      <c r="C339" s="16">
        <v>1.1100000000000001</v>
      </c>
      <c r="S339" s="16">
        <v>49</v>
      </c>
      <c r="T339" s="16">
        <v>0.91</v>
      </c>
    </row>
    <row r="340" spans="1:20">
      <c r="A340" s="18">
        <v>43072</v>
      </c>
      <c r="B340" s="16">
        <v>33.5</v>
      </c>
      <c r="C340" s="16">
        <v>1.18</v>
      </c>
      <c r="S340" s="16">
        <v>49.699999999999996</v>
      </c>
      <c r="T340" s="16">
        <v>1.05</v>
      </c>
    </row>
    <row r="341" spans="1:20">
      <c r="A341" s="18">
        <v>43073</v>
      </c>
      <c r="B341" s="16">
        <v>34.9</v>
      </c>
      <c r="C341" s="16">
        <v>1.54</v>
      </c>
      <c r="S341" s="16">
        <v>53.9</v>
      </c>
      <c r="T341" s="16">
        <v>0.87</v>
      </c>
    </row>
    <row r="342" spans="1:20">
      <c r="A342" s="18">
        <v>43074</v>
      </c>
      <c r="B342" s="16">
        <v>22</v>
      </c>
      <c r="C342" s="16">
        <v>1.82</v>
      </c>
      <c r="S342" s="16">
        <v>54.599999999999994</v>
      </c>
      <c r="T342" s="16">
        <v>0.91</v>
      </c>
    </row>
    <row r="343" spans="1:20">
      <c r="A343" s="18">
        <v>43075</v>
      </c>
      <c r="B343" s="16">
        <v>44.699999999999996</v>
      </c>
      <c r="C343" s="16">
        <v>0.95</v>
      </c>
      <c r="S343" s="16">
        <v>50</v>
      </c>
      <c r="T343" s="16">
        <v>0.95</v>
      </c>
    </row>
    <row r="344" spans="1:20">
      <c r="A344" s="18">
        <v>43076</v>
      </c>
      <c r="B344" s="16">
        <v>42.099999999999994</v>
      </c>
      <c r="C344" s="16">
        <v>1.05</v>
      </c>
      <c r="S344" s="16">
        <v>44.699999999999996</v>
      </c>
      <c r="T344" s="16">
        <v>1.05</v>
      </c>
    </row>
    <row r="345" spans="1:20">
      <c r="A345" s="18">
        <v>43077</v>
      </c>
      <c r="B345" s="16">
        <v>40.5</v>
      </c>
      <c r="C345" s="16">
        <v>1.25</v>
      </c>
      <c r="S345" s="16">
        <v>48.699999999999996</v>
      </c>
      <c r="T345" s="16">
        <v>1</v>
      </c>
    </row>
    <row r="346" spans="1:20">
      <c r="A346" s="18">
        <v>43078</v>
      </c>
      <c r="B346" s="16">
        <v>31.199999999999996</v>
      </c>
      <c r="C346" s="16">
        <v>1.43</v>
      </c>
      <c r="S346" s="16">
        <v>44.099999999999994</v>
      </c>
      <c r="T346" s="16">
        <v>1.1100000000000001</v>
      </c>
    </row>
    <row r="347" spans="1:20">
      <c r="A347" s="18">
        <v>43079</v>
      </c>
      <c r="B347" s="16">
        <v>31.299999999999997</v>
      </c>
      <c r="C347" s="16">
        <v>1.82</v>
      </c>
      <c r="S347" s="16">
        <v>33.5</v>
      </c>
      <c r="T347" s="16">
        <v>1.18</v>
      </c>
    </row>
    <row r="348" spans="1:20">
      <c r="A348" s="18">
        <v>43080</v>
      </c>
      <c r="B348" s="16">
        <v>45.099999999999994</v>
      </c>
      <c r="C348" s="16">
        <v>1.1100000000000001</v>
      </c>
      <c r="S348" s="16">
        <v>34.9</v>
      </c>
      <c r="T348" s="16">
        <v>1.54</v>
      </c>
    </row>
    <row r="349" spans="1:20">
      <c r="A349" s="18">
        <v>43081</v>
      </c>
      <c r="B349" s="16">
        <v>33.5</v>
      </c>
      <c r="C349" s="16">
        <v>1.33</v>
      </c>
      <c r="S349" s="16">
        <v>22</v>
      </c>
      <c r="T349" s="16">
        <v>1.82</v>
      </c>
    </row>
    <row r="350" spans="1:20">
      <c r="A350" s="18">
        <v>43082</v>
      </c>
      <c r="B350" s="16">
        <v>32.199999999999996</v>
      </c>
      <c r="C350" s="16">
        <v>1.43</v>
      </c>
      <c r="S350" s="16">
        <v>44.699999999999996</v>
      </c>
      <c r="T350" s="16">
        <v>0.95</v>
      </c>
    </row>
    <row r="351" spans="1:20">
      <c r="A351" s="18">
        <v>43083</v>
      </c>
      <c r="B351" s="16">
        <v>31.9</v>
      </c>
      <c r="C351" s="16">
        <v>1.54</v>
      </c>
      <c r="S351" s="16">
        <v>42.099999999999994</v>
      </c>
      <c r="T351" s="16">
        <v>1.05</v>
      </c>
    </row>
    <row r="352" spans="1:20">
      <c r="A352" s="18">
        <v>43084</v>
      </c>
      <c r="B352" s="16">
        <v>42.099999999999994</v>
      </c>
      <c r="C352" s="16">
        <v>1.05</v>
      </c>
      <c r="S352" s="16">
        <v>40.5</v>
      </c>
      <c r="T352" s="16">
        <v>1.25</v>
      </c>
    </row>
    <row r="353" spans="1:20">
      <c r="A353" s="18">
        <v>43085</v>
      </c>
      <c r="B353" s="16">
        <v>35.5</v>
      </c>
      <c r="C353" s="16">
        <v>1.25</v>
      </c>
      <c r="S353" s="16">
        <v>31.199999999999996</v>
      </c>
      <c r="T353" s="16">
        <v>1.43</v>
      </c>
    </row>
    <row r="354" spans="1:20">
      <c r="A354" s="18">
        <v>43086</v>
      </c>
      <c r="B354" s="16">
        <v>32.199999999999996</v>
      </c>
      <c r="C354" s="16">
        <v>1.33</v>
      </c>
      <c r="S354" s="16">
        <v>31.299999999999997</v>
      </c>
      <c r="T354" s="16">
        <v>1.82</v>
      </c>
    </row>
    <row r="355" spans="1:20">
      <c r="A355" s="18">
        <v>43087</v>
      </c>
      <c r="B355" s="16">
        <v>30.9</v>
      </c>
      <c r="C355" s="16">
        <v>1.43</v>
      </c>
      <c r="S355" s="16">
        <v>45.099999999999994</v>
      </c>
      <c r="T355" s="16">
        <v>1.1100000000000001</v>
      </c>
    </row>
    <row r="356" spans="1:20">
      <c r="A356" s="18">
        <v>43088</v>
      </c>
      <c r="B356" s="16">
        <v>41.4</v>
      </c>
      <c r="C356" s="16">
        <v>1</v>
      </c>
      <c r="S356" s="16">
        <v>33.5</v>
      </c>
      <c r="T356" s="16">
        <v>1.33</v>
      </c>
    </row>
    <row r="357" spans="1:20">
      <c r="A357" s="18">
        <v>43089</v>
      </c>
      <c r="B357" s="16">
        <v>36.799999999999997</v>
      </c>
      <c r="C357" s="16">
        <v>1.25</v>
      </c>
      <c r="S357" s="16">
        <v>32.199999999999996</v>
      </c>
      <c r="T357" s="16">
        <v>1.43</v>
      </c>
    </row>
    <row r="358" spans="1:20">
      <c r="A358" s="18">
        <v>43090</v>
      </c>
      <c r="B358" s="16">
        <v>40.5</v>
      </c>
      <c r="C358" s="16">
        <v>1.33</v>
      </c>
      <c r="S358" s="16">
        <v>31.9</v>
      </c>
      <c r="T358" s="16">
        <v>1.54</v>
      </c>
    </row>
    <row r="359" spans="1:20">
      <c r="A359" s="18">
        <v>43091</v>
      </c>
      <c r="B359" s="16">
        <v>30.9</v>
      </c>
      <c r="C359" s="16">
        <v>1.54</v>
      </c>
      <c r="S359" s="16">
        <v>42.099999999999994</v>
      </c>
      <c r="T359" s="16">
        <v>1.05</v>
      </c>
    </row>
    <row r="360" spans="1:20">
      <c r="A360" s="18">
        <v>43092</v>
      </c>
      <c r="B360" s="16">
        <v>42.4</v>
      </c>
      <c r="C360" s="16">
        <v>1.1100000000000001</v>
      </c>
      <c r="S360" s="16">
        <v>35.5</v>
      </c>
      <c r="T360" s="16">
        <v>1.25</v>
      </c>
    </row>
    <row r="361" spans="1:20">
      <c r="A361" s="18">
        <v>43093</v>
      </c>
      <c r="B361" s="16">
        <v>35.799999999999997</v>
      </c>
      <c r="C361" s="16">
        <v>1.25</v>
      </c>
      <c r="S361" s="16">
        <v>32.199999999999996</v>
      </c>
      <c r="T361" s="16">
        <v>1.33</v>
      </c>
    </row>
    <row r="362" spans="1:20">
      <c r="A362" s="18">
        <v>43094</v>
      </c>
      <c r="B362" s="16">
        <v>35.5</v>
      </c>
      <c r="C362" s="16">
        <v>1.25</v>
      </c>
      <c r="S362" s="16">
        <v>30.9</v>
      </c>
      <c r="T362" s="16">
        <v>1.43</v>
      </c>
    </row>
    <row r="363" spans="1:20">
      <c r="A363" s="18">
        <v>43095</v>
      </c>
      <c r="B363" s="16">
        <v>28.9</v>
      </c>
      <c r="C363" s="16">
        <v>1.43</v>
      </c>
      <c r="S363" s="16">
        <v>41.4</v>
      </c>
      <c r="T363" s="16">
        <v>1</v>
      </c>
    </row>
    <row r="364" spans="1:20">
      <c r="A364" s="18">
        <v>43096</v>
      </c>
      <c r="B364" s="16">
        <v>42.699999999999996</v>
      </c>
      <c r="C364" s="16">
        <v>1</v>
      </c>
      <c r="S364" s="16">
        <v>36.799999999999997</v>
      </c>
      <c r="T364" s="16">
        <v>1.25</v>
      </c>
    </row>
    <row r="365" spans="1:20">
      <c r="A365" s="18">
        <v>43097</v>
      </c>
      <c r="B365" s="16">
        <v>37.799999999999997</v>
      </c>
      <c r="C365" s="16">
        <v>1.25</v>
      </c>
      <c r="S365" s="16">
        <v>40.5</v>
      </c>
      <c r="T365" s="16">
        <v>1.33</v>
      </c>
    </row>
    <row r="366" spans="1:20">
      <c r="A366" s="18">
        <v>43098</v>
      </c>
      <c r="B366" s="16">
        <v>39.5</v>
      </c>
      <c r="C366" s="16">
        <v>1.25</v>
      </c>
      <c r="S366" s="16">
        <v>30.9</v>
      </c>
      <c r="T366" s="16">
        <v>1.54</v>
      </c>
    </row>
    <row r="367" spans="1:20">
      <c r="A367" s="18">
        <v>43099</v>
      </c>
      <c r="B367" s="16">
        <v>30.9</v>
      </c>
      <c r="C367" s="16">
        <v>1.43</v>
      </c>
      <c r="S367" s="16">
        <v>42.4</v>
      </c>
      <c r="T367" s="16">
        <v>1.1100000000000001</v>
      </c>
    </row>
    <row r="368" spans="1:20">
      <c r="A368" s="18">
        <v>43100</v>
      </c>
      <c r="B368" s="16">
        <v>15.099999999999998</v>
      </c>
      <c r="C368" s="16">
        <v>2.5</v>
      </c>
      <c r="S368" s="16">
        <v>35.799999999999997</v>
      </c>
      <c r="T368" s="16">
        <v>1.25</v>
      </c>
    </row>
    <row r="369" spans="1:20">
      <c r="A369" s="18" t="s">
        <v>20</v>
      </c>
      <c r="B369" s="16">
        <v>22166.900000000016</v>
      </c>
      <c r="C369" s="16">
        <v>301.71000000000026</v>
      </c>
      <c r="S369" s="16">
        <v>35.5</v>
      </c>
      <c r="T369" s="16">
        <v>1.25</v>
      </c>
    </row>
    <row r="370" spans="1:20">
      <c r="S370" s="16">
        <v>28.9</v>
      </c>
      <c r="T370" s="16">
        <v>1.43</v>
      </c>
    </row>
    <row r="371" spans="1:20">
      <c r="S371" s="16">
        <v>42.699999999999996</v>
      </c>
      <c r="T371" s="16">
        <v>1</v>
      </c>
    </row>
    <row r="372" spans="1:20">
      <c r="S372" s="16">
        <v>37.799999999999997</v>
      </c>
      <c r="T372" s="16">
        <v>1.25</v>
      </c>
    </row>
    <row r="373" spans="1:20">
      <c r="S373" s="16">
        <v>39.5</v>
      </c>
      <c r="T373" s="16">
        <v>1.25</v>
      </c>
    </row>
    <row r="374" spans="1:20">
      <c r="S374" s="16">
        <v>30.9</v>
      </c>
      <c r="T374" s="16">
        <v>1.43</v>
      </c>
    </row>
    <row r="375" spans="1:20">
      <c r="S375" s="16">
        <v>15.099999999999998</v>
      </c>
      <c r="T375" s="16">
        <v>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V367"/>
  <sheetViews>
    <sheetView workbookViewId="0" xr3:uid="{99FC09E5-4A8C-533B-A422-0EB99E9EAECF}">
      <selection activeCell="K16" sqref="K16"/>
    </sheetView>
  </sheetViews>
  <sheetFormatPr defaultRowHeight="14.25"/>
  <cols>
    <col min="1" max="2" width="10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140625" style="3" bestFit="1" customWidth="1"/>
  </cols>
  <sheetData>
    <row r="1" spans="1:16" ht="15">
      <c r="A1" s="1" t="s">
        <v>21</v>
      </c>
      <c r="B1" s="1" t="s">
        <v>22</v>
      </c>
      <c r="C1" t="s">
        <v>7</v>
      </c>
      <c r="D1" t="s">
        <v>9</v>
      </c>
      <c r="E1" s="2" t="s">
        <v>23</v>
      </c>
      <c r="F1" t="s">
        <v>24</v>
      </c>
      <c r="G1" t="s">
        <v>25</v>
      </c>
      <c r="H1" t="s">
        <v>26</v>
      </c>
      <c r="I1" s="3" t="s">
        <v>27</v>
      </c>
    </row>
    <row r="2" spans="1:16" ht="15">
      <c r="A2" s="1">
        <v>42736</v>
      </c>
      <c r="B2" s="1" t="str">
        <f>TEXT(A2,"mmmm")</f>
        <v>January</v>
      </c>
      <c r="C2" t="s">
        <v>17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6" ht="15">
      <c r="A3" s="1">
        <v>42737</v>
      </c>
      <c r="B3" s="1" t="str">
        <f>TEXT(A3,"mmmm")</f>
        <v>January</v>
      </c>
      <c r="C3" t="s">
        <v>11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/>
    </row>
    <row r="4" spans="1:16" ht="15">
      <c r="A4" s="1">
        <v>42738</v>
      </c>
      <c r="B4" s="1" t="str">
        <f>TEXT(A4,"mmmm")</f>
        <v>January</v>
      </c>
      <c r="C4" t="s">
        <v>12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</row>
    <row r="5" spans="1:16" ht="15">
      <c r="A5" s="1">
        <v>42739</v>
      </c>
      <c r="B5" s="1" t="str">
        <f>TEXT(A5,"mmmm")</f>
        <v>January</v>
      </c>
      <c r="C5" t="s">
        <v>13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</row>
    <row r="6" spans="1:16" ht="15">
      <c r="A6" s="1">
        <v>42740</v>
      </c>
      <c r="B6" s="1" t="str">
        <f>TEXT(A6,"mmmm")</f>
        <v>January</v>
      </c>
      <c r="C6" t="s">
        <v>14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</row>
    <row r="7" spans="1:16" ht="15">
      <c r="A7" s="1">
        <v>42741</v>
      </c>
      <c r="B7" s="1" t="str">
        <f>TEXT(A7,"mmmm")</f>
        <v>January</v>
      </c>
      <c r="C7" t="s">
        <v>15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  <c r="M7" t="s">
        <v>28</v>
      </c>
    </row>
    <row r="8" spans="1:16" ht="15">
      <c r="A8" s="1">
        <v>42742</v>
      </c>
      <c r="B8" s="1" t="str">
        <f>TEXT(A8,"mmmm")</f>
        <v>January</v>
      </c>
      <c r="C8" t="s">
        <v>16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  <c r="L8" s="6"/>
      <c r="M8" s="6"/>
      <c r="N8" s="6"/>
      <c r="O8" s="6" t="s">
        <v>29</v>
      </c>
      <c r="P8" s="6"/>
    </row>
    <row r="9" spans="1:16" ht="15">
      <c r="A9" s="1">
        <v>42743</v>
      </c>
      <c r="B9" s="1" t="str">
        <f>TEXT(A9,"mmmm")</f>
        <v>January</v>
      </c>
      <c r="C9" t="s">
        <v>17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6" ht="15">
      <c r="A10" s="1">
        <v>42744</v>
      </c>
      <c r="B10" s="1" t="str">
        <f>TEXT(A10,"mmmm")</f>
        <v>January</v>
      </c>
      <c r="C10" t="s">
        <v>11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  <c r="L10" s="5"/>
    </row>
    <row r="11" spans="1:16" ht="15">
      <c r="A11" s="1">
        <v>42745</v>
      </c>
      <c r="B11" s="1" t="str">
        <f>TEXT(A11,"mmmm")</f>
        <v>January</v>
      </c>
      <c r="C11" t="s">
        <v>12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6" ht="15">
      <c r="A12" s="1">
        <v>42746</v>
      </c>
      <c r="B12" s="1" t="str">
        <f>TEXT(A12,"mmmm")</f>
        <v>January</v>
      </c>
      <c r="C12" t="s">
        <v>13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6" ht="15">
      <c r="A13" s="1">
        <v>42747</v>
      </c>
      <c r="B13" s="1" t="str">
        <f>TEXT(A13,"mmmm")</f>
        <v>January</v>
      </c>
      <c r="C13" t="s">
        <v>14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6" ht="15">
      <c r="A14" s="1">
        <v>42748</v>
      </c>
      <c r="B14" s="1" t="str">
        <f>TEXT(A14,"mmmm")</f>
        <v>January</v>
      </c>
      <c r="C14" t="s">
        <v>15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6" ht="15">
      <c r="A15" s="1">
        <v>42749</v>
      </c>
      <c r="B15" s="1" t="str">
        <f>TEXT(A15,"mmmm")</f>
        <v>January</v>
      </c>
      <c r="C15" t="s">
        <v>16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6" ht="15">
      <c r="A16" s="1">
        <v>42750</v>
      </c>
      <c r="B16" s="1" t="str">
        <f>TEXT(A16,"mmmm")</f>
        <v>January</v>
      </c>
      <c r="C16" t="s">
        <v>17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TEXT(A17,"mmmm")</f>
        <v>January</v>
      </c>
      <c r="C17" t="s">
        <v>11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TEXT(A18,"mmmm")</f>
        <v>January</v>
      </c>
      <c r="C18" t="s">
        <v>12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TEXT(A19,"mmmm")</f>
        <v>January</v>
      </c>
      <c r="C19" t="s">
        <v>13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TEXT(A20,"mmmm")</f>
        <v>January</v>
      </c>
      <c r="C20" t="s">
        <v>14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TEXT(A21,"mmmm")</f>
        <v>January</v>
      </c>
      <c r="C21" t="s">
        <v>15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</row>
    <row r="22" spans="1:9" ht="15">
      <c r="A22" s="1">
        <v>42756</v>
      </c>
      <c r="B22" s="1" t="str">
        <f>TEXT(A22,"mmmm")</f>
        <v>January</v>
      </c>
      <c r="C22" t="s">
        <v>16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</row>
    <row r="23" spans="1:9" ht="15">
      <c r="A23" s="1">
        <v>42757</v>
      </c>
      <c r="B23" s="1" t="str">
        <f>TEXT(A23,"mmmm")</f>
        <v>January</v>
      </c>
      <c r="C23" t="s">
        <v>17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TEXT(A24,"mmmm")</f>
        <v>January</v>
      </c>
      <c r="C24" t="s">
        <v>11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TEXT(A25,"mmmm")</f>
        <v>January</v>
      </c>
      <c r="C25" t="s">
        <v>12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TEXT(A26,"mmmm")</f>
        <v>January</v>
      </c>
      <c r="C26" t="s">
        <v>13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TEXT(A27,"mmmm")</f>
        <v>January</v>
      </c>
      <c r="C27" t="s">
        <v>14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TEXT(A28,"mmmm")</f>
        <v>January</v>
      </c>
      <c r="C28" t="s">
        <v>15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9" ht="15">
      <c r="A29" s="1">
        <v>42763</v>
      </c>
      <c r="B29" s="1" t="str">
        <f>TEXT(A29,"mmmm")</f>
        <v>January</v>
      </c>
      <c r="C29" t="s">
        <v>16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9" ht="15">
      <c r="A30" s="1">
        <v>42764</v>
      </c>
      <c r="B30" s="1" t="str">
        <f>TEXT(A30,"mmmm")</f>
        <v>January</v>
      </c>
      <c r="C30" t="s">
        <v>17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TEXT(A31,"mmmm")</f>
        <v>January</v>
      </c>
      <c r="C31" t="s">
        <v>11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TEXT(A32,"mmmm")</f>
        <v>January</v>
      </c>
      <c r="C32" t="s">
        <v>12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TEXT(A33,"mmmm")</f>
        <v>February</v>
      </c>
      <c r="C33" t="s">
        <v>13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TEXT(A34,"mmmm")</f>
        <v>February</v>
      </c>
      <c r="C34" t="s">
        <v>14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TEXT(A35,"mmmm")</f>
        <v>February</v>
      </c>
      <c r="C35" t="s">
        <v>15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TEXT(A36,"mmmm")</f>
        <v>February</v>
      </c>
      <c r="C36" t="s">
        <v>16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TEXT(A37,"mmmm")</f>
        <v>February</v>
      </c>
      <c r="C37" t="s">
        <v>17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TEXT(A38,"mmmm")</f>
        <v>February</v>
      </c>
      <c r="C38" t="s">
        <v>11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TEXT(A39,"mmmm")</f>
        <v>February</v>
      </c>
      <c r="C39" t="s">
        <v>12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TEXT(A40,"mmmm")</f>
        <v>February</v>
      </c>
      <c r="C40" t="s">
        <v>13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TEXT(A41,"mmmm")</f>
        <v>February</v>
      </c>
      <c r="C41" t="s">
        <v>14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TEXT(A42,"mmmm")</f>
        <v>February</v>
      </c>
      <c r="C42" t="s">
        <v>15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TEXT(A43,"mmmm")</f>
        <v>February</v>
      </c>
      <c r="C43" t="s">
        <v>16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TEXT(A44,"mmmm")</f>
        <v>February</v>
      </c>
      <c r="C44" t="s">
        <v>17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TEXT(A45,"mmmm")</f>
        <v>February</v>
      </c>
      <c r="C45" t="s">
        <v>11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TEXT(A46,"mmmm")</f>
        <v>February</v>
      </c>
      <c r="C46" t="s">
        <v>12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TEXT(A47,"mmmm")</f>
        <v>February</v>
      </c>
      <c r="C47" t="s">
        <v>13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TEXT(A48,"mmmm")</f>
        <v>February</v>
      </c>
      <c r="C48" t="s">
        <v>14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TEXT(A49,"mmmm")</f>
        <v>February</v>
      </c>
      <c r="C49" t="s">
        <v>15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TEXT(A50,"mmmm")</f>
        <v>February</v>
      </c>
      <c r="C50" t="s">
        <v>16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TEXT(A51,"mmmm")</f>
        <v>February</v>
      </c>
      <c r="C51" t="s">
        <v>17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TEXT(A52,"mmmm")</f>
        <v>February</v>
      </c>
      <c r="C52" t="s">
        <v>11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TEXT(A53,"mmmm")</f>
        <v>February</v>
      </c>
      <c r="C53" t="s">
        <v>12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13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TEXT(A55,"mmmm")</f>
        <v>February</v>
      </c>
      <c r="C55" t="s">
        <v>14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TEXT(A56,"mmmm")</f>
        <v>February</v>
      </c>
      <c r="C56" t="s">
        <v>15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TEXT(A57,"mmmm")</f>
        <v>February</v>
      </c>
      <c r="C57" t="s">
        <v>16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TEXT(A58,"mmmm")</f>
        <v>February</v>
      </c>
      <c r="C58" t="s">
        <v>17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TEXT(A59,"mmmm")</f>
        <v>February</v>
      </c>
      <c r="C59" t="s">
        <v>11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TEXT(A60,"mmmm")</f>
        <v>February</v>
      </c>
      <c r="C60" t="s">
        <v>12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TEXT(A61,"mmmm")</f>
        <v>March</v>
      </c>
      <c r="C61" t="s">
        <v>13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14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15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TEXT(A64,"mmmm")</f>
        <v>March</v>
      </c>
      <c r="C64" t="s">
        <v>16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TEXT(A65,"mmmm")</f>
        <v>March</v>
      </c>
      <c r="C65" t="s">
        <v>17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11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12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13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TEXT(A69,"mmmm")</f>
        <v>March</v>
      </c>
      <c r="C69" t="s">
        <v>14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15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TEXT(A71,"mmmm")</f>
        <v>March</v>
      </c>
      <c r="C71" t="s">
        <v>16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TEXT(A72,"mmmm")</f>
        <v>March</v>
      </c>
      <c r="C72" t="s">
        <v>17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TEXT(A73,"mmmm")</f>
        <v>March</v>
      </c>
      <c r="C73" t="s">
        <v>11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12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13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14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15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TEXT(A78,"mmmm")</f>
        <v>March</v>
      </c>
      <c r="C78" t="s">
        <v>16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TEXT(A79,"mmmm")</f>
        <v>March</v>
      </c>
      <c r="C79" t="s">
        <v>17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11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12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13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TEXT(A83,"mmmm")</f>
        <v>March</v>
      </c>
      <c r="C83" t="s">
        <v>14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15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TEXT(A85,"mmmm")</f>
        <v>March</v>
      </c>
      <c r="C85" t="s">
        <v>16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TEXT(A86,"mmmm")</f>
        <v>March</v>
      </c>
      <c r="C86" t="s">
        <v>17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TEXT(A87,"mmmm")</f>
        <v>March</v>
      </c>
      <c r="C87" t="s">
        <v>11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TEXT(A88,"mmmm")</f>
        <v>March</v>
      </c>
      <c r="C88" t="s">
        <v>12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13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14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15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TEXT(A92,"mmmm")</f>
        <v>April</v>
      </c>
      <c r="C92" t="s">
        <v>16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TEXT(A93,"mmmm")</f>
        <v>April</v>
      </c>
      <c r="C93" t="s">
        <v>17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TEXT(A94,"mmmm")</f>
        <v>April</v>
      </c>
      <c r="C94" t="s">
        <v>11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TEXT(A95,"mmmm")</f>
        <v>April</v>
      </c>
      <c r="C95" t="s">
        <v>12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TEXT(A96,"mmmm")</f>
        <v>April</v>
      </c>
      <c r="C96" t="s">
        <v>13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TEXT(A97,"mmmm")</f>
        <v>April</v>
      </c>
      <c r="C97" t="s">
        <v>14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TEXT(A98,"mmmm")</f>
        <v>April</v>
      </c>
      <c r="C98" t="s">
        <v>15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TEXT(A99,"mmmm")</f>
        <v>April</v>
      </c>
      <c r="C99" t="s">
        <v>16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TEXT(A100,"mmmm")</f>
        <v>April</v>
      </c>
      <c r="C100" t="s">
        <v>17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TEXT(A101,"mmmm")</f>
        <v>April</v>
      </c>
      <c r="C101" t="s">
        <v>11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TEXT(A102,"mmmm")</f>
        <v>April</v>
      </c>
      <c r="C102" t="s">
        <v>12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TEXT(A103,"mmmm")</f>
        <v>April</v>
      </c>
      <c r="C103" t="s">
        <v>13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TEXT(A104,"mmmm")</f>
        <v>April</v>
      </c>
      <c r="C104" t="s">
        <v>14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TEXT(A105,"mmmm")</f>
        <v>April</v>
      </c>
      <c r="C105" t="s">
        <v>15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TEXT(A106,"mmmm")</f>
        <v>April</v>
      </c>
      <c r="C106" t="s">
        <v>16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TEXT(A107,"mmmm")</f>
        <v>April</v>
      </c>
      <c r="C107" t="s">
        <v>17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TEXT(A108,"mmmm")</f>
        <v>April</v>
      </c>
      <c r="C108" t="s">
        <v>11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TEXT(A109,"mmmm")</f>
        <v>April</v>
      </c>
      <c r="C109" t="s">
        <v>12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TEXT(A110,"mmmm")</f>
        <v>April</v>
      </c>
      <c r="C110" t="s">
        <v>13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TEXT(A111,"mmmm")</f>
        <v>April</v>
      </c>
      <c r="C111" t="s">
        <v>14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TEXT(A112,"mmmm")</f>
        <v>April</v>
      </c>
      <c r="C112" t="s">
        <v>15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TEXT(A113,"mmmm")</f>
        <v>April</v>
      </c>
      <c r="C113" t="s">
        <v>16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TEXT(A114,"mmmm")</f>
        <v>April</v>
      </c>
      <c r="C114" t="s">
        <v>17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TEXT(A115,"mmmm")</f>
        <v>April</v>
      </c>
      <c r="C115" t="s">
        <v>11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TEXT(A116,"mmmm")</f>
        <v>April</v>
      </c>
      <c r="C116" t="s">
        <v>12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TEXT(A117,"mmmm")</f>
        <v>April</v>
      </c>
      <c r="C117" t="s">
        <v>13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TEXT(A118,"mmmm")</f>
        <v>April</v>
      </c>
      <c r="C118" t="s">
        <v>14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TEXT(A119,"mmmm")</f>
        <v>April</v>
      </c>
      <c r="C119" t="s">
        <v>15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TEXT(A120,"mmmm")</f>
        <v>April</v>
      </c>
      <c r="C120" t="s">
        <v>16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TEXT(A121,"mmmm")</f>
        <v>April</v>
      </c>
      <c r="C121" t="s">
        <v>17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TEXT(A122,"mmmm")</f>
        <v>May</v>
      </c>
      <c r="C122" t="s">
        <v>11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12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13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TEXT(A125,"mmmm")</f>
        <v>May</v>
      </c>
      <c r="C125" t="s">
        <v>14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15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TEXT(A127,"mmmm")</f>
        <v>May</v>
      </c>
      <c r="C127" t="s">
        <v>16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TEXT(A128,"mmmm")</f>
        <v>May</v>
      </c>
      <c r="C128" t="s">
        <v>17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11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TEXT(A130,"mmmm")</f>
        <v>May</v>
      </c>
      <c r="C130" t="s">
        <v>12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13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TEXT(A132,"mmmm")</f>
        <v>May</v>
      </c>
      <c r="C132" t="s">
        <v>14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15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TEXT(A134,"mmmm")</f>
        <v>May</v>
      </c>
      <c r="C134" t="s">
        <v>16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TEXT(A135,"mmmm")</f>
        <v>May</v>
      </c>
      <c r="C135" t="s">
        <v>17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11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TEXT(A137,"mmmm")</f>
        <v>May</v>
      </c>
      <c r="C137" t="s">
        <v>12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13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14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TEXT(A140,"mmmm")</f>
        <v>May</v>
      </c>
      <c r="C140" t="s">
        <v>15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TEXT(A141,"mmmm")</f>
        <v>May</v>
      </c>
      <c r="C141" t="s">
        <v>16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TEXT(A142,"mmmm")</f>
        <v>May</v>
      </c>
      <c r="C142" t="s">
        <v>17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11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TEXT(A144,"mmmm")</f>
        <v>May</v>
      </c>
      <c r="C144" t="s">
        <v>12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13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TEXT(A146,"mmmm")</f>
        <v>May</v>
      </c>
      <c r="C146" t="s">
        <v>14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15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TEXT(A148,"mmmm")</f>
        <v>May</v>
      </c>
      <c r="C148" t="s">
        <v>16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TEXT(A149,"mmmm")</f>
        <v>May</v>
      </c>
      <c r="C149" t="s">
        <v>17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11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12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TEXT(A152,"mmmm")</f>
        <v>May</v>
      </c>
      <c r="C152" t="s">
        <v>13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14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15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TEXT(A155,"mmmm")</f>
        <v>June</v>
      </c>
      <c r="C155" t="s">
        <v>16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TEXT(A156,"mmmm")</f>
        <v>June</v>
      </c>
      <c r="C156" t="s">
        <v>17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TEXT(A157,"mmmm")</f>
        <v>June</v>
      </c>
      <c r="C157" t="s">
        <v>11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TEXT(A158,"mmmm")</f>
        <v>June</v>
      </c>
      <c r="C158" t="s">
        <v>12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13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14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TEXT(A161,"mmmm")</f>
        <v>June</v>
      </c>
      <c r="C161" t="s">
        <v>15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TEXT(A162,"mmmm")</f>
        <v>June</v>
      </c>
      <c r="C162" t="s">
        <v>16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TEXT(A163,"mmmm")</f>
        <v>June</v>
      </c>
      <c r="C163" t="s">
        <v>17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11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TEXT(A165,"mmmm")</f>
        <v>June</v>
      </c>
      <c r="C165" t="s">
        <v>12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TEXT(A166,"mmmm")</f>
        <v>June</v>
      </c>
      <c r="C166" t="s">
        <v>13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TEXT(A167,"mmmm")</f>
        <v>June</v>
      </c>
      <c r="C167" t="s">
        <v>14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15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TEXT(A169,"mmmm")</f>
        <v>June</v>
      </c>
      <c r="C169" t="s">
        <v>16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TEXT(A170,"mmmm")</f>
        <v>June</v>
      </c>
      <c r="C170" t="s">
        <v>17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TEXT(A171,"mmmm")</f>
        <v>June</v>
      </c>
      <c r="C171" t="s">
        <v>11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TEXT(A172,"mmmm")</f>
        <v>June</v>
      </c>
      <c r="C172" t="s">
        <v>12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TEXT(A173,"mmmm")</f>
        <v>June</v>
      </c>
      <c r="C173" t="s">
        <v>13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14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15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TEXT(A176,"mmmm")</f>
        <v>June</v>
      </c>
      <c r="C176" t="s">
        <v>16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22" ht="15">
      <c r="A177" s="1">
        <v>42911</v>
      </c>
      <c r="B177" s="1" t="str">
        <f>TEXT(A177,"mmmm")</f>
        <v>June</v>
      </c>
      <c r="C177" t="s">
        <v>17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22" ht="15">
      <c r="A178" s="1">
        <v>42912</v>
      </c>
      <c r="B178" s="1" t="str">
        <f>TEXT(A178,"mmmm")</f>
        <v>June</v>
      </c>
      <c r="C178" t="s">
        <v>11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22" ht="15">
      <c r="A179" s="1">
        <v>42913</v>
      </c>
      <c r="B179" s="1" t="str">
        <f>TEXT(A179,"mmmm")</f>
        <v>June</v>
      </c>
      <c r="C179" t="s">
        <v>12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22" ht="15">
      <c r="A180" s="1">
        <v>42914</v>
      </c>
      <c r="B180" s="1" t="str">
        <f>TEXT(A180,"mmmm")</f>
        <v>June</v>
      </c>
      <c r="C180" t="s">
        <v>13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22" ht="15">
      <c r="A181" s="1">
        <v>42915</v>
      </c>
      <c r="B181" s="1" t="str">
        <f>TEXT(A181,"mmmm")</f>
        <v>June</v>
      </c>
      <c r="C181" t="s">
        <v>14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  <c r="Q181" s="23"/>
      <c r="R181" s="23"/>
      <c r="S181" s="23"/>
      <c r="T181" s="23"/>
      <c r="U181" s="23"/>
      <c r="V181" s="23"/>
    </row>
    <row r="182" spans="1:22" ht="15">
      <c r="A182" s="1">
        <v>42916</v>
      </c>
      <c r="B182" s="1" t="str">
        <f>TEXT(A182,"mmmm")</f>
        <v>June</v>
      </c>
      <c r="C182" t="s">
        <v>15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  <c r="L182" s="24"/>
      <c r="M182" s="24"/>
      <c r="N182" s="24"/>
      <c r="O182" s="24"/>
      <c r="P182" s="24"/>
      <c r="Q182" s="23"/>
      <c r="R182" s="23"/>
      <c r="S182" s="23"/>
      <c r="T182" s="23"/>
      <c r="U182" s="23"/>
      <c r="V182" s="23"/>
    </row>
    <row r="183" spans="1:22" ht="15">
      <c r="A183" s="1">
        <v>42917</v>
      </c>
      <c r="B183" s="1" t="str">
        <f>TEXT(A183,"mmmm")</f>
        <v>July</v>
      </c>
      <c r="C183" t="s">
        <v>16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  <c r="L183" s="24"/>
      <c r="M183" s="24"/>
      <c r="N183" s="24"/>
      <c r="O183" s="24"/>
      <c r="P183" s="24"/>
      <c r="Q183" s="23"/>
      <c r="R183" s="23"/>
      <c r="S183" s="23"/>
      <c r="T183" s="23"/>
      <c r="U183" s="23"/>
      <c r="V183" s="23"/>
    </row>
    <row r="184" spans="1:22" ht="15">
      <c r="A184" s="1">
        <v>42918</v>
      </c>
      <c r="B184" s="1" t="str">
        <f>TEXT(A184,"mmmm")</f>
        <v>July</v>
      </c>
      <c r="C184" t="s">
        <v>17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  <c r="L184" s="24"/>
      <c r="M184" s="24"/>
      <c r="N184" s="24"/>
      <c r="O184" s="24"/>
      <c r="P184" s="24"/>
    </row>
    <row r="185" spans="1:22" ht="15">
      <c r="A185" s="1">
        <v>42919</v>
      </c>
      <c r="B185" s="1" t="str">
        <f>TEXT(A185,"mmmm")</f>
        <v>July</v>
      </c>
      <c r="C185" t="s">
        <v>11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  <c r="L185" s="24"/>
      <c r="M185" s="24"/>
      <c r="N185" s="24"/>
      <c r="O185" s="24"/>
      <c r="P185" s="24"/>
    </row>
    <row r="186" spans="1:22" ht="15">
      <c r="A186" s="1">
        <v>42920</v>
      </c>
      <c r="B186" s="1" t="str">
        <f>TEXT(A186,"mmmm")</f>
        <v>July</v>
      </c>
      <c r="C186" t="s">
        <v>12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  <c r="L186" s="24"/>
      <c r="M186" s="24"/>
      <c r="N186" s="24"/>
      <c r="O186" s="24"/>
      <c r="P186" s="24"/>
    </row>
    <row r="187" spans="1:22" ht="15">
      <c r="A187" s="1">
        <v>42921</v>
      </c>
      <c r="B187" s="1" t="str">
        <f>TEXT(A187,"mmmm")</f>
        <v>July</v>
      </c>
      <c r="C187" t="s">
        <v>13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  <c r="L187" s="24"/>
      <c r="M187" s="24"/>
      <c r="N187" s="24"/>
      <c r="O187" s="24"/>
      <c r="P187" s="24"/>
    </row>
    <row r="188" spans="1:22" ht="15">
      <c r="A188" s="1">
        <v>42922</v>
      </c>
      <c r="B188" s="1" t="str">
        <f>TEXT(A188,"mmmm")</f>
        <v>July</v>
      </c>
      <c r="C188" t="s">
        <v>14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22" ht="15">
      <c r="A189" s="1">
        <v>42923</v>
      </c>
      <c r="B189" s="1" t="str">
        <f>TEXT(A189,"mmmm")</f>
        <v>July</v>
      </c>
      <c r="C189" t="s">
        <v>15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22" ht="15">
      <c r="A190" s="1">
        <v>42924</v>
      </c>
      <c r="B190" s="1" t="str">
        <f>TEXT(A190,"mmmm")</f>
        <v>July</v>
      </c>
      <c r="C190" t="s">
        <v>16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22" ht="15">
      <c r="A191" s="1">
        <v>42925</v>
      </c>
      <c r="B191" s="1" t="str">
        <f>TEXT(A191,"mmmm")</f>
        <v>July</v>
      </c>
      <c r="C191" t="s">
        <v>17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22" ht="15">
      <c r="A192" s="1">
        <v>42926</v>
      </c>
      <c r="B192" s="1" t="str">
        <f>TEXT(A192,"mmmm")</f>
        <v>July</v>
      </c>
      <c r="C192" t="s">
        <v>11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12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13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14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15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TEXT(A197,"mmmm")</f>
        <v>July</v>
      </c>
      <c r="C197" t="s">
        <v>16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TEXT(A198,"mmmm")</f>
        <v>July</v>
      </c>
      <c r="C198" t="s">
        <v>17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11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12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13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14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15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TEXT(A204,"mmmm")</f>
        <v>July</v>
      </c>
      <c r="C204" t="s">
        <v>16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TEXT(A205,"mmmm")</f>
        <v>July</v>
      </c>
      <c r="C205" t="s">
        <v>17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11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12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13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14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15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TEXT(A211,"mmmm")</f>
        <v>July</v>
      </c>
      <c r="C211" t="s">
        <v>16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TEXT(A212,"mmmm")</f>
        <v>July</v>
      </c>
      <c r="C212" t="s">
        <v>17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11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12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13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14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15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TEXT(A218,"mmmm")</f>
        <v>August</v>
      </c>
      <c r="C218" t="s">
        <v>16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TEXT(A219,"mmmm")</f>
        <v>August</v>
      </c>
      <c r="C219" t="s">
        <v>17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11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12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13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14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15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TEXT(A225,"mmmm")</f>
        <v>August</v>
      </c>
      <c r="C225" t="s">
        <v>16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TEXT(A226,"mmmm")</f>
        <v>August</v>
      </c>
      <c r="C226" t="s">
        <v>17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11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12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13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14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15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TEXT(A232,"mmmm")</f>
        <v>August</v>
      </c>
      <c r="C232" t="s">
        <v>16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TEXT(A233,"mmmm")</f>
        <v>August</v>
      </c>
      <c r="C233" t="s">
        <v>17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11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12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13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14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15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TEXT(A239,"mmmm")</f>
        <v>August</v>
      </c>
      <c r="C239" t="s">
        <v>16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TEXT(A240,"mmmm")</f>
        <v>August</v>
      </c>
      <c r="C240" t="s">
        <v>17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11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12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13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14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15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TEXT(A246,"mmmm")</f>
        <v>September</v>
      </c>
      <c r="C246" t="s">
        <v>16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TEXT(A247,"mmmm")</f>
        <v>September</v>
      </c>
      <c r="C247" t="s">
        <v>17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11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12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13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14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15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TEXT(A253,"mmmm")</f>
        <v>September</v>
      </c>
      <c r="C253" t="s">
        <v>16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TEXT(A254,"mmmm")</f>
        <v>September</v>
      </c>
      <c r="C254" t="s">
        <v>17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11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12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13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14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15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TEXT(A260,"mmmm")</f>
        <v>September</v>
      </c>
      <c r="C260" t="s">
        <v>16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TEXT(A261,"mmmm")</f>
        <v>September</v>
      </c>
      <c r="C261" t="s">
        <v>17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11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12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13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14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15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TEXT(A267,"mmmm")</f>
        <v>September</v>
      </c>
      <c r="C267" t="s">
        <v>16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TEXT(A268,"mmmm")</f>
        <v>September</v>
      </c>
      <c r="C268" t="s">
        <v>17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11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12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13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14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15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TEXT(A274,"mmmm")</f>
        <v>September</v>
      </c>
      <c r="C274" t="s">
        <v>16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TEXT(A275,"mmmm")</f>
        <v>October</v>
      </c>
      <c r="C275" t="s">
        <v>17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11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12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13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14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15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TEXT(A281,"mmmm")</f>
        <v>October</v>
      </c>
      <c r="C281" t="s">
        <v>16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TEXT(A282,"mmmm")</f>
        <v>October</v>
      </c>
      <c r="C282" t="s">
        <v>17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11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12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13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14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15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TEXT(A288,"mmmm")</f>
        <v>October</v>
      </c>
      <c r="C288" t="s">
        <v>16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TEXT(A289,"mmmm")</f>
        <v>October</v>
      </c>
      <c r="C289" t="s">
        <v>17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11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12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13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14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15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TEXT(A295,"mmmm")</f>
        <v>October</v>
      </c>
      <c r="C295" t="s">
        <v>16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TEXT(A296,"mmmm")</f>
        <v>October</v>
      </c>
      <c r="C296" t="s">
        <v>17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11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12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13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14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15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TEXT(A302,"mmmm")</f>
        <v>October</v>
      </c>
      <c r="C302" t="s">
        <v>16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TEXT(A303,"mmmm")</f>
        <v>October</v>
      </c>
      <c r="C303" t="s">
        <v>17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11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12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13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14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15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TEXT(A309,"mmmm")</f>
        <v>November</v>
      </c>
      <c r="C309" t="s">
        <v>16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TEXT(A310,"mmmm")</f>
        <v>November</v>
      </c>
      <c r="C310" t="s">
        <v>17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11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12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13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14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15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TEXT(A316,"mmmm")</f>
        <v>November</v>
      </c>
      <c r="C316" t="s">
        <v>16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TEXT(A317,"mmmm")</f>
        <v>November</v>
      </c>
      <c r="C317" t="s">
        <v>17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11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12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13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14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15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TEXT(A323,"mmmm")</f>
        <v>November</v>
      </c>
      <c r="C323" t="s">
        <v>16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TEXT(A324,"mmmm")</f>
        <v>November</v>
      </c>
      <c r="C324" t="s">
        <v>17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11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12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13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14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15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TEXT(A330,"mmmm")</f>
        <v>November</v>
      </c>
      <c r="C330" t="s">
        <v>16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TEXT(A331,"mmmm")</f>
        <v>November</v>
      </c>
      <c r="C331" t="s">
        <v>17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11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12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13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14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15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TEXT(A337,"mmmm")</f>
        <v>December</v>
      </c>
      <c r="C337" t="s">
        <v>16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TEXT(A338,"mmmm")</f>
        <v>December</v>
      </c>
      <c r="C338" t="s">
        <v>17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11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12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13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14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15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TEXT(A344,"mmmm")</f>
        <v>December</v>
      </c>
      <c r="C344" t="s">
        <v>16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TEXT(A345,"mmmm")</f>
        <v>December</v>
      </c>
      <c r="C345" t="s">
        <v>17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11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12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13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14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15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TEXT(A351,"mmmm")</f>
        <v>December</v>
      </c>
      <c r="C351" t="s">
        <v>16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TEXT(A352,"mmmm")</f>
        <v>December</v>
      </c>
      <c r="C352" t="s">
        <v>17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11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12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13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14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15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TEXT(A358,"mmmm")</f>
        <v>December</v>
      </c>
      <c r="C358" t="s">
        <v>16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TEXT(A359,"mmmm")</f>
        <v>December</v>
      </c>
      <c r="C359" t="s">
        <v>17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11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12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13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14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15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TEXT(A365,"mmmm")</f>
        <v>December</v>
      </c>
      <c r="C365" t="s">
        <v>16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TEXT(A366,"mmmm")</f>
        <v>December</v>
      </c>
      <c r="C366" t="s">
        <v>17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mergeCells count="6">
    <mergeCell ref="L186:P186"/>
    <mergeCell ref="L187:P187"/>
    <mergeCell ref="L182:P182"/>
    <mergeCell ref="L183:P183"/>
    <mergeCell ref="L184:P184"/>
    <mergeCell ref="L185:P185"/>
  </mergeCells>
  <conditionalFormatting sqref="D1:D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{E4FBB00F-6EF8-4ADD-84C9-7D9E4847D0A8}</x14:id>
        </ext>
      </extLst>
    </cfRule>
  </conditionalFormatting>
  <conditionalFormatting sqref="E1:E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{645DA987-40BB-4BD8-A1C0-4F3AD766999E}</x14:id>
        </ext>
      </extLst>
    </cfRule>
  </conditionalFormatting>
  <conditionalFormatting sqref="H1:H1048576">
    <cfRule type="top10" dxfId="25" priority="4" percent="1" rank="10"/>
  </conditionalFormatting>
  <conditionalFormatting sqref="H1:H1048576">
    <cfRule type="top10" dxfId="24" priority="3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FBB00F-6EF8-4ADD-84C9-7D9E4847D0A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E1:E1048576</xm:sqref>
        </x14:conditionalFormatting>
        <x14:conditionalFormatting xmlns:xm="http://schemas.microsoft.com/office/excel/2006/main">
          <x14:cfRule type="dataBar" id="{645DA987-40BB-4BD8-A1C0-4F3AD766999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BCD6-B4CA-44F7-9E76-7123D61F2A01}">
  <dimension ref="A1:Y384"/>
  <sheetViews>
    <sheetView tabSelected="1" topLeftCell="A32" workbookViewId="0" xr3:uid="{D884EC08-9B78-55F8-A5A8-FFC54492FB15}">
      <selection activeCell="J44" sqref="J44"/>
    </sheetView>
  </sheetViews>
  <sheetFormatPr defaultRowHeight="15"/>
  <cols>
    <col min="1" max="1" width="15" bestFit="1" customWidth="1"/>
    <col min="3" max="3" width="11.5703125" customWidth="1"/>
    <col min="10" max="10" width="26.28515625" bestFit="1" customWidth="1"/>
    <col min="14" max="14" width="10.140625" bestFit="1" customWidth="1"/>
  </cols>
  <sheetData>
    <row r="1" spans="1:3">
      <c r="A1" s="11" t="s">
        <v>9</v>
      </c>
    </row>
    <row r="2" spans="1:3">
      <c r="A2" s="5">
        <v>76.599999999999994</v>
      </c>
    </row>
    <row r="3" spans="1:3">
      <c r="A3" s="5">
        <v>49</v>
      </c>
      <c r="B3" s="17" t="s">
        <v>30</v>
      </c>
    </row>
    <row r="4" spans="1:3">
      <c r="A4" s="9">
        <v>74.599999999999994</v>
      </c>
      <c r="B4">
        <f>AVERAGE(A:A)</f>
        <v>60.731232876712355</v>
      </c>
      <c r="C4" t="s">
        <v>31</v>
      </c>
    </row>
    <row r="5" spans="1:3">
      <c r="A5" s="9">
        <v>71.3</v>
      </c>
      <c r="B5">
        <f>MEDIAN(A:A)</f>
        <v>61.099999999999994</v>
      </c>
      <c r="C5" t="s">
        <v>32</v>
      </c>
    </row>
    <row r="6" spans="1:3">
      <c r="A6" s="5">
        <v>72.599999999999994</v>
      </c>
      <c r="B6">
        <f>_xlfn.MODE.SNGL(A:A)</f>
        <v>55.9</v>
      </c>
      <c r="C6" t="s">
        <v>33</v>
      </c>
    </row>
    <row r="7" spans="1:3">
      <c r="A7" s="9">
        <v>53.599999999999994</v>
      </c>
      <c r="B7">
        <f>_xlfn.VAR.P(A:A)</f>
        <v>261.60033957590281</v>
      </c>
      <c r="C7" t="s">
        <v>34</v>
      </c>
    </row>
    <row r="8" spans="1:3">
      <c r="A8" s="5">
        <v>65.699999999999989</v>
      </c>
      <c r="B8">
        <f>_xlfn.STDEV.P(A:A)</f>
        <v>16.174063792872303</v>
      </c>
      <c r="C8" t="s">
        <v>35</v>
      </c>
    </row>
    <row r="9" spans="1:3">
      <c r="A9" s="9">
        <v>33.5</v>
      </c>
    </row>
    <row r="10" spans="1:3">
      <c r="A10" s="5">
        <v>64.8</v>
      </c>
      <c r="B10" s="17" t="s">
        <v>36</v>
      </c>
    </row>
    <row r="11" spans="1:3">
      <c r="A11" s="9">
        <v>79.899999999999991</v>
      </c>
      <c r="B11">
        <f>AVERAGE(C13:C302)</f>
        <v>60.455189655172433</v>
      </c>
    </row>
    <row r="12" spans="1:3">
      <c r="A12" s="5">
        <v>22</v>
      </c>
      <c r="C12" t="s">
        <v>31</v>
      </c>
    </row>
    <row r="13" spans="1:3">
      <c r="A13" s="9">
        <v>34.9</v>
      </c>
      <c r="B13" t="s">
        <v>37</v>
      </c>
      <c r="C13">
        <f>AVERAGE(A12:A51)</f>
        <v>61.810000000000016</v>
      </c>
    </row>
    <row r="14" spans="1:3">
      <c r="A14" s="9">
        <v>77.3</v>
      </c>
      <c r="B14" t="s">
        <v>38</v>
      </c>
      <c r="C14">
        <f>AVERAGE(A36:A75)</f>
        <v>63.034999999999968</v>
      </c>
    </row>
    <row r="15" spans="1:3">
      <c r="A15" s="9">
        <v>44.099999999999994</v>
      </c>
      <c r="B15" t="s">
        <v>39</v>
      </c>
      <c r="C15">
        <f t="shared" ref="C15" si="0">AVERAGE(A14:A53)</f>
        <v>63.182500000000026</v>
      </c>
    </row>
    <row r="16" spans="1:3">
      <c r="A16" s="9">
        <v>44.099999999999994</v>
      </c>
      <c r="B16" t="s">
        <v>40</v>
      </c>
      <c r="C16">
        <f t="shared" ref="C16" si="1">AVERAGE(A38:A77)</f>
        <v>63.304999999999986</v>
      </c>
    </row>
    <row r="17" spans="1:25">
      <c r="A17" s="9">
        <v>58.199999999999996</v>
      </c>
      <c r="B17" t="s">
        <v>41</v>
      </c>
      <c r="C17">
        <f t="shared" ref="C17" si="2">AVERAGE(A16:A55)</f>
        <v>63.305000000000021</v>
      </c>
    </row>
    <row r="18" spans="1:25">
      <c r="A18" s="9">
        <v>74.599999999999994</v>
      </c>
      <c r="B18" t="s">
        <v>42</v>
      </c>
      <c r="C18">
        <f t="shared" ref="C18" si="3">AVERAGE(A40:A79)</f>
        <v>64.702499999999972</v>
      </c>
    </row>
    <row r="19" spans="1:25">
      <c r="A19" s="5">
        <v>65.099999999999994</v>
      </c>
      <c r="B19" t="s">
        <v>43</v>
      </c>
      <c r="C19">
        <f t="shared" ref="C19" si="4">AVERAGE(A18:A57)</f>
        <v>63.945000000000029</v>
      </c>
      <c r="N19" s="10" t="s">
        <v>23</v>
      </c>
      <c r="O19" s="11" t="s">
        <v>26</v>
      </c>
      <c r="R19" s="21"/>
      <c r="S19" s="21"/>
      <c r="T19" s="21"/>
      <c r="U19" s="21"/>
      <c r="V19" s="21"/>
    </row>
    <row r="20" spans="1:25">
      <c r="A20" s="5">
        <v>61.499999999999993</v>
      </c>
      <c r="B20" t="s">
        <v>44</v>
      </c>
      <c r="C20">
        <f t="shared" ref="C20" si="5">AVERAGE(A42:A81)</f>
        <v>64.937499999999972</v>
      </c>
      <c r="N20" s="7">
        <v>2</v>
      </c>
      <c r="O20" s="5">
        <v>10</v>
      </c>
      <c r="R20" s="21"/>
      <c r="S20" s="21"/>
      <c r="T20" s="21"/>
      <c r="U20" s="21"/>
      <c r="V20" s="21"/>
    </row>
    <row r="21" spans="1:25">
      <c r="A21" s="5">
        <v>61.8</v>
      </c>
      <c r="B21" t="s">
        <v>45</v>
      </c>
      <c r="C21">
        <f t="shared" ref="C21" si="6">AVERAGE(A20:A59)</f>
        <v>63.657500000000013</v>
      </c>
      <c r="N21" s="8">
        <v>1.33</v>
      </c>
      <c r="O21" s="9">
        <v>13</v>
      </c>
      <c r="R21" s="21"/>
      <c r="S21" s="21"/>
      <c r="T21" s="21"/>
      <c r="U21" s="21"/>
      <c r="V21" s="21"/>
      <c r="W21" s="20"/>
      <c r="X21" s="20"/>
      <c r="Y21" s="20"/>
    </row>
    <row r="22" spans="1:25">
      <c r="A22" s="5">
        <v>69.399999999999991</v>
      </c>
      <c r="B22" t="s">
        <v>46</v>
      </c>
      <c r="C22">
        <f t="shared" ref="C22" si="7">AVERAGE(A44:A83)</f>
        <v>64.47999999999999</v>
      </c>
      <c r="N22" s="7">
        <v>1.33</v>
      </c>
      <c r="O22" s="5">
        <v>15</v>
      </c>
      <c r="Q22" s="20"/>
      <c r="R22" s="21"/>
      <c r="S22" s="21"/>
      <c r="T22" s="21"/>
      <c r="U22" s="21"/>
      <c r="V22" s="21"/>
      <c r="W22" s="20"/>
      <c r="X22" s="20"/>
      <c r="Y22" s="20"/>
    </row>
    <row r="23" spans="1:25">
      <c r="A23" s="9">
        <v>70</v>
      </c>
      <c r="B23" t="s">
        <v>47</v>
      </c>
      <c r="C23">
        <f t="shared" ref="C23" si="8">AVERAGE(A22:A61)</f>
        <v>64.034999999999997</v>
      </c>
      <c r="N23" s="8">
        <v>1.05</v>
      </c>
      <c r="O23" s="9">
        <v>17</v>
      </c>
      <c r="Q23">
        <f>CORREL(N20:N384,O20:O384)</f>
        <v>-0.90921393241010251</v>
      </c>
      <c r="R23" t="str">
        <f ca="1">_xlfn.FORMULATEXT(Q23)</f>
        <v>=CORREL(N20:N384,O20:O384)</v>
      </c>
    </row>
    <row r="24" spans="1:25">
      <c r="A24" s="9">
        <v>58.199999999999996</v>
      </c>
      <c r="B24" t="s">
        <v>48</v>
      </c>
      <c r="C24">
        <f t="shared" ref="C24" si="9">AVERAGE(A46:A85)</f>
        <v>65.63</v>
      </c>
      <c r="N24" s="7">
        <v>1</v>
      </c>
      <c r="O24" s="5">
        <v>18</v>
      </c>
      <c r="Q24" t="s">
        <v>49</v>
      </c>
    </row>
    <row r="25" spans="1:25">
      <c r="A25" s="9">
        <v>102.89999999999999</v>
      </c>
      <c r="B25" t="s">
        <v>50</v>
      </c>
      <c r="C25">
        <f t="shared" ref="C25" si="10">AVERAGE(A24:A63)</f>
        <v>63.622499999999988</v>
      </c>
      <c r="N25" s="8">
        <v>1.54</v>
      </c>
      <c r="O25" s="9">
        <v>11</v>
      </c>
    </row>
    <row r="26" spans="1:25">
      <c r="A26" s="5">
        <v>67.399999999999991</v>
      </c>
      <c r="B26" t="s">
        <v>51</v>
      </c>
      <c r="C26">
        <f t="shared" ref="C26" si="11">AVERAGE(A48:A87)</f>
        <v>64.782499999999999</v>
      </c>
      <c r="N26" s="7">
        <v>1.54</v>
      </c>
      <c r="O26" s="5">
        <v>13</v>
      </c>
    </row>
    <row r="27" spans="1:25">
      <c r="A27" s="5">
        <v>93.399999999999991</v>
      </c>
      <c r="B27" t="s">
        <v>52</v>
      </c>
      <c r="C27">
        <f t="shared" ref="C27" si="12">AVERAGE(A26:A65)</f>
        <v>63.407499999999992</v>
      </c>
      <c r="N27" s="8">
        <v>1.18</v>
      </c>
      <c r="O27" s="9">
        <v>15</v>
      </c>
    </row>
    <row r="28" spans="1:25">
      <c r="A28" s="5">
        <v>61.499999999999993</v>
      </c>
      <c r="B28" t="s">
        <v>53</v>
      </c>
      <c r="C28">
        <f t="shared" ref="C28" si="13">AVERAGE(A50:A89)</f>
        <v>64.844999999999999</v>
      </c>
      <c r="N28" s="7">
        <v>1.18</v>
      </c>
      <c r="O28" s="5">
        <v>17</v>
      </c>
    </row>
    <row r="29" spans="1:25">
      <c r="A29" s="5">
        <v>47.699999999999996</v>
      </c>
      <c r="B29" t="s">
        <v>54</v>
      </c>
      <c r="C29">
        <f t="shared" ref="C29" si="14">AVERAGE(A28:A67)</f>
        <v>62.147500000000001</v>
      </c>
      <c r="N29" s="8">
        <v>1.05</v>
      </c>
      <c r="O29" s="9">
        <v>18</v>
      </c>
    </row>
    <row r="30" spans="1:25">
      <c r="A30" s="5">
        <v>71</v>
      </c>
      <c r="B30" t="s">
        <v>55</v>
      </c>
      <c r="C30">
        <f t="shared" ref="C30" si="15">AVERAGE(A52:A91)</f>
        <v>64.45</v>
      </c>
      <c r="N30" s="7">
        <v>1.54</v>
      </c>
      <c r="O30" s="5">
        <v>12</v>
      </c>
    </row>
    <row r="31" spans="1:25">
      <c r="A31" s="9">
        <v>77.899999999999991</v>
      </c>
      <c r="B31" t="s">
        <v>56</v>
      </c>
      <c r="C31">
        <f t="shared" ref="C31" si="16">AVERAGE(A30:A69)</f>
        <v>62.747500000000002</v>
      </c>
      <c r="N31" s="8">
        <v>1.33</v>
      </c>
      <c r="O31" s="9">
        <v>14</v>
      </c>
    </row>
    <row r="32" spans="1:25">
      <c r="A32" s="9">
        <v>35.799999999999997</v>
      </c>
      <c r="B32" t="s">
        <v>57</v>
      </c>
      <c r="C32">
        <f t="shared" ref="C32" si="17">AVERAGE(A54:A93)</f>
        <v>64.877500000000012</v>
      </c>
      <c r="N32" s="7">
        <v>1.33</v>
      </c>
      <c r="O32" s="5">
        <v>15</v>
      </c>
    </row>
    <row r="33" spans="1:15">
      <c r="A33" s="5">
        <v>77.3</v>
      </c>
      <c r="B33" t="s">
        <v>58</v>
      </c>
      <c r="C33">
        <f t="shared" ref="C33" si="18">AVERAGE(A32:A71)</f>
        <v>61.532499999999992</v>
      </c>
      <c r="N33" s="8">
        <v>1.05</v>
      </c>
      <c r="O33" s="9">
        <v>17</v>
      </c>
    </row>
    <row r="34" spans="1:15">
      <c r="A34" s="5">
        <v>77.3</v>
      </c>
      <c r="B34" t="s">
        <v>59</v>
      </c>
      <c r="C34">
        <f t="shared" ref="C34" si="19">AVERAGE(A56:A95)</f>
        <v>64.932500000000005</v>
      </c>
      <c r="N34" s="7">
        <v>1.1100000000000001</v>
      </c>
      <c r="O34" s="5">
        <v>18</v>
      </c>
    </row>
    <row r="35" spans="1:15">
      <c r="A35" s="5">
        <v>57.499999999999993</v>
      </c>
      <c r="B35" t="s">
        <v>60</v>
      </c>
      <c r="C35">
        <f t="shared" ref="C35" si="20">AVERAGE(A34:A73)</f>
        <v>62.534999999999982</v>
      </c>
      <c r="J35" t="s">
        <v>61</v>
      </c>
      <c r="M35">
        <f>AVERAGE(O20:O384)</f>
        <v>25.323287671232876</v>
      </c>
      <c r="N35" s="8">
        <v>1.67</v>
      </c>
      <c r="O35" s="9">
        <v>12</v>
      </c>
    </row>
    <row r="36" spans="1:15">
      <c r="A36" s="9">
        <v>72</v>
      </c>
      <c r="B36" t="s">
        <v>62</v>
      </c>
      <c r="C36">
        <f t="shared" ref="C36" si="21">AVERAGE(A58:A97)</f>
        <v>65.595000000000013</v>
      </c>
      <c r="F36" s="7">
        <v>0.8</v>
      </c>
      <c r="G36" s="5">
        <v>24</v>
      </c>
      <c r="J36" t="s">
        <v>63</v>
      </c>
      <c r="M36">
        <f>_xlfn.STDEV.P(O20:O384)</f>
        <v>6.8841394155397326</v>
      </c>
      <c r="N36" s="7">
        <v>1.43</v>
      </c>
      <c r="O36" s="5">
        <v>14</v>
      </c>
    </row>
    <row r="37" spans="1:15">
      <c r="A37" s="9">
        <v>48.699999999999996</v>
      </c>
      <c r="B37" t="s">
        <v>64</v>
      </c>
      <c r="C37">
        <f t="shared" ref="C37" si="22">AVERAGE(A36:A75)</f>
        <v>63.034999999999968</v>
      </c>
      <c r="F37" s="8">
        <v>0.77</v>
      </c>
      <c r="G37" s="9">
        <v>24</v>
      </c>
      <c r="N37" s="8">
        <v>1.18</v>
      </c>
      <c r="O37" s="9">
        <v>16</v>
      </c>
    </row>
    <row r="38" spans="1:15">
      <c r="A38" s="5">
        <v>36.199999999999996</v>
      </c>
      <c r="B38" t="s">
        <v>65</v>
      </c>
      <c r="C38">
        <f t="shared" ref="C38" si="23">AVERAGE(A60:A99)</f>
        <v>65.185000000000031</v>
      </c>
      <c r="F38" s="7">
        <v>0.77</v>
      </c>
      <c r="G38" s="5">
        <v>25</v>
      </c>
      <c r="I38" t="s">
        <v>66</v>
      </c>
      <c r="J38" s="22">
        <f>_xlfn.Z.TEST(G36:G256,M35,M36)</f>
        <v>2.8428161409232338E-21</v>
      </c>
      <c r="N38" s="7">
        <v>1.18</v>
      </c>
      <c r="O38" s="5">
        <v>17</v>
      </c>
    </row>
    <row r="39" spans="1:15">
      <c r="A39" s="5">
        <v>59.8</v>
      </c>
      <c r="B39" t="s">
        <v>67</v>
      </c>
      <c r="C39">
        <f t="shared" ref="C39" si="24">AVERAGE(A38:A77)</f>
        <v>63.304999999999986</v>
      </c>
      <c r="F39" s="8">
        <v>0.77</v>
      </c>
      <c r="G39" s="9">
        <v>24</v>
      </c>
      <c r="N39" s="8">
        <v>1.43</v>
      </c>
      <c r="O39" s="9">
        <v>12</v>
      </c>
    </row>
    <row r="40" spans="1:15">
      <c r="A40" s="9">
        <v>86.5</v>
      </c>
      <c r="B40" t="s">
        <v>68</v>
      </c>
      <c r="C40">
        <f t="shared" ref="C40" si="25">AVERAGE(A62:A101)</f>
        <v>66.007500000000022</v>
      </c>
      <c r="F40" s="7">
        <v>0.77</v>
      </c>
      <c r="G40" s="5">
        <v>24</v>
      </c>
      <c r="J40" t="s">
        <v>69</v>
      </c>
      <c r="N40" s="7">
        <v>1.25</v>
      </c>
      <c r="O40" s="5">
        <v>14</v>
      </c>
    </row>
    <row r="41" spans="1:15">
      <c r="A41" s="9">
        <v>50</v>
      </c>
      <c r="B41" t="s">
        <v>70</v>
      </c>
      <c r="C41">
        <f t="shared" ref="C41" si="26">AVERAGE(A40:A79)</f>
        <v>64.702499999999972</v>
      </c>
      <c r="F41" s="8">
        <v>0.77</v>
      </c>
      <c r="G41" s="9">
        <v>25</v>
      </c>
      <c r="N41" s="8">
        <v>1.1100000000000001</v>
      </c>
      <c r="O41" s="9">
        <v>16</v>
      </c>
    </row>
    <row r="42" spans="1:15">
      <c r="A42" s="9">
        <v>65.699999999999989</v>
      </c>
      <c r="B42" t="s">
        <v>71</v>
      </c>
      <c r="C42">
        <f t="shared" ref="C42" si="27">AVERAGE(A64:A103)</f>
        <v>65.935000000000016</v>
      </c>
      <c r="F42" s="7">
        <v>0.8</v>
      </c>
      <c r="G42" s="5">
        <v>23</v>
      </c>
      <c r="N42" s="7">
        <v>1.05</v>
      </c>
      <c r="O42" s="5">
        <v>17</v>
      </c>
    </row>
    <row r="43" spans="1:15">
      <c r="A43" s="5">
        <v>79.199999999999989</v>
      </c>
      <c r="B43" t="s">
        <v>72</v>
      </c>
      <c r="C43">
        <f t="shared" ref="C43" si="28">AVERAGE(A42:A81)</f>
        <v>64.937499999999972</v>
      </c>
      <c r="F43" s="8">
        <v>0.74</v>
      </c>
      <c r="G43" s="9">
        <v>25</v>
      </c>
      <c r="N43" s="8">
        <v>1.54</v>
      </c>
      <c r="O43" s="9">
        <v>12</v>
      </c>
    </row>
    <row r="44" spans="1:15">
      <c r="A44" s="5">
        <v>83.199999999999989</v>
      </c>
      <c r="B44" t="s">
        <v>73</v>
      </c>
      <c r="C44">
        <f t="shared" ref="C44" si="29">AVERAGE(A66:A105)</f>
        <v>64.965000000000003</v>
      </c>
      <c r="F44" s="7">
        <v>0.77</v>
      </c>
      <c r="G44" s="5">
        <v>25</v>
      </c>
      <c r="N44" s="7">
        <v>1.25</v>
      </c>
      <c r="O44" s="5">
        <v>14</v>
      </c>
    </row>
    <row r="45" spans="1:15">
      <c r="A45" s="9">
        <v>42.4</v>
      </c>
      <c r="B45" t="s">
        <v>74</v>
      </c>
      <c r="C45">
        <f t="shared" ref="C45" si="30">AVERAGE(A44:A83)</f>
        <v>64.47999999999999</v>
      </c>
      <c r="F45" s="8">
        <v>0.77</v>
      </c>
      <c r="G45" s="9">
        <v>24</v>
      </c>
      <c r="N45" s="8">
        <v>1.25</v>
      </c>
      <c r="O45" s="9">
        <v>16</v>
      </c>
    </row>
    <row r="46" spans="1:15">
      <c r="A46" s="5">
        <v>64.8</v>
      </c>
      <c r="B46" t="s">
        <v>75</v>
      </c>
      <c r="C46">
        <f t="shared" ref="C46" si="31">AVERAGE(A68:A107)</f>
        <v>64.857500000000002</v>
      </c>
      <c r="F46" s="7">
        <v>0.74</v>
      </c>
      <c r="G46" s="5">
        <v>25</v>
      </c>
      <c r="N46" s="7">
        <v>1.05</v>
      </c>
      <c r="O46" s="5">
        <v>17</v>
      </c>
    </row>
    <row r="47" spans="1:15">
      <c r="A47" s="9">
        <v>62.499999999999993</v>
      </c>
      <c r="B47" t="s">
        <v>76</v>
      </c>
      <c r="C47">
        <f t="shared" ref="C47" si="32">AVERAGE(A46:A85)</f>
        <v>65.63</v>
      </c>
      <c r="F47" s="8">
        <v>0.8</v>
      </c>
      <c r="G47" s="9">
        <v>24</v>
      </c>
      <c r="N47" s="8">
        <v>1.33</v>
      </c>
      <c r="O47" s="9">
        <v>13</v>
      </c>
    </row>
    <row r="48" spans="1:15">
      <c r="A48" s="5">
        <v>55.9</v>
      </c>
      <c r="B48" t="s">
        <v>77</v>
      </c>
      <c r="C48">
        <f t="shared" ref="C48" si="33">AVERAGE(A70:A109)</f>
        <v>63.022500000000001</v>
      </c>
      <c r="F48" s="7">
        <v>0.77</v>
      </c>
      <c r="G48" s="5">
        <v>25</v>
      </c>
      <c r="N48" s="7">
        <v>1.33</v>
      </c>
      <c r="O48" s="5">
        <v>14</v>
      </c>
    </row>
    <row r="49" spans="1:15">
      <c r="A49" s="5">
        <v>39.5</v>
      </c>
      <c r="B49" t="s">
        <v>78</v>
      </c>
      <c r="C49">
        <f t="shared" ref="C49" si="34">AVERAGE(A48:A87)</f>
        <v>64.782499999999999</v>
      </c>
      <c r="F49" s="8">
        <v>0.74</v>
      </c>
      <c r="G49" s="9">
        <v>25</v>
      </c>
      <c r="N49" s="8">
        <v>1.05</v>
      </c>
      <c r="O49" s="9">
        <v>17</v>
      </c>
    </row>
    <row r="50" spans="1:15">
      <c r="A50" s="5">
        <v>52.3</v>
      </c>
      <c r="B50" t="s">
        <v>79</v>
      </c>
      <c r="C50">
        <f t="shared" ref="C50" si="35">AVERAGE(A72:A111)</f>
        <v>63.342500000000008</v>
      </c>
      <c r="F50" s="7">
        <v>0.8</v>
      </c>
      <c r="G50" s="5">
        <v>24</v>
      </c>
      <c r="N50" s="7">
        <v>1.05</v>
      </c>
      <c r="O50" s="5">
        <v>18</v>
      </c>
    </row>
    <row r="51" spans="1:15">
      <c r="A51" s="9">
        <v>62.8</v>
      </c>
      <c r="B51" t="s">
        <v>80</v>
      </c>
      <c r="C51">
        <f t="shared" ref="C51" si="36">AVERAGE(A50:A89)</f>
        <v>64.844999999999999</v>
      </c>
      <c r="F51" s="8">
        <v>0.77</v>
      </c>
      <c r="G51" s="9">
        <v>25</v>
      </c>
      <c r="N51" s="8">
        <v>1</v>
      </c>
      <c r="O51" s="9">
        <v>18</v>
      </c>
    </row>
    <row r="52" spans="1:15">
      <c r="A52" s="9">
        <v>52.3</v>
      </c>
      <c r="B52" t="s">
        <v>81</v>
      </c>
      <c r="C52">
        <f t="shared" ref="C52" si="37">AVERAGE(A74:A113)</f>
        <v>63.202500000000001</v>
      </c>
      <c r="F52" s="7">
        <v>0.8</v>
      </c>
      <c r="G52" s="5">
        <v>25</v>
      </c>
      <c r="N52" s="7">
        <v>1</v>
      </c>
      <c r="O52" s="5">
        <v>20</v>
      </c>
    </row>
    <row r="53" spans="1:15">
      <c r="A53" s="5">
        <v>59.499999999999993</v>
      </c>
      <c r="B53" t="s">
        <v>82</v>
      </c>
      <c r="C53">
        <f t="shared" ref="C53" si="38">AVERAGE(A52:A91)</f>
        <v>64.45</v>
      </c>
      <c r="F53" s="8">
        <v>0.74</v>
      </c>
      <c r="G53" s="9">
        <v>26</v>
      </c>
      <c r="N53" s="8">
        <v>0.87</v>
      </c>
      <c r="O53" s="9">
        <v>21</v>
      </c>
    </row>
    <row r="54" spans="1:15">
      <c r="A54" s="9">
        <v>60.499999999999993</v>
      </c>
      <c r="B54" t="s">
        <v>83</v>
      </c>
      <c r="C54">
        <f t="shared" ref="C54" si="39">AVERAGE(A76:A115)</f>
        <v>62.839999999999996</v>
      </c>
      <c r="F54" s="7">
        <v>0.74</v>
      </c>
      <c r="G54" s="5">
        <v>26</v>
      </c>
      <c r="N54" s="7">
        <v>0.83</v>
      </c>
      <c r="O54" s="5">
        <v>22</v>
      </c>
    </row>
    <row r="55" spans="1:15">
      <c r="A55" s="5">
        <v>65.8</v>
      </c>
      <c r="B55" t="s">
        <v>84</v>
      </c>
      <c r="C55">
        <f t="shared" ref="C55" si="40">AVERAGE(A54:A93)</f>
        <v>64.877500000000012</v>
      </c>
      <c r="F55" s="8">
        <v>0.71</v>
      </c>
      <c r="G55" s="9">
        <v>27</v>
      </c>
      <c r="N55" s="8">
        <v>1.1100000000000001</v>
      </c>
      <c r="O55" s="9">
        <v>18</v>
      </c>
    </row>
    <row r="56" spans="1:15">
      <c r="A56" s="9">
        <v>58.499999999999993</v>
      </c>
      <c r="B56" t="s">
        <v>85</v>
      </c>
      <c r="C56">
        <f t="shared" ref="C56" si="41">AVERAGE(A78:A117)</f>
        <v>61.707499999999996</v>
      </c>
      <c r="F56" s="7">
        <v>0.71</v>
      </c>
      <c r="G56" s="5">
        <v>28</v>
      </c>
      <c r="N56" s="7">
        <v>0.95</v>
      </c>
      <c r="O56" s="5">
        <v>20</v>
      </c>
    </row>
    <row r="57" spans="1:15">
      <c r="A57" s="9">
        <v>69.399999999999991</v>
      </c>
      <c r="B57" t="s">
        <v>86</v>
      </c>
      <c r="C57">
        <f t="shared" ref="C57" si="42">AVERAGE(A56:A95)</f>
        <v>64.932500000000005</v>
      </c>
      <c r="F57" s="8">
        <v>0.8</v>
      </c>
      <c r="G57" s="9">
        <v>25</v>
      </c>
      <c r="N57" s="8">
        <v>0.87</v>
      </c>
      <c r="O57" s="9">
        <v>21</v>
      </c>
    </row>
    <row r="58" spans="1:15">
      <c r="A58" s="9">
        <v>65.099999999999994</v>
      </c>
      <c r="B58" t="s">
        <v>87</v>
      </c>
      <c r="C58">
        <f t="shared" ref="C58" si="43">AVERAGE(A80:A119)</f>
        <v>60.515000000000001</v>
      </c>
      <c r="F58" s="7">
        <v>0.74</v>
      </c>
      <c r="G58" s="5">
        <v>26</v>
      </c>
      <c r="N58" s="7">
        <v>0.87</v>
      </c>
      <c r="O58" s="5">
        <v>22</v>
      </c>
    </row>
    <row r="59" spans="1:15">
      <c r="A59" s="5">
        <v>63.099999999999994</v>
      </c>
      <c r="B59" t="s">
        <v>88</v>
      </c>
      <c r="C59">
        <f t="shared" ref="C59" si="44">AVERAGE(A58:A97)</f>
        <v>65.595000000000013</v>
      </c>
      <c r="F59" s="8">
        <v>0.74</v>
      </c>
      <c r="G59" s="9">
        <v>26</v>
      </c>
      <c r="N59" s="8">
        <v>1</v>
      </c>
      <c r="O59" s="9">
        <v>19</v>
      </c>
    </row>
    <row r="60" spans="1:15">
      <c r="A60" s="5">
        <v>67.699999999999989</v>
      </c>
      <c r="B60" t="s">
        <v>89</v>
      </c>
      <c r="C60">
        <f t="shared" ref="C60" si="45">AVERAGE(A82:A121)</f>
        <v>59.347500000000004</v>
      </c>
      <c r="F60" s="7">
        <v>0.69</v>
      </c>
      <c r="G60" s="5">
        <v>27</v>
      </c>
      <c r="N60" s="7">
        <v>0.91</v>
      </c>
      <c r="O60" s="5">
        <v>20</v>
      </c>
    </row>
    <row r="61" spans="1:15">
      <c r="A61" s="9">
        <v>70.699999999999989</v>
      </c>
      <c r="B61" t="s">
        <v>90</v>
      </c>
      <c r="C61">
        <f t="shared" ref="C61" si="46">AVERAGE(A60:A99)</f>
        <v>65.185000000000031</v>
      </c>
      <c r="F61" s="8">
        <v>0.74</v>
      </c>
      <c r="G61" s="9">
        <v>25</v>
      </c>
      <c r="N61" s="8">
        <v>0.91</v>
      </c>
      <c r="O61" s="9">
        <v>21</v>
      </c>
    </row>
    <row r="62" spans="1:15">
      <c r="A62" s="9">
        <v>71</v>
      </c>
      <c r="B62" t="s">
        <v>91</v>
      </c>
      <c r="C62">
        <f t="shared" ref="C62" si="47">AVERAGE(A84:A123)</f>
        <v>59.455000000000005</v>
      </c>
      <c r="F62" s="7">
        <v>0.74</v>
      </c>
      <c r="G62" s="5">
        <v>26</v>
      </c>
      <c r="N62" s="7">
        <v>0.83</v>
      </c>
      <c r="O62" s="5">
        <v>22</v>
      </c>
    </row>
    <row r="63" spans="1:15">
      <c r="A63" s="5">
        <v>51.9</v>
      </c>
      <c r="B63" t="s">
        <v>92</v>
      </c>
      <c r="C63">
        <f t="shared" ref="C63" si="48">AVERAGE(A62:A101)</f>
        <v>66.007500000000022</v>
      </c>
      <c r="F63" s="8">
        <v>0.74</v>
      </c>
      <c r="G63" s="9">
        <v>27</v>
      </c>
      <c r="N63" s="8">
        <v>1.1100000000000001</v>
      </c>
      <c r="O63" s="9">
        <v>18</v>
      </c>
    </row>
    <row r="64" spans="1:15">
      <c r="A64" s="5">
        <v>58.199999999999996</v>
      </c>
      <c r="B64" t="s">
        <v>93</v>
      </c>
      <c r="C64">
        <f t="shared" ref="C64" si="49">AVERAGE(A86:A125)</f>
        <v>58.870000000000005</v>
      </c>
      <c r="F64" s="7">
        <v>0.69</v>
      </c>
      <c r="G64" s="5">
        <v>27</v>
      </c>
      <c r="N64" s="7">
        <v>0.95</v>
      </c>
      <c r="O64" s="5">
        <v>19</v>
      </c>
    </row>
    <row r="65" spans="1:15">
      <c r="A65" s="9">
        <v>94.3</v>
      </c>
      <c r="B65" t="s">
        <v>94</v>
      </c>
      <c r="C65">
        <f t="shared" ref="C65" si="50">AVERAGE(A64:A103)</f>
        <v>65.935000000000016</v>
      </c>
      <c r="F65" s="8">
        <v>0.77</v>
      </c>
      <c r="G65" s="9">
        <v>25</v>
      </c>
      <c r="N65" s="8">
        <v>0.91</v>
      </c>
      <c r="O65" s="9">
        <v>20</v>
      </c>
    </row>
    <row r="66" spans="1:15">
      <c r="A66" s="9">
        <v>36.799999999999997</v>
      </c>
      <c r="B66" t="s">
        <v>95</v>
      </c>
      <c r="C66">
        <f t="shared" ref="C66" si="51">AVERAGE(A88:A127)</f>
        <v>59.607500000000002</v>
      </c>
      <c r="F66" s="7">
        <v>0.74</v>
      </c>
      <c r="G66" s="5">
        <v>26</v>
      </c>
      <c r="N66" s="7">
        <v>0.87</v>
      </c>
      <c r="O66" s="5">
        <v>21</v>
      </c>
    </row>
    <row r="67" spans="1:15">
      <c r="A67" s="9">
        <v>73.599999999999994</v>
      </c>
      <c r="B67" t="s">
        <v>96</v>
      </c>
      <c r="C67">
        <f t="shared" ref="C67" si="52">AVERAGE(A66:A105)</f>
        <v>64.965000000000003</v>
      </c>
      <c r="F67" s="8">
        <v>0.69</v>
      </c>
      <c r="G67" s="9">
        <v>27</v>
      </c>
      <c r="N67" s="8">
        <v>1</v>
      </c>
      <c r="O67" s="9">
        <v>18</v>
      </c>
    </row>
    <row r="68" spans="1:15">
      <c r="A68" s="5">
        <v>58.199999999999996</v>
      </c>
      <c r="B68" t="s">
        <v>97</v>
      </c>
      <c r="C68">
        <f t="shared" ref="C68" si="53">AVERAGE(A90:A129)</f>
        <v>59.607500000000002</v>
      </c>
      <c r="F68" s="7">
        <v>0.71</v>
      </c>
      <c r="G68" s="5">
        <v>27</v>
      </c>
      <c r="N68" s="7">
        <v>0.95</v>
      </c>
      <c r="O68" s="5">
        <v>19</v>
      </c>
    </row>
    <row r="69" spans="1:15">
      <c r="A69" s="5">
        <v>75</v>
      </c>
      <c r="B69" t="s">
        <v>98</v>
      </c>
      <c r="C69">
        <f t="shared" ref="C69" si="54">AVERAGE(A68:A107)</f>
        <v>64.857500000000002</v>
      </c>
      <c r="F69" s="8">
        <v>0.74</v>
      </c>
      <c r="G69" s="9">
        <v>25</v>
      </c>
      <c r="N69" s="8">
        <v>0.95</v>
      </c>
      <c r="O69" s="9">
        <v>20</v>
      </c>
    </row>
    <row r="70" spans="1:15">
      <c r="A70" s="9">
        <v>31.599999999999998</v>
      </c>
      <c r="B70" t="s">
        <v>99</v>
      </c>
      <c r="C70">
        <f t="shared" ref="C70" si="55">AVERAGE(A92:A131)</f>
        <v>59.424999999999997</v>
      </c>
      <c r="F70" s="7">
        <v>0.77</v>
      </c>
      <c r="G70" s="5">
        <v>26</v>
      </c>
      <c r="N70" s="7">
        <v>0.95</v>
      </c>
      <c r="O70" s="5">
        <v>21</v>
      </c>
    </row>
    <row r="71" spans="1:15">
      <c r="A71" s="9">
        <v>68.699999999999989</v>
      </c>
      <c r="B71" t="s">
        <v>100</v>
      </c>
      <c r="C71">
        <f t="shared" ref="C71" si="56">AVERAGE(A70:A109)</f>
        <v>63.022500000000001</v>
      </c>
      <c r="F71" s="8">
        <v>0.69</v>
      </c>
      <c r="G71" s="9">
        <v>27</v>
      </c>
      <c r="N71" s="8">
        <v>1</v>
      </c>
      <c r="O71" s="9">
        <v>18</v>
      </c>
    </row>
    <row r="72" spans="1:15">
      <c r="A72" s="5">
        <v>92</v>
      </c>
      <c r="B72" t="s">
        <v>101</v>
      </c>
      <c r="C72">
        <f t="shared" ref="C72" si="57">AVERAGE(A94:A133)</f>
        <v>58.577500000000001</v>
      </c>
      <c r="F72" s="7">
        <v>0.74</v>
      </c>
      <c r="G72" s="5">
        <v>27</v>
      </c>
      <c r="N72" s="7">
        <v>0.95</v>
      </c>
      <c r="O72" s="5">
        <v>19</v>
      </c>
    </row>
    <row r="73" spans="1:15">
      <c r="A73" s="5">
        <v>61.199999999999996</v>
      </c>
      <c r="B73" t="s">
        <v>102</v>
      </c>
      <c r="C73">
        <f t="shared" ref="C73" si="58">AVERAGE(A72:A111)</f>
        <v>63.342500000000008</v>
      </c>
      <c r="F73" s="8">
        <v>0.77</v>
      </c>
      <c r="G73" s="9">
        <v>25</v>
      </c>
      <c r="N73" s="8">
        <v>1</v>
      </c>
      <c r="O73" s="9">
        <v>20</v>
      </c>
    </row>
    <row r="74" spans="1:15">
      <c r="A74" s="5">
        <v>78.199999999999989</v>
      </c>
      <c r="B74" t="s">
        <v>103</v>
      </c>
      <c r="C74">
        <f t="shared" ref="C74" si="59">AVERAGE(A96:A135)</f>
        <v>58.864999999999988</v>
      </c>
      <c r="F74" s="7">
        <v>0.77</v>
      </c>
      <c r="G74" s="5">
        <v>26</v>
      </c>
      <c r="N74" s="7">
        <v>0.87</v>
      </c>
      <c r="O74" s="5">
        <v>21</v>
      </c>
    </row>
    <row r="75" spans="1:15">
      <c r="A75" s="5">
        <v>76.599999999999994</v>
      </c>
      <c r="B75" t="s">
        <v>104</v>
      </c>
      <c r="C75">
        <f t="shared" ref="C75" si="60">AVERAGE(A74:A113)</f>
        <v>63.202500000000001</v>
      </c>
      <c r="F75" s="8">
        <v>0.69</v>
      </c>
      <c r="G75" s="9">
        <v>27</v>
      </c>
      <c r="N75" s="8">
        <v>1</v>
      </c>
      <c r="O75" s="9">
        <v>18</v>
      </c>
    </row>
    <row r="76" spans="1:15">
      <c r="A76" s="9">
        <v>61.499999999999993</v>
      </c>
      <c r="B76" t="s">
        <v>105</v>
      </c>
      <c r="C76">
        <f t="shared" ref="C76" si="61">AVERAGE(A98:A137)</f>
        <v>58.964999999999996</v>
      </c>
      <c r="F76" s="7">
        <v>0.71</v>
      </c>
      <c r="G76" s="5">
        <v>27</v>
      </c>
      <c r="N76" s="7">
        <v>1.05</v>
      </c>
      <c r="O76" s="5">
        <v>19</v>
      </c>
    </row>
    <row r="77" spans="1:15">
      <c r="A77" s="5">
        <v>70</v>
      </c>
      <c r="B77" t="s">
        <v>106</v>
      </c>
      <c r="C77">
        <f t="shared" ref="C77" si="62">AVERAGE(A76:A115)</f>
        <v>62.839999999999996</v>
      </c>
      <c r="F77" s="8">
        <v>0.8</v>
      </c>
      <c r="G77" s="9">
        <v>25</v>
      </c>
      <c r="N77" s="8">
        <v>1</v>
      </c>
      <c r="O77" s="9">
        <v>20</v>
      </c>
    </row>
    <row r="78" spans="1:15">
      <c r="A78" s="5">
        <v>91.699999999999989</v>
      </c>
      <c r="B78" t="s">
        <v>107</v>
      </c>
      <c r="C78">
        <f t="shared" ref="C78" si="63">AVERAGE(A100:A139)</f>
        <v>59.180000000000007</v>
      </c>
      <c r="F78" s="7">
        <v>0.77</v>
      </c>
      <c r="G78" s="5">
        <v>25</v>
      </c>
      <c r="N78" s="7">
        <v>0.91</v>
      </c>
      <c r="O78" s="5">
        <v>22</v>
      </c>
    </row>
    <row r="79" spans="1:15">
      <c r="A79" s="5">
        <v>60.199999999999996</v>
      </c>
      <c r="B79" t="s">
        <v>108</v>
      </c>
      <c r="C79">
        <f t="shared" ref="C79" si="64">AVERAGE(A78:A117)</f>
        <v>61.707499999999996</v>
      </c>
      <c r="F79" s="8">
        <v>0.74</v>
      </c>
      <c r="G79" s="9">
        <v>26</v>
      </c>
      <c r="N79" s="8">
        <v>0.87</v>
      </c>
      <c r="O79" s="9">
        <v>23</v>
      </c>
    </row>
    <row r="80" spans="1:15">
      <c r="A80" s="9">
        <v>56.499999999999993</v>
      </c>
      <c r="B80" t="s">
        <v>109</v>
      </c>
      <c r="C80">
        <f t="shared" ref="C80" si="65">AVERAGE(A102:A141)</f>
        <v>58.072500000000005</v>
      </c>
      <c r="F80" s="7">
        <v>0.71</v>
      </c>
      <c r="G80" s="5">
        <v>27</v>
      </c>
      <c r="N80" s="7">
        <v>0.8</v>
      </c>
      <c r="O80" s="5">
        <v>24</v>
      </c>
    </row>
    <row r="81" spans="1:15">
      <c r="A81" s="5">
        <v>89.399999999999991</v>
      </c>
      <c r="B81" t="s">
        <v>110</v>
      </c>
      <c r="C81">
        <f t="shared" ref="C81" si="66">AVERAGE(A80:A119)</f>
        <v>60.515000000000001</v>
      </c>
      <c r="F81" s="8">
        <v>0.74</v>
      </c>
      <c r="G81" s="9">
        <v>27</v>
      </c>
      <c r="N81" s="8">
        <v>0.77</v>
      </c>
      <c r="O81" s="9">
        <v>24</v>
      </c>
    </row>
    <row r="82" spans="1:15">
      <c r="A82" s="9">
        <v>55.9</v>
      </c>
      <c r="B82" t="s">
        <v>111</v>
      </c>
      <c r="C82">
        <f t="shared" ref="C82" si="67">AVERAGE(A104:A143)</f>
        <v>57.997499999999988</v>
      </c>
      <c r="F82" s="7">
        <v>0.65</v>
      </c>
      <c r="G82" s="5">
        <v>29</v>
      </c>
      <c r="N82" s="7">
        <v>0.77</v>
      </c>
      <c r="O82" s="5">
        <v>25</v>
      </c>
    </row>
    <row r="83" spans="1:15">
      <c r="A83" s="9">
        <v>70.699999999999989</v>
      </c>
      <c r="B83" t="s">
        <v>112</v>
      </c>
      <c r="C83">
        <f t="shared" ref="C83" si="68">AVERAGE(A82:A121)</f>
        <v>59.347500000000004</v>
      </c>
      <c r="F83" s="8">
        <v>0.69</v>
      </c>
      <c r="G83" s="9">
        <v>29</v>
      </c>
      <c r="N83" s="8">
        <v>0.87</v>
      </c>
      <c r="O83" s="9">
        <v>23</v>
      </c>
    </row>
    <row r="84" spans="1:15">
      <c r="A84" s="5">
        <v>90.699999999999989</v>
      </c>
      <c r="B84" t="s">
        <v>113</v>
      </c>
      <c r="C84">
        <f t="shared" ref="C84" si="69">AVERAGE(A106:A145)</f>
        <v>58.459999999999994</v>
      </c>
      <c r="F84" s="7">
        <v>0.63</v>
      </c>
      <c r="G84" s="5">
        <v>30</v>
      </c>
      <c r="N84" s="7">
        <v>0.77</v>
      </c>
      <c r="O84" s="5">
        <v>24</v>
      </c>
    </row>
    <row r="85" spans="1:15">
      <c r="A85" s="9">
        <v>80.899999999999991</v>
      </c>
      <c r="B85" t="s">
        <v>114</v>
      </c>
      <c r="C85">
        <f t="shared" ref="C85" si="70">AVERAGE(A84:A123)</f>
        <v>59.455000000000005</v>
      </c>
      <c r="F85" s="8">
        <v>0.63</v>
      </c>
      <c r="G85" s="9">
        <v>31</v>
      </c>
      <c r="N85" s="8">
        <v>0.77</v>
      </c>
      <c r="O85" s="9">
        <v>24</v>
      </c>
    </row>
    <row r="86" spans="1:15">
      <c r="A86" s="9">
        <v>61.499999999999993</v>
      </c>
      <c r="B86" t="s">
        <v>115</v>
      </c>
      <c r="C86">
        <f t="shared" ref="C86" si="71">AVERAGE(A108:A147)</f>
        <v>58.08499999999998</v>
      </c>
      <c r="F86" s="7">
        <v>0.71</v>
      </c>
      <c r="G86" s="5">
        <v>28</v>
      </c>
      <c r="N86" s="7">
        <v>0.77</v>
      </c>
      <c r="O86" s="5">
        <v>25</v>
      </c>
    </row>
    <row r="87" spans="1:15">
      <c r="A87" s="9">
        <v>31.9</v>
      </c>
      <c r="B87" t="s">
        <v>116</v>
      </c>
      <c r="C87">
        <f t="shared" ref="C87" si="72">AVERAGE(A86:A125)</f>
        <v>58.870000000000005</v>
      </c>
      <c r="F87" s="8">
        <v>0.67</v>
      </c>
      <c r="G87" s="9">
        <v>29</v>
      </c>
      <c r="N87" s="8">
        <v>0.8</v>
      </c>
      <c r="O87" s="9">
        <v>23</v>
      </c>
    </row>
    <row r="88" spans="1:15">
      <c r="A88" s="5">
        <v>54.199999999999996</v>
      </c>
      <c r="B88" t="s">
        <v>117</v>
      </c>
      <c r="C88">
        <f t="shared" ref="C88" si="73">AVERAGE(A110:A149)</f>
        <v>60.212499999999991</v>
      </c>
      <c r="F88" s="7">
        <v>0.65</v>
      </c>
      <c r="G88" s="5">
        <v>29</v>
      </c>
      <c r="N88" s="7">
        <v>0.83</v>
      </c>
      <c r="O88" s="5">
        <v>24</v>
      </c>
    </row>
    <row r="89" spans="1:15">
      <c r="A89" s="5">
        <v>43.699999999999996</v>
      </c>
      <c r="B89" t="s">
        <v>118</v>
      </c>
      <c r="C89">
        <f t="shared" ref="C89" si="74">AVERAGE(A88:A127)</f>
        <v>59.607500000000002</v>
      </c>
      <c r="F89" s="8">
        <v>0.67</v>
      </c>
      <c r="G89" s="9">
        <v>30</v>
      </c>
      <c r="N89" s="8">
        <v>0.83</v>
      </c>
      <c r="O89" s="9">
        <v>24</v>
      </c>
    </row>
    <row r="90" spans="1:15">
      <c r="A90" s="9">
        <v>40.799999999999997</v>
      </c>
      <c r="B90" t="s">
        <v>119</v>
      </c>
      <c r="C90">
        <f t="shared" ref="C90" si="75">AVERAGE(A112:A151)</f>
        <v>60.837499999999999</v>
      </c>
      <c r="F90" s="7">
        <v>0.63</v>
      </c>
      <c r="G90" s="5">
        <v>31</v>
      </c>
      <c r="N90" s="7">
        <v>0.74</v>
      </c>
      <c r="O90" s="5">
        <v>25</v>
      </c>
    </row>
    <row r="91" spans="1:15">
      <c r="A91" s="9">
        <v>58.499999999999993</v>
      </c>
      <c r="B91" t="s">
        <v>120</v>
      </c>
      <c r="C91">
        <f t="shared" ref="C91" si="76">AVERAGE(A90:A129)</f>
        <v>59.607500000000002</v>
      </c>
      <c r="F91" s="8">
        <v>0.69</v>
      </c>
      <c r="G91" s="9">
        <v>28</v>
      </c>
      <c r="N91" s="8">
        <v>0.87</v>
      </c>
      <c r="O91" s="9">
        <v>23</v>
      </c>
    </row>
    <row r="92" spans="1:15">
      <c r="A92" s="5">
        <v>98</v>
      </c>
      <c r="B92" t="s">
        <v>121</v>
      </c>
      <c r="C92">
        <f t="shared" ref="C92" si="77">AVERAGE(A114:A153)</f>
        <v>59.442499999999981</v>
      </c>
      <c r="F92" s="7">
        <v>0.67</v>
      </c>
      <c r="G92" s="5">
        <v>29</v>
      </c>
      <c r="N92" s="7">
        <v>0.87</v>
      </c>
      <c r="O92" s="5">
        <v>23</v>
      </c>
    </row>
    <row r="93" spans="1:15">
      <c r="A93" s="9">
        <v>30.9</v>
      </c>
      <c r="B93" t="s">
        <v>122</v>
      </c>
      <c r="C93">
        <f t="shared" ref="C93" si="78">AVERAGE(A92:A131)</f>
        <v>59.424999999999997</v>
      </c>
      <c r="F93" s="8">
        <v>0.67</v>
      </c>
      <c r="G93" s="9">
        <v>29</v>
      </c>
      <c r="N93" s="8">
        <v>0.83</v>
      </c>
      <c r="O93" s="9">
        <v>24</v>
      </c>
    </row>
    <row r="94" spans="1:15">
      <c r="A94" s="9">
        <v>43.4</v>
      </c>
      <c r="B94" t="s">
        <v>123</v>
      </c>
      <c r="C94">
        <f t="shared" ref="C94" si="79">AVERAGE(A116:A155)</f>
        <v>58.837499999999991</v>
      </c>
      <c r="F94" s="7">
        <v>0.65</v>
      </c>
      <c r="G94" s="5">
        <v>30</v>
      </c>
      <c r="N94" s="7">
        <v>0.83</v>
      </c>
      <c r="O94" s="5">
        <v>24</v>
      </c>
    </row>
    <row r="95" spans="1:15">
      <c r="A95" s="5">
        <v>85.1</v>
      </c>
      <c r="B95" t="s">
        <v>124</v>
      </c>
      <c r="C95">
        <f t="shared" ref="C95" si="80">AVERAGE(A94:A133)</f>
        <v>58.577500000000001</v>
      </c>
      <c r="F95" s="8">
        <v>0.63</v>
      </c>
      <c r="G95" s="9">
        <v>31</v>
      </c>
      <c r="N95" s="8">
        <v>0.77</v>
      </c>
      <c r="O95" s="9">
        <v>25</v>
      </c>
    </row>
    <row r="96" spans="1:15">
      <c r="A96" s="9">
        <v>97.899999999999991</v>
      </c>
      <c r="B96" t="s">
        <v>125</v>
      </c>
      <c r="C96">
        <f t="shared" ref="C96" si="81">AVERAGE(A118:A157)</f>
        <v>59.567499999999981</v>
      </c>
      <c r="F96" s="7">
        <v>0.69</v>
      </c>
      <c r="G96" s="5">
        <v>28</v>
      </c>
      <c r="N96" s="7">
        <v>0.83</v>
      </c>
      <c r="O96" s="5">
        <v>23</v>
      </c>
    </row>
    <row r="97" spans="1:15">
      <c r="A97" s="9">
        <v>56.499999999999993</v>
      </c>
      <c r="B97" t="s">
        <v>126</v>
      </c>
      <c r="C97">
        <f t="shared" ref="C97" si="82">AVERAGE(A96:A135)</f>
        <v>58.864999999999988</v>
      </c>
      <c r="F97" s="8">
        <v>0.67</v>
      </c>
      <c r="G97" s="9">
        <v>29</v>
      </c>
      <c r="N97" s="8">
        <v>0.83</v>
      </c>
      <c r="O97" s="9">
        <v>23</v>
      </c>
    </row>
    <row r="98" spans="1:15">
      <c r="A98" s="9">
        <v>61.499999999999993</v>
      </c>
      <c r="B98" t="s">
        <v>127</v>
      </c>
      <c r="C98">
        <f t="shared" ref="C98" si="83">AVERAGE(A120:A159)</f>
        <v>59.767500000000005</v>
      </c>
      <c r="F98" s="7">
        <v>0.67</v>
      </c>
      <c r="G98" s="5">
        <v>29</v>
      </c>
      <c r="N98" s="7">
        <v>0.77</v>
      </c>
      <c r="O98" s="5">
        <v>24</v>
      </c>
    </row>
    <row r="99" spans="1:15">
      <c r="A99" s="9">
        <v>50.3</v>
      </c>
      <c r="B99" t="s">
        <v>128</v>
      </c>
      <c r="C99">
        <f t="shared" ref="C99" si="84">AVERAGE(A98:A137)</f>
        <v>58.964999999999996</v>
      </c>
      <c r="F99" s="8">
        <v>0.67</v>
      </c>
      <c r="G99" s="9">
        <v>30</v>
      </c>
      <c r="N99" s="8">
        <v>0.83</v>
      </c>
      <c r="O99" s="9">
        <v>24</v>
      </c>
    </row>
    <row r="100" spans="1:15">
      <c r="A100" s="5">
        <v>99.6</v>
      </c>
      <c r="B100" t="s">
        <v>129</v>
      </c>
      <c r="C100">
        <f t="shared" ref="C100" si="85">AVERAGE(A122:A161)</f>
        <v>60.524999999999999</v>
      </c>
      <c r="F100" s="7">
        <v>0.61</v>
      </c>
      <c r="G100" s="5">
        <v>31</v>
      </c>
      <c r="N100" s="7">
        <v>0.74</v>
      </c>
      <c r="O100" s="5">
        <v>25</v>
      </c>
    </row>
    <row r="101" spans="1:15">
      <c r="A101" s="5">
        <v>71.699999999999989</v>
      </c>
      <c r="B101" t="s">
        <v>130</v>
      </c>
      <c r="C101">
        <f t="shared" ref="C101" si="86">AVERAGE(A100:A139)</f>
        <v>59.180000000000007</v>
      </c>
      <c r="F101" s="8">
        <v>0.67</v>
      </c>
      <c r="G101" s="9">
        <v>28</v>
      </c>
      <c r="N101" s="8">
        <v>0.87</v>
      </c>
      <c r="O101" s="9">
        <v>23</v>
      </c>
    </row>
    <row r="102" spans="1:15">
      <c r="A102" s="5">
        <v>52</v>
      </c>
      <c r="B102" t="s">
        <v>131</v>
      </c>
      <c r="C102">
        <f t="shared" ref="C102" si="87">AVERAGE(A124:A163)</f>
        <v>60.4</v>
      </c>
      <c r="F102" s="7">
        <v>0.69</v>
      </c>
      <c r="G102" s="5">
        <v>29</v>
      </c>
      <c r="N102" s="7">
        <v>0.83</v>
      </c>
      <c r="O102" s="5">
        <v>23</v>
      </c>
    </row>
    <row r="103" spans="1:15">
      <c r="A103" s="5">
        <v>68</v>
      </c>
      <c r="B103" t="s">
        <v>132</v>
      </c>
      <c r="C103">
        <f t="shared" ref="C103" si="88">AVERAGE(A102:A141)</f>
        <v>58.072500000000005</v>
      </c>
      <c r="F103" s="8">
        <v>0.67</v>
      </c>
      <c r="G103" s="9">
        <v>30</v>
      </c>
      <c r="N103" s="8">
        <v>0.8</v>
      </c>
      <c r="O103" s="9">
        <v>24</v>
      </c>
    </row>
    <row r="104" spans="1:15">
      <c r="A104" s="9">
        <v>41.099999999999994</v>
      </c>
      <c r="B104" t="s">
        <v>133</v>
      </c>
      <c r="C104">
        <f t="shared" ref="C104" si="89">AVERAGE(A126:A165)</f>
        <v>59.529999999999994</v>
      </c>
      <c r="F104" s="7">
        <v>0.63</v>
      </c>
      <c r="G104" s="5">
        <v>31</v>
      </c>
      <c r="N104" s="7">
        <v>0.77</v>
      </c>
      <c r="O104" s="5">
        <v>25</v>
      </c>
    </row>
    <row r="105" spans="1:15">
      <c r="A105" s="9">
        <v>72.599999999999994</v>
      </c>
      <c r="B105" t="s">
        <v>134</v>
      </c>
      <c r="C105">
        <f t="shared" ref="C105" si="90">AVERAGE(A104:A143)</f>
        <v>57.997499999999988</v>
      </c>
      <c r="F105" s="8">
        <v>0.69</v>
      </c>
      <c r="G105" s="9">
        <v>28</v>
      </c>
      <c r="N105" s="8">
        <v>0.74</v>
      </c>
      <c r="O105" s="9">
        <v>25</v>
      </c>
    </row>
    <row r="106" spans="1:15">
      <c r="A106" s="5">
        <v>63.399999999999991</v>
      </c>
      <c r="B106" t="s">
        <v>135</v>
      </c>
      <c r="C106">
        <f t="shared" ref="C106" si="91">AVERAGE(A128:A167)</f>
        <v>59.597499999999989</v>
      </c>
      <c r="F106" s="7">
        <v>0.69</v>
      </c>
      <c r="G106" s="5">
        <v>29</v>
      </c>
      <c r="N106" s="7">
        <v>0.83</v>
      </c>
      <c r="O106" s="5">
        <v>23</v>
      </c>
    </row>
    <row r="107" spans="1:15">
      <c r="A107" s="5">
        <v>42.699999999999996</v>
      </c>
      <c r="B107" t="s">
        <v>136</v>
      </c>
      <c r="C107">
        <f t="shared" ref="C107" si="92">AVERAGE(A106:A145)</f>
        <v>58.459999999999994</v>
      </c>
      <c r="F107" s="8">
        <v>0.67</v>
      </c>
      <c r="G107" s="9">
        <v>30</v>
      </c>
      <c r="N107" s="8">
        <v>0.83</v>
      </c>
      <c r="O107" s="9">
        <v>24</v>
      </c>
    </row>
    <row r="108" spans="1:15">
      <c r="A108" s="5">
        <v>34.5</v>
      </c>
      <c r="B108" t="s">
        <v>137</v>
      </c>
      <c r="C108">
        <f t="shared" ref="C108" si="93">AVERAGE(A130:A169)</f>
        <v>60.017499999999984</v>
      </c>
      <c r="F108" s="7">
        <v>0.63</v>
      </c>
      <c r="G108" s="5">
        <v>31</v>
      </c>
      <c r="N108" s="7">
        <v>0.8</v>
      </c>
      <c r="O108" s="5">
        <v>24</v>
      </c>
    </row>
    <row r="109" spans="1:15">
      <c r="A109" s="9">
        <v>25.299999999999997</v>
      </c>
      <c r="B109" t="s">
        <v>138</v>
      </c>
      <c r="C109">
        <f t="shared" ref="C109" si="94">AVERAGE(A108:A147)</f>
        <v>58.08499999999998</v>
      </c>
      <c r="F109" s="8">
        <v>0.65</v>
      </c>
      <c r="G109" s="9">
        <v>29</v>
      </c>
      <c r="N109" s="8">
        <v>0.77</v>
      </c>
      <c r="O109" s="9">
        <v>25</v>
      </c>
    </row>
    <row r="110" spans="1:15">
      <c r="A110" s="9">
        <v>63.499999999999993</v>
      </c>
      <c r="B110" t="s">
        <v>139</v>
      </c>
      <c r="C110">
        <f t="shared" ref="C110" si="95">AVERAGE(A132:A171)</f>
        <v>61.309999999999981</v>
      </c>
      <c r="F110" s="7">
        <v>0.65</v>
      </c>
      <c r="G110" s="5">
        <v>29</v>
      </c>
      <c r="N110" s="7">
        <v>0.8</v>
      </c>
      <c r="O110" s="5">
        <v>25</v>
      </c>
    </row>
    <row r="111" spans="1:15">
      <c r="A111" s="5">
        <v>49.599999999999994</v>
      </c>
      <c r="B111" t="s">
        <v>140</v>
      </c>
      <c r="C111">
        <f t="shared" ref="C111" si="96">AVERAGE(A110:A149)</f>
        <v>60.212499999999991</v>
      </c>
      <c r="F111" s="8">
        <v>0.67</v>
      </c>
      <c r="G111" s="9">
        <v>30</v>
      </c>
      <c r="N111" s="8">
        <v>0.74</v>
      </c>
      <c r="O111" s="9">
        <v>26</v>
      </c>
    </row>
    <row r="112" spans="1:15">
      <c r="A112" s="5">
        <v>63.399999999999991</v>
      </c>
      <c r="B112" t="s">
        <v>141</v>
      </c>
      <c r="C112">
        <f t="shared" ref="C112" si="97">AVERAGE(A134:A173)</f>
        <v>61.475000000000001</v>
      </c>
      <c r="F112" s="7">
        <v>0.65</v>
      </c>
      <c r="G112" s="5">
        <v>31</v>
      </c>
      <c r="N112" s="7">
        <v>0.74</v>
      </c>
      <c r="O112" s="5">
        <v>26</v>
      </c>
    </row>
    <row r="113" spans="1:15">
      <c r="A113" s="5">
        <v>84.199999999999989</v>
      </c>
      <c r="B113" t="s">
        <v>142</v>
      </c>
      <c r="C113">
        <f t="shared" ref="C113" si="98">AVERAGE(A112:A151)</f>
        <v>60.837499999999999</v>
      </c>
      <c r="F113" s="8">
        <v>0.65</v>
      </c>
      <c r="G113" s="9">
        <v>31</v>
      </c>
      <c r="N113" s="8">
        <v>0.71</v>
      </c>
      <c r="O113" s="9">
        <v>27</v>
      </c>
    </row>
    <row r="114" spans="1:15">
      <c r="A114" s="5">
        <v>80.5</v>
      </c>
      <c r="B114" t="s">
        <v>143</v>
      </c>
      <c r="C114">
        <f t="shared" ref="C114" si="99">AVERAGE(A136:A175)</f>
        <v>60.867500000000007</v>
      </c>
      <c r="F114" s="7">
        <v>0.59</v>
      </c>
      <c r="G114" s="5">
        <v>33</v>
      </c>
      <c r="N114" s="7">
        <v>0.71</v>
      </c>
      <c r="O114" s="5">
        <v>28</v>
      </c>
    </row>
    <row r="115" spans="1:15">
      <c r="A115" s="9">
        <v>59.8</v>
      </c>
      <c r="B115" t="s">
        <v>144</v>
      </c>
      <c r="C115">
        <f t="shared" ref="C115" si="100">AVERAGE(A114:A153)</f>
        <v>59.442499999999981</v>
      </c>
      <c r="F115" s="8">
        <v>0.56000000000000005</v>
      </c>
      <c r="G115" s="9">
        <v>35</v>
      </c>
      <c r="N115" s="8">
        <v>0.8</v>
      </c>
      <c r="O115" s="9">
        <v>25</v>
      </c>
    </row>
    <row r="116" spans="1:15">
      <c r="A116" s="9">
        <v>44.099999999999994</v>
      </c>
      <c r="B116" t="s">
        <v>145</v>
      </c>
      <c r="C116">
        <f t="shared" ref="C116" si="101">AVERAGE(A138:A177)</f>
        <v>60.985000000000028</v>
      </c>
      <c r="F116" s="7">
        <v>0.51</v>
      </c>
      <c r="G116" s="5">
        <v>38</v>
      </c>
      <c r="N116" s="7">
        <v>0.74</v>
      </c>
      <c r="O116" s="5">
        <v>26</v>
      </c>
    </row>
    <row r="117" spans="1:15">
      <c r="A117" s="5">
        <v>42.099999999999994</v>
      </c>
      <c r="B117" t="s">
        <v>146</v>
      </c>
      <c r="C117">
        <f t="shared" ref="C117" si="102">AVERAGE(A116:A155)</f>
        <v>58.837499999999991</v>
      </c>
      <c r="F117" s="8">
        <v>0.59</v>
      </c>
      <c r="G117" s="9">
        <v>32</v>
      </c>
      <c r="N117" s="8">
        <v>0.74</v>
      </c>
      <c r="O117" s="9">
        <v>26</v>
      </c>
    </row>
    <row r="118" spans="1:15">
      <c r="A118" s="9">
        <v>35.799999999999997</v>
      </c>
      <c r="B118" t="s">
        <v>147</v>
      </c>
      <c r="C118">
        <f t="shared" ref="C118" si="103">AVERAGE(A140:A179)</f>
        <v>60.572500000000005</v>
      </c>
      <c r="F118" s="7">
        <v>0.56000000000000005</v>
      </c>
      <c r="G118" s="5">
        <v>34</v>
      </c>
      <c r="N118" s="7">
        <v>0.69</v>
      </c>
      <c r="O118" s="5">
        <v>27</v>
      </c>
    </row>
    <row r="119" spans="1:15">
      <c r="A119" s="9">
        <v>68.399999999999991</v>
      </c>
      <c r="B119" t="s">
        <v>148</v>
      </c>
      <c r="C119">
        <f t="shared" ref="C119" si="104">AVERAGE(A118:A157)</f>
        <v>59.567499999999981</v>
      </c>
      <c r="F119" s="8">
        <v>0.56000000000000005</v>
      </c>
      <c r="G119" s="9">
        <v>36</v>
      </c>
      <c r="N119" s="8">
        <v>0.74</v>
      </c>
      <c r="O119" s="9">
        <v>25</v>
      </c>
    </row>
    <row r="120" spans="1:15">
      <c r="A120" s="5">
        <v>51.9</v>
      </c>
      <c r="B120" t="s">
        <v>149</v>
      </c>
      <c r="C120">
        <f t="shared" ref="C120" si="105">AVERAGE(A142:A181)</f>
        <v>60.645000000000003</v>
      </c>
      <c r="F120" s="7">
        <v>0.5</v>
      </c>
      <c r="G120" s="5">
        <v>39</v>
      </c>
      <c r="N120" s="7">
        <v>0.74</v>
      </c>
      <c r="O120" s="5">
        <v>26</v>
      </c>
    </row>
    <row r="121" spans="1:15">
      <c r="A121" s="5">
        <v>47.3</v>
      </c>
      <c r="B121" t="s">
        <v>150</v>
      </c>
      <c r="C121">
        <f t="shared" ref="C121" si="106">AVERAGE(A120:A159)</f>
        <v>59.767500000000005</v>
      </c>
      <c r="F121" s="8">
        <v>0.61</v>
      </c>
      <c r="G121" s="9">
        <v>32</v>
      </c>
      <c r="N121" s="8">
        <v>0.74</v>
      </c>
      <c r="O121" s="9">
        <v>27</v>
      </c>
    </row>
    <row r="122" spans="1:15">
      <c r="A122" s="5">
        <v>79.599999999999994</v>
      </c>
      <c r="B122" t="s">
        <v>151</v>
      </c>
      <c r="C122">
        <f t="shared" ref="C122" si="107">AVERAGE(A144:A183)</f>
        <v>60.842500000000008</v>
      </c>
      <c r="F122" s="7">
        <v>0.54</v>
      </c>
      <c r="G122" s="5">
        <v>35</v>
      </c>
      <c r="N122" s="7">
        <v>0.69</v>
      </c>
      <c r="O122" s="5">
        <v>27</v>
      </c>
    </row>
    <row r="123" spans="1:15">
      <c r="A123" s="9">
        <v>51.3</v>
      </c>
      <c r="B123" t="s">
        <v>152</v>
      </c>
      <c r="C123">
        <f t="shared" ref="C123" si="108">AVERAGE(A122:A161)</f>
        <v>60.524999999999999</v>
      </c>
      <c r="F123" s="8">
        <v>0.53</v>
      </c>
      <c r="G123" s="9">
        <v>36</v>
      </c>
      <c r="N123" s="8">
        <v>0.77</v>
      </c>
      <c r="O123" s="9">
        <v>25</v>
      </c>
    </row>
    <row r="124" spans="1:15">
      <c r="A124" s="9">
        <v>64.399999999999991</v>
      </c>
      <c r="B124" t="s">
        <v>153</v>
      </c>
      <c r="C124">
        <f t="shared" ref="C124" si="109">AVERAGE(A146:A185)</f>
        <v>60.087499999999999</v>
      </c>
      <c r="F124" s="7">
        <v>0.5</v>
      </c>
      <c r="G124" s="5">
        <v>40</v>
      </c>
      <c r="N124" s="7">
        <v>0.74</v>
      </c>
      <c r="O124" s="5">
        <v>26</v>
      </c>
    </row>
    <row r="125" spans="1:15">
      <c r="A125" s="9">
        <v>83.8</v>
      </c>
      <c r="B125" t="s">
        <v>154</v>
      </c>
      <c r="C125">
        <f t="shared" ref="C125" si="110">AVERAGE(A124:A163)</f>
        <v>60.4</v>
      </c>
      <c r="F125" s="8">
        <v>0.59</v>
      </c>
      <c r="G125" s="9">
        <v>32</v>
      </c>
      <c r="N125" s="8">
        <v>0.69</v>
      </c>
      <c r="O125" s="9">
        <v>27</v>
      </c>
    </row>
    <row r="126" spans="1:15">
      <c r="A126" s="9">
        <v>47.3</v>
      </c>
      <c r="B126" t="s">
        <v>155</v>
      </c>
      <c r="C126">
        <f t="shared" ref="C126" si="111">AVERAGE(A148:A187)</f>
        <v>60.052499999999995</v>
      </c>
      <c r="F126" s="7">
        <v>0.56999999999999995</v>
      </c>
      <c r="G126" s="5">
        <v>35</v>
      </c>
      <c r="N126" s="7">
        <v>0.71</v>
      </c>
      <c r="O126" s="5">
        <v>27</v>
      </c>
    </row>
    <row r="127" spans="1:15">
      <c r="A127" s="9">
        <v>75.599999999999994</v>
      </c>
      <c r="B127" t="s">
        <v>156</v>
      </c>
      <c r="C127">
        <f t="shared" ref="C127" si="112">AVERAGE(A126:A165)</f>
        <v>59.529999999999994</v>
      </c>
      <c r="F127" s="8">
        <v>0.56000000000000005</v>
      </c>
      <c r="G127" s="9">
        <v>36</v>
      </c>
      <c r="N127" s="8">
        <v>0.74</v>
      </c>
      <c r="O127" s="9">
        <v>25</v>
      </c>
    </row>
    <row r="128" spans="1:15">
      <c r="A128" s="5">
        <v>45</v>
      </c>
      <c r="B128" t="s">
        <v>157</v>
      </c>
      <c r="C128">
        <f t="shared" ref="C128" si="113">AVERAGE(A150:A189)</f>
        <v>59.412499999999987</v>
      </c>
      <c r="F128" s="7">
        <v>0.47</v>
      </c>
      <c r="G128" s="5">
        <v>41</v>
      </c>
      <c r="N128" s="7">
        <v>0.77</v>
      </c>
      <c r="O128" s="5">
        <v>26</v>
      </c>
    </row>
    <row r="129" spans="1:15">
      <c r="A129" s="9">
        <v>52.9</v>
      </c>
      <c r="B129" t="s">
        <v>158</v>
      </c>
      <c r="C129">
        <f t="shared" ref="C129" si="114">AVERAGE(A128:A167)</f>
        <v>59.597499999999989</v>
      </c>
      <c r="F129" s="8">
        <v>0.65</v>
      </c>
      <c r="G129" s="9">
        <v>31</v>
      </c>
      <c r="N129" s="8">
        <v>0.69</v>
      </c>
      <c r="O129" s="9">
        <v>27</v>
      </c>
    </row>
    <row r="130" spans="1:15">
      <c r="A130" s="9">
        <v>45</v>
      </c>
      <c r="B130" t="s">
        <v>159</v>
      </c>
      <c r="C130">
        <f t="shared" ref="C130" si="115">AVERAGE(A152:A191)</f>
        <v>58.592499999999987</v>
      </c>
      <c r="F130" s="7">
        <v>0.59</v>
      </c>
      <c r="G130" s="5">
        <v>32</v>
      </c>
      <c r="N130" s="7">
        <v>0.74</v>
      </c>
      <c r="O130" s="5">
        <v>27</v>
      </c>
    </row>
    <row r="131" spans="1:15">
      <c r="A131" s="5">
        <v>47</v>
      </c>
      <c r="B131" t="s">
        <v>160</v>
      </c>
      <c r="C131">
        <f t="shared" ref="C131" si="116">AVERAGE(A130:A169)</f>
        <v>60.017499999999984</v>
      </c>
      <c r="F131" s="8">
        <v>0.56000000000000005</v>
      </c>
      <c r="G131" s="9">
        <v>35</v>
      </c>
      <c r="N131" s="8">
        <v>0.77</v>
      </c>
      <c r="O131" s="9">
        <v>25</v>
      </c>
    </row>
    <row r="132" spans="1:15">
      <c r="A132" s="5">
        <v>41.4</v>
      </c>
      <c r="B132" t="s">
        <v>161</v>
      </c>
      <c r="C132">
        <f t="shared" ref="C132" si="117">AVERAGE(A154:A193)</f>
        <v>58.672499999999992</v>
      </c>
      <c r="F132" s="7">
        <v>0.54</v>
      </c>
      <c r="G132" s="5">
        <v>37</v>
      </c>
      <c r="N132" s="7">
        <v>0.77</v>
      </c>
      <c r="O132" s="5">
        <v>26</v>
      </c>
    </row>
    <row r="133" spans="1:15">
      <c r="A133" s="9">
        <v>53.599999999999994</v>
      </c>
      <c r="B133" t="s">
        <v>162</v>
      </c>
      <c r="C133">
        <f t="shared" ref="C133" si="118">AVERAGE(A132:A171)</f>
        <v>61.309999999999981</v>
      </c>
      <c r="F133" s="8">
        <v>0.47</v>
      </c>
      <c r="G133" s="9">
        <v>41</v>
      </c>
      <c r="N133" s="8">
        <v>0.69</v>
      </c>
      <c r="O133" s="9">
        <v>27</v>
      </c>
    </row>
    <row r="134" spans="1:15">
      <c r="A134" s="9">
        <v>65.699999999999989</v>
      </c>
      <c r="B134" t="s">
        <v>163</v>
      </c>
      <c r="C134">
        <f t="shared" ref="C134" si="119">AVERAGE(A156:A195)</f>
        <v>58.924999999999997</v>
      </c>
      <c r="F134" s="7">
        <v>0.65</v>
      </c>
      <c r="G134" s="5">
        <v>31</v>
      </c>
      <c r="N134" s="7">
        <v>0.71</v>
      </c>
      <c r="O134" s="5">
        <v>27</v>
      </c>
    </row>
    <row r="135" spans="1:15">
      <c r="A135" s="9">
        <v>74.3</v>
      </c>
      <c r="B135" t="s">
        <v>164</v>
      </c>
      <c r="C135">
        <f t="shared" ref="C135" si="120">AVERAGE(A134:A173)</f>
        <v>61.475000000000001</v>
      </c>
      <c r="F135" s="8">
        <v>0.61</v>
      </c>
      <c r="G135" s="9">
        <v>33</v>
      </c>
      <c r="N135" s="8">
        <v>0.8</v>
      </c>
      <c r="O135" s="9">
        <v>25</v>
      </c>
    </row>
    <row r="136" spans="1:15">
      <c r="A136" s="5">
        <v>90.399999999999991</v>
      </c>
      <c r="B136" t="s">
        <v>165</v>
      </c>
      <c r="C136">
        <f t="shared" ref="C136" si="121">AVERAGE(A158:A197)</f>
        <v>59.942499999999995</v>
      </c>
      <c r="F136" s="7">
        <v>0.56999999999999995</v>
      </c>
      <c r="G136" s="5">
        <v>35</v>
      </c>
      <c r="N136" s="7">
        <v>0.77</v>
      </c>
      <c r="O136" s="5">
        <v>25</v>
      </c>
    </row>
    <row r="137" spans="1:15">
      <c r="A137" s="5">
        <v>68</v>
      </c>
      <c r="B137" t="s">
        <v>166</v>
      </c>
      <c r="C137">
        <f t="shared" ref="C137" si="122">AVERAGE(A136:A175)</f>
        <v>60.867500000000007</v>
      </c>
      <c r="F137" s="8">
        <v>0.51</v>
      </c>
      <c r="G137" s="9">
        <v>37</v>
      </c>
      <c r="N137" s="8">
        <v>0.74</v>
      </c>
      <c r="O137" s="9">
        <v>26</v>
      </c>
    </row>
    <row r="138" spans="1:15">
      <c r="A138" s="9">
        <v>55.599999999999994</v>
      </c>
      <c r="B138" t="s">
        <v>167</v>
      </c>
      <c r="C138">
        <f t="shared" ref="C138" si="123">AVERAGE(A160:A199)</f>
        <v>59.892499999999984</v>
      </c>
      <c r="F138" s="7">
        <v>0.47</v>
      </c>
      <c r="G138" s="5">
        <v>42</v>
      </c>
      <c r="N138" s="7">
        <v>0.71</v>
      </c>
      <c r="O138" s="5">
        <v>27</v>
      </c>
    </row>
    <row r="139" spans="1:15">
      <c r="A139" s="9">
        <v>64.8</v>
      </c>
      <c r="B139" t="s">
        <v>168</v>
      </c>
      <c r="C139">
        <f t="shared" ref="C139" si="124">AVERAGE(A138:A177)</f>
        <v>60.985000000000028</v>
      </c>
      <c r="F139" s="8">
        <v>0.63</v>
      </c>
      <c r="G139" s="9">
        <v>31</v>
      </c>
      <c r="N139" s="8">
        <v>0.74</v>
      </c>
      <c r="O139" s="9">
        <v>27</v>
      </c>
    </row>
    <row r="140" spans="1:15">
      <c r="A140" s="9">
        <v>49.699999999999996</v>
      </c>
      <c r="B140" t="s">
        <v>169</v>
      </c>
      <c r="C140">
        <f t="shared" ref="C140" si="125">AVERAGE(A162:A201)</f>
        <v>58.774999999999977</v>
      </c>
      <c r="F140" s="7">
        <v>0.59</v>
      </c>
      <c r="G140" s="5">
        <v>33</v>
      </c>
      <c r="N140" s="7">
        <v>0.65</v>
      </c>
      <c r="O140" s="5">
        <v>29</v>
      </c>
    </row>
    <row r="141" spans="1:15">
      <c r="A141" s="9">
        <v>77.3</v>
      </c>
      <c r="B141" t="s">
        <v>170</v>
      </c>
      <c r="C141">
        <f t="shared" ref="C141" si="126">AVERAGE(A140:A179)</f>
        <v>60.572500000000005</v>
      </c>
      <c r="F141" s="8">
        <v>0.54</v>
      </c>
      <c r="G141" s="9">
        <v>35</v>
      </c>
      <c r="N141" s="8">
        <v>0.69</v>
      </c>
      <c r="O141" s="9">
        <v>29</v>
      </c>
    </row>
    <row r="142" spans="1:15">
      <c r="A142" s="5">
        <v>57.499999999999993</v>
      </c>
      <c r="B142" t="s">
        <v>171</v>
      </c>
      <c r="C142">
        <f t="shared" ref="C142" si="127">AVERAGE(A164:A203)</f>
        <v>58.897499999999994</v>
      </c>
      <c r="F142" s="7">
        <v>0.53</v>
      </c>
      <c r="G142" s="5">
        <v>38</v>
      </c>
      <c r="N142" s="7">
        <v>0.63</v>
      </c>
      <c r="O142" s="5">
        <v>30</v>
      </c>
    </row>
    <row r="143" spans="1:15">
      <c r="A143" s="5">
        <v>59.499999999999993</v>
      </c>
      <c r="B143" t="s">
        <v>172</v>
      </c>
      <c r="C143">
        <f t="shared" ref="C143" si="128">AVERAGE(A142:A181)</f>
        <v>60.645000000000003</v>
      </c>
      <c r="F143" s="8">
        <v>0.47</v>
      </c>
      <c r="G143" s="9">
        <v>43</v>
      </c>
      <c r="N143" s="8">
        <v>0.63</v>
      </c>
      <c r="O143" s="9">
        <v>31</v>
      </c>
    </row>
    <row r="144" spans="1:15">
      <c r="A144" s="9">
        <v>61.499999999999993</v>
      </c>
      <c r="B144" t="s">
        <v>173</v>
      </c>
      <c r="C144">
        <f t="shared" ref="C144" si="129">AVERAGE(A166:A205)</f>
        <v>58.81750000000001</v>
      </c>
      <c r="F144" s="7">
        <v>0.51</v>
      </c>
      <c r="G144" s="5">
        <v>38</v>
      </c>
      <c r="N144" s="7">
        <v>0.71</v>
      </c>
      <c r="O144" s="5">
        <v>28</v>
      </c>
    </row>
    <row r="145" spans="1:15">
      <c r="A145" s="5">
        <v>70.699999999999989</v>
      </c>
      <c r="B145" t="s">
        <v>174</v>
      </c>
      <c r="C145">
        <f t="shared" ref="C145" si="130">AVERAGE(A144:A183)</f>
        <v>60.842500000000008</v>
      </c>
      <c r="F145" s="8">
        <v>0.54</v>
      </c>
      <c r="G145" s="9">
        <v>35</v>
      </c>
      <c r="N145" s="8">
        <v>0.67</v>
      </c>
      <c r="O145" s="9">
        <v>29</v>
      </c>
    </row>
    <row r="146" spans="1:15">
      <c r="A146" s="9">
        <v>30.9</v>
      </c>
      <c r="B146" t="s">
        <v>175</v>
      </c>
      <c r="C146">
        <f t="shared" ref="C146" si="131">AVERAGE(A168:A207)</f>
        <v>59.27</v>
      </c>
      <c r="F146" s="7">
        <v>0.59</v>
      </c>
      <c r="G146" s="5">
        <v>34</v>
      </c>
      <c r="N146" s="7">
        <v>0.65</v>
      </c>
      <c r="O146" s="5">
        <v>29</v>
      </c>
    </row>
    <row r="147" spans="1:15">
      <c r="A147" s="5">
        <v>60.199999999999996</v>
      </c>
      <c r="B147" t="s">
        <v>176</v>
      </c>
      <c r="C147">
        <f t="shared" ref="C147" si="132">AVERAGE(A146:A185)</f>
        <v>60.087499999999999</v>
      </c>
      <c r="F147" s="8">
        <v>0.63</v>
      </c>
      <c r="G147" s="9">
        <v>32</v>
      </c>
      <c r="N147" s="8">
        <v>0.67</v>
      </c>
      <c r="O147" s="9">
        <v>30</v>
      </c>
    </row>
    <row r="148" spans="1:15">
      <c r="A148" s="5">
        <v>59.8</v>
      </c>
      <c r="B148" t="s">
        <v>177</v>
      </c>
      <c r="C148">
        <f t="shared" ref="C148" si="133">AVERAGE(A170:A209)</f>
        <v>58.234999999999992</v>
      </c>
      <c r="F148" s="7">
        <v>0.51</v>
      </c>
      <c r="G148" s="5">
        <v>39</v>
      </c>
      <c r="N148" s="7">
        <v>0.63</v>
      </c>
      <c r="O148" s="5">
        <v>31</v>
      </c>
    </row>
    <row r="149" spans="1:15">
      <c r="A149" s="9">
        <v>85.1</v>
      </c>
      <c r="B149" t="s">
        <v>178</v>
      </c>
      <c r="C149">
        <f t="shared" ref="C149" si="134">AVERAGE(A148:A187)</f>
        <v>60.052499999999995</v>
      </c>
      <c r="F149" s="8">
        <v>0.56999999999999995</v>
      </c>
      <c r="G149" s="9">
        <v>35</v>
      </c>
      <c r="N149" s="8">
        <v>0.69</v>
      </c>
      <c r="O149" s="9">
        <v>28</v>
      </c>
    </row>
    <row r="150" spans="1:15">
      <c r="A150" s="9">
        <v>51.599999999999994</v>
      </c>
      <c r="B150" t="s">
        <v>179</v>
      </c>
      <c r="C150">
        <f t="shared" ref="C150" si="135">AVERAGE(A172:A211)</f>
        <v>57.05749999999999</v>
      </c>
      <c r="F150" s="7">
        <v>0.56999999999999995</v>
      </c>
      <c r="G150" s="5">
        <v>34</v>
      </c>
      <c r="N150" s="7">
        <v>0.67</v>
      </c>
      <c r="O150" s="5">
        <v>29</v>
      </c>
    </row>
    <row r="151" spans="1:15">
      <c r="A151" s="9">
        <v>86.5</v>
      </c>
      <c r="B151" t="s">
        <v>180</v>
      </c>
      <c r="C151">
        <f t="shared" ref="C151" si="136">AVERAGE(A150:A189)</f>
        <v>59.412499999999987</v>
      </c>
      <c r="F151" s="8">
        <v>0.59</v>
      </c>
      <c r="G151" s="9">
        <v>33</v>
      </c>
      <c r="N151" s="8">
        <v>0.67</v>
      </c>
      <c r="O151" s="9">
        <v>29</v>
      </c>
    </row>
    <row r="152" spans="1:15">
      <c r="A152" s="9">
        <v>48.699999999999996</v>
      </c>
      <c r="B152" t="s">
        <v>181</v>
      </c>
      <c r="C152">
        <f t="shared" ref="C152" si="137">AVERAGE(A174:A213)</f>
        <v>57.772499999999994</v>
      </c>
      <c r="F152" s="7">
        <v>0.49</v>
      </c>
      <c r="G152" s="5">
        <v>40</v>
      </c>
      <c r="N152" s="7">
        <v>0.65</v>
      </c>
      <c r="O152" s="5">
        <v>30</v>
      </c>
    </row>
    <row r="153" spans="1:15">
      <c r="A153" s="5">
        <v>43.099999999999994</v>
      </c>
      <c r="B153" t="s">
        <v>182</v>
      </c>
      <c r="C153">
        <f t="shared" ref="C153" si="138">AVERAGE(A152:A191)</f>
        <v>58.592499999999987</v>
      </c>
      <c r="F153" s="8">
        <v>0.54</v>
      </c>
      <c r="G153" s="9">
        <v>35</v>
      </c>
      <c r="N153" s="8">
        <v>0.63</v>
      </c>
      <c r="O153" s="9">
        <v>31</v>
      </c>
    </row>
    <row r="154" spans="1:15">
      <c r="A154" s="5">
        <v>64.099999999999994</v>
      </c>
      <c r="B154" t="s">
        <v>183</v>
      </c>
      <c r="C154">
        <f t="shared" ref="C154" si="139">AVERAGE(A176:A215)</f>
        <v>57.709999999999994</v>
      </c>
      <c r="F154" s="7">
        <v>0.56000000000000005</v>
      </c>
      <c r="G154" s="5">
        <v>34</v>
      </c>
      <c r="N154" s="7">
        <v>0.69</v>
      </c>
      <c r="O154" s="5">
        <v>28</v>
      </c>
    </row>
    <row r="155" spans="1:15">
      <c r="A155" s="9">
        <v>52</v>
      </c>
      <c r="B155" t="s">
        <v>184</v>
      </c>
      <c r="C155">
        <f t="shared" ref="C155" si="140">AVERAGE(A154:A193)</f>
        <v>58.672499999999992</v>
      </c>
      <c r="F155" s="8">
        <v>0.61</v>
      </c>
      <c r="G155" s="9">
        <v>33</v>
      </c>
      <c r="N155" s="8">
        <v>0.67</v>
      </c>
      <c r="O155" s="9">
        <v>29</v>
      </c>
    </row>
    <row r="156" spans="1:15">
      <c r="A156" s="5">
        <v>60.8</v>
      </c>
      <c r="B156" t="s">
        <v>185</v>
      </c>
      <c r="C156">
        <f t="shared" ref="C156" si="141">AVERAGE(A178:A217)</f>
        <v>57.642499999999998</v>
      </c>
      <c r="F156" s="7">
        <v>0.5</v>
      </c>
      <c r="G156" s="5">
        <v>40</v>
      </c>
      <c r="N156" s="7">
        <v>0.67</v>
      </c>
      <c r="O156" s="5">
        <v>29</v>
      </c>
    </row>
    <row r="157" spans="1:15">
      <c r="A157" s="9">
        <v>54.599999999999994</v>
      </c>
      <c r="B157" t="s">
        <v>186</v>
      </c>
      <c r="C157">
        <f t="shared" ref="C157" si="142">AVERAGE(A156:A195)</f>
        <v>58.924999999999997</v>
      </c>
      <c r="F157" s="8">
        <v>0.54</v>
      </c>
      <c r="G157" s="9">
        <v>35</v>
      </c>
      <c r="N157" s="8">
        <v>0.67</v>
      </c>
      <c r="O157" s="9">
        <v>30</v>
      </c>
    </row>
    <row r="158" spans="1:15">
      <c r="A158" s="9">
        <v>65.8</v>
      </c>
      <c r="B158" t="s">
        <v>187</v>
      </c>
      <c r="C158">
        <f t="shared" ref="C158" si="143">AVERAGE(A180:A219)</f>
        <v>57.652500000000011</v>
      </c>
      <c r="F158" s="7">
        <v>0.59</v>
      </c>
      <c r="G158" s="5">
        <v>34</v>
      </c>
      <c r="N158" s="7">
        <v>0.61</v>
      </c>
      <c r="O158" s="5">
        <v>31</v>
      </c>
    </row>
    <row r="159" spans="1:15">
      <c r="A159" s="9">
        <v>46.4</v>
      </c>
      <c r="B159" t="s">
        <v>188</v>
      </c>
      <c r="C159">
        <f t="shared" ref="C159" si="144">AVERAGE(A158:A197)</f>
        <v>59.942499999999995</v>
      </c>
      <c r="F159" s="8">
        <v>0.56999999999999995</v>
      </c>
      <c r="G159" s="9">
        <v>33</v>
      </c>
      <c r="N159" s="8">
        <v>0.67</v>
      </c>
      <c r="O159" s="9">
        <v>28</v>
      </c>
    </row>
    <row r="160" spans="1:15">
      <c r="A160" s="5">
        <v>71</v>
      </c>
      <c r="B160" t="s">
        <v>189</v>
      </c>
      <c r="C160">
        <f t="shared" ref="C160" si="145">AVERAGE(A182:A221)</f>
        <v>58.072500000000005</v>
      </c>
      <c r="F160" s="7">
        <v>0.47</v>
      </c>
      <c r="G160" s="5">
        <v>41</v>
      </c>
      <c r="N160" s="7">
        <v>0.69</v>
      </c>
      <c r="O160" s="5">
        <v>29</v>
      </c>
    </row>
    <row r="161" spans="1:15">
      <c r="A161" s="5">
        <v>58.499999999999993</v>
      </c>
      <c r="B161" t="s">
        <v>190</v>
      </c>
      <c r="C161">
        <f t="shared" ref="C161" si="146">AVERAGE(A160:A199)</f>
        <v>59.892499999999984</v>
      </c>
      <c r="F161" s="8">
        <v>0.56000000000000005</v>
      </c>
      <c r="G161" s="9">
        <v>36</v>
      </c>
      <c r="N161" s="8">
        <v>0.67</v>
      </c>
      <c r="O161" s="9">
        <v>30</v>
      </c>
    </row>
    <row r="162" spans="1:15">
      <c r="A162" s="5">
        <v>83.5</v>
      </c>
      <c r="B162" t="s">
        <v>191</v>
      </c>
      <c r="C162">
        <f t="shared" ref="C162" si="147">AVERAGE(A184:A223)</f>
        <v>58.147499999999994</v>
      </c>
      <c r="F162" s="7">
        <v>0.56999999999999995</v>
      </c>
      <c r="G162" s="5">
        <v>35</v>
      </c>
      <c r="N162" s="7">
        <v>0.63</v>
      </c>
      <c r="O162" s="5">
        <v>31</v>
      </c>
    </row>
    <row r="163" spans="1:15">
      <c r="A163" s="5">
        <v>42.4</v>
      </c>
      <c r="B163" t="s">
        <v>192</v>
      </c>
      <c r="C163">
        <f t="shared" ref="C163" si="148">AVERAGE(A162:A201)</f>
        <v>58.774999999999977</v>
      </c>
      <c r="F163" s="8">
        <v>0.56999999999999995</v>
      </c>
      <c r="G163" s="9">
        <v>33</v>
      </c>
      <c r="N163" s="8">
        <v>0.69</v>
      </c>
      <c r="O163" s="9">
        <v>28</v>
      </c>
    </row>
    <row r="164" spans="1:15">
      <c r="A164" s="5">
        <v>37.5</v>
      </c>
      <c r="B164" t="s">
        <v>193</v>
      </c>
      <c r="C164">
        <f t="shared" ref="C164" si="149">AVERAGE(A186:A225)</f>
        <v>57.207499999999996</v>
      </c>
      <c r="F164" s="7">
        <v>0.47</v>
      </c>
      <c r="G164" s="5">
        <v>42</v>
      </c>
      <c r="N164" s="7">
        <v>0.69</v>
      </c>
      <c r="O164" s="5">
        <v>29</v>
      </c>
    </row>
    <row r="165" spans="1:15">
      <c r="A165" s="5">
        <v>75.899999999999991</v>
      </c>
      <c r="B165" t="s">
        <v>194</v>
      </c>
      <c r="C165">
        <f t="shared" ref="C165" si="150">AVERAGE(A164:A203)</f>
        <v>58.897499999999994</v>
      </c>
      <c r="F165" s="8">
        <v>0.51</v>
      </c>
      <c r="G165" s="9">
        <v>37</v>
      </c>
      <c r="N165" s="8">
        <v>0.67</v>
      </c>
      <c r="O165" s="9">
        <v>30</v>
      </c>
    </row>
    <row r="166" spans="1:15">
      <c r="A166" s="9">
        <v>57.199999999999996</v>
      </c>
      <c r="B166" t="s">
        <v>195</v>
      </c>
      <c r="C166">
        <f t="shared" ref="C166" si="151">AVERAGE(A188:A227)</f>
        <v>58.007499999999993</v>
      </c>
      <c r="F166" s="7">
        <v>0.56999999999999995</v>
      </c>
      <c r="G166" s="5">
        <v>35</v>
      </c>
      <c r="N166" s="7">
        <v>0.63</v>
      </c>
      <c r="O166" s="5">
        <v>31</v>
      </c>
    </row>
    <row r="167" spans="1:15">
      <c r="A167" s="9">
        <v>68.399999999999991</v>
      </c>
      <c r="B167" t="s">
        <v>196</v>
      </c>
      <c r="C167">
        <f t="shared" ref="C167" si="152">AVERAGE(A166:A205)</f>
        <v>58.81750000000001</v>
      </c>
      <c r="F167" s="8">
        <v>0.56999999999999995</v>
      </c>
      <c r="G167" s="9">
        <v>33</v>
      </c>
      <c r="N167" s="8">
        <v>0.65</v>
      </c>
      <c r="O167" s="9">
        <v>29</v>
      </c>
    </row>
    <row r="168" spans="1:15">
      <c r="A168" s="5">
        <v>58.499999999999993</v>
      </c>
      <c r="B168" t="s">
        <v>197</v>
      </c>
      <c r="C168">
        <f t="shared" ref="C168" si="153">AVERAGE(A190:A229)</f>
        <v>58.635000000000005</v>
      </c>
      <c r="F168" s="7">
        <v>0.59</v>
      </c>
      <c r="G168" s="5">
        <v>32</v>
      </c>
      <c r="N168" s="7">
        <v>0.65</v>
      </c>
      <c r="O168" s="5">
        <v>29</v>
      </c>
    </row>
    <row r="169" spans="1:15">
      <c r="A169" s="9">
        <v>56.199999999999996</v>
      </c>
      <c r="B169" t="s">
        <v>198</v>
      </c>
      <c r="C169">
        <f t="shared" ref="C169" si="154">AVERAGE(A168:A207)</f>
        <v>59.27</v>
      </c>
      <c r="F169" s="8">
        <v>0.47</v>
      </c>
      <c r="G169" s="9">
        <v>43</v>
      </c>
      <c r="N169" s="8">
        <v>0.67</v>
      </c>
      <c r="O169" s="9">
        <v>30</v>
      </c>
    </row>
    <row r="170" spans="1:15">
      <c r="A170" s="5">
        <v>65.099999999999994</v>
      </c>
      <c r="B170" t="s">
        <v>199</v>
      </c>
      <c r="C170">
        <f t="shared" ref="C170" si="155">AVERAGE(A192:A231)</f>
        <v>58.88000000000001</v>
      </c>
      <c r="F170" s="7">
        <v>0.51</v>
      </c>
      <c r="G170" s="5">
        <v>38</v>
      </c>
      <c r="N170" s="7">
        <v>0.65</v>
      </c>
      <c r="O170" s="5">
        <v>31</v>
      </c>
    </row>
    <row r="171" spans="1:15">
      <c r="A171" s="9">
        <v>78.599999999999994</v>
      </c>
      <c r="B171" t="s">
        <v>200</v>
      </c>
      <c r="C171">
        <f t="shared" ref="C171" si="156">AVERAGE(A170:A209)</f>
        <v>58.234999999999992</v>
      </c>
      <c r="F171" s="8">
        <v>0.56999999999999995</v>
      </c>
      <c r="G171" s="9">
        <v>35</v>
      </c>
      <c r="N171" s="8">
        <v>0.65</v>
      </c>
      <c r="O171" s="9">
        <v>31</v>
      </c>
    </row>
    <row r="172" spans="1:15">
      <c r="A172" s="9">
        <v>37.799999999999997</v>
      </c>
      <c r="B172" t="s">
        <v>201</v>
      </c>
      <c r="C172">
        <f t="shared" ref="C172" si="157">AVERAGE(A194:A233)</f>
        <v>58.412500000000009</v>
      </c>
      <c r="F172" s="7">
        <v>0.59</v>
      </c>
      <c r="G172" s="5">
        <v>34</v>
      </c>
      <c r="N172" s="7">
        <v>0.59</v>
      </c>
      <c r="O172" s="5">
        <v>33</v>
      </c>
    </row>
    <row r="173" spans="1:15">
      <c r="A173" s="9">
        <v>63.8</v>
      </c>
      <c r="B173" t="s">
        <v>202</v>
      </c>
      <c r="C173">
        <f t="shared" ref="C173" si="158">AVERAGE(A172:A211)</f>
        <v>57.05749999999999</v>
      </c>
      <c r="F173" s="8">
        <v>0.61</v>
      </c>
      <c r="G173" s="9">
        <v>32</v>
      </c>
      <c r="N173" s="8">
        <v>0.56000000000000005</v>
      </c>
      <c r="O173" s="9">
        <v>35</v>
      </c>
    </row>
    <row r="174" spans="1:15">
      <c r="A174" s="5">
        <v>55.9</v>
      </c>
      <c r="B174" t="s">
        <v>203</v>
      </c>
      <c r="C174">
        <f t="shared" ref="C174" si="159">AVERAGE(A196:A235)</f>
        <v>57.995000000000019</v>
      </c>
      <c r="F174" s="7">
        <v>0.63</v>
      </c>
      <c r="G174" s="5">
        <v>32</v>
      </c>
      <c r="N174" s="7">
        <v>0.51</v>
      </c>
      <c r="O174" s="5">
        <v>38</v>
      </c>
    </row>
    <row r="175" spans="1:15">
      <c r="A175" s="5">
        <v>59.8</v>
      </c>
      <c r="B175" t="s">
        <v>204</v>
      </c>
      <c r="C175">
        <f t="shared" ref="C175" si="160">AVERAGE(A174:A213)</f>
        <v>57.772499999999994</v>
      </c>
      <c r="F175" s="8">
        <v>0.63</v>
      </c>
      <c r="G175" s="9">
        <v>31</v>
      </c>
      <c r="N175" s="8">
        <v>0.59</v>
      </c>
      <c r="O175" s="9">
        <v>32</v>
      </c>
    </row>
    <row r="176" spans="1:15">
      <c r="A176" s="9">
        <v>60.499999999999993</v>
      </c>
      <c r="B176" t="s">
        <v>205</v>
      </c>
      <c r="C176">
        <f t="shared" ref="C176" si="161">AVERAGE(A198:A237)</f>
        <v>57.132500000000014</v>
      </c>
      <c r="F176" s="7">
        <v>0.63</v>
      </c>
      <c r="G176" s="5">
        <v>30</v>
      </c>
      <c r="N176" s="7">
        <v>0.56000000000000005</v>
      </c>
      <c r="O176" s="5">
        <v>34</v>
      </c>
    </row>
    <row r="177" spans="1:15">
      <c r="A177" s="5">
        <v>102.6</v>
      </c>
      <c r="B177" t="s">
        <v>206</v>
      </c>
      <c r="C177">
        <f t="shared" ref="C177" si="162">AVERAGE(A176:A215)</f>
        <v>57.709999999999994</v>
      </c>
      <c r="F177" s="8">
        <v>0.69</v>
      </c>
      <c r="G177" s="9">
        <v>29</v>
      </c>
      <c r="N177" s="8">
        <v>0.56000000000000005</v>
      </c>
      <c r="O177" s="9">
        <v>36</v>
      </c>
    </row>
    <row r="178" spans="1:15">
      <c r="A178" s="5">
        <v>47.3</v>
      </c>
      <c r="B178" t="s">
        <v>207</v>
      </c>
      <c r="C178">
        <f t="shared" ref="C178" si="163">AVERAGE(A200:A239)</f>
        <v>56.655000000000008</v>
      </c>
      <c r="F178" s="7">
        <v>0.61</v>
      </c>
      <c r="G178" s="5">
        <v>32</v>
      </c>
      <c r="N178" s="7">
        <v>0.5</v>
      </c>
      <c r="O178" s="5">
        <v>39</v>
      </c>
    </row>
    <row r="179" spans="1:15">
      <c r="A179" s="5">
        <v>56.599999999999994</v>
      </c>
      <c r="B179" t="s">
        <v>208</v>
      </c>
      <c r="C179">
        <f t="shared" ref="C179" si="164">AVERAGE(A178:A217)</f>
        <v>57.642499999999998</v>
      </c>
      <c r="F179" s="8">
        <v>0.61</v>
      </c>
      <c r="G179" s="9">
        <v>31</v>
      </c>
      <c r="N179" s="8">
        <v>0.61</v>
      </c>
      <c r="O179" s="9">
        <v>32</v>
      </c>
    </row>
    <row r="180" spans="1:15">
      <c r="A180" s="5">
        <v>99.3</v>
      </c>
      <c r="B180" t="s">
        <v>209</v>
      </c>
      <c r="C180">
        <f t="shared" ref="C180" si="165">AVERAGE(A202:A241)</f>
        <v>58.19250000000001</v>
      </c>
      <c r="F180" s="7">
        <v>0.67</v>
      </c>
      <c r="G180" s="5">
        <v>30</v>
      </c>
      <c r="N180" s="7">
        <v>0.54</v>
      </c>
      <c r="O180" s="5">
        <v>35</v>
      </c>
    </row>
    <row r="181" spans="1:15">
      <c r="A181" s="9">
        <v>30.599999999999998</v>
      </c>
      <c r="B181" t="s">
        <v>210</v>
      </c>
      <c r="C181">
        <f t="shared" ref="C181" si="166">AVERAGE(A180:A219)</f>
        <v>57.652500000000011</v>
      </c>
      <c r="F181" s="8">
        <v>0.65</v>
      </c>
      <c r="G181" s="9">
        <v>29</v>
      </c>
      <c r="N181" s="8">
        <v>0.53</v>
      </c>
      <c r="O181" s="9">
        <v>36</v>
      </c>
    </row>
    <row r="182" spans="1:15">
      <c r="A182" s="9">
        <v>55.9</v>
      </c>
      <c r="B182" t="s">
        <v>211</v>
      </c>
      <c r="C182">
        <f t="shared" ref="C182" si="167">AVERAGE(A204:A243)</f>
        <v>57.632500000000007</v>
      </c>
      <c r="F182" s="7">
        <v>0.63</v>
      </c>
      <c r="G182" s="5">
        <v>32</v>
      </c>
      <c r="N182" s="7">
        <v>0.5</v>
      </c>
      <c r="O182" s="5">
        <v>40</v>
      </c>
    </row>
    <row r="183" spans="1:15">
      <c r="A183" s="9">
        <v>69</v>
      </c>
      <c r="B183" t="s">
        <v>212</v>
      </c>
      <c r="C183">
        <f t="shared" ref="C183" si="168">AVERAGE(A182:A221)</f>
        <v>58.072500000000005</v>
      </c>
      <c r="F183" s="8">
        <v>0.65</v>
      </c>
      <c r="G183" s="9">
        <v>31</v>
      </c>
      <c r="N183" s="8">
        <v>0.59</v>
      </c>
      <c r="O183" s="9">
        <v>32</v>
      </c>
    </row>
    <row r="184" spans="1:15">
      <c r="A184" s="9">
        <v>75</v>
      </c>
      <c r="B184" t="s">
        <v>213</v>
      </c>
      <c r="C184">
        <f t="shared" ref="C184" si="169">AVERAGE(A206:A245)</f>
        <v>57.262500000000003</v>
      </c>
      <c r="F184" s="7">
        <v>0.67</v>
      </c>
      <c r="G184" s="5">
        <v>30</v>
      </c>
      <c r="N184" s="7">
        <v>0.56999999999999995</v>
      </c>
      <c r="O184" s="5">
        <v>35</v>
      </c>
    </row>
    <row r="185" spans="1:15">
      <c r="A185" s="5">
        <v>27</v>
      </c>
      <c r="B185" t="s">
        <v>214</v>
      </c>
      <c r="C185">
        <f t="shared" ref="C185" si="170">AVERAGE(A184:A223)</f>
        <v>58.147499999999994</v>
      </c>
      <c r="F185" s="8">
        <v>0.65</v>
      </c>
      <c r="G185" s="9">
        <v>29</v>
      </c>
      <c r="N185" s="8">
        <v>0.56000000000000005</v>
      </c>
      <c r="O185" s="9">
        <v>36</v>
      </c>
    </row>
    <row r="186" spans="1:15">
      <c r="A186" s="5">
        <v>47.3</v>
      </c>
      <c r="B186" t="s">
        <v>215</v>
      </c>
      <c r="C186">
        <f t="shared" ref="C186" si="171">AVERAGE(A208:A247)</f>
        <v>56.982499999999995</v>
      </c>
      <c r="F186" s="7">
        <v>0.65</v>
      </c>
      <c r="G186" s="5">
        <v>29</v>
      </c>
      <c r="N186" s="7">
        <v>0.47</v>
      </c>
      <c r="O186" s="5">
        <v>41</v>
      </c>
    </row>
    <row r="187" spans="1:15">
      <c r="A187" s="5">
        <v>42.4</v>
      </c>
      <c r="B187" t="s">
        <v>216</v>
      </c>
      <c r="C187">
        <f t="shared" ref="C187" si="172">AVERAGE(A186:A225)</f>
        <v>57.207499999999996</v>
      </c>
      <c r="F187" s="8">
        <v>0.59</v>
      </c>
      <c r="G187" s="9">
        <v>32</v>
      </c>
      <c r="N187" s="8">
        <v>0.65</v>
      </c>
      <c r="O187" s="9">
        <v>31</v>
      </c>
    </row>
    <row r="188" spans="1:15">
      <c r="A188" s="5">
        <v>57.199999999999996</v>
      </c>
      <c r="B188" t="s">
        <v>217</v>
      </c>
      <c r="C188">
        <f t="shared" ref="C188" si="173">AVERAGE(A210:A249)</f>
        <v>57.352499999999985</v>
      </c>
      <c r="F188" s="7">
        <v>0.63</v>
      </c>
      <c r="G188" s="5">
        <v>31</v>
      </c>
      <c r="N188" s="7">
        <v>0.59</v>
      </c>
      <c r="O188" s="5">
        <v>32</v>
      </c>
    </row>
    <row r="189" spans="1:15">
      <c r="A189" s="9">
        <v>62.099999999999994</v>
      </c>
      <c r="B189" t="s">
        <v>218</v>
      </c>
      <c r="C189">
        <f t="shared" ref="C189" si="174">AVERAGE(A188:A227)</f>
        <v>58.007499999999993</v>
      </c>
      <c r="F189" s="8">
        <v>0.63</v>
      </c>
      <c r="G189" s="9">
        <v>30</v>
      </c>
      <c r="N189" s="8">
        <v>0.56000000000000005</v>
      </c>
      <c r="O189" s="9">
        <v>35</v>
      </c>
    </row>
    <row r="190" spans="1:15">
      <c r="A190" s="9">
        <v>62.499999999999993</v>
      </c>
      <c r="B190" t="s">
        <v>219</v>
      </c>
      <c r="C190">
        <f t="shared" ref="C190" si="175">AVERAGE(A212:A251)</f>
        <v>58.225000000000001</v>
      </c>
      <c r="F190" s="7">
        <v>0.67</v>
      </c>
      <c r="G190" s="5">
        <v>30</v>
      </c>
      <c r="N190" s="7">
        <v>0.54</v>
      </c>
      <c r="O190" s="5">
        <v>37</v>
      </c>
    </row>
    <row r="191" spans="1:15">
      <c r="A191" s="9">
        <v>42.8</v>
      </c>
      <c r="B191" t="s">
        <v>220</v>
      </c>
      <c r="C191">
        <f t="shared" ref="C191" si="176">AVERAGE(A190:A229)</f>
        <v>58.635000000000005</v>
      </c>
      <c r="F191" s="8">
        <v>0.69</v>
      </c>
      <c r="G191" s="9">
        <v>29</v>
      </c>
      <c r="N191" s="8">
        <v>0.47</v>
      </c>
      <c r="O191" s="9">
        <v>41</v>
      </c>
    </row>
    <row r="192" spans="1:15">
      <c r="A192" s="9">
        <v>28.9</v>
      </c>
      <c r="B192" t="s">
        <v>221</v>
      </c>
      <c r="C192">
        <f t="shared" ref="C192" si="177">AVERAGE(A214:A253)</f>
        <v>57.897499999999994</v>
      </c>
      <c r="F192" s="7">
        <v>0.61</v>
      </c>
      <c r="G192" s="5">
        <v>32</v>
      </c>
      <c r="N192" s="7">
        <v>0.65</v>
      </c>
      <c r="O192" s="5">
        <v>31</v>
      </c>
    </row>
    <row r="193" spans="1:15">
      <c r="A193" s="9">
        <v>66.099999999999994</v>
      </c>
      <c r="B193" t="s">
        <v>222</v>
      </c>
      <c r="C193">
        <f t="shared" ref="C193" si="178">AVERAGE(A192:A231)</f>
        <v>58.88000000000001</v>
      </c>
      <c r="F193" s="8">
        <v>0.65</v>
      </c>
      <c r="G193" s="9">
        <v>31</v>
      </c>
      <c r="N193" s="8">
        <v>0.61</v>
      </c>
      <c r="O193" s="9">
        <v>33</v>
      </c>
    </row>
    <row r="194" spans="1:15">
      <c r="A194" s="5">
        <v>53.9</v>
      </c>
      <c r="B194" t="s">
        <v>223</v>
      </c>
      <c r="C194">
        <f t="shared" ref="C194" si="179">AVERAGE(A216:A255)</f>
        <v>57.747500000000002</v>
      </c>
      <c r="F194" s="7">
        <v>0.65</v>
      </c>
      <c r="G194" s="5">
        <v>30</v>
      </c>
      <c r="N194" s="7">
        <v>0.56999999999999995</v>
      </c>
      <c r="O194" s="5">
        <v>35</v>
      </c>
    </row>
    <row r="195" spans="1:15">
      <c r="A195" s="5">
        <v>72.3</v>
      </c>
      <c r="B195" t="s">
        <v>224</v>
      </c>
      <c r="C195">
        <f t="shared" ref="C195" si="180">AVERAGE(A194:A233)</f>
        <v>58.412500000000009</v>
      </c>
      <c r="F195" s="8">
        <v>0.63</v>
      </c>
      <c r="G195" s="9">
        <v>30</v>
      </c>
      <c r="N195" s="8">
        <v>0.51</v>
      </c>
      <c r="O195" s="9">
        <v>37</v>
      </c>
    </row>
    <row r="196" spans="1:15">
      <c r="A196" s="5">
        <v>80.5</v>
      </c>
      <c r="B196" t="s">
        <v>225</v>
      </c>
      <c r="C196">
        <f t="shared" ref="C196" si="181">AVERAGE(A218:A257)</f>
        <v>56.899999999999991</v>
      </c>
      <c r="F196" s="7">
        <v>0.67</v>
      </c>
      <c r="G196" s="5">
        <v>29</v>
      </c>
      <c r="N196" s="7">
        <v>0.47</v>
      </c>
      <c r="O196" s="5">
        <v>42</v>
      </c>
    </row>
    <row r="197" spans="1:15">
      <c r="A197" s="5">
        <v>75.599999999999994</v>
      </c>
      <c r="B197" t="s">
        <v>226</v>
      </c>
      <c r="C197">
        <f t="shared" ref="C197" si="182">AVERAGE(A196:A235)</f>
        <v>57.995000000000019</v>
      </c>
      <c r="F197" s="8">
        <v>0.59</v>
      </c>
      <c r="G197" s="9">
        <v>32</v>
      </c>
      <c r="N197" s="8">
        <v>0.63</v>
      </c>
      <c r="O197" s="9">
        <v>31</v>
      </c>
    </row>
    <row r="198" spans="1:15">
      <c r="A198" s="5">
        <v>35.199999999999996</v>
      </c>
      <c r="B198" t="s">
        <v>227</v>
      </c>
      <c r="C198">
        <f t="shared" ref="C198" si="183">AVERAGE(A220:A259)</f>
        <v>57.597499999999989</v>
      </c>
      <c r="F198" s="7">
        <v>0.63</v>
      </c>
      <c r="G198" s="5">
        <v>30</v>
      </c>
      <c r="N198" s="7">
        <v>0.59</v>
      </c>
      <c r="O198" s="5">
        <v>33</v>
      </c>
    </row>
    <row r="199" spans="1:15">
      <c r="A199" s="5">
        <v>75</v>
      </c>
      <c r="B199" t="s">
        <v>228</v>
      </c>
      <c r="C199">
        <f t="shared" ref="C199" si="184">AVERAGE(A198:A237)</f>
        <v>57.132500000000014</v>
      </c>
      <c r="F199" s="8">
        <v>0.63</v>
      </c>
      <c r="G199" s="9">
        <v>30</v>
      </c>
      <c r="N199" s="8">
        <v>0.54</v>
      </c>
      <c r="O199" s="9">
        <v>35</v>
      </c>
    </row>
    <row r="200" spans="1:15">
      <c r="A200" s="5">
        <v>32.199999999999996</v>
      </c>
      <c r="B200" t="s">
        <v>229</v>
      </c>
      <c r="C200">
        <f t="shared" ref="C200" si="185">AVERAGE(A222:A261)</f>
        <v>56.709999999999994</v>
      </c>
      <c r="F200" s="7">
        <v>0.65</v>
      </c>
      <c r="G200" s="5">
        <v>29</v>
      </c>
      <c r="N200" s="7">
        <v>0.53</v>
      </c>
      <c r="O200" s="5">
        <v>38</v>
      </c>
    </row>
    <row r="201" spans="1:15">
      <c r="A201" s="5">
        <v>52.599999999999994</v>
      </c>
      <c r="B201" t="s">
        <v>230</v>
      </c>
      <c r="C201">
        <f t="shared" ref="C201" si="186">AVERAGE(A200:A239)</f>
        <v>56.655000000000008</v>
      </c>
      <c r="F201" s="8">
        <v>0.63</v>
      </c>
      <c r="G201" s="9">
        <v>32</v>
      </c>
      <c r="N201" s="8">
        <v>0.47</v>
      </c>
      <c r="O201" s="9">
        <v>43</v>
      </c>
    </row>
    <row r="202" spans="1:15">
      <c r="A202" s="9">
        <v>63.399999999999991</v>
      </c>
      <c r="B202" t="s">
        <v>231</v>
      </c>
      <c r="C202">
        <f t="shared" ref="C202" si="187">AVERAGE(A224:A263)</f>
        <v>56.79999999999999</v>
      </c>
      <c r="F202" s="7">
        <v>0.65</v>
      </c>
      <c r="G202" s="5">
        <v>30</v>
      </c>
      <c r="N202" s="7">
        <v>0.51</v>
      </c>
      <c r="O202" s="5">
        <v>38</v>
      </c>
    </row>
    <row r="203" spans="1:15">
      <c r="A203" s="5">
        <v>67.399999999999991</v>
      </c>
      <c r="B203" t="s">
        <v>232</v>
      </c>
      <c r="C203">
        <f t="shared" ref="C203" si="188">AVERAGE(A202:A241)</f>
        <v>58.19250000000001</v>
      </c>
      <c r="F203" s="8">
        <v>0.63</v>
      </c>
      <c r="G203" s="9">
        <v>30</v>
      </c>
      <c r="N203" s="8">
        <v>0.54</v>
      </c>
      <c r="O203" s="9">
        <v>35</v>
      </c>
    </row>
    <row r="204" spans="1:15">
      <c r="A204" s="5">
        <v>51.3</v>
      </c>
      <c r="B204" t="s">
        <v>233</v>
      </c>
      <c r="C204">
        <f t="shared" ref="C204" si="189">AVERAGE(A226:A265)</f>
        <v>59.095000000000006</v>
      </c>
      <c r="F204" s="7">
        <v>0.69</v>
      </c>
      <c r="G204" s="5">
        <v>29</v>
      </c>
      <c r="N204" s="7">
        <v>0.59</v>
      </c>
      <c r="O204" s="5">
        <v>34</v>
      </c>
    </row>
    <row r="205" spans="1:15">
      <c r="A205" s="5">
        <v>58.9</v>
      </c>
      <c r="B205" t="s">
        <v>234</v>
      </c>
      <c r="C205">
        <f t="shared" ref="C205" si="190">AVERAGE(A204:A243)</f>
        <v>57.632500000000007</v>
      </c>
      <c r="F205" s="8">
        <v>0.69</v>
      </c>
      <c r="G205" s="9">
        <v>29</v>
      </c>
      <c r="N205" s="8">
        <v>0.63</v>
      </c>
      <c r="O205" s="9">
        <v>32</v>
      </c>
    </row>
    <row r="206" spans="1:15">
      <c r="A206" s="9">
        <v>72</v>
      </c>
      <c r="B206" t="s">
        <v>235</v>
      </c>
      <c r="C206">
        <f t="shared" ref="C206" si="191">AVERAGE(A228:A267)</f>
        <v>59.182500000000005</v>
      </c>
      <c r="F206" s="7">
        <v>0.69</v>
      </c>
      <c r="G206" s="5">
        <v>28</v>
      </c>
      <c r="N206" s="7">
        <v>0.51</v>
      </c>
      <c r="O206" s="5">
        <v>39</v>
      </c>
    </row>
    <row r="207" spans="1:15">
      <c r="A207" s="5">
        <v>71.699999999999989</v>
      </c>
      <c r="B207" t="s">
        <v>236</v>
      </c>
      <c r="C207">
        <f t="shared" ref="C207" si="192">AVERAGE(A206:A245)</f>
        <v>57.262500000000003</v>
      </c>
      <c r="F207" s="8">
        <v>0.69</v>
      </c>
      <c r="G207" s="9">
        <v>27</v>
      </c>
      <c r="N207" s="8">
        <v>0.56999999999999995</v>
      </c>
      <c r="O207" s="9">
        <v>35</v>
      </c>
    </row>
    <row r="208" spans="1:15">
      <c r="A208" s="9">
        <v>28.599999999999998</v>
      </c>
      <c r="B208" t="s">
        <v>237</v>
      </c>
      <c r="C208">
        <f t="shared" ref="C208" si="193">AVERAGE(A230:A269)</f>
        <v>58.637500000000003</v>
      </c>
      <c r="F208" s="7">
        <v>0.74</v>
      </c>
      <c r="G208" s="5">
        <v>26</v>
      </c>
      <c r="N208" s="7">
        <v>0.56999999999999995</v>
      </c>
      <c r="O208" s="5">
        <v>34</v>
      </c>
    </row>
    <row r="209" spans="1:15">
      <c r="A209" s="9">
        <v>44.699999999999996</v>
      </c>
      <c r="B209" t="s">
        <v>238</v>
      </c>
      <c r="C209">
        <f t="shared" ref="C209" si="194">AVERAGE(A208:A247)</f>
        <v>56.982499999999995</v>
      </c>
      <c r="F209" s="8">
        <v>0.71</v>
      </c>
      <c r="G209" s="9">
        <v>26</v>
      </c>
      <c r="N209" s="8">
        <v>0.59</v>
      </c>
      <c r="O209" s="9">
        <v>33</v>
      </c>
    </row>
    <row r="210" spans="1:15">
      <c r="A210" s="9">
        <v>35.5</v>
      </c>
      <c r="B210" t="s">
        <v>239</v>
      </c>
      <c r="C210">
        <f t="shared" ref="C210" si="195">AVERAGE(A232:A271)</f>
        <v>58.602499999999999</v>
      </c>
      <c r="F210" s="7">
        <v>0.69</v>
      </c>
      <c r="G210" s="5">
        <v>29</v>
      </c>
      <c r="N210" s="7">
        <v>0.49</v>
      </c>
      <c r="O210" s="5">
        <v>40</v>
      </c>
    </row>
    <row r="211" spans="1:15">
      <c r="A211" s="9">
        <v>61.099999999999994</v>
      </c>
      <c r="B211" t="s">
        <v>240</v>
      </c>
      <c r="C211">
        <f t="shared" ref="C211" si="196">AVERAGE(A210:A249)</f>
        <v>57.352499999999985</v>
      </c>
      <c r="F211" s="8">
        <v>0.67</v>
      </c>
      <c r="G211" s="9">
        <v>28</v>
      </c>
      <c r="N211" s="8">
        <v>0.54</v>
      </c>
      <c r="O211" s="9">
        <v>35</v>
      </c>
    </row>
    <row r="212" spans="1:15">
      <c r="A212" s="9">
        <v>81.5</v>
      </c>
      <c r="B212" t="s">
        <v>241</v>
      </c>
      <c r="C212">
        <f t="shared" ref="C212" si="197">AVERAGE(A234:A273)</f>
        <v>59.957499999999996</v>
      </c>
      <c r="F212" s="7">
        <v>0.71</v>
      </c>
      <c r="G212" s="5">
        <v>27</v>
      </c>
      <c r="N212" s="7">
        <v>0.56000000000000005</v>
      </c>
      <c r="O212" s="5">
        <v>34</v>
      </c>
    </row>
    <row r="213" spans="1:15">
      <c r="A213" s="9">
        <v>48.699999999999996</v>
      </c>
      <c r="B213" t="s">
        <v>242</v>
      </c>
      <c r="C213">
        <f t="shared" ref="C213" si="198">AVERAGE(A212:A251)</f>
        <v>58.225000000000001</v>
      </c>
      <c r="F213" s="8">
        <v>0.77</v>
      </c>
      <c r="G213" s="9">
        <v>26</v>
      </c>
      <c r="N213" s="8">
        <v>0.61</v>
      </c>
      <c r="O213" s="9">
        <v>33</v>
      </c>
    </row>
    <row r="214" spans="1:15">
      <c r="A214" s="5">
        <v>75</v>
      </c>
      <c r="B214" t="s">
        <v>243</v>
      </c>
      <c r="C214">
        <f t="shared" ref="C214" si="199">AVERAGE(A236:A275)</f>
        <v>60.384999999999991</v>
      </c>
      <c r="F214" s="7">
        <v>0.74</v>
      </c>
      <c r="G214" s="5">
        <v>26</v>
      </c>
      <c r="N214" s="7">
        <v>0.5</v>
      </c>
      <c r="O214" s="5">
        <v>40</v>
      </c>
    </row>
    <row r="215" spans="1:15">
      <c r="A215" s="9">
        <v>38.199999999999996</v>
      </c>
      <c r="B215" t="s">
        <v>244</v>
      </c>
      <c r="C215">
        <f t="shared" ref="C215" si="200">AVERAGE(A214:A253)</f>
        <v>57.897499999999994</v>
      </c>
      <c r="F215" s="8">
        <v>0.69</v>
      </c>
      <c r="G215" s="9">
        <v>28</v>
      </c>
      <c r="N215" s="8">
        <v>0.54</v>
      </c>
      <c r="O215" s="9">
        <v>35</v>
      </c>
    </row>
    <row r="216" spans="1:15">
      <c r="A216" s="9">
        <v>83.5</v>
      </c>
      <c r="B216" t="s">
        <v>245</v>
      </c>
      <c r="C216">
        <f t="shared" ref="C216" si="201">AVERAGE(A238:A277)</f>
        <v>59.792499999999983</v>
      </c>
      <c r="F216" s="7">
        <v>0.71</v>
      </c>
      <c r="G216" s="5">
        <v>27</v>
      </c>
      <c r="N216" s="7">
        <v>0.59</v>
      </c>
      <c r="O216" s="5">
        <v>34</v>
      </c>
    </row>
    <row r="217" spans="1:15">
      <c r="A217" s="9">
        <v>76.899999999999991</v>
      </c>
      <c r="B217" t="s">
        <v>246</v>
      </c>
      <c r="C217">
        <f t="shared" ref="C217" si="202">AVERAGE(A216:A255)</f>
        <v>57.747500000000002</v>
      </c>
      <c r="F217" s="8">
        <v>0.71</v>
      </c>
      <c r="G217" s="9">
        <v>26</v>
      </c>
      <c r="N217" s="8">
        <v>0.56999999999999995</v>
      </c>
      <c r="O217" s="9">
        <v>33</v>
      </c>
    </row>
    <row r="218" spans="1:15">
      <c r="A218" s="9">
        <v>34.9</v>
      </c>
      <c r="B218" t="s">
        <v>247</v>
      </c>
      <c r="C218">
        <f t="shared" ref="C218" si="203">AVERAGE(A240:A279)</f>
        <v>60.539999999999985</v>
      </c>
      <c r="F218" s="7">
        <v>0.71</v>
      </c>
      <c r="G218" s="5">
        <v>26</v>
      </c>
      <c r="N218" s="7">
        <v>0.47</v>
      </c>
      <c r="O218" s="5">
        <v>41</v>
      </c>
    </row>
    <row r="219" spans="1:15">
      <c r="A219" s="9">
        <v>69.399999999999991</v>
      </c>
      <c r="B219" t="s">
        <v>248</v>
      </c>
      <c r="C219">
        <f t="shared" ref="C219" si="204">AVERAGE(A218:A257)</f>
        <v>56.899999999999991</v>
      </c>
      <c r="F219" s="8">
        <v>0.67</v>
      </c>
      <c r="G219" s="9">
        <v>28</v>
      </c>
      <c r="N219" s="8">
        <v>0.56000000000000005</v>
      </c>
      <c r="O219" s="9">
        <v>36</v>
      </c>
    </row>
    <row r="220" spans="1:15">
      <c r="A220" s="5">
        <v>62.499999999999993</v>
      </c>
      <c r="B220" t="s">
        <v>249</v>
      </c>
      <c r="C220">
        <f t="shared" ref="C220" si="205">AVERAGE(A242:A281)</f>
        <v>60.097499999999989</v>
      </c>
      <c r="F220" s="7">
        <v>0.69</v>
      </c>
      <c r="G220" s="5">
        <v>27</v>
      </c>
      <c r="N220" s="7">
        <v>0.56999999999999995</v>
      </c>
      <c r="O220" s="5">
        <v>35</v>
      </c>
    </row>
    <row r="221" spans="1:15">
      <c r="A221" s="5">
        <v>84.199999999999989</v>
      </c>
      <c r="B221" t="s">
        <v>250</v>
      </c>
      <c r="C221">
        <f t="shared" ref="C221" si="206">AVERAGE(A220:A259)</f>
        <v>57.597499999999989</v>
      </c>
      <c r="F221" s="8">
        <v>0.71</v>
      </c>
      <c r="G221" s="9">
        <v>26</v>
      </c>
      <c r="N221" s="8">
        <v>0.56999999999999995</v>
      </c>
      <c r="O221" s="9">
        <v>33</v>
      </c>
    </row>
    <row r="222" spans="1:15">
      <c r="A222" s="9">
        <v>60.199999999999996</v>
      </c>
      <c r="B222" t="s">
        <v>251</v>
      </c>
      <c r="C222">
        <f t="shared" ref="C222" si="207">AVERAGE(A244:A283)</f>
        <v>61.390000000000008</v>
      </c>
      <c r="F222" s="7">
        <v>0.71</v>
      </c>
      <c r="G222" s="5">
        <v>26</v>
      </c>
      <c r="N222" s="7">
        <v>0.47</v>
      </c>
      <c r="O222" s="5">
        <v>42</v>
      </c>
    </row>
    <row r="223" spans="1:15">
      <c r="A223" s="9">
        <v>67.699999999999989</v>
      </c>
      <c r="B223" t="s">
        <v>252</v>
      </c>
      <c r="C223">
        <f t="shared" ref="C223" si="208">AVERAGE(A222:A261)</f>
        <v>56.709999999999994</v>
      </c>
      <c r="F223" s="8">
        <v>0.67</v>
      </c>
      <c r="G223" s="9">
        <v>28</v>
      </c>
      <c r="N223" s="8">
        <v>0.51</v>
      </c>
      <c r="O223" s="9">
        <v>37</v>
      </c>
    </row>
    <row r="224" spans="1:15">
      <c r="A224" s="5">
        <v>32.199999999999996</v>
      </c>
      <c r="B224" t="s">
        <v>253</v>
      </c>
      <c r="C224">
        <f t="shared" ref="C224" si="209">AVERAGE(A246:A285)</f>
        <v>61.752500000000012</v>
      </c>
      <c r="F224" s="7">
        <v>0.69</v>
      </c>
      <c r="G224" s="5">
        <v>27</v>
      </c>
      <c r="N224" s="7">
        <v>0.56999999999999995</v>
      </c>
      <c r="O224" s="5">
        <v>35</v>
      </c>
    </row>
    <row r="225" spans="1:15">
      <c r="A225" s="5">
        <v>32.199999999999996</v>
      </c>
      <c r="B225" t="s">
        <v>254</v>
      </c>
      <c r="C225">
        <f t="shared" ref="C225" si="210">AVERAGE(A224:A263)</f>
        <v>56.79999999999999</v>
      </c>
      <c r="F225" s="8">
        <v>0.71</v>
      </c>
      <c r="G225" s="9">
        <v>26</v>
      </c>
      <c r="N225" s="8">
        <v>0.56999999999999995</v>
      </c>
      <c r="O225" s="9">
        <v>33</v>
      </c>
    </row>
    <row r="226" spans="1:15">
      <c r="A226" s="5">
        <v>61.199999999999996</v>
      </c>
      <c r="B226" t="s">
        <v>255</v>
      </c>
      <c r="C226">
        <f t="shared" ref="C226" si="211">AVERAGE(A248:A287)</f>
        <v>61.21</v>
      </c>
      <c r="F226" s="7">
        <v>0.74</v>
      </c>
      <c r="G226" s="5">
        <v>26</v>
      </c>
      <c r="N226" s="7">
        <v>0.59</v>
      </c>
      <c r="O226" s="5">
        <v>32</v>
      </c>
    </row>
    <row r="227" spans="1:15">
      <c r="A227" s="9">
        <v>60.499999999999993</v>
      </c>
      <c r="B227" t="s">
        <v>256</v>
      </c>
      <c r="C227">
        <f t="shared" ref="C227" si="212">AVERAGE(A226:A265)</f>
        <v>59.095000000000006</v>
      </c>
      <c r="F227" s="8">
        <v>0.71</v>
      </c>
      <c r="G227" s="9">
        <v>28</v>
      </c>
      <c r="N227" s="8">
        <v>0.47</v>
      </c>
      <c r="O227" s="9">
        <v>43</v>
      </c>
    </row>
    <row r="228" spans="1:15">
      <c r="A228" s="5">
        <v>99.3</v>
      </c>
      <c r="B228" t="s">
        <v>257</v>
      </c>
      <c r="C228">
        <f t="shared" ref="C228" si="213">AVERAGE(A250:A289)</f>
        <v>62.337500000000013</v>
      </c>
      <c r="F228" s="7">
        <v>0.71</v>
      </c>
      <c r="G228" s="5">
        <v>28</v>
      </c>
      <c r="N228" s="7">
        <v>0.51</v>
      </c>
      <c r="O228" s="5">
        <v>38</v>
      </c>
    </row>
    <row r="229" spans="1:15">
      <c r="A229" s="5">
        <v>45.099999999999994</v>
      </c>
      <c r="B229" t="s">
        <v>258</v>
      </c>
      <c r="C229">
        <f t="shared" ref="C229" si="214">AVERAGE(A228:A267)</f>
        <v>59.182500000000005</v>
      </c>
      <c r="F229" s="8">
        <v>0.71</v>
      </c>
      <c r="G229" s="9">
        <v>27</v>
      </c>
      <c r="N229" s="8">
        <v>0.56999999999999995</v>
      </c>
      <c r="O229" s="9">
        <v>35</v>
      </c>
    </row>
    <row r="230" spans="1:15">
      <c r="A230" s="9">
        <v>71.699999999999989</v>
      </c>
      <c r="B230" t="s">
        <v>259</v>
      </c>
      <c r="C230">
        <f t="shared" ref="C230" si="215">AVERAGE(A252:A291)</f>
        <v>62.47750000000002</v>
      </c>
      <c r="F230" s="7">
        <v>0.77</v>
      </c>
      <c r="G230" s="5">
        <v>26</v>
      </c>
      <c r="N230" s="7">
        <v>0.59</v>
      </c>
      <c r="O230" s="5">
        <v>34</v>
      </c>
    </row>
    <row r="231" spans="1:15">
      <c r="A231" s="5">
        <v>43.4</v>
      </c>
      <c r="B231" t="s">
        <v>260</v>
      </c>
      <c r="C231">
        <f t="shared" ref="C231" si="216">AVERAGE(A230:A269)</f>
        <v>58.637500000000003</v>
      </c>
      <c r="F231" s="8">
        <v>0.67</v>
      </c>
      <c r="G231" s="9">
        <v>29</v>
      </c>
      <c r="N231" s="8">
        <v>0.61</v>
      </c>
      <c r="O231" s="9">
        <v>32</v>
      </c>
    </row>
    <row r="232" spans="1:15">
      <c r="A232" s="9">
        <v>45</v>
      </c>
      <c r="B232" t="s">
        <v>261</v>
      </c>
      <c r="C232">
        <f t="shared" ref="C232" si="217">AVERAGE(A254:A293)</f>
        <v>62.46750000000003</v>
      </c>
      <c r="F232" s="7">
        <v>0.69</v>
      </c>
      <c r="G232" s="5">
        <v>28</v>
      </c>
      <c r="N232" s="7">
        <v>0.63</v>
      </c>
      <c r="O232" s="5">
        <v>32</v>
      </c>
    </row>
    <row r="233" spans="1:15">
      <c r="A233" s="9">
        <v>31.299999999999997</v>
      </c>
      <c r="B233" t="s">
        <v>262</v>
      </c>
      <c r="C233">
        <f t="shared" ref="C233" si="218">AVERAGE(A232:A271)</f>
        <v>58.602499999999999</v>
      </c>
      <c r="F233" s="8">
        <v>0.71</v>
      </c>
      <c r="G233" s="9">
        <v>27</v>
      </c>
      <c r="N233" s="8">
        <v>0.63</v>
      </c>
      <c r="O233" s="9">
        <v>31</v>
      </c>
    </row>
    <row r="234" spans="1:15">
      <c r="A234" s="9">
        <v>42.4</v>
      </c>
      <c r="B234" t="s">
        <v>263</v>
      </c>
      <c r="C234">
        <f t="shared" ref="C234" si="219">AVERAGE(A256:A295)</f>
        <v>62.120000000000026</v>
      </c>
      <c r="F234" s="7">
        <v>0.74</v>
      </c>
      <c r="G234" s="5">
        <v>26</v>
      </c>
      <c r="N234" s="7">
        <v>0.63</v>
      </c>
      <c r="O234" s="5">
        <v>30</v>
      </c>
    </row>
    <row r="235" spans="1:15">
      <c r="A235" s="5">
        <v>67.099999999999994</v>
      </c>
      <c r="B235" t="s">
        <v>264</v>
      </c>
      <c r="C235">
        <f t="shared" ref="C235" si="220">AVERAGE(A234:A273)</f>
        <v>59.957499999999996</v>
      </c>
      <c r="F235" s="8">
        <v>0.8</v>
      </c>
      <c r="G235" s="9">
        <v>25</v>
      </c>
      <c r="N235" s="8">
        <v>0.69</v>
      </c>
      <c r="O235" s="9">
        <v>29</v>
      </c>
    </row>
    <row r="236" spans="1:15">
      <c r="A236" s="5">
        <v>79.5</v>
      </c>
      <c r="B236" t="s">
        <v>265</v>
      </c>
      <c r="C236">
        <f t="shared" ref="C236" si="221">AVERAGE(A258:A297)</f>
        <v>61.785000000000011</v>
      </c>
      <c r="F236" s="7">
        <v>0.74</v>
      </c>
      <c r="G236" s="5">
        <v>25</v>
      </c>
      <c r="N236" s="7">
        <v>0.61</v>
      </c>
      <c r="O236" s="5">
        <v>32</v>
      </c>
    </row>
    <row r="237" spans="1:15">
      <c r="A237" s="5">
        <v>42.099999999999994</v>
      </c>
      <c r="B237" t="s">
        <v>266</v>
      </c>
      <c r="C237">
        <f t="shared" ref="C237" si="222">AVERAGE(A236:A275)</f>
        <v>60.384999999999991</v>
      </c>
      <c r="F237" s="8">
        <v>0.8</v>
      </c>
      <c r="G237" s="9">
        <v>24</v>
      </c>
      <c r="N237" s="8">
        <v>0.61</v>
      </c>
      <c r="O237" s="9">
        <v>31</v>
      </c>
    </row>
    <row r="238" spans="1:15">
      <c r="A238" s="5">
        <v>32.599999999999994</v>
      </c>
      <c r="B238" t="s">
        <v>267</v>
      </c>
      <c r="C238">
        <f t="shared" ref="C238" si="223">AVERAGE(A260:A299)</f>
        <v>61.512500000000003</v>
      </c>
      <c r="F238" s="7">
        <v>0.77</v>
      </c>
      <c r="G238" s="5">
        <v>24</v>
      </c>
      <c r="N238" s="7">
        <v>0.67</v>
      </c>
      <c r="O238" s="5">
        <v>30</v>
      </c>
    </row>
    <row r="239" spans="1:15">
      <c r="A239" s="5">
        <v>58.499999999999993</v>
      </c>
      <c r="B239" t="s">
        <v>268</v>
      </c>
      <c r="C239">
        <f t="shared" ref="C239" si="224">AVERAGE(A238:A277)</f>
        <v>59.792499999999983</v>
      </c>
      <c r="F239" s="8">
        <v>0.8</v>
      </c>
      <c r="G239" s="9">
        <v>25</v>
      </c>
      <c r="N239" s="8">
        <v>0.65</v>
      </c>
      <c r="O239" s="9">
        <v>29</v>
      </c>
    </row>
    <row r="240" spans="1:15">
      <c r="A240" s="9">
        <v>61.499999999999993</v>
      </c>
      <c r="B240" t="s">
        <v>269</v>
      </c>
      <c r="C240">
        <f t="shared" ref="C240" si="225">AVERAGE(A262:A301)</f>
        <v>62.242500000000007</v>
      </c>
      <c r="F240" s="7">
        <v>0.74</v>
      </c>
      <c r="G240" s="5">
        <v>25</v>
      </c>
      <c r="N240" s="7">
        <v>0.63</v>
      </c>
      <c r="O240" s="5">
        <v>32</v>
      </c>
    </row>
    <row r="241" spans="1:15">
      <c r="A241" s="9">
        <v>84.8</v>
      </c>
      <c r="B241" t="s">
        <v>270</v>
      </c>
      <c r="C241">
        <f t="shared" ref="C241" si="226">AVERAGE(A240:A279)</f>
        <v>60.539999999999985</v>
      </c>
      <c r="F241" s="8">
        <v>0.8</v>
      </c>
      <c r="G241" s="9">
        <v>25</v>
      </c>
      <c r="N241" s="8">
        <v>0.65</v>
      </c>
      <c r="O241" s="9">
        <v>31</v>
      </c>
    </row>
    <row r="242" spans="1:15">
      <c r="A242" s="5">
        <v>38.099999999999994</v>
      </c>
      <c r="B242" t="s">
        <v>271</v>
      </c>
      <c r="C242">
        <f t="shared" ref="C242" si="227">AVERAGE(A264:A303)</f>
        <v>61.427500000000023</v>
      </c>
      <c r="F242" s="7">
        <v>0.8</v>
      </c>
      <c r="G242" s="5">
        <v>24</v>
      </c>
      <c r="N242" s="7">
        <v>0.67</v>
      </c>
      <c r="O242" s="5">
        <v>30</v>
      </c>
    </row>
    <row r="243" spans="1:15">
      <c r="A243" s="9">
        <v>70.3</v>
      </c>
      <c r="B243" t="s">
        <v>272</v>
      </c>
      <c r="C243">
        <f t="shared" ref="C243" si="228">AVERAGE(A242:A281)</f>
        <v>60.097499999999989</v>
      </c>
      <c r="F243" s="8">
        <v>0.74</v>
      </c>
      <c r="G243" s="9">
        <v>25</v>
      </c>
      <c r="N243" s="8">
        <v>0.65</v>
      </c>
      <c r="O243" s="9">
        <v>29</v>
      </c>
    </row>
    <row r="244" spans="1:15">
      <c r="A244" s="5">
        <v>62.499999999999993</v>
      </c>
      <c r="B244" t="s">
        <v>273</v>
      </c>
      <c r="C244">
        <f t="shared" ref="C244" si="229">AVERAGE(A266:A305)</f>
        <v>61.164999999999999</v>
      </c>
      <c r="F244" s="7">
        <v>0.74</v>
      </c>
      <c r="G244" s="5">
        <v>25</v>
      </c>
      <c r="N244" s="7">
        <v>0.65</v>
      </c>
      <c r="O244" s="5">
        <v>29</v>
      </c>
    </row>
    <row r="245" spans="1:15">
      <c r="A245" s="5">
        <v>32.9</v>
      </c>
      <c r="B245" t="s">
        <v>274</v>
      </c>
      <c r="C245">
        <f t="shared" ref="C245" si="230">AVERAGE(A244:A283)</f>
        <v>61.390000000000008</v>
      </c>
      <c r="F245" s="8">
        <v>0.77</v>
      </c>
      <c r="G245" s="9">
        <v>25</v>
      </c>
      <c r="N245" s="8">
        <v>0.59</v>
      </c>
      <c r="O245" s="9">
        <v>32</v>
      </c>
    </row>
    <row r="246" spans="1:15">
      <c r="A246" s="5">
        <v>70.699999999999989</v>
      </c>
      <c r="B246" t="s">
        <v>275</v>
      </c>
      <c r="C246">
        <f t="shared" ref="C246" si="231">AVERAGE(A268:A307)</f>
        <v>61.010000000000005</v>
      </c>
      <c r="F246" s="7">
        <v>0.77</v>
      </c>
      <c r="G246" s="5">
        <v>24</v>
      </c>
      <c r="N246" s="7">
        <v>0.63</v>
      </c>
      <c r="O246" s="5">
        <v>31</v>
      </c>
    </row>
    <row r="247" spans="1:15">
      <c r="A247" s="9">
        <v>61.8</v>
      </c>
      <c r="B247" t="s">
        <v>276</v>
      </c>
      <c r="C247">
        <f t="shared" ref="C247" si="232">AVERAGE(A246:A285)</f>
        <v>61.752500000000012</v>
      </c>
      <c r="F247" s="8">
        <v>0.8</v>
      </c>
      <c r="G247" s="9">
        <v>25</v>
      </c>
      <c r="N247" s="8">
        <v>0.63</v>
      </c>
      <c r="O247" s="9">
        <v>30</v>
      </c>
    </row>
    <row r="248" spans="1:15">
      <c r="A248" s="5">
        <v>42.099999999999994</v>
      </c>
      <c r="B248" t="s">
        <v>277</v>
      </c>
      <c r="C248">
        <f t="shared" ref="C248" si="233">AVERAGE(A270:A309)</f>
        <v>61.009999999999991</v>
      </c>
      <c r="F248" s="7">
        <v>0.74</v>
      </c>
      <c r="G248" s="5">
        <v>25</v>
      </c>
      <c r="N248" s="7">
        <v>0.67</v>
      </c>
      <c r="O248" s="5">
        <v>30</v>
      </c>
    </row>
    <row r="249" spans="1:15">
      <c r="A249" s="5">
        <v>46</v>
      </c>
      <c r="B249" t="s">
        <v>278</v>
      </c>
      <c r="C249">
        <f t="shared" ref="C249" si="234">AVERAGE(A248:A287)</f>
        <v>61.21</v>
      </c>
      <c r="F249" s="8">
        <v>0.74</v>
      </c>
      <c r="G249" s="9">
        <v>25</v>
      </c>
      <c r="N249" s="8">
        <v>0.69</v>
      </c>
      <c r="O249" s="9">
        <v>29</v>
      </c>
    </row>
    <row r="250" spans="1:15">
      <c r="A250" s="9">
        <v>44.699999999999996</v>
      </c>
      <c r="B250" t="s">
        <v>279</v>
      </c>
      <c r="C250">
        <f t="shared" ref="C250" si="235">AVERAGE(A272:A311)</f>
        <v>61.149999999999991</v>
      </c>
      <c r="F250" s="7">
        <v>0.8</v>
      </c>
      <c r="G250" s="5">
        <v>24</v>
      </c>
      <c r="N250" s="7">
        <v>0.61</v>
      </c>
      <c r="O250" s="5">
        <v>32</v>
      </c>
    </row>
    <row r="251" spans="1:15">
      <c r="A251" s="9">
        <v>86.8</v>
      </c>
      <c r="B251" t="s">
        <v>280</v>
      </c>
      <c r="C251">
        <f t="shared" ref="C251" si="236">AVERAGE(A250:A289)</f>
        <v>62.337500000000013</v>
      </c>
      <c r="F251" s="8">
        <v>0.77</v>
      </c>
      <c r="G251" s="9">
        <v>25</v>
      </c>
      <c r="N251" s="8">
        <v>0.65</v>
      </c>
      <c r="O251" s="9">
        <v>31</v>
      </c>
    </row>
    <row r="252" spans="1:15">
      <c r="A252" s="9">
        <v>71.699999999999989</v>
      </c>
      <c r="B252" t="s">
        <v>281</v>
      </c>
      <c r="C252">
        <f t="shared" ref="C252" si="237">AVERAGE(A274:A313)</f>
        <v>60.812499999999986</v>
      </c>
      <c r="F252" s="7">
        <v>0.77</v>
      </c>
      <c r="G252" s="5">
        <v>25</v>
      </c>
      <c r="N252" s="7">
        <v>0.65</v>
      </c>
      <c r="O252" s="5">
        <v>30</v>
      </c>
    </row>
    <row r="253" spans="1:15">
      <c r="A253" s="9">
        <v>45.4</v>
      </c>
      <c r="B253" t="s">
        <v>282</v>
      </c>
      <c r="C253">
        <f t="shared" ref="C253" si="238">AVERAGE(A252:A291)</f>
        <v>62.47750000000002</v>
      </c>
      <c r="F253" s="8">
        <v>0.8</v>
      </c>
      <c r="G253" s="9">
        <v>25</v>
      </c>
      <c r="N253" s="8">
        <v>0.63</v>
      </c>
      <c r="O253" s="9">
        <v>30</v>
      </c>
    </row>
    <row r="254" spans="1:15">
      <c r="A254" s="9">
        <v>30.9</v>
      </c>
      <c r="B254" t="s">
        <v>283</v>
      </c>
      <c r="C254">
        <f t="shared" ref="C254" si="239">AVERAGE(A276:A315)</f>
        <v>60.597499999999989</v>
      </c>
      <c r="F254" s="7">
        <v>0.8</v>
      </c>
      <c r="G254" s="5">
        <v>24</v>
      </c>
      <c r="N254" s="7">
        <v>0.67</v>
      </c>
      <c r="O254" s="5">
        <v>29</v>
      </c>
    </row>
    <row r="255" spans="1:15">
      <c r="A255" s="9">
        <v>76.3</v>
      </c>
      <c r="B255" t="s">
        <v>284</v>
      </c>
      <c r="C255">
        <f t="shared" ref="C255" si="240">AVERAGE(A254:A293)</f>
        <v>62.46750000000003</v>
      </c>
      <c r="F255" s="8">
        <v>0.77</v>
      </c>
      <c r="G255" s="9">
        <v>25</v>
      </c>
      <c r="N255" s="8">
        <v>0.59</v>
      </c>
      <c r="O255" s="9">
        <v>32</v>
      </c>
    </row>
    <row r="256" spans="1:15">
      <c r="A256" s="5">
        <v>55.199999999999996</v>
      </c>
      <c r="B256" t="s">
        <v>285</v>
      </c>
      <c r="C256">
        <f t="shared" ref="C256" si="241">AVERAGE(A278:A317)</f>
        <v>60.837499999999991</v>
      </c>
      <c r="F256" s="7">
        <v>0.8</v>
      </c>
      <c r="G256" s="5">
        <v>25</v>
      </c>
      <c r="N256" s="7">
        <v>0.63</v>
      </c>
      <c r="O256" s="5">
        <v>30</v>
      </c>
    </row>
    <row r="257" spans="1:15">
      <c r="A257" s="9">
        <v>71.3</v>
      </c>
      <c r="B257" t="s">
        <v>286</v>
      </c>
      <c r="C257">
        <f t="shared" ref="C257" si="242">AVERAGE(A256:A295)</f>
        <v>62.120000000000026</v>
      </c>
      <c r="F257" s="8">
        <v>0.74</v>
      </c>
      <c r="G257" s="9">
        <v>25</v>
      </c>
      <c r="N257" s="8">
        <v>0.63</v>
      </c>
      <c r="O257" s="9">
        <v>30</v>
      </c>
    </row>
    <row r="258" spans="1:15">
      <c r="A258" s="9">
        <v>54.599999999999994</v>
      </c>
      <c r="B258" t="s">
        <v>287</v>
      </c>
      <c r="C258">
        <f t="shared" ref="C258" si="243">AVERAGE(A280:A319)</f>
        <v>61.092499999999987</v>
      </c>
      <c r="F258" s="7">
        <v>0.8</v>
      </c>
      <c r="G258" s="5">
        <v>24</v>
      </c>
      <c r="N258" s="7">
        <v>0.65</v>
      </c>
      <c r="O258" s="5">
        <v>29</v>
      </c>
    </row>
    <row r="259" spans="1:15">
      <c r="A259" s="9">
        <v>77.599999999999994</v>
      </c>
      <c r="B259" t="s">
        <v>288</v>
      </c>
      <c r="C259">
        <f t="shared" ref="C259" si="244">AVERAGE(A258:A297)</f>
        <v>61.785000000000011</v>
      </c>
      <c r="F259" s="8">
        <v>0.77</v>
      </c>
      <c r="G259" s="9">
        <v>24</v>
      </c>
      <c r="N259" s="8">
        <v>0.63</v>
      </c>
      <c r="O259" s="9">
        <v>32</v>
      </c>
    </row>
    <row r="260" spans="1:15">
      <c r="A260" s="5">
        <v>63.499999999999993</v>
      </c>
      <c r="B260" t="s">
        <v>289</v>
      </c>
      <c r="C260">
        <f t="shared" ref="C260" si="245">AVERAGE(A282:A321)</f>
        <v>61.682499999999983</v>
      </c>
      <c r="F260" s="7">
        <v>0.71</v>
      </c>
      <c r="G260" s="5">
        <v>26</v>
      </c>
      <c r="N260" s="7">
        <v>0.65</v>
      </c>
      <c r="O260" s="5">
        <v>30</v>
      </c>
    </row>
    <row r="261" spans="1:15">
      <c r="A261" s="5">
        <v>47.699999999999996</v>
      </c>
      <c r="B261" t="s">
        <v>290</v>
      </c>
      <c r="C261">
        <f t="shared" ref="C261" si="246">AVERAGE(A260:A299)</f>
        <v>61.512500000000003</v>
      </c>
      <c r="F261" s="8">
        <v>0.77</v>
      </c>
      <c r="G261" s="9">
        <v>25</v>
      </c>
      <c r="N261" s="8">
        <v>0.63</v>
      </c>
      <c r="O261" s="9">
        <v>30</v>
      </c>
    </row>
    <row r="262" spans="1:15">
      <c r="A262" s="5">
        <v>50</v>
      </c>
      <c r="B262" t="s">
        <v>291</v>
      </c>
      <c r="C262">
        <f t="shared" ref="C262" si="247">AVERAGE(A284:A323)</f>
        <v>60.859999999999992</v>
      </c>
      <c r="F262" s="7">
        <v>0.8</v>
      </c>
      <c r="G262" s="5">
        <v>25</v>
      </c>
      <c r="N262" s="7">
        <v>0.69</v>
      </c>
      <c r="O262" s="5">
        <v>29</v>
      </c>
    </row>
    <row r="263" spans="1:15">
      <c r="A263" s="9">
        <v>81.5</v>
      </c>
      <c r="B263" t="s">
        <v>292</v>
      </c>
      <c r="C263">
        <f t="shared" ref="C263" si="248">AVERAGE(A262:A301)</f>
        <v>62.242500000000007</v>
      </c>
      <c r="F263" s="8">
        <v>0.77</v>
      </c>
      <c r="G263" s="9">
        <v>24</v>
      </c>
      <c r="N263" s="8">
        <v>0.69</v>
      </c>
      <c r="O263" s="9">
        <v>29</v>
      </c>
    </row>
    <row r="264" spans="1:15">
      <c r="A264" s="5">
        <v>79.899999999999991</v>
      </c>
      <c r="B264" t="s">
        <v>293</v>
      </c>
      <c r="C264">
        <f t="shared" ref="C264" si="249">AVERAGE(A286:A325)</f>
        <v>60.577499999999986</v>
      </c>
      <c r="F264" s="7">
        <v>0.77</v>
      </c>
      <c r="G264" s="5">
        <v>24</v>
      </c>
      <c r="N264" s="7">
        <v>0.69</v>
      </c>
      <c r="O264" s="5">
        <v>28</v>
      </c>
    </row>
    <row r="265" spans="1:15">
      <c r="A265" s="5">
        <v>76.3</v>
      </c>
      <c r="B265" t="s">
        <v>294</v>
      </c>
      <c r="C265">
        <f t="shared" ref="C265" si="250">AVERAGE(A264:A303)</f>
        <v>61.427500000000023</v>
      </c>
      <c r="F265" s="8">
        <v>0.8</v>
      </c>
      <c r="G265" s="9">
        <v>23</v>
      </c>
      <c r="N265" s="8">
        <v>0.69</v>
      </c>
      <c r="O265" s="9">
        <v>27</v>
      </c>
    </row>
    <row r="266" spans="1:15">
      <c r="A266" s="5">
        <v>64.399999999999991</v>
      </c>
      <c r="B266" t="s">
        <v>295</v>
      </c>
      <c r="C266">
        <f t="shared" ref="C266" si="251">AVERAGE(A288:A327)</f>
        <v>60.879999999999995</v>
      </c>
      <c r="N266" s="7">
        <v>0.74</v>
      </c>
      <c r="O266" s="5">
        <v>26</v>
      </c>
    </row>
    <row r="267" spans="1:15">
      <c r="A267" s="5">
        <v>60.8</v>
      </c>
      <c r="B267" t="s">
        <v>296</v>
      </c>
      <c r="C267">
        <f t="shared" ref="C267" si="252">AVERAGE(A266:A305)</f>
        <v>61.164999999999999</v>
      </c>
      <c r="N267" s="8">
        <v>0.71</v>
      </c>
      <c r="O267" s="9">
        <v>26</v>
      </c>
    </row>
    <row r="268" spans="1:15">
      <c r="A268" s="9">
        <v>55.9</v>
      </c>
      <c r="B268" t="s">
        <v>297</v>
      </c>
      <c r="C268">
        <f t="shared" ref="C268" si="253">AVERAGE(A290:A329)</f>
        <v>60.535000000000004</v>
      </c>
      <c r="N268" s="7">
        <v>0.69</v>
      </c>
      <c r="O268" s="5">
        <v>29</v>
      </c>
    </row>
    <row r="269" spans="1:15">
      <c r="A269" s="5">
        <v>66.699999999999989</v>
      </c>
      <c r="B269" t="s">
        <v>298</v>
      </c>
      <c r="C269">
        <f t="shared" ref="C269" si="254">AVERAGE(A268:A307)</f>
        <v>61.010000000000005</v>
      </c>
      <c r="N269" s="8">
        <v>0.67</v>
      </c>
      <c r="O269" s="9">
        <v>28</v>
      </c>
    </row>
    <row r="270" spans="1:15">
      <c r="A270" s="9">
        <v>57.499999999999993</v>
      </c>
      <c r="B270" t="s">
        <v>299</v>
      </c>
      <c r="C270">
        <f t="shared" ref="C270" si="255">AVERAGE(A292:A331)</f>
        <v>59.587499999999999</v>
      </c>
      <c r="N270" s="7">
        <v>0.71</v>
      </c>
      <c r="O270" s="5">
        <v>27</v>
      </c>
    </row>
    <row r="271" spans="1:15">
      <c r="A271" s="9">
        <v>56.199999999999996</v>
      </c>
      <c r="B271" t="s">
        <v>300</v>
      </c>
      <c r="C271">
        <f t="shared" ref="C271" si="256">AVERAGE(A270:A309)</f>
        <v>61.009999999999991</v>
      </c>
      <c r="N271" s="8">
        <v>0.77</v>
      </c>
      <c r="O271" s="9">
        <v>26</v>
      </c>
    </row>
    <row r="272" spans="1:15">
      <c r="A272" s="9">
        <v>72</v>
      </c>
      <c r="B272" t="s">
        <v>301</v>
      </c>
      <c r="C272">
        <f t="shared" ref="C272" si="257">AVERAGE(A294:A333)</f>
        <v>60.112499999999997</v>
      </c>
      <c r="N272" s="7">
        <v>0.74</v>
      </c>
      <c r="O272" s="5">
        <v>26</v>
      </c>
    </row>
    <row r="273" spans="1:15">
      <c r="A273" s="9">
        <v>58.499999999999993</v>
      </c>
      <c r="B273" t="s">
        <v>302</v>
      </c>
      <c r="C273">
        <f t="shared" ref="C273" si="258">AVERAGE(A272:A311)</f>
        <v>61.149999999999991</v>
      </c>
      <c r="N273" s="8">
        <v>0.69</v>
      </c>
      <c r="O273" s="9">
        <v>28</v>
      </c>
    </row>
    <row r="274" spans="1:15">
      <c r="A274" s="9">
        <v>67.399999999999991</v>
      </c>
      <c r="B274" t="s">
        <v>303</v>
      </c>
      <c r="C274">
        <f t="shared" ref="C274" si="259">AVERAGE(A296:A335)</f>
        <v>60.754999999999995</v>
      </c>
      <c r="N274" s="7">
        <v>0.71</v>
      </c>
      <c r="O274" s="5">
        <v>27</v>
      </c>
    </row>
    <row r="275" spans="1:15">
      <c r="A275" s="5">
        <v>59.199999999999996</v>
      </c>
      <c r="B275" t="s">
        <v>304</v>
      </c>
      <c r="C275">
        <f t="shared" ref="C275" si="260">AVERAGE(A274:A313)</f>
        <v>60.812499999999986</v>
      </c>
      <c r="N275" s="8">
        <v>0.71</v>
      </c>
      <c r="O275" s="9">
        <v>26</v>
      </c>
    </row>
    <row r="276" spans="1:15">
      <c r="A276" s="9">
        <v>66.699999999999989</v>
      </c>
      <c r="B276" t="s">
        <v>305</v>
      </c>
      <c r="C276">
        <f t="shared" ref="C276" si="261">AVERAGE(A298:A337)</f>
        <v>60.632500000000007</v>
      </c>
      <c r="N276" s="7">
        <v>0.71</v>
      </c>
      <c r="O276" s="5">
        <v>26</v>
      </c>
    </row>
    <row r="277" spans="1:15">
      <c r="A277" s="5">
        <v>31.199999999999996</v>
      </c>
      <c r="B277" t="s">
        <v>306</v>
      </c>
      <c r="C277">
        <f t="shared" ref="C277" si="262">AVERAGE(A276:A315)</f>
        <v>60.597499999999989</v>
      </c>
      <c r="N277" s="8">
        <v>0.67</v>
      </c>
      <c r="O277" s="9">
        <v>28</v>
      </c>
    </row>
    <row r="278" spans="1:15">
      <c r="A278" s="9">
        <v>49.699999999999996</v>
      </c>
      <c r="B278" t="s">
        <v>307</v>
      </c>
      <c r="C278">
        <f t="shared" ref="C278" si="263">AVERAGE(A300:A339)</f>
        <v>60.239999999999995</v>
      </c>
      <c r="N278" s="7">
        <v>0.69</v>
      </c>
      <c r="O278" s="5">
        <v>27</v>
      </c>
    </row>
    <row r="279" spans="1:15">
      <c r="A279" s="5">
        <v>71.3</v>
      </c>
      <c r="B279" t="s">
        <v>308</v>
      </c>
      <c r="C279">
        <f t="shared" ref="C279" si="264">AVERAGE(A278:A317)</f>
        <v>60.837499999999991</v>
      </c>
      <c r="N279" s="8">
        <v>0.71</v>
      </c>
      <c r="O279" s="9">
        <v>26</v>
      </c>
    </row>
    <row r="280" spans="1:15">
      <c r="A280" s="5">
        <v>55.9</v>
      </c>
      <c r="B280" t="s">
        <v>309</v>
      </c>
      <c r="C280">
        <f t="shared" ref="C280" si="265">AVERAGE(A302:A341)</f>
        <v>59.515000000000001</v>
      </c>
      <c r="N280" s="7">
        <v>0.71</v>
      </c>
      <c r="O280" s="5">
        <v>26</v>
      </c>
    </row>
    <row r="281" spans="1:15">
      <c r="A281" s="5">
        <v>72.699999999999989</v>
      </c>
      <c r="B281" t="s">
        <v>310</v>
      </c>
      <c r="C281">
        <f t="shared" ref="C281" si="266">AVERAGE(A280:A319)</f>
        <v>61.092499999999987</v>
      </c>
      <c r="N281" s="8">
        <v>0.67</v>
      </c>
      <c r="O281" s="9">
        <v>28</v>
      </c>
    </row>
    <row r="282" spans="1:15">
      <c r="A282" s="5">
        <v>93</v>
      </c>
      <c r="B282" t="s">
        <v>311</v>
      </c>
      <c r="C282">
        <f t="shared" ref="C282" si="267">AVERAGE(A304:A343)</f>
        <v>61.232499999999995</v>
      </c>
      <c r="N282" s="7">
        <v>0.69</v>
      </c>
      <c r="O282" s="5">
        <v>27</v>
      </c>
    </row>
    <row r="283" spans="1:15">
      <c r="A283" s="9">
        <v>67.099999999999994</v>
      </c>
      <c r="B283" t="s">
        <v>312</v>
      </c>
      <c r="C283">
        <f t="shared" ref="C283" si="268">AVERAGE(A282:A321)</f>
        <v>61.682499999999983</v>
      </c>
      <c r="N283" s="8">
        <v>0.71</v>
      </c>
      <c r="O283" s="9">
        <v>26</v>
      </c>
    </row>
    <row r="284" spans="1:15">
      <c r="A284" s="9">
        <v>61.199999999999996</v>
      </c>
      <c r="B284" t="s">
        <v>313</v>
      </c>
      <c r="C284">
        <f t="shared" ref="C284" si="269">AVERAGE(A306:A345)</f>
        <v>60.64</v>
      </c>
      <c r="N284" s="7">
        <v>0.74</v>
      </c>
      <c r="O284" s="5">
        <v>26</v>
      </c>
    </row>
    <row r="285" spans="1:15">
      <c r="A285" s="5">
        <v>48.699999999999996</v>
      </c>
      <c r="B285" t="s">
        <v>314</v>
      </c>
      <c r="C285">
        <f t="shared" ref="C285" si="270">AVERAGE(A284:A323)</f>
        <v>60.859999999999992</v>
      </c>
      <c r="N285" s="8">
        <v>0.71</v>
      </c>
      <c r="O285" s="9">
        <v>28</v>
      </c>
    </row>
    <row r="286" spans="1:15">
      <c r="A286" s="5">
        <v>56.9</v>
      </c>
      <c r="B286" t="s">
        <v>315</v>
      </c>
      <c r="C286">
        <f t="shared" ref="C286" si="271">AVERAGE(A308:A347)</f>
        <v>60.952500000000001</v>
      </c>
      <c r="N286" s="7">
        <v>0.71</v>
      </c>
      <c r="O286" s="5">
        <v>28</v>
      </c>
    </row>
    <row r="287" spans="1:15">
      <c r="A287" s="5">
        <v>53.9</v>
      </c>
      <c r="B287" t="s">
        <v>316</v>
      </c>
      <c r="C287">
        <f t="shared" ref="C287" si="272">AVERAGE(A286:A325)</f>
        <v>60.577499999999986</v>
      </c>
      <c r="N287" s="8">
        <v>0.71</v>
      </c>
      <c r="O287" s="9">
        <v>27</v>
      </c>
    </row>
    <row r="288" spans="1:15">
      <c r="A288" s="9">
        <v>56.9</v>
      </c>
      <c r="B288" t="s">
        <v>317</v>
      </c>
      <c r="C288">
        <f t="shared" ref="C288" si="273">AVERAGE(A310:A349)</f>
        <v>60.625000000000014</v>
      </c>
      <c r="N288" s="7">
        <v>0.77</v>
      </c>
      <c r="O288" s="5">
        <v>26</v>
      </c>
    </row>
    <row r="289" spans="1:15">
      <c r="A289" s="9">
        <v>76.3</v>
      </c>
      <c r="B289" t="s">
        <v>318</v>
      </c>
      <c r="C289">
        <f t="shared" ref="C289" si="274">AVERAGE(A288:A327)</f>
        <v>60.879999999999995</v>
      </c>
      <c r="N289" s="8">
        <v>0.67</v>
      </c>
      <c r="O289" s="9">
        <v>29</v>
      </c>
    </row>
    <row r="290" spans="1:15">
      <c r="A290" s="5">
        <v>75.3</v>
      </c>
      <c r="B290" t="s">
        <v>319</v>
      </c>
      <c r="C290">
        <f t="shared" ref="C290" si="275">AVERAGE(A312:A351)</f>
        <v>60.890000000000008</v>
      </c>
      <c r="N290" s="7">
        <v>0.69</v>
      </c>
      <c r="O290" s="5">
        <v>28</v>
      </c>
    </row>
    <row r="291" spans="1:15">
      <c r="A291" s="5">
        <v>61.8</v>
      </c>
      <c r="B291" t="s">
        <v>320</v>
      </c>
      <c r="C291">
        <f t="shared" ref="C291" si="276">AVERAGE(A290:A329)</f>
        <v>60.535000000000004</v>
      </c>
      <c r="N291" s="8">
        <v>0.71</v>
      </c>
      <c r="O291" s="9">
        <v>27</v>
      </c>
    </row>
    <row r="292" spans="1:15">
      <c r="A292" s="5">
        <v>60.8</v>
      </c>
      <c r="B292" t="s">
        <v>321</v>
      </c>
      <c r="C292">
        <f t="shared" ref="C292" si="277">AVERAGE(A314:A353)</f>
        <v>61.827500000000001</v>
      </c>
      <c r="N292" s="7">
        <v>0.74</v>
      </c>
      <c r="O292" s="5">
        <v>26</v>
      </c>
    </row>
    <row r="293" spans="1:15">
      <c r="A293" s="9">
        <v>55.9</v>
      </c>
      <c r="B293" t="s">
        <v>322</v>
      </c>
      <c r="C293">
        <f t="shared" ref="C293" si="278">AVERAGE(A292:A331)</f>
        <v>59.587499999999999</v>
      </c>
      <c r="N293" s="8">
        <v>0.8</v>
      </c>
      <c r="O293" s="9">
        <v>25</v>
      </c>
    </row>
    <row r="294" spans="1:15">
      <c r="A294" s="5">
        <v>32.199999999999996</v>
      </c>
      <c r="B294" t="s">
        <v>323</v>
      </c>
      <c r="C294">
        <f t="shared" ref="C294" si="279">AVERAGE(A316:A355)</f>
        <v>60.472499999999989</v>
      </c>
      <c r="N294" s="7">
        <v>0.74</v>
      </c>
      <c r="O294" s="5">
        <v>25</v>
      </c>
    </row>
    <row r="295" spans="1:15">
      <c r="A295" s="5">
        <v>61.099999999999994</v>
      </c>
      <c r="B295" t="s">
        <v>324</v>
      </c>
      <c r="C295">
        <f t="shared" ref="C295" si="280">AVERAGE(A294:A333)</f>
        <v>60.112499999999997</v>
      </c>
      <c r="N295" s="8">
        <v>0.8</v>
      </c>
      <c r="O295" s="9">
        <v>24</v>
      </c>
    </row>
    <row r="296" spans="1:15">
      <c r="A296" s="5">
        <v>53.9</v>
      </c>
      <c r="B296" t="s">
        <v>325</v>
      </c>
      <c r="C296">
        <f t="shared" ref="C296" si="281">AVERAGE(A318:A357)</f>
        <v>61.139999999999986</v>
      </c>
      <c r="N296" s="7">
        <v>0.77</v>
      </c>
      <c r="O296" s="5">
        <v>24</v>
      </c>
    </row>
    <row r="297" spans="1:15">
      <c r="A297" s="9">
        <v>59.199999999999996</v>
      </c>
      <c r="B297" t="s">
        <v>326</v>
      </c>
      <c r="C297">
        <f t="shared" ref="C297" si="282">AVERAGE(A296:A335)</f>
        <v>60.754999999999995</v>
      </c>
      <c r="N297" s="8">
        <v>0.8</v>
      </c>
      <c r="O297" s="9">
        <v>25</v>
      </c>
    </row>
    <row r="298" spans="1:15">
      <c r="A298" s="5">
        <v>63.8</v>
      </c>
      <c r="B298" t="s">
        <v>327</v>
      </c>
      <c r="C298">
        <f t="shared" ref="C298" si="283">AVERAGE(A320:A359)</f>
        <v>61.114999999999988</v>
      </c>
      <c r="N298" s="7">
        <v>0.74</v>
      </c>
      <c r="O298" s="5">
        <v>25</v>
      </c>
    </row>
    <row r="299" spans="1:15">
      <c r="A299" s="9">
        <v>57.499999999999993</v>
      </c>
      <c r="B299" t="s">
        <v>328</v>
      </c>
      <c r="C299">
        <f t="shared" ref="C299" si="284">AVERAGE(A298:A337)</f>
        <v>60.632500000000007</v>
      </c>
      <c r="N299" s="8">
        <v>0.8</v>
      </c>
      <c r="O299" s="9">
        <v>25</v>
      </c>
    </row>
    <row r="300" spans="1:15">
      <c r="A300" s="9">
        <v>75.3</v>
      </c>
      <c r="B300" t="s">
        <v>329</v>
      </c>
      <c r="C300">
        <f t="shared" ref="C300" si="285">AVERAGE(A322:A361)</f>
        <v>60.284999999999989</v>
      </c>
      <c r="N300" s="7">
        <v>0.8</v>
      </c>
      <c r="O300" s="5">
        <v>24</v>
      </c>
    </row>
    <row r="301" spans="1:15">
      <c r="A301" s="9">
        <v>65.099999999999994</v>
      </c>
      <c r="B301" t="s">
        <v>330</v>
      </c>
      <c r="C301">
        <f t="shared" ref="C301" si="286">AVERAGE(A300:A339)</f>
        <v>60.239999999999995</v>
      </c>
      <c r="N301" s="8">
        <v>0.74</v>
      </c>
      <c r="O301" s="9">
        <v>25</v>
      </c>
    </row>
    <row r="302" spans="1:15">
      <c r="A302" s="9">
        <v>58.499999999999993</v>
      </c>
      <c r="B302" t="s">
        <v>331</v>
      </c>
      <c r="C302">
        <f t="shared" ref="C302" si="287">AVERAGE(A324:A363)</f>
        <v>60.377499999999998</v>
      </c>
      <c r="N302" s="7">
        <v>0.74</v>
      </c>
      <c r="O302" s="5">
        <v>25</v>
      </c>
    </row>
    <row r="303" spans="1:15">
      <c r="A303" s="9">
        <v>40.4</v>
      </c>
      <c r="N303" s="8">
        <v>0.77</v>
      </c>
      <c r="O303" s="9">
        <v>25</v>
      </c>
    </row>
    <row r="304" spans="1:15">
      <c r="A304" s="9">
        <v>77.599999999999994</v>
      </c>
      <c r="N304" s="7">
        <v>0.77</v>
      </c>
      <c r="O304" s="5">
        <v>24</v>
      </c>
    </row>
    <row r="305" spans="1:15">
      <c r="A305" s="9">
        <v>68.099999999999994</v>
      </c>
      <c r="N305" s="8">
        <v>0.8</v>
      </c>
      <c r="O305" s="9">
        <v>25</v>
      </c>
    </row>
    <row r="306" spans="1:15">
      <c r="A306" s="5">
        <v>60.199999999999996</v>
      </c>
      <c r="N306" s="7">
        <v>0.74</v>
      </c>
      <c r="O306" s="5">
        <v>25</v>
      </c>
    </row>
    <row r="307" spans="1:15">
      <c r="A307" s="9">
        <v>58.8</v>
      </c>
      <c r="N307" s="8">
        <v>0.74</v>
      </c>
      <c r="O307" s="9">
        <v>25</v>
      </c>
    </row>
    <row r="308" spans="1:15">
      <c r="A308" s="9">
        <v>79.899999999999991</v>
      </c>
      <c r="N308" s="7">
        <v>0.8</v>
      </c>
      <c r="O308" s="5">
        <v>24</v>
      </c>
    </row>
    <row r="309" spans="1:15">
      <c r="A309" s="9">
        <v>42.699999999999996</v>
      </c>
      <c r="N309" s="8">
        <v>0.77</v>
      </c>
      <c r="O309" s="9">
        <v>25</v>
      </c>
    </row>
    <row r="310" spans="1:15">
      <c r="A310" s="9">
        <v>54.199999999999996</v>
      </c>
      <c r="N310" s="7">
        <v>0.77</v>
      </c>
      <c r="O310" s="5">
        <v>25</v>
      </c>
    </row>
    <row r="311" spans="1:15">
      <c r="A311" s="5">
        <v>65.099999999999994</v>
      </c>
      <c r="N311" s="8">
        <v>0.8</v>
      </c>
      <c r="O311" s="9">
        <v>25</v>
      </c>
    </row>
    <row r="312" spans="1:15">
      <c r="A312" s="5">
        <v>59.499999999999993</v>
      </c>
      <c r="N312" s="7">
        <v>0.8</v>
      </c>
      <c r="O312" s="5">
        <v>24</v>
      </c>
    </row>
    <row r="313" spans="1:15">
      <c r="A313" s="5">
        <v>57.499999999999993</v>
      </c>
      <c r="N313" s="8">
        <v>0.83</v>
      </c>
      <c r="O313" s="9">
        <v>24</v>
      </c>
    </row>
    <row r="314" spans="1:15">
      <c r="A314" s="5">
        <v>58.199999999999996</v>
      </c>
      <c r="N314" s="7">
        <v>0.77</v>
      </c>
      <c r="O314" s="5">
        <v>25</v>
      </c>
    </row>
    <row r="315" spans="1:15">
      <c r="A315" s="9">
        <v>59.8</v>
      </c>
      <c r="N315" s="8">
        <v>0.8</v>
      </c>
      <c r="O315" s="9">
        <v>25</v>
      </c>
    </row>
    <row r="316" spans="1:15">
      <c r="A316" s="5">
        <v>50.3</v>
      </c>
      <c r="N316" s="7">
        <v>0.74</v>
      </c>
      <c r="O316" s="5">
        <v>25</v>
      </c>
    </row>
    <row r="317" spans="1:15">
      <c r="A317" s="9">
        <v>57.199999999999996</v>
      </c>
      <c r="N317" s="8">
        <v>0.8</v>
      </c>
      <c r="O317" s="9">
        <v>24</v>
      </c>
    </row>
    <row r="318" spans="1:15">
      <c r="A318" s="9">
        <v>60.199999999999996</v>
      </c>
      <c r="N318" s="7">
        <v>0.77</v>
      </c>
      <c r="O318" s="5">
        <v>24</v>
      </c>
    </row>
    <row r="319" spans="1:15">
      <c r="A319" s="9">
        <v>71</v>
      </c>
      <c r="N319" s="8">
        <v>0.71</v>
      </c>
      <c r="O319" s="9">
        <v>26</v>
      </c>
    </row>
    <row r="320" spans="1:15">
      <c r="A320" s="9">
        <v>85.5</v>
      </c>
      <c r="N320" s="7">
        <v>0.77</v>
      </c>
      <c r="O320" s="5">
        <v>25</v>
      </c>
    </row>
    <row r="321" spans="1:15">
      <c r="A321" s="9">
        <v>66.699999999999989</v>
      </c>
      <c r="N321" s="8">
        <v>0.8</v>
      </c>
      <c r="O321" s="9">
        <v>25</v>
      </c>
    </row>
    <row r="322" spans="1:15">
      <c r="A322" s="9">
        <v>89.1</v>
      </c>
      <c r="N322" s="7">
        <v>0.77</v>
      </c>
      <c r="O322" s="5">
        <v>24</v>
      </c>
    </row>
    <row r="323" spans="1:15">
      <c r="A323" s="5">
        <v>38.099999999999994</v>
      </c>
      <c r="N323" s="8">
        <v>0.77</v>
      </c>
      <c r="O323" s="9">
        <v>24</v>
      </c>
    </row>
    <row r="324" spans="1:15">
      <c r="A324" s="9">
        <v>37.5</v>
      </c>
      <c r="N324" s="7">
        <v>0.83</v>
      </c>
      <c r="O324" s="5">
        <v>23</v>
      </c>
    </row>
    <row r="325" spans="1:15">
      <c r="A325" s="9">
        <v>61.099999999999994</v>
      </c>
      <c r="N325" s="8">
        <v>0.91</v>
      </c>
      <c r="O325" s="9">
        <v>22</v>
      </c>
    </row>
    <row r="326" spans="1:15">
      <c r="A326" s="9">
        <v>82.5</v>
      </c>
      <c r="N326" s="7">
        <v>0.87</v>
      </c>
      <c r="O326" s="5">
        <v>21</v>
      </c>
    </row>
    <row r="327" spans="1:15">
      <c r="A327" s="5">
        <v>40.4</v>
      </c>
      <c r="N327" s="8">
        <v>0.95</v>
      </c>
      <c r="O327" s="9">
        <v>19</v>
      </c>
    </row>
    <row r="328" spans="1:15">
      <c r="A328" s="5">
        <v>40.5</v>
      </c>
      <c r="N328" s="7">
        <v>0.87</v>
      </c>
      <c r="O328" s="5">
        <v>23</v>
      </c>
    </row>
    <row r="329" spans="1:15">
      <c r="A329" s="9">
        <v>78.899999999999991</v>
      </c>
      <c r="N329" s="8">
        <v>0.91</v>
      </c>
      <c r="O329" s="9">
        <v>22</v>
      </c>
    </row>
    <row r="330" spans="1:15">
      <c r="A330" s="5">
        <v>33.5</v>
      </c>
      <c r="N330" s="7">
        <v>0.91</v>
      </c>
      <c r="O330" s="5">
        <v>21</v>
      </c>
    </row>
    <row r="331" spans="1:15">
      <c r="A331" s="9">
        <v>65.699999999999989</v>
      </c>
      <c r="N331" s="8">
        <v>0.95</v>
      </c>
      <c r="O331" s="9">
        <v>19</v>
      </c>
    </row>
    <row r="332" spans="1:15">
      <c r="A332" s="5">
        <v>74.3</v>
      </c>
      <c r="N332" s="7">
        <v>0.83</v>
      </c>
      <c r="O332" s="5">
        <v>23</v>
      </c>
    </row>
    <row r="333" spans="1:15">
      <c r="A333" s="9">
        <v>63.399999999999991</v>
      </c>
      <c r="N333" s="8">
        <v>0.87</v>
      </c>
      <c r="O333" s="9">
        <v>22</v>
      </c>
    </row>
    <row r="334" spans="1:15">
      <c r="A334" s="9">
        <v>57.9</v>
      </c>
      <c r="N334" s="7">
        <v>0.91</v>
      </c>
      <c r="O334" s="5">
        <v>21</v>
      </c>
    </row>
    <row r="335" spans="1:15">
      <c r="A335" s="5">
        <v>61.099999999999994</v>
      </c>
      <c r="N335" s="8">
        <v>1.05</v>
      </c>
      <c r="O335" s="9">
        <v>19</v>
      </c>
    </row>
    <row r="336" spans="1:15">
      <c r="A336" s="5">
        <v>67.699999999999989</v>
      </c>
      <c r="N336" s="7">
        <v>1.05</v>
      </c>
      <c r="O336" s="5">
        <v>19</v>
      </c>
    </row>
    <row r="337" spans="1:15">
      <c r="A337" s="9">
        <v>40.5</v>
      </c>
      <c r="N337" s="8">
        <v>0.8</v>
      </c>
      <c r="O337" s="9">
        <v>23</v>
      </c>
    </row>
    <row r="338" spans="1:15">
      <c r="A338" s="5">
        <v>50</v>
      </c>
      <c r="N338" s="7">
        <v>0.83</v>
      </c>
      <c r="O338" s="5">
        <v>23</v>
      </c>
    </row>
    <row r="339" spans="1:15">
      <c r="A339" s="5">
        <v>55.599999999999994</v>
      </c>
      <c r="N339" s="8">
        <v>0.87</v>
      </c>
      <c r="O339" s="9">
        <v>21</v>
      </c>
    </row>
    <row r="340" spans="1:15">
      <c r="A340" s="9">
        <v>28.9</v>
      </c>
      <c r="N340" s="7">
        <v>1</v>
      </c>
      <c r="O340" s="5">
        <v>20</v>
      </c>
    </row>
    <row r="341" spans="1:15">
      <c r="A341" s="9">
        <v>82.5</v>
      </c>
      <c r="N341" s="8">
        <v>1.05</v>
      </c>
      <c r="O341" s="9">
        <v>19</v>
      </c>
    </row>
    <row r="342" spans="1:15">
      <c r="A342" s="5">
        <v>87.399999999999991</v>
      </c>
      <c r="N342" s="7">
        <v>0.87</v>
      </c>
      <c r="O342" s="5">
        <v>23</v>
      </c>
    </row>
    <row r="343" spans="1:15">
      <c r="A343" s="5">
        <v>80.199999999999989</v>
      </c>
      <c r="N343" s="8">
        <v>0.87</v>
      </c>
      <c r="O343" s="9">
        <v>22</v>
      </c>
    </row>
    <row r="344" spans="1:15">
      <c r="A344" s="5">
        <v>35.5</v>
      </c>
      <c r="N344" s="7">
        <v>0.95</v>
      </c>
      <c r="O344" s="5">
        <v>20</v>
      </c>
    </row>
    <row r="345" spans="1:15">
      <c r="A345" s="5">
        <v>86.5</v>
      </c>
      <c r="N345" s="8">
        <v>1</v>
      </c>
      <c r="O345" s="9">
        <v>19</v>
      </c>
    </row>
    <row r="346" spans="1:15">
      <c r="A346" s="5">
        <v>56.499999999999993</v>
      </c>
      <c r="N346" s="7">
        <v>0.87</v>
      </c>
      <c r="O346" s="5">
        <v>23</v>
      </c>
    </row>
    <row r="347" spans="1:15">
      <c r="A347" s="5">
        <v>75</v>
      </c>
      <c r="N347" s="8">
        <v>0.83</v>
      </c>
      <c r="O347" s="9">
        <v>22</v>
      </c>
    </row>
    <row r="348" spans="1:15">
      <c r="A348" s="9">
        <v>44.699999999999996</v>
      </c>
      <c r="N348" s="7">
        <v>0.91</v>
      </c>
      <c r="O348" s="5">
        <v>20</v>
      </c>
    </row>
    <row r="349" spans="1:15">
      <c r="A349" s="9">
        <v>64.8</v>
      </c>
      <c r="N349" s="8">
        <v>1.05</v>
      </c>
      <c r="O349" s="9">
        <v>19</v>
      </c>
    </row>
    <row r="350" spans="1:15">
      <c r="A350" s="5">
        <v>58.199999999999996</v>
      </c>
      <c r="N350" s="7">
        <v>0.87</v>
      </c>
      <c r="O350" s="5">
        <v>23</v>
      </c>
    </row>
    <row r="351" spans="1:15">
      <c r="A351" s="5">
        <v>71.699999999999989</v>
      </c>
      <c r="N351" s="8">
        <v>0.91</v>
      </c>
      <c r="O351" s="9">
        <v>22</v>
      </c>
    </row>
    <row r="352" spans="1:15">
      <c r="A352" s="5">
        <v>69.699999999999989</v>
      </c>
      <c r="N352" s="7">
        <v>0.95</v>
      </c>
      <c r="O352" s="5">
        <v>20</v>
      </c>
    </row>
    <row r="353" spans="1:15">
      <c r="A353" s="9">
        <v>84.8</v>
      </c>
      <c r="N353" s="8">
        <v>1.05</v>
      </c>
      <c r="O353" s="9">
        <v>19</v>
      </c>
    </row>
    <row r="354" spans="1:15">
      <c r="A354" s="5">
        <v>48.699999999999996</v>
      </c>
      <c r="N354" s="7">
        <v>1</v>
      </c>
      <c r="O354" s="5">
        <v>19</v>
      </c>
    </row>
    <row r="355" spans="1:15">
      <c r="A355" s="5">
        <v>15.099999999999998</v>
      </c>
      <c r="N355" s="8">
        <v>1.1100000000000001</v>
      </c>
      <c r="O355" s="9">
        <v>17</v>
      </c>
    </row>
    <row r="356" spans="1:15">
      <c r="A356" s="5">
        <v>68.099999999999994</v>
      </c>
      <c r="N356" s="7">
        <v>1.18</v>
      </c>
      <c r="O356" s="5">
        <v>15</v>
      </c>
    </row>
    <row r="357" spans="1:15">
      <c r="A357" s="9">
        <v>66.099999999999994</v>
      </c>
      <c r="N357" s="8">
        <v>1.54</v>
      </c>
      <c r="O357" s="9">
        <v>13</v>
      </c>
    </row>
    <row r="358" spans="1:15">
      <c r="A358" s="5">
        <v>66.699999999999989</v>
      </c>
      <c r="N358" s="7">
        <v>1.82</v>
      </c>
      <c r="O358" s="5">
        <v>10</v>
      </c>
    </row>
    <row r="359" spans="1:15">
      <c r="A359" s="9">
        <v>63.499999999999993</v>
      </c>
      <c r="N359" s="8">
        <v>0.95</v>
      </c>
      <c r="O359" s="9">
        <v>19</v>
      </c>
    </row>
    <row r="360" spans="1:15">
      <c r="A360" s="9">
        <v>42.4</v>
      </c>
      <c r="N360" s="7">
        <v>1.05</v>
      </c>
      <c r="O360" s="5">
        <v>17</v>
      </c>
    </row>
    <row r="361" spans="1:15">
      <c r="A361" s="5">
        <v>76.599999999999994</v>
      </c>
      <c r="N361" s="8">
        <v>1.25</v>
      </c>
      <c r="O361" s="9">
        <v>15</v>
      </c>
    </row>
    <row r="362" spans="1:15">
      <c r="A362" s="9">
        <v>75</v>
      </c>
      <c r="N362" s="7">
        <v>1.43</v>
      </c>
      <c r="O362" s="5">
        <v>14</v>
      </c>
    </row>
    <row r="363" spans="1:15">
      <c r="A363" s="5">
        <v>55.9</v>
      </c>
      <c r="N363" s="8">
        <v>1.82</v>
      </c>
      <c r="O363" s="9">
        <v>11</v>
      </c>
    </row>
    <row r="364" spans="1:15">
      <c r="A364" s="5">
        <v>64.8</v>
      </c>
      <c r="N364" s="7">
        <v>1.1100000000000001</v>
      </c>
      <c r="O364" s="5">
        <v>17</v>
      </c>
    </row>
    <row r="365" spans="1:15">
      <c r="A365" s="5">
        <v>67.099999999999994</v>
      </c>
      <c r="N365" s="8">
        <v>1.33</v>
      </c>
      <c r="O365" s="9">
        <v>15</v>
      </c>
    </row>
    <row r="366" spans="1:15">
      <c r="A366" s="13">
        <v>44.699999999999996</v>
      </c>
      <c r="N366" s="7">
        <v>1.43</v>
      </c>
      <c r="O366" s="5">
        <v>14</v>
      </c>
    </row>
    <row r="367" spans="1:15">
      <c r="N367" s="8">
        <v>1.54</v>
      </c>
      <c r="O367" s="9">
        <v>13</v>
      </c>
    </row>
    <row r="368" spans="1:15">
      <c r="N368" s="7">
        <v>1.05</v>
      </c>
      <c r="O368" s="5">
        <v>17</v>
      </c>
    </row>
    <row r="369" spans="14:15">
      <c r="N369" s="8">
        <v>1.25</v>
      </c>
      <c r="O369" s="9">
        <v>15</v>
      </c>
    </row>
    <row r="370" spans="14:15">
      <c r="N370" s="7">
        <v>1.33</v>
      </c>
      <c r="O370" s="5">
        <v>14</v>
      </c>
    </row>
    <row r="371" spans="14:15">
      <c r="N371" s="8">
        <v>1.43</v>
      </c>
      <c r="O371" s="9">
        <v>13</v>
      </c>
    </row>
    <row r="372" spans="14:15">
      <c r="N372" s="7">
        <v>1</v>
      </c>
      <c r="O372" s="5">
        <v>18</v>
      </c>
    </row>
    <row r="373" spans="14:15">
      <c r="N373" s="8">
        <v>1.25</v>
      </c>
      <c r="O373" s="9">
        <v>16</v>
      </c>
    </row>
    <row r="374" spans="14:15">
      <c r="N374" s="7">
        <v>1.33</v>
      </c>
      <c r="O374" s="5">
        <v>15</v>
      </c>
    </row>
    <row r="375" spans="14:15">
      <c r="N375" s="8">
        <v>1.54</v>
      </c>
      <c r="O375" s="9">
        <v>13</v>
      </c>
    </row>
    <row r="376" spans="14:15">
      <c r="N376" s="7">
        <v>1.1100000000000001</v>
      </c>
      <c r="O376" s="5">
        <v>18</v>
      </c>
    </row>
    <row r="377" spans="14:15">
      <c r="N377" s="8">
        <v>1.25</v>
      </c>
      <c r="O377" s="9">
        <v>16</v>
      </c>
    </row>
    <row r="378" spans="14:15">
      <c r="N378" s="7">
        <v>1.25</v>
      </c>
      <c r="O378" s="5">
        <v>15</v>
      </c>
    </row>
    <row r="379" spans="14:15">
      <c r="N379" s="8">
        <v>1.43</v>
      </c>
      <c r="O379" s="9">
        <v>13</v>
      </c>
    </row>
    <row r="380" spans="14:15">
      <c r="N380" s="7">
        <v>1</v>
      </c>
      <c r="O380" s="5">
        <v>19</v>
      </c>
    </row>
    <row r="381" spans="14:15">
      <c r="N381" s="8">
        <v>1.25</v>
      </c>
      <c r="O381" s="9">
        <v>16</v>
      </c>
    </row>
    <row r="382" spans="14:15">
      <c r="N382" s="7">
        <v>1.25</v>
      </c>
      <c r="O382" s="5">
        <v>15</v>
      </c>
    </row>
    <row r="383" spans="14:15">
      <c r="N383" s="8">
        <v>1.43</v>
      </c>
      <c r="O383" s="9">
        <v>13</v>
      </c>
    </row>
    <row r="384" spans="14:15">
      <c r="N384" s="12">
        <v>2.5</v>
      </c>
      <c r="O384" s="13">
        <v>7</v>
      </c>
    </row>
  </sheetData>
  <conditionalFormatting sqref="A1:A366">
    <cfRule type="colorScale" priority="9">
      <colorScale>
        <cfvo type="min"/>
        <cfvo type="max"/>
        <color rgb="FFFCFCFF"/>
        <color rgb="FFF8696B"/>
      </colorScale>
    </cfRule>
  </conditionalFormatting>
  <conditionalFormatting sqref="N19:N38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{5C70FD3B-EFAF-42DF-A191-770DE4AAC6FF}</x14:id>
        </ext>
      </extLst>
    </cfRule>
  </conditionalFormatting>
  <conditionalFormatting sqref="N19:N38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{CED2EC8F-54EF-45DC-8E08-EF8D163423B3}</x14:id>
        </ext>
      </extLst>
    </cfRule>
  </conditionalFormatting>
  <conditionalFormatting sqref="O19:O384">
    <cfRule type="top10" dxfId="14" priority="6" percent="1" rank="10"/>
  </conditionalFormatting>
  <conditionalFormatting sqref="O19:O384">
    <cfRule type="top10" dxfId="13" priority="5" percent="1" bottom="1" rank="10"/>
  </conditionalFormatting>
  <conditionalFormatting sqref="F36:F26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{586D51CF-175B-4B0C-82DF-3FCF6D506F6B}</x14:id>
        </ext>
      </extLst>
    </cfRule>
  </conditionalFormatting>
  <conditionalFormatting sqref="F36:F26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{6BF7D51A-92AA-44B4-93D4-64A15F43130E}</x14:id>
        </ext>
      </extLst>
    </cfRule>
  </conditionalFormatting>
  <conditionalFormatting sqref="G36:G265">
    <cfRule type="top10" dxfId="12" priority="2" percent="1" rank="10"/>
  </conditionalFormatting>
  <conditionalFormatting sqref="G36:G265">
    <cfRule type="top10" dxfId="11" priority="1" percent="1" bottom="1" rank="10"/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70FD3B-EFAF-42DF-A191-770DE4AAC6FF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N19:N384</xm:sqref>
        </x14:conditionalFormatting>
        <x14:conditionalFormatting xmlns:xm="http://schemas.microsoft.com/office/excel/2006/main">
          <x14:cfRule type="dataBar" id="{CED2EC8F-54EF-45DC-8E08-EF8D163423B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N19:N384</xm:sqref>
        </x14:conditionalFormatting>
        <x14:conditionalFormatting xmlns:xm="http://schemas.microsoft.com/office/excel/2006/main">
          <x14:cfRule type="dataBar" id="{586D51CF-175B-4B0C-82DF-3FCF6D506F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F36:F265</xm:sqref>
        </x14:conditionalFormatting>
        <x14:conditionalFormatting xmlns:xm="http://schemas.microsoft.com/office/excel/2006/main">
          <x14:cfRule type="dataBar" id="{6BF7D51A-92AA-44B4-93D4-64A15F43130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F36:F265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Abhishek Sawaika</cp:lastModifiedBy>
  <cp:revision/>
  <dcterms:created xsi:type="dcterms:W3CDTF">2018-01-23T22:05:58Z</dcterms:created>
  <dcterms:modified xsi:type="dcterms:W3CDTF">2019-03-03T11:17:00Z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